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9cae55e3d88f0/Área de Trabalho/"/>
    </mc:Choice>
  </mc:AlternateContent>
  <xr:revisionPtr revIDLastSave="9" documentId="8_{12CFDE1D-3855-4240-B4C0-42C978CEAD21}" xr6:coauthVersionLast="47" xr6:coauthVersionMax="47" xr10:uidLastSave="{32069387-C98B-49E2-B63A-B3D29040D283}"/>
  <bookViews>
    <workbookView xWindow="660" yWindow="0" windowWidth="23040" windowHeight="12180" activeTab="3" xr2:uid="{745EE2EA-8AD1-4211-B7C6-F79ED36DFBDC}"/>
  </bookViews>
  <sheets>
    <sheet name="APURAÇÃO" sheetId="8" r:id="rId1"/>
    <sheet name="HOLEINONE" sheetId="9" r:id="rId2"/>
    <sheet name="PREMIO" sheetId="13" r:id="rId3"/>
    <sheet name="APURAÇÃO (2)" sheetId="14" r:id="rId4"/>
  </sheets>
  <externalReferences>
    <externalReference r:id="rId5"/>
  </externalReferences>
  <definedNames>
    <definedName name="_xlnm._FilterDatabase" localSheetId="0" hidden="1">APURAÇÃO!$B$5:$AC$5</definedName>
    <definedName name="_xlnm._FilterDatabase" localSheetId="3" hidden="1">'APURAÇÃO (2)'!$B$5:$AC$5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19" i="14" l="1"/>
  <c r="AB219" i="14"/>
  <c r="AA219" i="14"/>
  <c r="Z219" i="14"/>
  <c r="Y219" i="14"/>
  <c r="P219" i="14"/>
  <c r="N219" i="14"/>
  <c r="Q219" i="14" s="1"/>
  <c r="J219" i="14"/>
  <c r="AC218" i="14"/>
  <c r="AB218" i="14"/>
  <c r="AA218" i="14"/>
  <c r="Z218" i="14"/>
  <c r="Y218" i="14"/>
  <c r="P218" i="14"/>
  <c r="N218" i="14"/>
  <c r="Q218" i="14" s="1"/>
  <c r="J218" i="14"/>
  <c r="AB217" i="14"/>
  <c r="AA217" i="14"/>
  <c r="Z217" i="14"/>
  <c r="Y217" i="14"/>
  <c r="AC217" i="14" s="1"/>
  <c r="P217" i="14"/>
  <c r="N217" i="14"/>
  <c r="J217" i="14"/>
  <c r="AB216" i="14"/>
  <c r="AA216" i="14"/>
  <c r="Z216" i="14"/>
  <c r="Y216" i="14"/>
  <c r="AC216" i="14" s="1"/>
  <c r="P216" i="14"/>
  <c r="Q216" i="14" s="1"/>
  <c r="O216" i="14"/>
  <c r="R216" i="14" s="1"/>
  <c r="N216" i="14"/>
  <c r="J216" i="14"/>
  <c r="AC215" i="14"/>
  <c r="AB215" i="14"/>
  <c r="AA215" i="14"/>
  <c r="Z215" i="14"/>
  <c r="Y215" i="14"/>
  <c r="P215" i="14"/>
  <c r="Q215" i="14" s="1"/>
  <c r="N215" i="14"/>
  <c r="O215" i="14" s="1"/>
  <c r="R215" i="14" s="1"/>
  <c r="J215" i="14"/>
  <c r="AC214" i="14"/>
  <c r="AB214" i="14"/>
  <c r="AA214" i="14"/>
  <c r="Z214" i="14"/>
  <c r="Y214" i="14"/>
  <c r="R214" i="14"/>
  <c r="Q214" i="14"/>
  <c r="P214" i="14"/>
  <c r="O214" i="14"/>
  <c r="N214" i="14"/>
  <c r="J214" i="14"/>
  <c r="AB213" i="14"/>
  <c r="AA213" i="14"/>
  <c r="Z213" i="14"/>
  <c r="Y213" i="14"/>
  <c r="R213" i="14"/>
  <c r="P213" i="14"/>
  <c r="Q213" i="14" s="1"/>
  <c r="O213" i="14"/>
  <c r="N213" i="14"/>
  <c r="J213" i="14"/>
  <c r="AC212" i="14"/>
  <c r="AB212" i="14"/>
  <c r="AA212" i="14"/>
  <c r="Z212" i="14"/>
  <c r="Y212" i="14"/>
  <c r="P212" i="14"/>
  <c r="N212" i="14"/>
  <c r="J212" i="14"/>
  <c r="P211" i="14"/>
  <c r="Q211" i="14" s="1"/>
  <c r="O211" i="14"/>
  <c r="N211" i="14"/>
  <c r="J211" i="14"/>
  <c r="AB210" i="14"/>
  <c r="AA210" i="14"/>
  <c r="Z210" i="14"/>
  <c r="Y210" i="14"/>
  <c r="P210" i="14"/>
  <c r="Q210" i="14" s="1"/>
  <c r="N210" i="14"/>
  <c r="O210" i="14" s="1"/>
  <c r="R210" i="14" s="1"/>
  <c r="J210" i="14"/>
  <c r="AB209" i="14"/>
  <c r="AA209" i="14"/>
  <c r="Z209" i="14"/>
  <c r="Y209" i="14"/>
  <c r="R209" i="14"/>
  <c r="Q209" i="14"/>
  <c r="P209" i="14"/>
  <c r="O209" i="14"/>
  <c r="N209" i="14"/>
  <c r="J209" i="14"/>
  <c r="AB208" i="14"/>
  <c r="AA208" i="14"/>
  <c r="Z208" i="14"/>
  <c r="AC208" i="14" s="1"/>
  <c r="Y208" i="14"/>
  <c r="R208" i="14"/>
  <c r="P208" i="14"/>
  <c r="Q208" i="14" s="1"/>
  <c r="O208" i="14"/>
  <c r="N208" i="14"/>
  <c r="J208" i="14"/>
  <c r="AC207" i="14"/>
  <c r="AB207" i="14"/>
  <c r="AA207" i="14"/>
  <c r="Z207" i="14"/>
  <c r="Y207" i="14"/>
  <c r="P207" i="14"/>
  <c r="N207" i="14"/>
  <c r="J207" i="14"/>
  <c r="P205" i="14"/>
  <c r="Q205" i="14" s="1"/>
  <c r="O205" i="14"/>
  <c r="R205" i="14" s="1"/>
  <c r="N205" i="14"/>
  <c r="J205" i="14"/>
  <c r="AC204" i="14"/>
  <c r="AB204" i="14"/>
  <c r="AA204" i="14"/>
  <c r="Z204" i="14"/>
  <c r="Y204" i="14"/>
  <c r="P204" i="14"/>
  <c r="N204" i="14"/>
  <c r="O204" i="14" s="1"/>
  <c r="R204" i="14" s="1"/>
  <c r="J204" i="14"/>
  <c r="AC203" i="14"/>
  <c r="AB203" i="14"/>
  <c r="AA203" i="14"/>
  <c r="Z203" i="14"/>
  <c r="Y203" i="14"/>
  <c r="Q203" i="14"/>
  <c r="P203" i="14"/>
  <c r="O203" i="14"/>
  <c r="R203" i="14" s="1"/>
  <c r="N203" i="14"/>
  <c r="J203" i="14"/>
  <c r="P202" i="14"/>
  <c r="N202" i="14"/>
  <c r="Q202" i="14" s="1"/>
  <c r="J202" i="14"/>
  <c r="AB201" i="14"/>
  <c r="AA201" i="14"/>
  <c r="Z201" i="14"/>
  <c r="Y201" i="14"/>
  <c r="R201" i="14"/>
  <c r="P201" i="14"/>
  <c r="O201" i="14"/>
  <c r="N201" i="14"/>
  <c r="Q201" i="14" s="1"/>
  <c r="J201" i="14"/>
  <c r="AC200" i="14"/>
  <c r="AB200" i="14"/>
  <c r="AA200" i="14"/>
  <c r="Z200" i="14"/>
  <c r="Y200" i="14"/>
  <c r="R200" i="14"/>
  <c r="P200" i="14"/>
  <c r="Q200" i="14" s="1"/>
  <c r="O200" i="14"/>
  <c r="N200" i="14"/>
  <c r="J200" i="14"/>
  <c r="AB199" i="14"/>
  <c r="AA199" i="14"/>
  <c r="Z199" i="14"/>
  <c r="Y199" i="14"/>
  <c r="P199" i="14"/>
  <c r="N199" i="14"/>
  <c r="J199" i="14"/>
  <c r="AC197" i="14"/>
  <c r="AB197" i="14"/>
  <c r="AA197" i="14"/>
  <c r="Z197" i="14"/>
  <c r="Y197" i="14"/>
  <c r="Q197" i="14"/>
  <c r="P197" i="14"/>
  <c r="O197" i="14"/>
  <c r="R197" i="14" s="1"/>
  <c r="N197" i="14"/>
  <c r="AB196" i="14"/>
  <c r="AA196" i="14"/>
  <c r="Z196" i="14"/>
  <c r="Y196" i="14"/>
  <c r="R196" i="14"/>
  <c r="Q196" i="14"/>
  <c r="P196" i="14"/>
  <c r="O196" i="14"/>
  <c r="N196" i="14"/>
  <c r="J196" i="14"/>
  <c r="AC195" i="14"/>
  <c r="AB195" i="14"/>
  <c r="AA195" i="14"/>
  <c r="Z195" i="14"/>
  <c r="Y195" i="14"/>
  <c r="R195" i="14"/>
  <c r="P195" i="14"/>
  <c r="Q195" i="14" s="1"/>
  <c r="O195" i="14"/>
  <c r="N195" i="14"/>
  <c r="J195" i="14"/>
  <c r="R194" i="14"/>
  <c r="P194" i="14"/>
  <c r="Q194" i="14" s="1"/>
  <c r="O194" i="14"/>
  <c r="N194" i="14"/>
  <c r="J194" i="14"/>
  <c r="AB193" i="14"/>
  <c r="AA193" i="14"/>
  <c r="Z193" i="14"/>
  <c r="Y193" i="14"/>
  <c r="AC193" i="14" s="1"/>
  <c r="R193" i="14"/>
  <c r="Q193" i="14"/>
  <c r="P193" i="14"/>
  <c r="O193" i="14"/>
  <c r="N193" i="14"/>
  <c r="J193" i="14"/>
  <c r="P192" i="14"/>
  <c r="N192" i="14"/>
  <c r="J192" i="14"/>
  <c r="AC191" i="14"/>
  <c r="AB191" i="14"/>
  <c r="AA191" i="14"/>
  <c r="Z191" i="14"/>
  <c r="Y191" i="14"/>
  <c r="P191" i="14"/>
  <c r="N191" i="14"/>
  <c r="J191" i="14"/>
  <c r="P190" i="14"/>
  <c r="N190" i="14"/>
  <c r="Q190" i="14" s="1"/>
  <c r="J190" i="14"/>
  <c r="AC189" i="14"/>
  <c r="AB189" i="14"/>
  <c r="AA189" i="14"/>
  <c r="Z189" i="14"/>
  <c r="Y189" i="14"/>
  <c r="P189" i="14"/>
  <c r="O189" i="14"/>
  <c r="R189" i="14" s="1"/>
  <c r="N189" i="14"/>
  <c r="J189" i="14"/>
  <c r="AC188" i="14"/>
  <c r="AB188" i="14"/>
  <c r="AA188" i="14"/>
  <c r="Z188" i="14"/>
  <c r="Y188" i="14"/>
  <c r="Q188" i="14"/>
  <c r="P188" i="14"/>
  <c r="N188" i="14"/>
  <c r="O188" i="14" s="1"/>
  <c r="R188" i="14" s="1"/>
  <c r="J188" i="14"/>
  <c r="AB187" i="14"/>
  <c r="AA187" i="14"/>
  <c r="Z187" i="14"/>
  <c r="Y187" i="14"/>
  <c r="AC187" i="14" s="1"/>
  <c r="P187" i="14"/>
  <c r="N187" i="14"/>
  <c r="Q187" i="14" s="1"/>
  <c r="J187" i="14"/>
  <c r="AC186" i="14"/>
  <c r="AB186" i="14"/>
  <c r="AA186" i="14"/>
  <c r="Z186" i="14"/>
  <c r="Y186" i="14"/>
  <c r="P186" i="14"/>
  <c r="N186" i="14"/>
  <c r="J186" i="14"/>
  <c r="AC185" i="14"/>
  <c r="AB185" i="14"/>
  <c r="AA185" i="14"/>
  <c r="Z185" i="14"/>
  <c r="Y185" i="14"/>
  <c r="Q185" i="14"/>
  <c r="P185" i="14"/>
  <c r="N185" i="14"/>
  <c r="O185" i="14" s="1"/>
  <c r="R185" i="14" s="1"/>
  <c r="J185" i="14"/>
  <c r="AB184" i="14"/>
  <c r="AA184" i="14"/>
  <c r="Z184" i="14"/>
  <c r="Y184" i="14"/>
  <c r="AC184" i="14" s="1"/>
  <c r="P184" i="14"/>
  <c r="Q184" i="14" s="1"/>
  <c r="N184" i="14"/>
  <c r="O184" i="14" s="1"/>
  <c r="R184" i="14" s="1"/>
  <c r="J184" i="14"/>
  <c r="AC183" i="14"/>
  <c r="AB183" i="14"/>
  <c r="AA183" i="14"/>
  <c r="Z183" i="14"/>
  <c r="Y183" i="14"/>
  <c r="P183" i="14"/>
  <c r="R183" i="14" s="1"/>
  <c r="O183" i="14"/>
  <c r="N183" i="14"/>
  <c r="J183" i="14"/>
  <c r="R182" i="14"/>
  <c r="Q182" i="14"/>
  <c r="P182" i="14"/>
  <c r="N182" i="14"/>
  <c r="O182" i="14" s="1"/>
  <c r="J182" i="14"/>
  <c r="AC180" i="14"/>
  <c r="AB180" i="14"/>
  <c r="AA180" i="14"/>
  <c r="Z180" i="14"/>
  <c r="Y180" i="14"/>
  <c r="P180" i="14"/>
  <c r="R180" i="14" s="1"/>
  <c r="O180" i="14"/>
  <c r="N180" i="14"/>
  <c r="J180" i="14"/>
  <c r="AC179" i="14"/>
  <c r="AB179" i="14"/>
  <c r="AA179" i="14"/>
  <c r="Z179" i="14"/>
  <c r="Y179" i="14"/>
  <c r="P179" i="14"/>
  <c r="Q179" i="14" s="1"/>
  <c r="O179" i="14"/>
  <c r="N179" i="14"/>
  <c r="J179" i="14"/>
  <c r="AC178" i="14"/>
  <c r="AB178" i="14"/>
  <c r="AA178" i="14"/>
  <c r="Z178" i="14"/>
  <c r="Y178" i="14"/>
  <c r="P178" i="14"/>
  <c r="R178" i="14" s="1"/>
  <c r="O178" i="14"/>
  <c r="N178" i="14"/>
  <c r="J178" i="14"/>
  <c r="Q177" i="14"/>
  <c r="P177" i="14"/>
  <c r="N177" i="14"/>
  <c r="O177" i="14" s="1"/>
  <c r="R177" i="14" s="1"/>
  <c r="J177" i="14"/>
  <c r="AB176" i="14"/>
  <c r="AA176" i="14"/>
  <c r="AC176" i="14" s="1"/>
  <c r="Z176" i="14"/>
  <c r="Y176" i="14"/>
  <c r="Q176" i="14"/>
  <c r="P176" i="14"/>
  <c r="N176" i="14"/>
  <c r="O176" i="14" s="1"/>
  <c r="R176" i="14" s="1"/>
  <c r="J176" i="14"/>
  <c r="Q174" i="14"/>
  <c r="P174" i="14"/>
  <c r="N174" i="14"/>
  <c r="O174" i="14" s="1"/>
  <c r="R174" i="14" s="1"/>
  <c r="J174" i="14"/>
  <c r="R173" i="14"/>
  <c r="Q173" i="14"/>
  <c r="P173" i="14"/>
  <c r="O173" i="14"/>
  <c r="N173" i="14"/>
  <c r="J173" i="14"/>
  <c r="R172" i="14"/>
  <c r="Q172" i="14"/>
  <c r="P172" i="14"/>
  <c r="O172" i="14"/>
  <c r="N172" i="14"/>
  <c r="J172" i="14"/>
  <c r="AC171" i="14"/>
  <c r="AB171" i="14"/>
  <c r="AA171" i="14"/>
  <c r="Z171" i="14"/>
  <c r="Y171" i="14"/>
  <c r="P171" i="14"/>
  <c r="N171" i="14"/>
  <c r="Q171" i="14" s="1"/>
  <c r="J171" i="14"/>
  <c r="Y170" i="14"/>
  <c r="P170" i="14"/>
  <c r="O170" i="14"/>
  <c r="R170" i="14" s="1"/>
  <c r="N170" i="14"/>
  <c r="Q170" i="14" s="1"/>
  <c r="J170" i="14"/>
  <c r="AC169" i="14"/>
  <c r="AB169" i="14"/>
  <c r="AA169" i="14"/>
  <c r="Z169" i="14"/>
  <c r="Y169" i="14"/>
  <c r="P169" i="14"/>
  <c r="N169" i="14"/>
  <c r="J169" i="14"/>
  <c r="AB168" i="14"/>
  <c r="AA168" i="14"/>
  <c r="Z168" i="14"/>
  <c r="Y168" i="14"/>
  <c r="R168" i="14"/>
  <c r="Q168" i="14"/>
  <c r="P168" i="14"/>
  <c r="N168" i="14"/>
  <c r="O168" i="14" s="1"/>
  <c r="J168" i="14"/>
  <c r="P167" i="14"/>
  <c r="N167" i="14"/>
  <c r="J167" i="14"/>
  <c r="P166" i="14"/>
  <c r="Q166" i="14" s="1"/>
  <c r="O166" i="14"/>
  <c r="R166" i="14" s="1"/>
  <c r="N166" i="14"/>
  <c r="J166" i="14"/>
  <c r="AC165" i="14"/>
  <c r="AB165" i="14"/>
  <c r="AA165" i="14"/>
  <c r="Z165" i="14"/>
  <c r="Y165" i="14"/>
  <c r="P165" i="14"/>
  <c r="N165" i="14"/>
  <c r="J165" i="14"/>
  <c r="AC164" i="14"/>
  <c r="AB164" i="14"/>
  <c r="AA164" i="14"/>
  <c r="Z164" i="14"/>
  <c r="Y164" i="14"/>
  <c r="P164" i="14"/>
  <c r="N164" i="14"/>
  <c r="Q164" i="14" s="1"/>
  <c r="J164" i="14"/>
  <c r="AB163" i="14"/>
  <c r="AA163" i="14"/>
  <c r="Z163" i="14"/>
  <c r="Y163" i="14"/>
  <c r="AC163" i="14" s="1"/>
  <c r="P163" i="14"/>
  <c r="Q163" i="14" s="1"/>
  <c r="O163" i="14"/>
  <c r="R163" i="14" s="1"/>
  <c r="N163" i="14"/>
  <c r="J163" i="14"/>
  <c r="AC162" i="14"/>
  <c r="AB162" i="14"/>
  <c r="AA162" i="14"/>
  <c r="Z162" i="14"/>
  <c r="Y162" i="14"/>
  <c r="P162" i="14"/>
  <c r="N162" i="14"/>
  <c r="J162" i="14"/>
  <c r="Y160" i="14"/>
  <c r="P160" i="14"/>
  <c r="N160" i="14"/>
  <c r="J160" i="14"/>
  <c r="AC159" i="14"/>
  <c r="AB159" i="14"/>
  <c r="AA159" i="14"/>
  <c r="Z159" i="14"/>
  <c r="Y159" i="14"/>
  <c r="R159" i="14"/>
  <c r="Q159" i="14"/>
  <c r="P159" i="14"/>
  <c r="O159" i="14"/>
  <c r="N159" i="14"/>
  <c r="J159" i="14"/>
  <c r="AB158" i="14"/>
  <c r="AA158" i="14"/>
  <c r="Z158" i="14"/>
  <c r="Y158" i="14"/>
  <c r="AC158" i="14" s="1"/>
  <c r="P158" i="14"/>
  <c r="Q158" i="14" s="1"/>
  <c r="O158" i="14"/>
  <c r="R158" i="14" s="1"/>
  <c r="N158" i="14"/>
  <c r="J158" i="14"/>
  <c r="AC157" i="14"/>
  <c r="AB157" i="14"/>
  <c r="AA157" i="14"/>
  <c r="Z157" i="14"/>
  <c r="Y157" i="14"/>
  <c r="P157" i="14"/>
  <c r="N157" i="14"/>
  <c r="J157" i="14"/>
  <c r="R156" i="14"/>
  <c r="Q156" i="14"/>
  <c r="P156" i="14"/>
  <c r="O156" i="14"/>
  <c r="N156" i="14"/>
  <c r="J156" i="14"/>
  <c r="AB155" i="14"/>
  <c r="AA155" i="14"/>
  <c r="Z155" i="14"/>
  <c r="AC155" i="14" s="1"/>
  <c r="Y155" i="14"/>
  <c r="R155" i="14"/>
  <c r="Q155" i="14"/>
  <c r="P155" i="14"/>
  <c r="N155" i="14"/>
  <c r="O155" i="14" s="1"/>
  <c r="J155" i="14"/>
  <c r="AC154" i="14"/>
  <c r="AB154" i="14"/>
  <c r="AA154" i="14"/>
  <c r="Z154" i="14"/>
  <c r="Y154" i="14"/>
  <c r="R154" i="14"/>
  <c r="Q154" i="14"/>
  <c r="P154" i="14"/>
  <c r="N154" i="14"/>
  <c r="O154" i="14" s="1"/>
  <c r="J154" i="14"/>
  <c r="AC153" i="14"/>
  <c r="AB153" i="14"/>
  <c r="AA153" i="14"/>
  <c r="Z153" i="14"/>
  <c r="Y153" i="14"/>
  <c r="R153" i="14"/>
  <c r="P153" i="14"/>
  <c r="Q153" i="14" s="1"/>
  <c r="O153" i="14"/>
  <c r="N153" i="14"/>
  <c r="J153" i="14"/>
  <c r="AC152" i="14"/>
  <c r="AB152" i="14"/>
  <c r="AA152" i="14"/>
  <c r="Z152" i="14"/>
  <c r="Y152" i="14"/>
  <c r="Q152" i="14"/>
  <c r="P152" i="14"/>
  <c r="N152" i="14"/>
  <c r="O152" i="14" s="1"/>
  <c r="J152" i="14"/>
  <c r="Y151" i="14"/>
  <c r="P151" i="14"/>
  <c r="N151" i="14"/>
  <c r="J151" i="14"/>
  <c r="AC150" i="14"/>
  <c r="AB150" i="14"/>
  <c r="AA150" i="14"/>
  <c r="Z150" i="14"/>
  <c r="Y150" i="14"/>
  <c r="P150" i="14"/>
  <c r="N150" i="14"/>
  <c r="J150" i="14"/>
  <c r="P149" i="14"/>
  <c r="Q149" i="14" s="1"/>
  <c r="N149" i="14"/>
  <c r="O149" i="14" s="1"/>
  <c r="J149" i="14"/>
  <c r="P147" i="14"/>
  <c r="O147" i="14"/>
  <c r="R147" i="14" s="1"/>
  <c r="N147" i="14"/>
  <c r="AC146" i="14"/>
  <c r="AB146" i="14"/>
  <c r="AA146" i="14"/>
  <c r="Z146" i="14"/>
  <c r="Y146" i="14"/>
  <c r="R146" i="14"/>
  <c r="P146" i="14"/>
  <c r="O146" i="14"/>
  <c r="N146" i="14"/>
  <c r="Q146" i="14" s="1"/>
  <c r="J146" i="14"/>
  <c r="AC145" i="14"/>
  <c r="AB145" i="14"/>
  <c r="AA145" i="14"/>
  <c r="Z145" i="14"/>
  <c r="Y145" i="14"/>
  <c r="Q145" i="14"/>
  <c r="P145" i="14"/>
  <c r="N145" i="14"/>
  <c r="O145" i="14" s="1"/>
  <c r="R145" i="14" s="1"/>
  <c r="J145" i="14"/>
  <c r="AB144" i="14"/>
  <c r="AA144" i="14"/>
  <c r="Z144" i="14"/>
  <c r="Y144" i="14"/>
  <c r="Q144" i="14"/>
  <c r="P144" i="14"/>
  <c r="N144" i="14"/>
  <c r="O144" i="14" s="1"/>
  <c r="R144" i="14" s="1"/>
  <c r="J144" i="14"/>
  <c r="AC143" i="14"/>
  <c r="AB143" i="14"/>
  <c r="AA143" i="14"/>
  <c r="Z143" i="14"/>
  <c r="Y143" i="14"/>
  <c r="P143" i="14"/>
  <c r="O143" i="14"/>
  <c r="N143" i="14"/>
  <c r="J143" i="14"/>
  <c r="AC142" i="14"/>
  <c r="AB142" i="14"/>
  <c r="AA142" i="14"/>
  <c r="Z142" i="14"/>
  <c r="Y142" i="14"/>
  <c r="P142" i="14"/>
  <c r="Q142" i="14" s="1"/>
  <c r="O142" i="14"/>
  <c r="R142" i="14" s="1"/>
  <c r="N142" i="14"/>
  <c r="J142" i="14"/>
  <c r="AC140" i="14"/>
  <c r="AB140" i="14"/>
  <c r="AA140" i="14"/>
  <c r="Z140" i="14"/>
  <c r="Y140" i="14"/>
  <c r="R140" i="14"/>
  <c r="P140" i="14"/>
  <c r="Q140" i="14" s="1"/>
  <c r="O140" i="14"/>
  <c r="N140" i="14"/>
  <c r="J140" i="14"/>
  <c r="AC139" i="14"/>
  <c r="AB139" i="14"/>
  <c r="AA139" i="14"/>
  <c r="Z139" i="14"/>
  <c r="Y139" i="14"/>
  <c r="P139" i="14"/>
  <c r="O139" i="14"/>
  <c r="N139" i="14"/>
  <c r="J139" i="14"/>
  <c r="R138" i="14"/>
  <c r="Q138" i="14"/>
  <c r="P138" i="14"/>
  <c r="O138" i="14"/>
  <c r="N138" i="14"/>
  <c r="J138" i="14"/>
  <c r="AC137" i="14"/>
  <c r="AB137" i="14"/>
  <c r="AA137" i="14"/>
  <c r="Z137" i="14"/>
  <c r="Y137" i="14"/>
  <c r="P137" i="14"/>
  <c r="O137" i="14"/>
  <c r="R137" i="14" s="1"/>
  <c r="N137" i="14"/>
  <c r="J137" i="14"/>
  <c r="AC136" i="14"/>
  <c r="AB136" i="14"/>
  <c r="AA136" i="14"/>
  <c r="Z136" i="14"/>
  <c r="Y136" i="14"/>
  <c r="Q136" i="14"/>
  <c r="P136" i="14"/>
  <c r="N136" i="14"/>
  <c r="O136" i="14" s="1"/>
  <c r="R136" i="14" s="1"/>
  <c r="J136" i="14"/>
  <c r="AC135" i="14"/>
  <c r="AB135" i="14"/>
  <c r="AA135" i="14"/>
  <c r="Z135" i="14"/>
  <c r="Y135" i="14"/>
  <c r="Q135" i="14"/>
  <c r="P135" i="14"/>
  <c r="O135" i="14"/>
  <c r="R135" i="14" s="1"/>
  <c r="N135" i="14"/>
  <c r="J135" i="14"/>
  <c r="AC134" i="14"/>
  <c r="AB134" i="14"/>
  <c r="AA134" i="14"/>
  <c r="Z134" i="14"/>
  <c r="Y134" i="14"/>
  <c r="P134" i="14"/>
  <c r="Q134" i="14" s="1"/>
  <c r="O134" i="14"/>
  <c r="R134" i="14" s="1"/>
  <c r="N134" i="14"/>
  <c r="J134" i="14"/>
  <c r="AC133" i="14"/>
  <c r="AB133" i="14"/>
  <c r="AA133" i="14"/>
  <c r="Z133" i="14"/>
  <c r="Y133" i="14"/>
  <c r="P133" i="14"/>
  <c r="N133" i="14"/>
  <c r="J133" i="14"/>
  <c r="P132" i="14"/>
  <c r="O132" i="14"/>
  <c r="R132" i="14" s="1"/>
  <c r="N132" i="14"/>
  <c r="J132" i="14"/>
  <c r="AC131" i="14"/>
  <c r="AB131" i="14"/>
  <c r="AA131" i="14"/>
  <c r="Z131" i="14"/>
  <c r="Y131" i="14"/>
  <c r="P131" i="14"/>
  <c r="Q131" i="14" s="1"/>
  <c r="O131" i="14"/>
  <c r="R131" i="14" s="1"/>
  <c r="N131" i="14"/>
  <c r="J131" i="14"/>
  <c r="AC130" i="14"/>
  <c r="AB130" i="14"/>
  <c r="AA130" i="14"/>
  <c r="Z130" i="14"/>
  <c r="Y130" i="14"/>
  <c r="P130" i="14"/>
  <c r="Q130" i="14" s="1"/>
  <c r="O130" i="14"/>
  <c r="R130" i="14" s="1"/>
  <c r="N130" i="14"/>
  <c r="J130" i="14"/>
  <c r="AC129" i="14"/>
  <c r="AB129" i="14"/>
  <c r="AA129" i="14"/>
  <c r="Z129" i="14"/>
  <c r="Y129" i="14"/>
  <c r="R129" i="14"/>
  <c r="P129" i="14"/>
  <c r="Q129" i="14" s="1"/>
  <c r="O129" i="14"/>
  <c r="N129" i="14"/>
  <c r="J129" i="14"/>
  <c r="AC128" i="14"/>
  <c r="AB128" i="14"/>
  <c r="AA128" i="14"/>
  <c r="Z128" i="14"/>
  <c r="Y128" i="14"/>
  <c r="Q128" i="14"/>
  <c r="P128" i="14"/>
  <c r="R128" i="14" s="1"/>
  <c r="N128" i="14"/>
  <c r="O128" i="14" s="1"/>
  <c r="J128" i="14"/>
  <c r="AB127" i="14"/>
  <c r="AA127" i="14"/>
  <c r="Z127" i="14"/>
  <c r="Y127" i="14"/>
  <c r="Q127" i="14"/>
  <c r="P127" i="14"/>
  <c r="O127" i="14"/>
  <c r="R127" i="14" s="1"/>
  <c r="N127" i="14"/>
  <c r="J127" i="14"/>
  <c r="P125" i="14"/>
  <c r="N125" i="14"/>
  <c r="J125" i="14"/>
  <c r="AB124" i="14"/>
  <c r="AA124" i="14"/>
  <c r="Z124" i="14"/>
  <c r="Y124" i="14"/>
  <c r="R124" i="14"/>
  <c r="Q124" i="14"/>
  <c r="P124" i="14"/>
  <c r="O124" i="14"/>
  <c r="N124" i="14"/>
  <c r="J124" i="14"/>
  <c r="AB123" i="14"/>
  <c r="AA123" i="14"/>
  <c r="Z123" i="14"/>
  <c r="AC123" i="14" s="1"/>
  <c r="Y123" i="14"/>
  <c r="P123" i="14"/>
  <c r="R123" i="14" s="1"/>
  <c r="O123" i="14"/>
  <c r="N123" i="14"/>
  <c r="J123" i="14"/>
  <c r="AC122" i="14"/>
  <c r="AB122" i="14"/>
  <c r="AA122" i="14"/>
  <c r="Z122" i="14"/>
  <c r="Y122" i="14"/>
  <c r="P122" i="14"/>
  <c r="R122" i="14" s="1"/>
  <c r="N122" i="14"/>
  <c r="O122" i="14" s="1"/>
  <c r="J122" i="14"/>
  <c r="AB121" i="14"/>
  <c r="AA121" i="14"/>
  <c r="Z121" i="14"/>
  <c r="Y121" i="14"/>
  <c r="AC121" i="14" s="1"/>
  <c r="P121" i="14"/>
  <c r="N121" i="14"/>
  <c r="Q121" i="14" s="1"/>
  <c r="J121" i="14"/>
  <c r="AC119" i="14"/>
  <c r="AB119" i="14"/>
  <c r="AA119" i="14"/>
  <c r="Z119" i="14"/>
  <c r="Y119" i="14"/>
  <c r="P119" i="14"/>
  <c r="Q119" i="14" s="1"/>
  <c r="O119" i="14"/>
  <c r="R119" i="14" s="1"/>
  <c r="N119" i="14"/>
  <c r="J119" i="14"/>
  <c r="Q118" i="14"/>
  <c r="P118" i="14"/>
  <c r="N118" i="14"/>
  <c r="O118" i="14" s="1"/>
  <c r="J118" i="14"/>
  <c r="P117" i="14"/>
  <c r="N117" i="14"/>
  <c r="J117" i="14"/>
  <c r="AB116" i="14"/>
  <c r="AA116" i="14"/>
  <c r="Z116" i="14"/>
  <c r="Y116" i="14"/>
  <c r="P116" i="14"/>
  <c r="N116" i="14"/>
  <c r="O116" i="14" s="1"/>
  <c r="R116" i="14" s="1"/>
  <c r="J116" i="14"/>
  <c r="P115" i="14"/>
  <c r="N115" i="14"/>
  <c r="O115" i="14" s="1"/>
  <c r="R115" i="14" s="1"/>
  <c r="J115" i="14"/>
  <c r="AB114" i="14"/>
  <c r="AA114" i="14"/>
  <c r="Z114" i="14"/>
  <c r="Y114" i="14"/>
  <c r="R114" i="14"/>
  <c r="Q114" i="14"/>
  <c r="P114" i="14"/>
  <c r="O114" i="14"/>
  <c r="N114" i="14"/>
  <c r="J114" i="14"/>
  <c r="P113" i="14"/>
  <c r="N113" i="14"/>
  <c r="J113" i="14"/>
  <c r="AC112" i="14"/>
  <c r="AB112" i="14"/>
  <c r="AA112" i="14"/>
  <c r="Z112" i="14"/>
  <c r="Y112" i="14"/>
  <c r="P112" i="14"/>
  <c r="N112" i="14"/>
  <c r="Q112" i="14" s="1"/>
  <c r="J112" i="14"/>
  <c r="AC111" i="14"/>
  <c r="AB111" i="14"/>
  <c r="AA111" i="14"/>
  <c r="Z111" i="14"/>
  <c r="Y111" i="14"/>
  <c r="R111" i="14"/>
  <c r="P111" i="14"/>
  <c r="Q111" i="14" s="1"/>
  <c r="O111" i="14"/>
  <c r="N111" i="14"/>
  <c r="J111" i="14"/>
  <c r="AC110" i="14"/>
  <c r="AB110" i="14"/>
  <c r="AA110" i="14"/>
  <c r="Z110" i="14"/>
  <c r="Y110" i="14"/>
  <c r="Q110" i="14"/>
  <c r="P110" i="14"/>
  <c r="N110" i="14"/>
  <c r="O110" i="14" s="1"/>
  <c r="R110" i="14" s="1"/>
  <c r="J110" i="14"/>
  <c r="Q109" i="14"/>
  <c r="P109" i="14"/>
  <c r="O109" i="14"/>
  <c r="R109" i="14" s="1"/>
  <c r="N109" i="14"/>
  <c r="J109" i="14"/>
  <c r="AC108" i="14"/>
  <c r="AB108" i="14"/>
  <c r="AA108" i="14"/>
  <c r="Z108" i="14"/>
  <c r="Y108" i="14"/>
  <c r="P108" i="14"/>
  <c r="N108" i="14"/>
  <c r="J108" i="14"/>
  <c r="AC107" i="14"/>
  <c r="AB107" i="14"/>
  <c r="AA107" i="14"/>
  <c r="Z107" i="14"/>
  <c r="Y107" i="14"/>
  <c r="P107" i="14"/>
  <c r="N107" i="14"/>
  <c r="J107" i="14"/>
  <c r="AC106" i="14"/>
  <c r="AB106" i="14"/>
  <c r="AA106" i="14"/>
  <c r="Z106" i="14"/>
  <c r="Y106" i="14"/>
  <c r="P106" i="14"/>
  <c r="Q106" i="14" s="1"/>
  <c r="O106" i="14"/>
  <c r="R106" i="14" s="1"/>
  <c r="N106" i="14"/>
  <c r="J106" i="14"/>
  <c r="P105" i="14"/>
  <c r="N105" i="14"/>
  <c r="J105" i="14"/>
  <c r="AB104" i="14"/>
  <c r="AA104" i="14"/>
  <c r="Z104" i="14"/>
  <c r="Y104" i="14"/>
  <c r="P104" i="14"/>
  <c r="Q104" i="14" s="1"/>
  <c r="O104" i="14"/>
  <c r="R104" i="14" s="1"/>
  <c r="N104" i="14"/>
  <c r="J104" i="14"/>
  <c r="AB102" i="14"/>
  <c r="AA102" i="14"/>
  <c r="Z102" i="14"/>
  <c r="AC102" i="14" s="1"/>
  <c r="Y102" i="14"/>
  <c r="P102" i="14"/>
  <c r="N102" i="14"/>
  <c r="J102" i="14"/>
  <c r="AC101" i="14"/>
  <c r="AB101" i="14"/>
  <c r="AA101" i="14"/>
  <c r="Z101" i="14"/>
  <c r="Y101" i="14"/>
  <c r="P101" i="14"/>
  <c r="O101" i="14"/>
  <c r="R101" i="14" s="1"/>
  <c r="N101" i="14"/>
  <c r="Q101" i="14" s="1"/>
  <c r="J101" i="14"/>
  <c r="AC100" i="14"/>
  <c r="AB100" i="14"/>
  <c r="AA100" i="14"/>
  <c r="Z100" i="14"/>
  <c r="Y100" i="14"/>
  <c r="P100" i="14"/>
  <c r="Q100" i="14" s="1"/>
  <c r="O100" i="14"/>
  <c r="R100" i="14" s="1"/>
  <c r="N100" i="14"/>
  <c r="J100" i="14"/>
  <c r="AC99" i="14"/>
  <c r="AB99" i="14"/>
  <c r="AA99" i="14"/>
  <c r="Z99" i="14"/>
  <c r="Y99" i="14"/>
  <c r="P99" i="14"/>
  <c r="N99" i="14"/>
  <c r="J99" i="14"/>
  <c r="R98" i="14"/>
  <c r="Q98" i="14"/>
  <c r="P98" i="14"/>
  <c r="O98" i="14"/>
  <c r="N98" i="14"/>
  <c r="J98" i="14"/>
  <c r="AC97" i="14"/>
  <c r="AB97" i="14"/>
  <c r="AA97" i="14"/>
  <c r="Z97" i="14"/>
  <c r="Y97" i="14"/>
  <c r="R97" i="14"/>
  <c r="Q97" i="14"/>
  <c r="P97" i="14"/>
  <c r="N97" i="14"/>
  <c r="O97" i="14" s="1"/>
  <c r="J97" i="14"/>
  <c r="AC96" i="14"/>
  <c r="AB96" i="14"/>
  <c r="AA96" i="14"/>
  <c r="Z96" i="14"/>
  <c r="Y96" i="14"/>
  <c r="Q96" i="14"/>
  <c r="P96" i="14"/>
  <c r="O96" i="14"/>
  <c r="R96" i="14" s="1"/>
  <c r="N96" i="14"/>
  <c r="J96" i="14"/>
  <c r="AB95" i="14"/>
  <c r="AC95" i="14" s="1"/>
  <c r="AA95" i="14"/>
  <c r="Z95" i="14"/>
  <c r="Y95" i="14"/>
  <c r="P95" i="14"/>
  <c r="Q95" i="14" s="1"/>
  <c r="O95" i="14"/>
  <c r="R95" i="14" s="1"/>
  <c r="N95" i="14"/>
  <c r="J95" i="14"/>
  <c r="AC93" i="14"/>
  <c r="AB93" i="14"/>
  <c r="AA93" i="14"/>
  <c r="Z93" i="14"/>
  <c r="Y93" i="14"/>
  <c r="P93" i="14"/>
  <c r="N93" i="14"/>
  <c r="O93" i="14" s="1"/>
  <c r="R93" i="14" s="1"/>
  <c r="J93" i="14"/>
  <c r="AC92" i="14"/>
  <c r="AB92" i="14"/>
  <c r="AA92" i="14"/>
  <c r="Z92" i="14"/>
  <c r="Y92" i="14"/>
  <c r="P92" i="14"/>
  <c r="N92" i="14"/>
  <c r="J92" i="14"/>
  <c r="AB91" i="14"/>
  <c r="AA91" i="14"/>
  <c r="Z91" i="14"/>
  <c r="AC91" i="14" s="1"/>
  <c r="Y91" i="14"/>
  <c r="P91" i="14"/>
  <c r="O91" i="14"/>
  <c r="R91" i="14" s="1"/>
  <c r="N91" i="14"/>
  <c r="J91" i="14"/>
  <c r="AC90" i="14"/>
  <c r="AB90" i="14"/>
  <c r="AA90" i="14"/>
  <c r="Z90" i="14"/>
  <c r="Y90" i="14"/>
  <c r="Q90" i="14"/>
  <c r="P90" i="14"/>
  <c r="N90" i="14"/>
  <c r="O90" i="14" s="1"/>
  <c r="R90" i="14" s="1"/>
  <c r="J90" i="14"/>
  <c r="AC89" i="14"/>
  <c r="AB89" i="14"/>
  <c r="AA89" i="14"/>
  <c r="Z89" i="14"/>
  <c r="Y89" i="14"/>
  <c r="R89" i="14"/>
  <c r="P89" i="14"/>
  <c r="O89" i="14"/>
  <c r="N89" i="14"/>
  <c r="Q89" i="14" s="1"/>
  <c r="J89" i="14"/>
  <c r="AB88" i="14"/>
  <c r="AA88" i="14"/>
  <c r="Z88" i="14"/>
  <c r="Y88" i="14"/>
  <c r="AC88" i="14" s="1"/>
  <c r="P88" i="14"/>
  <c r="O88" i="14"/>
  <c r="R88" i="14" s="1"/>
  <c r="N88" i="14"/>
  <c r="Q88" i="14" s="1"/>
  <c r="J88" i="14"/>
  <c r="AC87" i="14"/>
  <c r="AB87" i="14"/>
  <c r="AA87" i="14"/>
  <c r="Z87" i="14"/>
  <c r="Y87" i="14"/>
  <c r="Q87" i="14"/>
  <c r="P87" i="14"/>
  <c r="O87" i="14"/>
  <c r="R87" i="14" s="1"/>
  <c r="N87" i="14"/>
  <c r="J87" i="14"/>
  <c r="AC86" i="14"/>
  <c r="AB86" i="14"/>
  <c r="AA86" i="14"/>
  <c r="Z86" i="14"/>
  <c r="Y86" i="14"/>
  <c r="Q86" i="14"/>
  <c r="P86" i="14"/>
  <c r="O86" i="14"/>
  <c r="R86" i="14" s="1"/>
  <c r="N86" i="14"/>
  <c r="J86" i="14"/>
  <c r="AB85" i="14"/>
  <c r="AA85" i="14"/>
  <c r="Z85" i="14"/>
  <c r="Y85" i="14"/>
  <c r="AC85" i="14" s="1"/>
  <c r="Q85" i="14"/>
  <c r="P85" i="14"/>
  <c r="O85" i="14"/>
  <c r="R85" i="14" s="1"/>
  <c r="N85" i="14"/>
  <c r="J85" i="14"/>
  <c r="AC84" i="14"/>
  <c r="AB84" i="14"/>
  <c r="AA84" i="14"/>
  <c r="Z84" i="14"/>
  <c r="Y84" i="14"/>
  <c r="P84" i="14"/>
  <c r="N84" i="14"/>
  <c r="J84" i="14"/>
  <c r="AB83" i="14"/>
  <c r="AA83" i="14"/>
  <c r="Z83" i="14"/>
  <c r="Y83" i="14"/>
  <c r="Q83" i="14"/>
  <c r="P83" i="14"/>
  <c r="O83" i="14"/>
  <c r="R83" i="14" s="1"/>
  <c r="N83" i="14"/>
  <c r="J83" i="14"/>
  <c r="AC82" i="14"/>
  <c r="AB82" i="14"/>
  <c r="AA82" i="14"/>
  <c r="Z82" i="14"/>
  <c r="Y82" i="14"/>
  <c r="P82" i="14"/>
  <c r="Q82" i="14" s="1"/>
  <c r="O82" i="14"/>
  <c r="R82" i="14" s="1"/>
  <c r="N82" i="14"/>
  <c r="J82" i="14"/>
  <c r="AC81" i="14"/>
  <c r="AB81" i="14"/>
  <c r="AA81" i="14"/>
  <c r="Z81" i="14"/>
  <c r="Y81" i="14"/>
  <c r="P81" i="14"/>
  <c r="N81" i="14"/>
  <c r="O81" i="14" s="1"/>
  <c r="R81" i="14" s="1"/>
  <c r="J81" i="14"/>
  <c r="AB80" i="14"/>
  <c r="AA80" i="14"/>
  <c r="Z80" i="14"/>
  <c r="Y80" i="14"/>
  <c r="AC80" i="14" s="1"/>
  <c r="Q80" i="14"/>
  <c r="P80" i="14"/>
  <c r="O80" i="14"/>
  <c r="R80" i="14" s="1"/>
  <c r="N80" i="14"/>
  <c r="J80" i="14"/>
  <c r="AB79" i="14"/>
  <c r="AA79" i="14"/>
  <c r="Z79" i="14"/>
  <c r="Y79" i="14"/>
  <c r="AC79" i="14" s="1"/>
  <c r="P79" i="14"/>
  <c r="R79" i="14" s="1"/>
  <c r="O79" i="14"/>
  <c r="N79" i="14"/>
  <c r="J79" i="14"/>
  <c r="AC78" i="14"/>
  <c r="AB78" i="14"/>
  <c r="AA78" i="14"/>
  <c r="Z78" i="14"/>
  <c r="Y78" i="14"/>
  <c r="Q78" i="14"/>
  <c r="P78" i="14"/>
  <c r="N78" i="14"/>
  <c r="O78" i="14" s="1"/>
  <c r="R78" i="14" s="1"/>
  <c r="J78" i="14"/>
  <c r="AB77" i="14"/>
  <c r="AA77" i="14"/>
  <c r="Z77" i="14"/>
  <c r="Y77" i="14"/>
  <c r="P77" i="14"/>
  <c r="N77" i="14"/>
  <c r="O77" i="14" s="1"/>
  <c r="R77" i="14" s="1"/>
  <c r="J77" i="14"/>
  <c r="AC76" i="14"/>
  <c r="AB76" i="14"/>
  <c r="AA76" i="14"/>
  <c r="Z76" i="14"/>
  <c r="Y76" i="14"/>
  <c r="AC75" i="14"/>
  <c r="AB75" i="14"/>
  <c r="AA75" i="14"/>
  <c r="Z75" i="14"/>
  <c r="Y75" i="14"/>
  <c r="P75" i="14"/>
  <c r="N75" i="14"/>
  <c r="Q75" i="14" s="1"/>
  <c r="J75" i="14"/>
  <c r="AC74" i="14"/>
  <c r="AB74" i="14"/>
  <c r="AA74" i="14"/>
  <c r="Z74" i="14"/>
  <c r="Y74" i="14"/>
  <c r="R74" i="14"/>
  <c r="P74" i="14"/>
  <c r="Q74" i="14" s="1"/>
  <c r="O74" i="14"/>
  <c r="N74" i="14"/>
  <c r="J74" i="14"/>
  <c r="AC73" i="14"/>
  <c r="AB73" i="14"/>
  <c r="AA73" i="14"/>
  <c r="Z73" i="14"/>
  <c r="Y73" i="14"/>
  <c r="P73" i="14"/>
  <c r="Q73" i="14" s="1"/>
  <c r="N73" i="14"/>
  <c r="O73" i="14" s="1"/>
  <c r="J73" i="14"/>
  <c r="Y72" i="14"/>
  <c r="P72" i="14"/>
  <c r="Q72" i="14" s="1"/>
  <c r="N72" i="14"/>
  <c r="O72" i="14" s="1"/>
  <c r="R72" i="14" s="1"/>
  <c r="J72" i="14"/>
  <c r="AC71" i="14"/>
  <c r="AB71" i="14"/>
  <c r="AA71" i="14"/>
  <c r="Z71" i="14"/>
  <c r="Y71" i="14"/>
  <c r="Q71" i="14"/>
  <c r="P71" i="14"/>
  <c r="O71" i="14"/>
  <c r="R71" i="14" s="1"/>
  <c r="N71" i="14"/>
  <c r="J71" i="14"/>
  <c r="AC70" i="14"/>
  <c r="AB70" i="14"/>
  <c r="AA70" i="14"/>
  <c r="Z70" i="14"/>
  <c r="Y70" i="14"/>
  <c r="P70" i="14"/>
  <c r="O70" i="14"/>
  <c r="N70" i="14"/>
  <c r="J70" i="14"/>
  <c r="AC69" i="14"/>
  <c r="AB69" i="14"/>
  <c r="AA69" i="14"/>
  <c r="Z69" i="14"/>
  <c r="Y69" i="14"/>
  <c r="P69" i="14"/>
  <c r="Q69" i="14" s="1"/>
  <c r="N69" i="14"/>
  <c r="O69" i="14" s="1"/>
  <c r="J69" i="14"/>
  <c r="AC68" i="14"/>
  <c r="AB68" i="14"/>
  <c r="AA68" i="14"/>
  <c r="Z68" i="14"/>
  <c r="Y68" i="14"/>
  <c r="P68" i="14"/>
  <c r="O68" i="14"/>
  <c r="R68" i="14" s="1"/>
  <c r="N68" i="14"/>
  <c r="Q68" i="14" s="1"/>
  <c r="J68" i="14"/>
  <c r="R67" i="14"/>
  <c r="P67" i="14"/>
  <c r="Q67" i="14" s="1"/>
  <c r="N67" i="14"/>
  <c r="O67" i="14" s="1"/>
  <c r="J67" i="14"/>
  <c r="AC66" i="14"/>
  <c r="AB66" i="14"/>
  <c r="AA66" i="14"/>
  <c r="Z66" i="14"/>
  <c r="Y66" i="14"/>
  <c r="R66" i="14"/>
  <c r="Q66" i="14"/>
  <c r="P66" i="14"/>
  <c r="O66" i="14"/>
  <c r="N66" i="14"/>
  <c r="J66" i="14"/>
  <c r="Y65" i="14"/>
  <c r="P65" i="14"/>
  <c r="O65" i="14"/>
  <c r="N65" i="14"/>
  <c r="J65" i="14"/>
  <c r="AC64" i="14"/>
  <c r="AB64" i="14"/>
  <c r="AA64" i="14"/>
  <c r="Z64" i="14"/>
  <c r="Y64" i="14"/>
  <c r="P64" i="14"/>
  <c r="Q64" i="14" s="1"/>
  <c r="O64" i="14"/>
  <c r="R64" i="14" s="1"/>
  <c r="N64" i="14"/>
  <c r="J64" i="14"/>
  <c r="AC63" i="14"/>
  <c r="AB63" i="14"/>
  <c r="AA63" i="14"/>
  <c r="Z63" i="14"/>
  <c r="Y63" i="14"/>
  <c r="P63" i="14"/>
  <c r="N63" i="14"/>
  <c r="O63" i="14" s="1"/>
  <c r="R63" i="14" s="1"/>
  <c r="J63" i="14"/>
  <c r="AB62" i="14"/>
  <c r="AA62" i="14"/>
  <c r="Z62" i="14"/>
  <c r="Y62" i="14"/>
  <c r="AC62" i="14" s="1"/>
  <c r="P62" i="14"/>
  <c r="O62" i="14"/>
  <c r="R62" i="14" s="1"/>
  <c r="N62" i="14"/>
  <c r="Q62" i="14" s="1"/>
  <c r="J62" i="14"/>
  <c r="Y61" i="14"/>
  <c r="AC60" i="14"/>
  <c r="AB60" i="14"/>
  <c r="AA60" i="14"/>
  <c r="Z60" i="14"/>
  <c r="Y60" i="14"/>
  <c r="P60" i="14"/>
  <c r="N60" i="14"/>
  <c r="J60" i="14"/>
  <c r="Y59" i="14"/>
  <c r="P59" i="14"/>
  <c r="N59" i="14"/>
  <c r="J59" i="14"/>
  <c r="AC58" i="14"/>
  <c r="AB58" i="14"/>
  <c r="AA58" i="14"/>
  <c r="Z58" i="14"/>
  <c r="Y58" i="14"/>
  <c r="Q58" i="14"/>
  <c r="P58" i="14"/>
  <c r="O58" i="14"/>
  <c r="R58" i="14" s="1"/>
  <c r="N58" i="14"/>
  <c r="J58" i="14"/>
  <c r="P57" i="14"/>
  <c r="O57" i="14"/>
  <c r="R57" i="14" s="1"/>
  <c r="N57" i="14"/>
  <c r="J57" i="14"/>
  <c r="AC56" i="14"/>
  <c r="AB56" i="14"/>
  <c r="AA56" i="14"/>
  <c r="Z56" i="14"/>
  <c r="Y56" i="14"/>
  <c r="P56" i="14"/>
  <c r="N56" i="14"/>
  <c r="Q56" i="14" s="1"/>
  <c r="J56" i="14"/>
  <c r="AC55" i="14"/>
  <c r="AB55" i="14"/>
  <c r="AA55" i="14"/>
  <c r="Z55" i="14"/>
  <c r="Y55" i="14"/>
  <c r="R55" i="14"/>
  <c r="P55" i="14"/>
  <c r="Q55" i="14" s="1"/>
  <c r="O55" i="14"/>
  <c r="N55" i="14"/>
  <c r="J55" i="14"/>
  <c r="AC54" i="14"/>
  <c r="AB54" i="14"/>
  <c r="AA54" i="14"/>
  <c r="Z54" i="14"/>
  <c r="Y54" i="14"/>
  <c r="P54" i="14"/>
  <c r="N54" i="14"/>
  <c r="J54" i="14"/>
  <c r="P52" i="14"/>
  <c r="N52" i="14"/>
  <c r="J52" i="14"/>
  <c r="P51" i="14"/>
  <c r="N51" i="14"/>
  <c r="Q51" i="14" s="1"/>
  <c r="J51" i="14"/>
  <c r="Q50" i="14"/>
  <c r="P50" i="14"/>
  <c r="N50" i="14"/>
  <c r="O50" i="14" s="1"/>
  <c r="J50" i="14"/>
  <c r="P49" i="14"/>
  <c r="N49" i="14"/>
  <c r="Q49" i="14" s="1"/>
  <c r="J49" i="14"/>
  <c r="Q48" i="14"/>
  <c r="P48" i="14"/>
  <c r="N48" i="14"/>
  <c r="O48" i="14" s="1"/>
  <c r="R48" i="14" s="1"/>
  <c r="J48" i="14"/>
  <c r="R47" i="14"/>
  <c r="Q47" i="14"/>
  <c r="P47" i="14"/>
  <c r="N47" i="14"/>
  <c r="O47" i="14" s="1"/>
  <c r="J47" i="14"/>
  <c r="P46" i="14"/>
  <c r="O46" i="14"/>
  <c r="R46" i="14" s="1"/>
  <c r="N46" i="14"/>
  <c r="Q46" i="14" s="1"/>
  <c r="J46" i="14"/>
  <c r="P45" i="14"/>
  <c r="N45" i="14"/>
  <c r="Q45" i="14" s="1"/>
  <c r="J45" i="14"/>
  <c r="P44" i="14"/>
  <c r="N44" i="14"/>
  <c r="J44" i="14"/>
  <c r="P43" i="14"/>
  <c r="Q43" i="14" s="1"/>
  <c r="O43" i="14"/>
  <c r="N43" i="14"/>
  <c r="J43" i="14"/>
  <c r="P41" i="14"/>
  <c r="N41" i="14"/>
  <c r="Q41" i="14" s="1"/>
  <c r="J41" i="14"/>
  <c r="R40" i="14"/>
  <c r="Q40" i="14"/>
  <c r="P40" i="14"/>
  <c r="N40" i="14"/>
  <c r="O40" i="14" s="1"/>
  <c r="J40" i="14"/>
  <c r="P39" i="14"/>
  <c r="N39" i="14"/>
  <c r="J39" i="14"/>
  <c r="AC37" i="14"/>
  <c r="AB37" i="14"/>
  <c r="AA37" i="14"/>
  <c r="Z37" i="14"/>
  <c r="Y37" i="14"/>
  <c r="P37" i="14"/>
  <c r="N37" i="14"/>
  <c r="Q37" i="14" s="1"/>
  <c r="J37" i="14"/>
  <c r="AC36" i="14"/>
  <c r="AB36" i="14"/>
  <c r="AA36" i="14"/>
  <c r="Z36" i="14"/>
  <c r="Y36" i="14"/>
  <c r="P36" i="14"/>
  <c r="N36" i="14"/>
  <c r="J36" i="14"/>
  <c r="AC35" i="14"/>
  <c r="AB35" i="14"/>
  <c r="AA35" i="14"/>
  <c r="Z35" i="14"/>
  <c r="Y35" i="14"/>
  <c r="Q35" i="14"/>
  <c r="P35" i="14"/>
  <c r="O35" i="14"/>
  <c r="R35" i="14" s="1"/>
  <c r="N35" i="14"/>
  <c r="J35" i="14"/>
  <c r="AB34" i="14"/>
  <c r="AA34" i="14"/>
  <c r="Z34" i="14"/>
  <c r="Y34" i="14"/>
  <c r="AC34" i="14" s="1"/>
  <c r="R34" i="14"/>
  <c r="P34" i="14"/>
  <c r="Q34" i="14" s="1"/>
  <c r="N34" i="14"/>
  <c r="O34" i="14" s="1"/>
  <c r="J34" i="14"/>
  <c r="AB33" i="14"/>
  <c r="AA33" i="14"/>
  <c r="Z33" i="14"/>
  <c r="Y33" i="14"/>
  <c r="P33" i="14"/>
  <c r="N33" i="14"/>
  <c r="Q33" i="14" s="1"/>
  <c r="J33" i="14"/>
  <c r="AC32" i="14"/>
  <c r="AB32" i="14"/>
  <c r="AA32" i="14"/>
  <c r="Z32" i="14"/>
  <c r="Y32" i="14"/>
  <c r="P32" i="14"/>
  <c r="Q32" i="14" s="1"/>
  <c r="O32" i="14"/>
  <c r="R32" i="14" s="1"/>
  <c r="N32" i="14"/>
  <c r="J32" i="14"/>
  <c r="R30" i="14"/>
  <c r="Q30" i="14"/>
  <c r="P30" i="14"/>
  <c r="O30" i="14"/>
  <c r="N30" i="14"/>
  <c r="J30" i="14"/>
  <c r="AC29" i="14"/>
  <c r="AB29" i="14"/>
  <c r="AA29" i="14"/>
  <c r="Z29" i="14"/>
  <c r="Y29" i="14"/>
  <c r="R29" i="14"/>
  <c r="Q29" i="14"/>
  <c r="P29" i="14"/>
  <c r="O29" i="14"/>
  <c r="N29" i="14"/>
  <c r="J29" i="14"/>
  <c r="AC28" i="14"/>
  <c r="AB28" i="14"/>
  <c r="AA28" i="14"/>
  <c r="Z28" i="14"/>
  <c r="Y28" i="14"/>
  <c r="P28" i="14"/>
  <c r="N28" i="14"/>
  <c r="J28" i="14"/>
  <c r="AC27" i="14"/>
  <c r="AB27" i="14"/>
  <c r="AA27" i="14"/>
  <c r="Z27" i="14"/>
  <c r="Y27" i="14"/>
  <c r="P27" i="14"/>
  <c r="O27" i="14"/>
  <c r="R27" i="14" s="1"/>
  <c r="N27" i="14"/>
  <c r="Q27" i="14" s="1"/>
  <c r="J27" i="14"/>
  <c r="AC26" i="14"/>
  <c r="AB26" i="14"/>
  <c r="AA26" i="14"/>
  <c r="Z26" i="14"/>
  <c r="Y26" i="14"/>
  <c r="P26" i="14"/>
  <c r="Q26" i="14" s="1"/>
  <c r="O26" i="14"/>
  <c r="R26" i="14" s="1"/>
  <c r="N26" i="14"/>
  <c r="J26" i="14"/>
  <c r="Y25" i="14"/>
  <c r="R25" i="14"/>
  <c r="Q25" i="14"/>
  <c r="P25" i="14"/>
  <c r="O25" i="14"/>
  <c r="N25" i="14"/>
  <c r="J25" i="14"/>
  <c r="Y24" i="14"/>
  <c r="P24" i="14"/>
  <c r="N24" i="14"/>
  <c r="J24" i="14"/>
  <c r="AC23" i="14"/>
  <c r="AB23" i="14"/>
  <c r="AA23" i="14"/>
  <c r="Z23" i="14"/>
  <c r="Y23" i="14"/>
  <c r="P23" i="14"/>
  <c r="N23" i="14"/>
  <c r="J23" i="14"/>
  <c r="AC22" i="14"/>
  <c r="AB22" i="14"/>
  <c r="AA22" i="14"/>
  <c r="Z22" i="14"/>
  <c r="Y22" i="14"/>
  <c r="P22" i="14"/>
  <c r="N22" i="14"/>
  <c r="Q22" i="14" s="1"/>
  <c r="AB21" i="14"/>
  <c r="AA21" i="14"/>
  <c r="Z21" i="14"/>
  <c r="Y21" i="14"/>
  <c r="AC21" i="14" s="1"/>
  <c r="P21" i="14"/>
  <c r="N21" i="14"/>
  <c r="Q21" i="14" s="1"/>
  <c r="J21" i="14"/>
  <c r="P19" i="14"/>
  <c r="O19" i="14"/>
  <c r="R19" i="14" s="1"/>
  <c r="N19" i="14"/>
  <c r="J19" i="14"/>
  <c r="AC18" i="14"/>
  <c r="AB18" i="14"/>
  <c r="AA18" i="14"/>
  <c r="Z18" i="14"/>
  <c r="Y18" i="14"/>
  <c r="P18" i="14"/>
  <c r="N18" i="14"/>
  <c r="J18" i="14"/>
  <c r="Y17" i="14"/>
  <c r="R17" i="14"/>
  <c r="Q17" i="14"/>
  <c r="P17" i="14"/>
  <c r="N17" i="14"/>
  <c r="O17" i="14" s="1"/>
  <c r="J17" i="14"/>
  <c r="AC16" i="14"/>
  <c r="AB16" i="14"/>
  <c r="AA16" i="14"/>
  <c r="Z16" i="14"/>
  <c r="Y16" i="14"/>
  <c r="P16" i="14"/>
  <c r="O16" i="14"/>
  <c r="R16" i="14" s="1"/>
  <c r="N16" i="14"/>
  <c r="J16" i="14"/>
  <c r="AC15" i="14"/>
  <c r="AB15" i="14"/>
  <c r="AA15" i="14"/>
  <c r="Z15" i="14"/>
  <c r="Y15" i="14"/>
  <c r="P15" i="14"/>
  <c r="Q15" i="14" s="1"/>
  <c r="O15" i="14"/>
  <c r="R15" i="14" s="1"/>
  <c r="N15" i="14"/>
  <c r="J15" i="14"/>
  <c r="AC14" i="14"/>
  <c r="AB14" i="14"/>
  <c r="AA14" i="14"/>
  <c r="Z14" i="14"/>
  <c r="Y14" i="14"/>
  <c r="P14" i="14"/>
  <c r="Q14" i="14" s="1"/>
  <c r="O14" i="14"/>
  <c r="R14" i="14" s="1"/>
  <c r="N14" i="14"/>
  <c r="J14" i="14"/>
  <c r="P12" i="14"/>
  <c r="N12" i="14"/>
  <c r="J12" i="14"/>
  <c r="P11" i="14"/>
  <c r="Q11" i="14" s="1"/>
  <c r="O11" i="14"/>
  <c r="R11" i="14" s="1"/>
  <c r="N11" i="14"/>
  <c r="J11" i="14"/>
  <c r="P10" i="14"/>
  <c r="N10" i="14"/>
  <c r="Q10" i="14" s="1"/>
  <c r="J10" i="14"/>
  <c r="AC8" i="14"/>
  <c r="AB8" i="14"/>
  <c r="AA8" i="14"/>
  <c r="Z8" i="14"/>
  <c r="Y8" i="14"/>
  <c r="Q8" i="14"/>
  <c r="P8" i="14"/>
  <c r="O8" i="14"/>
  <c r="R8" i="14" s="1"/>
  <c r="N8" i="14"/>
  <c r="J8" i="14"/>
  <c r="R7" i="14"/>
  <c r="Q7" i="14"/>
  <c r="P7" i="14"/>
  <c r="O7" i="14"/>
  <c r="N7" i="14"/>
  <c r="J7" i="14"/>
  <c r="AC219" i="8"/>
  <c r="AB219" i="8"/>
  <c r="AA219" i="8"/>
  <c r="Z219" i="8"/>
  <c r="Y219" i="8"/>
  <c r="P219" i="8"/>
  <c r="N219" i="8"/>
  <c r="Q219" i="8" s="1"/>
  <c r="J219" i="8"/>
  <c r="AC218" i="8"/>
  <c r="AB218" i="8"/>
  <c r="AA218" i="8"/>
  <c r="Z218" i="8"/>
  <c r="Y218" i="8"/>
  <c r="P218" i="8"/>
  <c r="N218" i="8"/>
  <c r="O218" i="8" s="1"/>
  <c r="R218" i="8" s="1"/>
  <c r="J218" i="8"/>
  <c r="AB217" i="8"/>
  <c r="AA217" i="8"/>
  <c r="Z217" i="8"/>
  <c r="Y217" i="8"/>
  <c r="AC217" i="8" s="1"/>
  <c r="P217" i="8"/>
  <c r="N217" i="8"/>
  <c r="Q217" i="8" s="1"/>
  <c r="J217" i="8"/>
  <c r="AB216" i="8"/>
  <c r="AA216" i="8"/>
  <c r="Z216" i="8"/>
  <c r="Y216" i="8"/>
  <c r="AC216" i="8" s="1"/>
  <c r="P216" i="8"/>
  <c r="N216" i="8"/>
  <c r="O216" i="8" s="1"/>
  <c r="R216" i="8" s="1"/>
  <c r="J216" i="8"/>
  <c r="AC215" i="8"/>
  <c r="AB215" i="8"/>
  <c r="AA215" i="8"/>
  <c r="Z215" i="8"/>
  <c r="Y215" i="8"/>
  <c r="P215" i="8"/>
  <c r="N215" i="8"/>
  <c r="Q215" i="8" s="1"/>
  <c r="J215" i="8"/>
  <c r="AC214" i="8"/>
  <c r="AB214" i="8"/>
  <c r="AA214" i="8"/>
  <c r="Z214" i="8"/>
  <c r="Y214" i="8"/>
  <c r="P214" i="8"/>
  <c r="N214" i="8"/>
  <c r="Q214" i="8" s="1"/>
  <c r="J214" i="8"/>
  <c r="AB213" i="8"/>
  <c r="AA213" i="8"/>
  <c r="Z213" i="8"/>
  <c r="Y213" i="8"/>
  <c r="P213" i="8"/>
  <c r="N213" i="8"/>
  <c r="O213" i="8" s="1"/>
  <c r="R213" i="8" s="1"/>
  <c r="J213" i="8"/>
  <c r="AC212" i="8"/>
  <c r="AB212" i="8"/>
  <c r="AA212" i="8"/>
  <c r="Z212" i="8"/>
  <c r="Y212" i="8"/>
  <c r="P212" i="8"/>
  <c r="N212" i="8"/>
  <c r="Q212" i="8" s="1"/>
  <c r="J212" i="8"/>
  <c r="P211" i="8"/>
  <c r="N211" i="8"/>
  <c r="J211" i="8"/>
  <c r="AB210" i="8"/>
  <c r="AA210" i="8"/>
  <c r="Z210" i="8"/>
  <c r="Y210" i="8"/>
  <c r="AC210" i="8" s="1"/>
  <c r="P210" i="8"/>
  <c r="N210" i="8"/>
  <c r="J210" i="8"/>
  <c r="AB209" i="8"/>
  <c r="AA209" i="8"/>
  <c r="Z209" i="8"/>
  <c r="Y209" i="8"/>
  <c r="P209" i="8"/>
  <c r="Q209" i="8" s="1"/>
  <c r="O209" i="8"/>
  <c r="R209" i="8" s="1"/>
  <c r="N209" i="8"/>
  <c r="J209" i="8"/>
  <c r="AB208" i="8"/>
  <c r="AA208" i="8"/>
  <c r="Z208" i="8"/>
  <c r="Y208" i="8"/>
  <c r="AC208" i="8" s="1"/>
  <c r="P208" i="8"/>
  <c r="N208" i="8"/>
  <c r="Q208" i="8" s="1"/>
  <c r="J208" i="8"/>
  <c r="AC207" i="8"/>
  <c r="AB207" i="8"/>
  <c r="AA207" i="8"/>
  <c r="Z207" i="8"/>
  <c r="Y207" i="8"/>
  <c r="P207" i="8"/>
  <c r="Q207" i="8" s="1"/>
  <c r="N207" i="8"/>
  <c r="O207" i="8" s="1"/>
  <c r="J207" i="8"/>
  <c r="P205" i="8"/>
  <c r="N205" i="8"/>
  <c r="Q205" i="8" s="1"/>
  <c r="J205" i="8"/>
  <c r="AC204" i="8"/>
  <c r="AB204" i="8"/>
  <c r="AA204" i="8"/>
  <c r="Z204" i="8"/>
  <c r="Y204" i="8"/>
  <c r="P204" i="8"/>
  <c r="N204" i="8"/>
  <c r="Q204" i="8" s="1"/>
  <c r="J204" i="8"/>
  <c r="AC203" i="8"/>
  <c r="AB203" i="8"/>
  <c r="AA203" i="8"/>
  <c r="Z203" i="8"/>
  <c r="Y203" i="8"/>
  <c r="P203" i="8"/>
  <c r="N203" i="8"/>
  <c r="O203" i="8" s="1"/>
  <c r="R203" i="8" s="1"/>
  <c r="J203" i="8"/>
  <c r="P202" i="8"/>
  <c r="Q202" i="8" s="1"/>
  <c r="O202" i="8"/>
  <c r="R202" i="8" s="1"/>
  <c r="N202" i="8"/>
  <c r="J202" i="8"/>
  <c r="AB201" i="8"/>
  <c r="AA201" i="8"/>
  <c r="Z201" i="8"/>
  <c r="Y201" i="8"/>
  <c r="AC201" i="8" s="1"/>
  <c r="P201" i="8"/>
  <c r="N201" i="8"/>
  <c r="Q201" i="8" s="1"/>
  <c r="J201" i="8"/>
  <c r="AC200" i="8"/>
  <c r="AB200" i="8"/>
  <c r="AA200" i="8"/>
  <c r="Z200" i="8"/>
  <c r="Y200" i="8"/>
  <c r="P200" i="8"/>
  <c r="Q200" i="8" s="1"/>
  <c r="N200" i="8"/>
  <c r="O200" i="8" s="1"/>
  <c r="J200" i="8"/>
  <c r="AB199" i="8"/>
  <c r="AA199" i="8"/>
  <c r="Z199" i="8"/>
  <c r="Y199" i="8"/>
  <c r="P199" i="8"/>
  <c r="N199" i="8"/>
  <c r="Q199" i="8" s="1"/>
  <c r="J199" i="8"/>
  <c r="AC197" i="8"/>
  <c r="AB197" i="8"/>
  <c r="AA197" i="8"/>
  <c r="Z197" i="8"/>
  <c r="Y197" i="8"/>
  <c r="P197" i="8"/>
  <c r="N197" i="8"/>
  <c r="Q197" i="8" s="1"/>
  <c r="AB196" i="8"/>
  <c r="AA196" i="8"/>
  <c r="Z196" i="8"/>
  <c r="Y196" i="8"/>
  <c r="P196" i="8"/>
  <c r="N196" i="8"/>
  <c r="Q196" i="8" s="1"/>
  <c r="J196" i="8"/>
  <c r="AC195" i="8"/>
  <c r="AB195" i="8"/>
  <c r="AA195" i="8"/>
  <c r="Z195" i="8"/>
  <c r="Y195" i="8"/>
  <c r="P195" i="8"/>
  <c r="N195" i="8"/>
  <c r="Q195" i="8" s="1"/>
  <c r="J195" i="8"/>
  <c r="P194" i="8"/>
  <c r="N194" i="8"/>
  <c r="J194" i="8"/>
  <c r="AB193" i="8"/>
  <c r="AA193" i="8"/>
  <c r="Z193" i="8"/>
  <c r="Y193" i="8"/>
  <c r="P193" i="8"/>
  <c r="N193" i="8"/>
  <c r="O193" i="8" s="1"/>
  <c r="R193" i="8" s="1"/>
  <c r="J193" i="8"/>
  <c r="P192" i="8"/>
  <c r="N192" i="8"/>
  <c r="O192" i="8" s="1"/>
  <c r="R192" i="8" s="1"/>
  <c r="J192" i="8"/>
  <c r="AC191" i="8"/>
  <c r="AB191" i="8"/>
  <c r="AA191" i="8"/>
  <c r="Z191" i="8"/>
  <c r="Y191" i="8"/>
  <c r="P191" i="8"/>
  <c r="N191" i="8"/>
  <c r="Q191" i="8" s="1"/>
  <c r="J191" i="8"/>
  <c r="P190" i="8"/>
  <c r="N190" i="8"/>
  <c r="Q190" i="8" s="1"/>
  <c r="J190" i="8"/>
  <c r="AB189" i="8"/>
  <c r="AA189" i="8"/>
  <c r="Z189" i="8"/>
  <c r="Y189" i="8"/>
  <c r="P189" i="8"/>
  <c r="N189" i="8"/>
  <c r="Q189" i="8" s="1"/>
  <c r="J189" i="8"/>
  <c r="AB188" i="8"/>
  <c r="AA188" i="8"/>
  <c r="Z188" i="8"/>
  <c r="Y188" i="8"/>
  <c r="P188" i="8"/>
  <c r="N188" i="8"/>
  <c r="O188" i="8" s="1"/>
  <c r="R188" i="8" s="1"/>
  <c r="J188" i="8"/>
  <c r="AB187" i="8"/>
  <c r="AA187" i="8"/>
  <c r="Z187" i="8"/>
  <c r="Y187" i="8"/>
  <c r="P187" i="8"/>
  <c r="N187" i="8"/>
  <c r="Q187" i="8" s="1"/>
  <c r="J187" i="8"/>
  <c r="AC186" i="8"/>
  <c r="AB186" i="8"/>
  <c r="AA186" i="8"/>
  <c r="Z186" i="8"/>
  <c r="Y186" i="8"/>
  <c r="P186" i="8"/>
  <c r="N186" i="8"/>
  <c r="O186" i="8" s="1"/>
  <c r="R186" i="8" s="1"/>
  <c r="J186" i="8"/>
  <c r="AC185" i="8"/>
  <c r="AB185" i="8"/>
  <c r="AA185" i="8"/>
  <c r="Z185" i="8"/>
  <c r="Y185" i="8"/>
  <c r="P185" i="8"/>
  <c r="N185" i="8"/>
  <c r="Q185" i="8" s="1"/>
  <c r="J185" i="8"/>
  <c r="AB184" i="8"/>
  <c r="AA184" i="8"/>
  <c r="Z184" i="8"/>
  <c r="Y184" i="8"/>
  <c r="P184" i="8"/>
  <c r="N184" i="8"/>
  <c r="J184" i="8"/>
  <c r="AB183" i="8"/>
  <c r="AA183" i="8"/>
  <c r="Z183" i="8"/>
  <c r="Y183" i="8"/>
  <c r="P183" i="8"/>
  <c r="N183" i="8"/>
  <c r="O183" i="8" s="1"/>
  <c r="J183" i="8"/>
  <c r="P182" i="8"/>
  <c r="N182" i="8"/>
  <c r="O182" i="8" s="1"/>
  <c r="R182" i="8" s="1"/>
  <c r="J182" i="8"/>
  <c r="AC180" i="8"/>
  <c r="AB180" i="8"/>
  <c r="AA180" i="8"/>
  <c r="Z180" i="8"/>
  <c r="Y180" i="8"/>
  <c r="P180" i="8"/>
  <c r="N180" i="8"/>
  <c r="Q180" i="8" s="1"/>
  <c r="J180" i="8"/>
  <c r="AC179" i="8"/>
  <c r="AB179" i="8"/>
  <c r="AA179" i="8"/>
  <c r="Z179" i="8"/>
  <c r="Y179" i="8"/>
  <c r="P179" i="8"/>
  <c r="N179" i="8"/>
  <c r="O179" i="8" s="1"/>
  <c r="R179" i="8" s="1"/>
  <c r="J179" i="8"/>
  <c r="AC178" i="8"/>
  <c r="AB178" i="8"/>
  <c r="AA178" i="8"/>
  <c r="Z178" i="8"/>
  <c r="Y178" i="8"/>
  <c r="P178" i="8"/>
  <c r="N178" i="8"/>
  <c r="Q178" i="8" s="1"/>
  <c r="J178" i="8"/>
  <c r="P177" i="8"/>
  <c r="N177" i="8"/>
  <c r="J177" i="8"/>
  <c r="AB176" i="8"/>
  <c r="AA176" i="8"/>
  <c r="Z176" i="8"/>
  <c r="Y176" i="8"/>
  <c r="AC176" i="8" s="1"/>
  <c r="P176" i="8"/>
  <c r="N176" i="8"/>
  <c r="O176" i="8" s="1"/>
  <c r="R176" i="8" s="1"/>
  <c r="J176" i="8"/>
  <c r="P174" i="8"/>
  <c r="N174" i="8"/>
  <c r="Q174" i="8" s="1"/>
  <c r="J174" i="8"/>
  <c r="P173" i="8"/>
  <c r="N173" i="8"/>
  <c r="Q173" i="8" s="1"/>
  <c r="J173" i="8"/>
  <c r="P172" i="8"/>
  <c r="N172" i="8"/>
  <c r="Q172" i="8" s="1"/>
  <c r="J172" i="8"/>
  <c r="AC171" i="8"/>
  <c r="AB171" i="8"/>
  <c r="AA171" i="8"/>
  <c r="Z171" i="8"/>
  <c r="Y171" i="8"/>
  <c r="P171" i="8"/>
  <c r="N171" i="8"/>
  <c r="Q171" i="8" s="1"/>
  <c r="J171" i="8"/>
  <c r="Y170" i="8"/>
  <c r="P170" i="8"/>
  <c r="N170" i="8"/>
  <c r="Q170" i="8" s="1"/>
  <c r="J170" i="8"/>
  <c r="AC169" i="8"/>
  <c r="AB169" i="8"/>
  <c r="AA169" i="8"/>
  <c r="Z169" i="8"/>
  <c r="Y169" i="8"/>
  <c r="P169" i="8"/>
  <c r="N169" i="8"/>
  <c r="O169" i="8" s="1"/>
  <c r="R169" i="8" s="1"/>
  <c r="J169" i="8"/>
  <c r="AB168" i="8"/>
  <c r="AA168" i="8"/>
  <c r="Z168" i="8"/>
  <c r="Y168" i="8"/>
  <c r="P168" i="8"/>
  <c r="N168" i="8"/>
  <c r="Q168" i="8" s="1"/>
  <c r="J168" i="8"/>
  <c r="P167" i="8"/>
  <c r="N167" i="8"/>
  <c r="J167" i="8"/>
  <c r="P166" i="8"/>
  <c r="N166" i="8"/>
  <c r="J166" i="8"/>
  <c r="AC165" i="8"/>
  <c r="AB165" i="8"/>
  <c r="AA165" i="8"/>
  <c r="Z165" i="8"/>
  <c r="Y165" i="8"/>
  <c r="P165" i="8"/>
  <c r="N165" i="8"/>
  <c r="J165" i="8"/>
  <c r="AC164" i="8"/>
  <c r="AB164" i="8"/>
  <c r="AA164" i="8"/>
  <c r="Z164" i="8"/>
  <c r="Y164" i="8"/>
  <c r="P164" i="8"/>
  <c r="N164" i="8"/>
  <c r="O164" i="8" s="1"/>
  <c r="J164" i="8"/>
  <c r="AB163" i="8"/>
  <c r="AA163" i="8"/>
  <c r="Z163" i="8"/>
  <c r="Y163" i="8"/>
  <c r="P163" i="8"/>
  <c r="N163" i="8"/>
  <c r="Q163" i="8" s="1"/>
  <c r="J163" i="8"/>
  <c r="AB162" i="8"/>
  <c r="AA162" i="8"/>
  <c r="Z162" i="8"/>
  <c r="Y162" i="8"/>
  <c r="P162" i="8"/>
  <c r="N162" i="8"/>
  <c r="Q162" i="8" s="1"/>
  <c r="J162" i="8"/>
  <c r="Y160" i="8"/>
  <c r="P160" i="8"/>
  <c r="N160" i="8"/>
  <c r="O160" i="8" s="1"/>
  <c r="R160" i="8" s="1"/>
  <c r="J160" i="8"/>
  <c r="AC159" i="8"/>
  <c r="AB159" i="8"/>
  <c r="AA159" i="8"/>
  <c r="Z159" i="8"/>
  <c r="Y159" i="8"/>
  <c r="P159" i="8"/>
  <c r="N159" i="8"/>
  <c r="Q159" i="8" s="1"/>
  <c r="J159" i="8"/>
  <c r="AB158" i="8"/>
  <c r="AA158" i="8"/>
  <c r="Z158" i="8"/>
  <c r="Y158" i="8"/>
  <c r="AC158" i="8" s="1"/>
  <c r="P158" i="8"/>
  <c r="Q158" i="8" s="1"/>
  <c r="N158" i="8"/>
  <c r="O158" i="8" s="1"/>
  <c r="J158" i="8"/>
  <c r="AC157" i="8"/>
  <c r="AB157" i="8"/>
  <c r="AA157" i="8"/>
  <c r="Z157" i="8"/>
  <c r="Y157" i="8"/>
  <c r="P157" i="8"/>
  <c r="N157" i="8"/>
  <c r="J157" i="8"/>
  <c r="P156" i="8"/>
  <c r="N156" i="8"/>
  <c r="Q156" i="8" s="1"/>
  <c r="J156" i="8"/>
  <c r="AB155" i="8"/>
  <c r="AA155" i="8"/>
  <c r="Z155" i="8"/>
  <c r="Y155" i="8"/>
  <c r="P155" i="8"/>
  <c r="N155" i="8"/>
  <c r="Q155" i="8" s="1"/>
  <c r="J155" i="8"/>
  <c r="AC154" i="8"/>
  <c r="AB154" i="8"/>
  <c r="AA154" i="8"/>
  <c r="Z154" i="8"/>
  <c r="Y154" i="8"/>
  <c r="P154" i="8"/>
  <c r="N154" i="8"/>
  <c r="O154" i="8" s="1"/>
  <c r="R154" i="8" s="1"/>
  <c r="J154" i="8"/>
  <c r="AC153" i="8"/>
  <c r="AB153" i="8"/>
  <c r="AA153" i="8"/>
  <c r="Z153" i="8"/>
  <c r="Y153" i="8"/>
  <c r="P153" i="8"/>
  <c r="N153" i="8"/>
  <c r="Q153" i="8" s="1"/>
  <c r="J153" i="8"/>
  <c r="AC152" i="8"/>
  <c r="AB152" i="8"/>
  <c r="AA152" i="8"/>
  <c r="Z152" i="8"/>
  <c r="Y152" i="8"/>
  <c r="P152" i="8"/>
  <c r="N152" i="8"/>
  <c r="Q152" i="8" s="1"/>
  <c r="J152" i="8"/>
  <c r="Y151" i="8"/>
  <c r="P151" i="8"/>
  <c r="N151" i="8"/>
  <c r="Q151" i="8" s="1"/>
  <c r="J151" i="8"/>
  <c r="AC150" i="8"/>
  <c r="AB150" i="8"/>
  <c r="AA150" i="8"/>
  <c r="Z150" i="8"/>
  <c r="Y150" i="8"/>
  <c r="P150" i="8"/>
  <c r="N150" i="8"/>
  <c r="O150" i="8" s="1"/>
  <c r="R150" i="8" s="1"/>
  <c r="J150" i="8"/>
  <c r="P149" i="8"/>
  <c r="N149" i="8"/>
  <c r="O149" i="8" s="1"/>
  <c r="J149" i="8"/>
  <c r="P147" i="8"/>
  <c r="N147" i="8"/>
  <c r="Q147" i="8" s="1"/>
  <c r="AC146" i="8"/>
  <c r="AB146" i="8"/>
  <c r="AA146" i="8"/>
  <c r="Z146" i="8"/>
  <c r="Y146" i="8"/>
  <c r="P146" i="8"/>
  <c r="N146" i="8"/>
  <c r="Q146" i="8" s="1"/>
  <c r="J146" i="8"/>
  <c r="AC145" i="8"/>
  <c r="AB145" i="8"/>
  <c r="AA145" i="8"/>
  <c r="Z145" i="8"/>
  <c r="Y145" i="8"/>
  <c r="P145" i="8"/>
  <c r="N145" i="8"/>
  <c r="Q145" i="8" s="1"/>
  <c r="J145" i="8"/>
  <c r="AB144" i="8"/>
  <c r="AA144" i="8"/>
  <c r="Z144" i="8"/>
  <c r="Y144" i="8"/>
  <c r="P144" i="8"/>
  <c r="N144" i="8"/>
  <c r="O144" i="8" s="1"/>
  <c r="R144" i="8" s="1"/>
  <c r="J144" i="8"/>
  <c r="AC143" i="8"/>
  <c r="AB143" i="8"/>
  <c r="AA143" i="8"/>
  <c r="Z143" i="8"/>
  <c r="Y143" i="8"/>
  <c r="P143" i="8"/>
  <c r="N143" i="8"/>
  <c r="Q143" i="8" s="1"/>
  <c r="J143" i="8"/>
  <c r="AC142" i="8"/>
  <c r="AB142" i="8"/>
  <c r="AA142" i="8"/>
  <c r="Z142" i="8"/>
  <c r="Y142" i="8"/>
  <c r="P142" i="8"/>
  <c r="N142" i="8"/>
  <c r="Q142" i="8" s="1"/>
  <c r="J142" i="8"/>
  <c r="AC140" i="8"/>
  <c r="AB140" i="8"/>
  <c r="AA140" i="8"/>
  <c r="Z140" i="8"/>
  <c r="Y140" i="8"/>
  <c r="P140" i="8"/>
  <c r="N140" i="8"/>
  <c r="Q140" i="8" s="1"/>
  <c r="J140" i="8"/>
  <c r="AC139" i="8"/>
  <c r="AB139" i="8"/>
  <c r="AA139" i="8"/>
  <c r="Z139" i="8"/>
  <c r="Y139" i="8"/>
  <c r="P139" i="8"/>
  <c r="N139" i="8"/>
  <c r="O139" i="8" s="1"/>
  <c r="R139" i="8" s="1"/>
  <c r="J139" i="8"/>
  <c r="P138" i="8"/>
  <c r="N138" i="8"/>
  <c r="O138" i="8" s="1"/>
  <c r="R138" i="8" s="1"/>
  <c r="J138" i="8"/>
  <c r="AC137" i="8"/>
  <c r="AB137" i="8"/>
  <c r="AA137" i="8"/>
  <c r="Z137" i="8"/>
  <c r="Y137" i="8"/>
  <c r="P137" i="8"/>
  <c r="N137" i="8"/>
  <c r="Q137" i="8" s="1"/>
  <c r="J137" i="8"/>
  <c r="AC136" i="8"/>
  <c r="AB136" i="8"/>
  <c r="AA136" i="8"/>
  <c r="Z136" i="8"/>
  <c r="Y136" i="8"/>
  <c r="P136" i="8"/>
  <c r="N136" i="8"/>
  <c r="O136" i="8" s="1"/>
  <c r="J136" i="8"/>
  <c r="AC135" i="8"/>
  <c r="AB135" i="8"/>
  <c r="AA135" i="8"/>
  <c r="Z135" i="8"/>
  <c r="Y135" i="8"/>
  <c r="P135" i="8"/>
  <c r="N135" i="8"/>
  <c r="J135" i="8"/>
  <c r="AC134" i="8"/>
  <c r="AB134" i="8"/>
  <c r="AA134" i="8"/>
  <c r="Z134" i="8"/>
  <c r="Y134" i="8"/>
  <c r="P134" i="8"/>
  <c r="N134" i="8"/>
  <c r="J134" i="8"/>
  <c r="AC133" i="8"/>
  <c r="AB133" i="8"/>
  <c r="AA133" i="8"/>
  <c r="Z133" i="8"/>
  <c r="Y133" i="8"/>
  <c r="P133" i="8"/>
  <c r="N133" i="8"/>
  <c r="O133" i="8" s="1"/>
  <c r="J133" i="8"/>
  <c r="P132" i="8"/>
  <c r="N132" i="8"/>
  <c r="O132" i="8" s="1"/>
  <c r="R132" i="8" s="1"/>
  <c r="J132" i="8"/>
  <c r="AC131" i="8"/>
  <c r="AB131" i="8"/>
  <c r="AA131" i="8"/>
  <c r="Z131" i="8"/>
  <c r="Y131" i="8"/>
  <c r="P131" i="8"/>
  <c r="N131" i="8"/>
  <c r="Q131" i="8" s="1"/>
  <c r="J131" i="8"/>
  <c r="AC130" i="8"/>
  <c r="AB130" i="8"/>
  <c r="AA130" i="8"/>
  <c r="Z130" i="8"/>
  <c r="Y130" i="8"/>
  <c r="P130" i="8"/>
  <c r="N130" i="8"/>
  <c r="Q130" i="8" s="1"/>
  <c r="J130" i="8"/>
  <c r="AC129" i="8"/>
  <c r="AB129" i="8"/>
  <c r="AA129" i="8"/>
  <c r="Z129" i="8"/>
  <c r="Y129" i="8"/>
  <c r="P129" i="8"/>
  <c r="N129" i="8"/>
  <c r="O129" i="8" s="1"/>
  <c r="R129" i="8" s="1"/>
  <c r="J129" i="8"/>
  <c r="AB128" i="8"/>
  <c r="AA128" i="8"/>
  <c r="Z128" i="8"/>
  <c r="Y128" i="8"/>
  <c r="P128" i="8"/>
  <c r="N128" i="8"/>
  <c r="J128" i="8"/>
  <c r="AB127" i="8"/>
  <c r="AA127" i="8"/>
  <c r="Z127" i="8"/>
  <c r="Y127" i="8"/>
  <c r="P127" i="8"/>
  <c r="N127" i="8"/>
  <c r="O127" i="8" s="1"/>
  <c r="R127" i="8" s="1"/>
  <c r="J127" i="8"/>
  <c r="P125" i="8"/>
  <c r="N125" i="8"/>
  <c r="Q125" i="8" s="1"/>
  <c r="J125" i="8"/>
  <c r="AB124" i="8"/>
  <c r="AA124" i="8"/>
  <c r="Z124" i="8"/>
  <c r="Y124" i="8"/>
  <c r="AC124" i="8" s="1"/>
  <c r="P124" i="8"/>
  <c r="N124" i="8"/>
  <c r="Q124" i="8" s="1"/>
  <c r="J124" i="8"/>
  <c r="AB123" i="8"/>
  <c r="AA123" i="8"/>
  <c r="Z123" i="8"/>
  <c r="Y123" i="8"/>
  <c r="P123" i="8"/>
  <c r="N123" i="8"/>
  <c r="O123" i="8" s="1"/>
  <c r="J123" i="8"/>
  <c r="AC122" i="8"/>
  <c r="AB122" i="8"/>
  <c r="AA122" i="8"/>
  <c r="Z122" i="8"/>
  <c r="Y122" i="8"/>
  <c r="P122" i="8"/>
  <c r="N122" i="8"/>
  <c r="J122" i="8"/>
  <c r="AB121" i="8"/>
  <c r="AA121" i="8"/>
  <c r="Z121" i="8"/>
  <c r="Y121" i="8"/>
  <c r="AC121" i="8" s="1"/>
  <c r="P121" i="8"/>
  <c r="N121" i="8"/>
  <c r="O121" i="8" s="1"/>
  <c r="R121" i="8" s="1"/>
  <c r="J121" i="8"/>
  <c r="AB119" i="8"/>
  <c r="AA119" i="8"/>
  <c r="Z119" i="8"/>
  <c r="Y119" i="8"/>
  <c r="AC119" i="8" s="1"/>
  <c r="P119" i="8"/>
  <c r="N119" i="8"/>
  <c r="Q119" i="8" s="1"/>
  <c r="J119" i="8"/>
  <c r="P118" i="8"/>
  <c r="N118" i="8"/>
  <c r="J118" i="8"/>
  <c r="P117" i="8"/>
  <c r="N117" i="8"/>
  <c r="Q117" i="8" s="1"/>
  <c r="J117" i="8"/>
  <c r="AB116" i="8"/>
  <c r="AA116" i="8"/>
  <c r="AC116" i="8" s="1"/>
  <c r="Z116" i="8"/>
  <c r="Y116" i="8"/>
  <c r="P116" i="8"/>
  <c r="N116" i="8"/>
  <c r="O116" i="8" s="1"/>
  <c r="R116" i="8" s="1"/>
  <c r="J116" i="8"/>
  <c r="P115" i="8"/>
  <c r="N115" i="8"/>
  <c r="O115" i="8" s="1"/>
  <c r="R115" i="8" s="1"/>
  <c r="J115" i="8"/>
  <c r="AB114" i="8"/>
  <c r="AA114" i="8"/>
  <c r="Z114" i="8"/>
  <c r="Y114" i="8"/>
  <c r="AC114" i="8" s="1"/>
  <c r="P114" i="8"/>
  <c r="N114" i="8"/>
  <c r="Q114" i="8" s="1"/>
  <c r="J114" i="8"/>
  <c r="P113" i="8"/>
  <c r="N113" i="8"/>
  <c r="Q113" i="8" s="1"/>
  <c r="J113" i="8"/>
  <c r="AC112" i="8"/>
  <c r="AB112" i="8"/>
  <c r="AA112" i="8"/>
  <c r="Z112" i="8"/>
  <c r="Y112" i="8"/>
  <c r="P112" i="8"/>
  <c r="N112" i="8"/>
  <c r="O112" i="8" s="1"/>
  <c r="R112" i="8" s="1"/>
  <c r="J112" i="8"/>
  <c r="AC111" i="8"/>
  <c r="AB111" i="8"/>
  <c r="AA111" i="8"/>
  <c r="Z111" i="8"/>
  <c r="Y111" i="8"/>
  <c r="P111" i="8"/>
  <c r="N111" i="8"/>
  <c r="Q111" i="8" s="1"/>
  <c r="J111" i="8"/>
  <c r="AC110" i="8"/>
  <c r="AB110" i="8"/>
  <c r="AA110" i="8"/>
  <c r="Z110" i="8"/>
  <c r="Y110" i="8"/>
  <c r="P110" i="8"/>
  <c r="N110" i="8"/>
  <c r="O110" i="8" s="1"/>
  <c r="R110" i="8" s="1"/>
  <c r="J110" i="8"/>
  <c r="P109" i="8"/>
  <c r="N109" i="8"/>
  <c r="O109" i="8" s="1"/>
  <c r="R109" i="8" s="1"/>
  <c r="J109" i="8"/>
  <c r="AC108" i="8"/>
  <c r="AB108" i="8"/>
  <c r="AA108" i="8"/>
  <c r="Z108" i="8"/>
  <c r="Y108" i="8"/>
  <c r="P108" i="8"/>
  <c r="N108" i="8"/>
  <c r="O108" i="8" s="1"/>
  <c r="R108" i="8" s="1"/>
  <c r="J108" i="8"/>
  <c r="AC107" i="8"/>
  <c r="AB107" i="8"/>
  <c r="AA107" i="8"/>
  <c r="Z107" i="8"/>
  <c r="Y107" i="8"/>
  <c r="P107" i="8"/>
  <c r="N107" i="8"/>
  <c r="Q107" i="8" s="1"/>
  <c r="J107" i="8"/>
  <c r="AC106" i="8"/>
  <c r="AB106" i="8"/>
  <c r="AA106" i="8"/>
  <c r="Z106" i="8"/>
  <c r="Y106" i="8"/>
  <c r="P106" i="8"/>
  <c r="N106" i="8"/>
  <c r="Q106" i="8" s="1"/>
  <c r="J106" i="8"/>
  <c r="P105" i="8"/>
  <c r="N105" i="8"/>
  <c r="J105" i="8"/>
  <c r="AB104" i="8"/>
  <c r="AA104" i="8"/>
  <c r="Z104" i="8"/>
  <c r="Y104" i="8"/>
  <c r="P104" i="8"/>
  <c r="N104" i="8"/>
  <c r="O104" i="8" s="1"/>
  <c r="J104" i="8"/>
  <c r="AB102" i="8"/>
  <c r="AA102" i="8"/>
  <c r="Z102" i="8"/>
  <c r="Y102" i="8"/>
  <c r="AC102" i="8" s="1"/>
  <c r="P102" i="8"/>
  <c r="N102" i="8"/>
  <c r="J102" i="8"/>
  <c r="AC101" i="8"/>
  <c r="AB101" i="8"/>
  <c r="AA101" i="8"/>
  <c r="Z101" i="8"/>
  <c r="Y101" i="8"/>
  <c r="P101" i="8"/>
  <c r="N101" i="8"/>
  <c r="O101" i="8" s="1"/>
  <c r="J101" i="8"/>
  <c r="AC100" i="8"/>
  <c r="AB100" i="8"/>
  <c r="AA100" i="8"/>
  <c r="Z100" i="8"/>
  <c r="Y100" i="8"/>
  <c r="P100" i="8"/>
  <c r="N100" i="8"/>
  <c r="J100" i="8"/>
  <c r="AC99" i="8"/>
  <c r="AB99" i="8"/>
  <c r="AA99" i="8"/>
  <c r="Z99" i="8"/>
  <c r="Y99" i="8"/>
  <c r="P99" i="8"/>
  <c r="N99" i="8"/>
  <c r="J99" i="8"/>
  <c r="P98" i="8"/>
  <c r="N98" i="8"/>
  <c r="J98" i="8"/>
  <c r="AB97" i="8"/>
  <c r="AA97" i="8"/>
  <c r="Z97" i="8"/>
  <c r="Y97" i="8"/>
  <c r="P97" i="8"/>
  <c r="N97" i="8"/>
  <c r="O97" i="8" s="1"/>
  <c r="J97" i="8"/>
  <c r="AC96" i="8"/>
  <c r="AB96" i="8"/>
  <c r="AA96" i="8"/>
  <c r="Z96" i="8"/>
  <c r="Y96" i="8"/>
  <c r="P96" i="8"/>
  <c r="N96" i="8"/>
  <c r="J96" i="8"/>
  <c r="AB95" i="8"/>
  <c r="AA95" i="8"/>
  <c r="Z95" i="8"/>
  <c r="Y95" i="8"/>
  <c r="P95" i="8"/>
  <c r="N95" i="8"/>
  <c r="O95" i="8" s="1"/>
  <c r="J95" i="8"/>
  <c r="AC93" i="8"/>
  <c r="AB93" i="8"/>
  <c r="AA93" i="8"/>
  <c r="Z93" i="8"/>
  <c r="Y93" i="8"/>
  <c r="P93" i="8"/>
  <c r="N93" i="8"/>
  <c r="J93" i="8"/>
  <c r="AC92" i="8"/>
  <c r="AB92" i="8"/>
  <c r="AA92" i="8"/>
  <c r="Z92" i="8"/>
  <c r="Y92" i="8"/>
  <c r="P92" i="8"/>
  <c r="N92" i="8"/>
  <c r="O92" i="8" s="1"/>
  <c r="J92" i="8"/>
  <c r="AB91" i="8"/>
  <c r="AA91" i="8"/>
  <c r="Z91" i="8"/>
  <c r="Y91" i="8"/>
  <c r="AC91" i="8" s="1"/>
  <c r="P91" i="8"/>
  <c r="N91" i="8"/>
  <c r="J91" i="8"/>
  <c r="AC90" i="8"/>
  <c r="AB90" i="8"/>
  <c r="AA90" i="8"/>
  <c r="Z90" i="8"/>
  <c r="Y90" i="8"/>
  <c r="P90" i="8"/>
  <c r="N90" i="8"/>
  <c r="O90" i="8" s="1"/>
  <c r="J90" i="8"/>
  <c r="AC89" i="8"/>
  <c r="AB89" i="8"/>
  <c r="AA89" i="8"/>
  <c r="Z89" i="8"/>
  <c r="Y89" i="8"/>
  <c r="P89" i="8"/>
  <c r="N89" i="8"/>
  <c r="J89" i="8"/>
  <c r="AB88" i="8"/>
  <c r="AA88" i="8"/>
  <c r="Z88" i="8"/>
  <c r="Y88" i="8"/>
  <c r="AC88" i="8" s="1"/>
  <c r="P88" i="8"/>
  <c r="N88" i="8"/>
  <c r="J88" i="8"/>
  <c r="AC87" i="8"/>
  <c r="AB87" i="8"/>
  <c r="AA87" i="8"/>
  <c r="Z87" i="8"/>
  <c r="Y87" i="8"/>
  <c r="P87" i="8"/>
  <c r="N87" i="8"/>
  <c r="O87" i="8" s="1"/>
  <c r="J87" i="8"/>
  <c r="AC86" i="8"/>
  <c r="AB86" i="8"/>
  <c r="AA86" i="8"/>
  <c r="Z86" i="8"/>
  <c r="Y86" i="8"/>
  <c r="P86" i="8"/>
  <c r="N86" i="8"/>
  <c r="J86" i="8"/>
  <c r="AB85" i="8"/>
  <c r="AA85" i="8"/>
  <c r="Z85" i="8"/>
  <c r="Y85" i="8"/>
  <c r="P85" i="8"/>
  <c r="N85" i="8"/>
  <c r="Q85" i="8" s="1"/>
  <c r="J85" i="8"/>
  <c r="AC84" i="8"/>
  <c r="AB84" i="8"/>
  <c r="AA84" i="8"/>
  <c r="Z84" i="8"/>
  <c r="Y84" i="8"/>
  <c r="P84" i="8"/>
  <c r="N84" i="8"/>
  <c r="O84" i="8" s="1"/>
  <c r="R84" i="8" s="1"/>
  <c r="J84" i="8"/>
  <c r="AB83" i="8"/>
  <c r="AA83" i="8"/>
  <c r="Z83" i="8"/>
  <c r="Y83" i="8"/>
  <c r="P83" i="8"/>
  <c r="N83" i="8"/>
  <c r="Q83" i="8" s="1"/>
  <c r="J83" i="8"/>
  <c r="AC82" i="8"/>
  <c r="AB82" i="8"/>
  <c r="AA82" i="8"/>
  <c r="Z82" i="8"/>
  <c r="Y82" i="8"/>
  <c r="P82" i="8"/>
  <c r="N82" i="8"/>
  <c r="O82" i="8" s="1"/>
  <c r="R82" i="8" s="1"/>
  <c r="J82" i="8"/>
  <c r="AC81" i="8"/>
  <c r="AB81" i="8"/>
  <c r="AA81" i="8"/>
  <c r="Z81" i="8"/>
  <c r="Y81" i="8"/>
  <c r="P81" i="8"/>
  <c r="N81" i="8"/>
  <c r="J81" i="8"/>
  <c r="AB80" i="8"/>
  <c r="AA80" i="8"/>
  <c r="Z80" i="8"/>
  <c r="Y80" i="8"/>
  <c r="P80" i="8"/>
  <c r="N80" i="8"/>
  <c r="Q80" i="8" s="1"/>
  <c r="J80" i="8"/>
  <c r="AB79" i="8"/>
  <c r="AA79" i="8"/>
  <c r="Z79" i="8"/>
  <c r="Y79" i="8"/>
  <c r="P79" i="8"/>
  <c r="N79" i="8"/>
  <c r="O79" i="8" s="1"/>
  <c r="J79" i="8"/>
  <c r="AC78" i="8"/>
  <c r="AB78" i="8"/>
  <c r="AA78" i="8"/>
  <c r="Z78" i="8"/>
  <c r="Y78" i="8"/>
  <c r="P78" i="8"/>
  <c r="N78" i="8"/>
  <c r="Q78" i="8" s="1"/>
  <c r="J78" i="8"/>
  <c r="AB77" i="8"/>
  <c r="AA77" i="8"/>
  <c r="Z77" i="8"/>
  <c r="Y77" i="8"/>
  <c r="P77" i="8"/>
  <c r="N77" i="8"/>
  <c r="J77" i="8"/>
  <c r="AC75" i="8"/>
  <c r="AB75" i="8"/>
  <c r="AA75" i="8"/>
  <c r="Z75" i="8"/>
  <c r="Y75" i="8"/>
  <c r="P75" i="8"/>
  <c r="N75" i="8"/>
  <c r="J75" i="8"/>
  <c r="AC74" i="8"/>
  <c r="AB74" i="8"/>
  <c r="AA74" i="8"/>
  <c r="Z74" i="8"/>
  <c r="Y74" i="8"/>
  <c r="P74" i="8"/>
  <c r="N74" i="8"/>
  <c r="O74" i="8" s="1"/>
  <c r="J74" i="8"/>
  <c r="AC73" i="8"/>
  <c r="AB73" i="8"/>
  <c r="AA73" i="8"/>
  <c r="Z73" i="8"/>
  <c r="Y73" i="8"/>
  <c r="P73" i="8"/>
  <c r="N73" i="8"/>
  <c r="J73" i="8"/>
  <c r="Y72" i="8"/>
  <c r="P72" i="8"/>
  <c r="N72" i="8"/>
  <c r="J72" i="8"/>
  <c r="AC71" i="8"/>
  <c r="AB71" i="8"/>
  <c r="AA71" i="8"/>
  <c r="Z71" i="8"/>
  <c r="Y71" i="8"/>
  <c r="P71" i="8"/>
  <c r="N71" i="8"/>
  <c r="J71" i="8"/>
  <c r="AC70" i="8"/>
  <c r="AB70" i="8"/>
  <c r="AA70" i="8"/>
  <c r="Z70" i="8"/>
  <c r="Y70" i="8"/>
  <c r="P70" i="8"/>
  <c r="N70" i="8"/>
  <c r="O70" i="8" s="1"/>
  <c r="R70" i="8" s="1"/>
  <c r="J70" i="8"/>
  <c r="AC69" i="8"/>
  <c r="AB69" i="8"/>
  <c r="AA69" i="8"/>
  <c r="Z69" i="8"/>
  <c r="Y69" i="8"/>
  <c r="P69" i="8"/>
  <c r="N69" i="8"/>
  <c r="Q69" i="8" s="1"/>
  <c r="J69" i="8"/>
  <c r="AC68" i="8"/>
  <c r="AB68" i="8"/>
  <c r="AA68" i="8"/>
  <c r="Z68" i="8"/>
  <c r="Y68" i="8"/>
  <c r="P68" i="8"/>
  <c r="N68" i="8"/>
  <c r="O68" i="8" s="1"/>
  <c r="R68" i="8" s="1"/>
  <c r="J68" i="8"/>
  <c r="P67" i="8"/>
  <c r="N67" i="8"/>
  <c r="O67" i="8" s="1"/>
  <c r="J67" i="8"/>
  <c r="AC66" i="8"/>
  <c r="AB66" i="8"/>
  <c r="AA66" i="8"/>
  <c r="Z66" i="8"/>
  <c r="Y66" i="8"/>
  <c r="P66" i="8"/>
  <c r="N66" i="8"/>
  <c r="J66" i="8"/>
  <c r="Y65" i="8"/>
  <c r="P65" i="8"/>
  <c r="N65" i="8"/>
  <c r="O65" i="8" s="1"/>
  <c r="R65" i="8" s="1"/>
  <c r="J65" i="8"/>
  <c r="AB64" i="8"/>
  <c r="AA64" i="8"/>
  <c r="Z64" i="8"/>
  <c r="Y64" i="8"/>
  <c r="P64" i="8"/>
  <c r="N64" i="8"/>
  <c r="Q64" i="8" s="1"/>
  <c r="J64" i="8"/>
  <c r="AB63" i="8"/>
  <c r="AA63" i="8"/>
  <c r="Z63" i="8"/>
  <c r="Y63" i="8"/>
  <c r="P63" i="8"/>
  <c r="N63" i="8"/>
  <c r="O63" i="8" s="1"/>
  <c r="J63" i="8"/>
  <c r="AB62" i="8"/>
  <c r="AA62" i="8"/>
  <c r="Z62" i="8"/>
  <c r="Y62" i="8"/>
  <c r="P62" i="8"/>
  <c r="N62" i="8"/>
  <c r="J62" i="8"/>
  <c r="P60" i="8"/>
  <c r="N60" i="8"/>
  <c r="O60" i="8" s="1"/>
  <c r="R60" i="8" s="1"/>
  <c r="J60" i="8"/>
  <c r="P59" i="8"/>
  <c r="N59" i="8"/>
  <c r="J59" i="8"/>
  <c r="P58" i="8"/>
  <c r="N58" i="8"/>
  <c r="J58" i="8"/>
  <c r="P57" i="8"/>
  <c r="N57" i="8"/>
  <c r="Q57" i="8" s="1"/>
  <c r="J57" i="8"/>
  <c r="P56" i="8"/>
  <c r="N56" i="8"/>
  <c r="J56" i="8"/>
  <c r="P55" i="8"/>
  <c r="N55" i="8"/>
  <c r="J55" i="8"/>
  <c r="P54" i="8"/>
  <c r="N54" i="8"/>
  <c r="J54" i="8"/>
  <c r="P52" i="8"/>
  <c r="N52" i="8"/>
  <c r="J52" i="8"/>
  <c r="P51" i="8"/>
  <c r="N51" i="8"/>
  <c r="J51" i="8"/>
  <c r="P50" i="8"/>
  <c r="N50" i="8"/>
  <c r="J50" i="8"/>
  <c r="P49" i="8"/>
  <c r="N49" i="8"/>
  <c r="J49" i="8"/>
  <c r="P48" i="8"/>
  <c r="N48" i="8"/>
  <c r="Q48" i="8" s="1"/>
  <c r="J48" i="8"/>
  <c r="P47" i="8"/>
  <c r="N47" i="8"/>
  <c r="J47" i="8"/>
  <c r="P46" i="8"/>
  <c r="N46" i="8"/>
  <c r="J46" i="8"/>
  <c r="P45" i="8"/>
  <c r="N45" i="8"/>
  <c r="J45" i="8"/>
  <c r="P44" i="8"/>
  <c r="N44" i="8"/>
  <c r="J44" i="8"/>
  <c r="P43" i="8"/>
  <c r="N43" i="8"/>
  <c r="Q43" i="8" s="1"/>
  <c r="J43" i="8"/>
  <c r="P41" i="8"/>
  <c r="N41" i="8"/>
  <c r="J41" i="8"/>
  <c r="P40" i="8"/>
  <c r="N40" i="8"/>
  <c r="Q40" i="8" s="1"/>
  <c r="J40" i="8"/>
  <c r="P39" i="8"/>
  <c r="N39" i="8"/>
  <c r="Q39" i="8" s="1"/>
  <c r="J39" i="8"/>
  <c r="AC37" i="8"/>
  <c r="AB37" i="8"/>
  <c r="AA37" i="8"/>
  <c r="Z37" i="8"/>
  <c r="Y37" i="8"/>
  <c r="P37" i="8"/>
  <c r="N37" i="8"/>
  <c r="Q37" i="8" s="1"/>
  <c r="J37" i="8"/>
  <c r="AC36" i="8"/>
  <c r="AB36" i="8"/>
  <c r="AA36" i="8"/>
  <c r="Z36" i="8"/>
  <c r="Y36" i="8"/>
  <c r="P36" i="8"/>
  <c r="N36" i="8"/>
  <c r="O36" i="8" s="1"/>
  <c r="R36" i="8" s="1"/>
  <c r="J36" i="8"/>
  <c r="AC35" i="8"/>
  <c r="AB35" i="8"/>
  <c r="AA35" i="8"/>
  <c r="Z35" i="8"/>
  <c r="Y35" i="8"/>
  <c r="P35" i="8"/>
  <c r="N35" i="8"/>
  <c r="Q35" i="8" s="1"/>
  <c r="J35" i="8"/>
  <c r="AB34" i="8"/>
  <c r="AA34" i="8"/>
  <c r="Z34" i="8"/>
  <c r="Y34" i="8"/>
  <c r="P34" i="8"/>
  <c r="N34" i="8"/>
  <c r="O34" i="8" s="1"/>
  <c r="R34" i="8" s="1"/>
  <c r="J34" i="8"/>
  <c r="AB33" i="8"/>
  <c r="AA33" i="8"/>
  <c r="Z33" i="8"/>
  <c r="Y33" i="8"/>
  <c r="P33" i="8"/>
  <c r="N33" i="8"/>
  <c r="Q33" i="8" s="1"/>
  <c r="J33" i="8"/>
  <c r="AB32" i="8"/>
  <c r="AA32" i="8"/>
  <c r="Z32" i="8"/>
  <c r="Y32" i="8"/>
  <c r="P32" i="8"/>
  <c r="N32" i="8"/>
  <c r="J32" i="8"/>
  <c r="P30" i="8"/>
  <c r="N30" i="8"/>
  <c r="Q30" i="8" s="1"/>
  <c r="J30" i="8"/>
  <c r="AC29" i="8"/>
  <c r="AB29" i="8"/>
  <c r="AA29" i="8"/>
  <c r="Z29" i="8"/>
  <c r="Y29" i="8"/>
  <c r="P29" i="8"/>
  <c r="N29" i="8"/>
  <c r="Q29" i="8" s="1"/>
  <c r="J29" i="8"/>
  <c r="AC28" i="8"/>
  <c r="AB28" i="8"/>
  <c r="AA28" i="8"/>
  <c r="Z28" i="8"/>
  <c r="Y28" i="8"/>
  <c r="P28" i="8"/>
  <c r="N28" i="8"/>
  <c r="O28" i="8" s="1"/>
  <c r="R28" i="8" s="1"/>
  <c r="J28" i="8"/>
  <c r="AC27" i="8"/>
  <c r="AB27" i="8"/>
  <c r="AA27" i="8"/>
  <c r="Z27" i="8"/>
  <c r="Y27" i="8"/>
  <c r="P27" i="8"/>
  <c r="N27" i="8"/>
  <c r="Q27" i="8" s="1"/>
  <c r="J27" i="8"/>
  <c r="AC26" i="8"/>
  <c r="AB26" i="8"/>
  <c r="AA26" i="8"/>
  <c r="Z26" i="8"/>
  <c r="Y26" i="8"/>
  <c r="P26" i="8"/>
  <c r="N26" i="8"/>
  <c r="O26" i="8" s="1"/>
  <c r="R26" i="8" s="1"/>
  <c r="J26" i="8"/>
  <c r="Y25" i="8"/>
  <c r="P25" i="8"/>
  <c r="N25" i="8"/>
  <c r="J25" i="8"/>
  <c r="Y24" i="8"/>
  <c r="P24" i="8"/>
  <c r="N24" i="8"/>
  <c r="Q24" i="8" s="1"/>
  <c r="J24" i="8"/>
  <c r="AC23" i="8"/>
  <c r="AB23" i="8"/>
  <c r="AA23" i="8"/>
  <c r="Z23" i="8"/>
  <c r="Y23" i="8"/>
  <c r="P23" i="8"/>
  <c r="N23" i="8"/>
  <c r="O23" i="8" s="1"/>
  <c r="R23" i="8" s="1"/>
  <c r="J23" i="8"/>
  <c r="AC22" i="8"/>
  <c r="AB22" i="8"/>
  <c r="AA22" i="8"/>
  <c r="Z22" i="8"/>
  <c r="Y22" i="8"/>
  <c r="P22" i="8"/>
  <c r="N22" i="8"/>
  <c r="Q22" i="8" s="1"/>
  <c r="AB21" i="8"/>
  <c r="AA21" i="8"/>
  <c r="Z21" i="8"/>
  <c r="Y21" i="8"/>
  <c r="P21" i="8"/>
  <c r="N21" i="8"/>
  <c r="O21" i="8" s="1"/>
  <c r="R21" i="8" s="1"/>
  <c r="J21" i="8"/>
  <c r="P12" i="8"/>
  <c r="N12" i="8"/>
  <c r="J12" i="8"/>
  <c r="P11" i="8"/>
  <c r="N11" i="8"/>
  <c r="J11" i="8"/>
  <c r="P10" i="8"/>
  <c r="N10" i="8"/>
  <c r="J10" i="8"/>
  <c r="J14" i="8"/>
  <c r="N14" i="8"/>
  <c r="O14" i="8" s="1"/>
  <c r="P14" i="8"/>
  <c r="J15" i="8"/>
  <c r="N15" i="8"/>
  <c r="O15" i="8" s="1"/>
  <c r="P15" i="8"/>
  <c r="Q15" i="8" s="1"/>
  <c r="Q105" i="14" l="1"/>
  <c r="O105" i="14"/>
  <c r="R105" i="14" s="1"/>
  <c r="O113" i="14"/>
  <c r="R113" i="14" s="1"/>
  <c r="Q113" i="14"/>
  <c r="O37" i="14"/>
  <c r="R37" i="14" s="1"/>
  <c r="O99" i="14"/>
  <c r="R99" i="14" s="1"/>
  <c r="Q99" i="14"/>
  <c r="Q18" i="14"/>
  <c r="O18" i="14"/>
  <c r="R18" i="14" s="1"/>
  <c r="Q24" i="14"/>
  <c r="O24" i="14"/>
  <c r="R24" i="14" s="1"/>
  <c r="Q36" i="14"/>
  <c r="O36" i="14"/>
  <c r="R36" i="14" s="1"/>
  <c r="Q122" i="14"/>
  <c r="O44" i="14"/>
  <c r="R44" i="14" s="1"/>
  <c r="Q44" i="14"/>
  <c r="Q70" i="14"/>
  <c r="R70" i="14"/>
  <c r="Q77" i="14"/>
  <c r="Q81" i="14"/>
  <c r="Q93" i="14"/>
  <c r="O121" i="14"/>
  <c r="R121" i="14" s="1"/>
  <c r="Q178" i="14"/>
  <c r="O54" i="14"/>
  <c r="R54" i="14" s="1"/>
  <c r="Q54" i="14"/>
  <c r="O22" i="14"/>
  <c r="R22" i="14" s="1"/>
  <c r="Q107" i="14"/>
  <c r="O107" i="14"/>
  <c r="R107" i="14" s="1"/>
  <c r="O33" i="14"/>
  <c r="R33" i="14" s="1"/>
  <c r="O171" i="14"/>
  <c r="R171" i="14" s="1"/>
  <c r="Q123" i="14"/>
  <c r="O157" i="14"/>
  <c r="R157" i="14" s="1"/>
  <c r="Q157" i="14"/>
  <c r="S157" i="14" s="1"/>
  <c r="O56" i="14"/>
  <c r="R56" i="14" s="1"/>
  <c r="O59" i="14"/>
  <c r="R59" i="14" s="1"/>
  <c r="Q59" i="14"/>
  <c r="Q116" i="14"/>
  <c r="O84" i="14"/>
  <c r="R84" i="14" s="1"/>
  <c r="Q84" i="14"/>
  <c r="Q92" i="14"/>
  <c r="O92" i="14"/>
  <c r="R92" i="14" s="1"/>
  <c r="O23" i="14"/>
  <c r="R23" i="14" s="1"/>
  <c r="Q23" i="14"/>
  <c r="O41" i="14"/>
  <c r="R41" i="14" s="1"/>
  <c r="O108" i="14"/>
  <c r="R108" i="14" s="1"/>
  <c r="Q108" i="14"/>
  <c r="O39" i="14"/>
  <c r="R39" i="14" s="1"/>
  <c r="Q39" i="14"/>
  <c r="Q65" i="14"/>
  <c r="O167" i="14"/>
  <c r="R167" i="14" s="1"/>
  <c r="Q167" i="14"/>
  <c r="O60" i="14"/>
  <c r="R60" i="14" s="1"/>
  <c r="Q60" i="14"/>
  <c r="R65" i="14"/>
  <c r="O28" i="14"/>
  <c r="R28" i="14" s="1"/>
  <c r="Q28" i="14"/>
  <c r="Q125" i="14"/>
  <c r="O125" i="14"/>
  <c r="R125" i="14" s="1"/>
  <c r="Q139" i="14"/>
  <c r="R139" i="14"/>
  <c r="O151" i="14"/>
  <c r="R151" i="14" s="1"/>
  <c r="Q151" i="14"/>
  <c r="O190" i="14"/>
  <c r="R190" i="14" s="1"/>
  <c r="O10" i="14"/>
  <c r="R10" i="14" s="1"/>
  <c r="O12" i="14"/>
  <c r="R12" i="14" s="1"/>
  <c r="Q12" i="14"/>
  <c r="O21" i="14"/>
  <c r="R21" i="14" s="1"/>
  <c r="O49" i="14"/>
  <c r="R49" i="14" s="1"/>
  <c r="T49" i="14" s="1"/>
  <c r="O51" i="14"/>
  <c r="R51" i="14" s="1"/>
  <c r="Q79" i="14"/>
  <c r="O112" i="14"/>
  <c r="R112" i="14" s="1"/>
  <c r="O117" i="14"/>
  <c r="R117" i="14" s="1"/>
  <c r="Q117" i="14"/>
  <c r="O133" i="14"/>
  <c r="R133" i="14" s="1"/>
  <c r="Q133" i="14"/>
  <c r="O165" i="14"/>
  <c r="R165" i="14" s="1"/>
  <c r="Q165" i="14"/>
  <c r="AC168" i="14"/>
  <c r="Q192" i="14"/>
  <c r="O192" i="14"/>
  <c r="R192" i="14" s="1"/>
  <c r="Q204" i="14"/>
  <c r="O45" i="14"/>
  <c r="R45" i="14" s="1"/>
  <c r="Q63" i="14"/>
  <c r="O75" i="14"/>
  <c r="R75" i="14" s="1"/>
  <c r="Q115" i="14"/>
  <c r="Q189" i="14"/>
  <c r="O102" i="14"/>
  <c r="R102" i="14" s="1"/>
  <c r="Q102" i="14"/>
  <c r="Q150" i="14"/>
  <c r="O150" i="14"/>
  <c r="R150" i="14" s="1"/>
  <c r="O160" i="14"/>
  <c r="R160" i="14" s="1"/>
  <c r="Q160" i="14"/>
  <c r="O199" i="14"/>
  <c r="R199" i="14" s="1"/>
  <c r="Q199" i="14"/>
  <c r="AC209" i="14"/>
  <c r="Q16" i="14"/>
  <c r="R43" i="14"/>
  <c r="T176" i="14" s="1"/>
  <c r="Q57" i="14"/>
  <c r="R73" i="14"/>
  <c r="AC104" i="14"/>
  <c r="Q137" i="14"/>
  <c r="R143" i="14"/>
  <c r="AC144" i="14"/>
  <c r="O164" i="14"/>
  <c r="R164" i="14" s="1"/>
  <c r="R211" i="14"/>
  <c r="Q19" i="14"/>
  <c r="R69" i="14"/>
  <c r="AC83" i="14"/>
  <c r="Q91" i="14"/>
  <c r="AC114" i="14"/>
  <c r="Q147" i="14"/>
  <c r="O162" i="14"/>
  <c r="R162" i="14" s="1"/>
  <c r="Q162" i="14"/>
  <c r="Q183" i="14"/>
  <c r="Q191" i="14"/>
  <c r="O191" i="14"/>
  <c r="R191" i="14" s="1"/>
  <c r="AC199" i="14"/>
  <c r="O218" i="14"/>
  <c r="R218" i="14" s="1"/>
  <c r="S187" i="14"/>
  <c r="O169" i="14"/>
  <c r="R169" i="14" s="1"/>
  <c r="Q169" i="14"/>
  <c r="O187" i="14"/>
  <c r="R187" i="14" s="1"/>
  <c r="O202" i="14"/>
  <c r="R202" i="14" s="1"/>
  <c r="AC33" i="14"/>
  <c r="R50" i="14"/>
  <c r="R118" i="14"/>
  <c r="AC127" i="14"/>
  <c r="R152" i="14"/>
  <c r="Q180" i="14"/>
  <c r="Q186" i="14"/>
  <c r="O186" i="14"/>
  <c r="R186" i="14" s="1"/>
  <c r="AC196" i="14"/>
  <c r="Q217" i="14"/>
  <c r="O217" i="14"/>
  <c r="R217" i="14" s="1"/>
  <c r="Q52" i="14"/>
  <c r="O52" i="14"/>
  <c r="R52" i="14" s="1"/>
  <c r="AC77" i="14"/>
  <c r="AC116" i="14"/>
  <c r="R149" i="14"/>
  <c r="R179" i="14"/>
  <c r="AC213" i="14"/>
  <c r="Q207" i="14"/>
  <c r="O207" i="14"/>
  <c r="R207" i="14" s="1"/>
  <c r="AC124" i="14"/>
  <c r="Q132" i="14"/>
  <c r="Q143" i="14"/>
  <c r="AC201" i="14"/>
  <c r="AC210" i="14"/>
  <c r="Q212" i="14"/>
  <c r="O212" i="14"/>
  <c r="R212" i="14" s="1"/>
  <c r="O219" i="14"/>
  <c r="R219" i="14" s="1"/>
  <c r="Q133" i="8"/>
  <c r="AC127" i="8"/>
  <c r="AC209" i="8"/>
  <c r="AC85" i="8"/>
  <c r="Q32" i="8"/>
  <c r="Q49" i="8"/>
  <c r="Q58" i="8"/>
  <c r="R63" i="8"/>
  <c r="Q149" i="8"/>
  <c r="Q184" i="8"/>
  <c r="Q211" i="8"/>
  <c r="AC213" i="8"/>
  <c r="Q104" i="8"/>
  <c r="Q115" i="8"/>
  <c r="Q136" i="8"/>
  <c r="Q213" i="8"/>
  <c r="Q216" i="8"/>
  <c r="Q218" i="8"/>
  <c r="Q176" i="8"/>
  <c r="AC199" i="8"/>
  <c r="Q203" i="8"/>
  <c r="Q11" i="8"/>
  <c r="Q25" i="8"/>
  <c r="Q44" i="8"/>
  <c r="Q52" i="8"/>
  <c r="Q62" i="8"/>
  <c r="Q73" i="8"/>
  <c r="R74" i="8"/>
  <c r="Q75" i="8"/>
  <c r="Q77" i="8"/>
  <c r="R97" i="8"/>
  <c r="Q122" i="8"/>
  <c r="R123" i="8"/>
  <c r="Q128" i="8"/>
  <c r="R164" i="8"/>
  <c r="Q165" i="8"/>
  <c r="Q166" i="8"/>
  <c r="R183" i="8"/>
  <c r="Q194" i="8"/>
  <c r="R200" i="8"/>
  <c r="R207" i="8"/>
  <c r="Q210" i="8"/>
  <c r="O215" i="8"/>
  <c r="R215" i="8" s="1"/>
  <c r="O211" i="8"/>
  <c r="R211" i="8" s="1"/>
  <c r="O212" i="8"/>
  <c r="R212" i="8" s="1"/>
  <c r="O208" i="8"/>
  <c r="R208" i="8" s="1"/>
  <c r="O217" i="8"/>
  <c r="R217" i="8" s="1"/>
  <c r="O214" i="8"/>
  <c r="R214" i="8" s="1"/>
  <c r="O210" i="8"/>
  <c r="R210" i="8" s="1"/>
  <c r="O219" i="8"/>
  <c r="R219" i="8" s="1"/>
  <c r="O199" i="8"/>
  <c r="R199" i="8" s="1"/>
  <c r="O205" i="8"/>
  <c r="R205" i="8" s="1"/>
  <c r="O201" i="8"/>
  <c r="R201" i="8" s="1"/>
  <c r="O204" i="8"/>
  <c r="R204" i="8" s="1"/>
  <c r="AC188" i="8"/>
  <c r="Q108" i="8"/>
  <c r="Q138" i="8"/>
  <c r="AC144" i="8"/>
  <c r="Q150" i="8"/>
  <c r="Q160" i="8"/>
  <c r="Q169" i="8"/>
  <c r="Q193" i="8"/>
  <c r="AC104" i="8"/>
  <c r="AC183" i="8"/>
  <c r="Q164" i="8"/>
  <c r="AC168" i="8"/>
  <c r="Q179" i="8"/>
  <c r="Q182" i="8"/>
  <c r="Q116" i="8"/>
  <c r="Q127" i="8"/>
  <c r="Q129" i="8"/>
  <c r="Q132" i="8"/>
  <c r="R14" i="8"/>
  <c r="Q95" i="8"/>
  <c r="Q97" i="8"/>
  <c r="Q105" i="8"/>
  <c r="Q112" i="8"/>
  <c r="Q118" i="8"/>
  <c r="AC123" i="8"/>
  <c r="AC128" i="8"/>
  <c r="Q139" i="8"/>
  <c r="Q144" i="8"/>
  <c r="R149" i="8"/>
  <c r="Q154" i="8"/>
  <c r="AC163" i="8"/>
  <c r="Q167" i="8"/>
  <c r="Q186" i="8"/>
  <c r="Q188" i="8"/>
  <c r="AC189" i="8"/>
  <c r="AC193" i="8"/>
  <c r="AC196" i="8"/>
  <c r="Q121" i="8"/>
  <c r="Q123" i="8"/>
  <c r="Q12" i="8"/>
  <c r="Q45" i="8"/>
  <c r="Q54" i="8"/>
  <c r="Q86" i="8"/>
  <c r="R87" i="8"/>
  <c r="Q88" i="8"/>
  <c r="AC95" i="8"/>
  <c r="Q99" i="8"/>
  <c r="Q100" i="8"/>
  <c r="R101" i="8"/>
  <c r="Q102" i="8"/>
  <c r="R104" i="8"/>
  <c r="R133" i="8"/>
  <c r="Q134" i="8"/>
  <c r="Q135" i="8"/>
  <c r="R136" i="8"/>
  <c r="AC155" i="8"/>
  <c r="Q157" i="8"/>
  <c r="R158" i="8"/>
  <c r="AC162" i="8"/>
  <c r="Q177" i="8"/>
  <c r="Q183" i="8"/>
  <c r="AC184" i="8"/>
  <c r="AC187" i="8"/>
  <c r="Q192" i="8"/>
  <c r="O185" i="8"/>
  <c r="R185" i="8" s="1"/>
  <c r="O196" i="8"/>
  <c r="R196" i="8" s="1"/>
  <c r="O190" i="8"/>
  <c r="R190" i="8" s="1"/>
  <c r="O191" i="8"/>
  <c r="R191" i="8" s="1"/>
  <c r="O187" i="8"/>
  <c r="R187" i="8" s="1"/>
  <c r="O184" i="8"/>
  <c r="R184" i="8" s="1"/>
  <c r="O194" i="8"/>
  <c r="R194" i="8" s="1"/>
  <c r="O195" i="8"/>
  <c r="R195" i="8" s="1"/>
  <c r="O189" i="8"/>
  <c r="R189" i="8" s="1"/>
  <c r="O197" i="8"/>
  <c r="R197" i="8" s="1"/>
  <c r="O177" i="8"/>
  <c r="R177" i="8" s="1"/>
  <c r="O178" i="8"/>
  <c r="R178" i="8" s="1"/>
  <c r="O180" i="8"/>
  <c r="R180" i="8" s="1"/>
  <c r="O166" i="8"/>
  <c r="R166" i="8" s="1"/>
  <c r="O167" i="8"/>
  <c r="R167" i="8" s="1"/>
  <c r="O168" i="8"/>
  <c r="R168" i="8" s="1"/>
  <c r="O172" i="8"/>
  <c r="R172" i="8" s="1"/>
  <c r="O173" i="8"/>
  <c r="R173" i="8" s="1"/>
  <c r="O174" i="8"/>
  <c r="R174" i="8" s="1"/>
  <c r="O163" i="8"/>
  <c r="R163" i="8" s="1"/>
  <c r="O170" i="8"/>
  <c r="R170" i="8" s="1"/>
  <c r="O165" i="8"/>
  <c r="R165" i="8" s="1"/>
  <c r="O171" i="8"/>
  <c r="R171" i="8" s="1"/>
  <c r="O162" i="8"/>
  <c r="R162" i="8" s="1"/>
  <c r="O156" i="8"/>
  <c r="R156" i="8" s="1"/>
  <c r="O157" i="8"/>
  <c r="R157" i="8" s="1"/>
  <c r="O153" i="8"/>
  <c r="R153" i="8" s="1"/>
  <c r="O159" i="8"/>
  <c r="R159" i="8" s="1"/>
  <c r="O151" i="8"/>
  <c r="R151" i="8" s="1"/>
  <c r="O155" i="8"/>
  <c r="R155" i="8" s="1"/>
  <c r="O152" i="8"/>
  <c r="R152" i="8" s="1"/>
  <c r="O146" i="8"/>
  <c r="R146" i="8" s="1"/>
  <c r="O143" i="8"/>
  <c r="R143" i="8" s="1"/>
  <c r="O145" i="8"/>
  <c r="R145" i="8" s="1"/>
  <c r="O142" i="8"/>
  <c r="R142" i="8" s="1"/>
  <c r="O147" i="8"/>
  <c r="R147" i="8" s="1"/>
  <c r="O135" i="8"/>
  <c r="R135" i="8" s="1"/>
  <c r="O131" i="8"/>
  <c r="R131" i="8" s="1"/>
  <c r="O128" i="8"/>
  <c r="R128" i="8" s="1"/>
  <c r="O137" i="8"/>
  <c r="R137" i="8" s="1"/>
  <c r="O134" i="8"/>
  <c r="R134" i="8" s="1"/>
  <c r="O130" i="8"/>
  <c r="R130" i="8" s="1"/>
  <c r="O140" i="8"/>
  <c r="R140" i="8" s="1"/>
  <c r="O125" i="8"/>
  <c r="R125" i="8" s="1"/>
  <c r="O122" i="8"/>
  <c r="R122" i="8" s="1"/>
  <c r="O124" i="8"/>
  <c r="R124" i="8" s="1"/>
  <c r="O111" i="8"/>
  <c r="R111" i="8" s="1"/>
  <c r="O107" i="8"/>
  <c r="R107" i="8" s="1"/>
  <c r="Q109" i="8"/>
  <c r="Q110" i="8"/>
  <c r="O113" i="8"/>
  <c r="R113" i="8" s="1"/>
  <c r="O114" i="8"/>
  <c r="R114" i="8" s="1"/>
  <c r="O105" i="8"/>
  <c r="R105" i="8" s="1"/>
  <c r="O106" i="8"/>
  <c r="R106" i="8" s="1"/>
  <c r="O117" i="8"/>
  <c r="R117" i="8" s="1"/>
  <c r="O118" i="8"/>
  <c r="R118" i="8" s="1"/>
  <c r="O119" i="8"/>
  <c r="R119" i="8" s="1"/>
  <c r="AC62" i="8"/>
  <c r="AC83" i="8"/>
  <c r="Q14" i="8"/>
  <c r="Q66" i="8"/>
  <c r="R92" i="8"/>
  <c r="Q93" i="8"/>
  <c r="R95" i="8"/>
  <c r="AC79" i="8"/>
  <c r="AC80" i="8"/>
  <c r="Q47" i="8"/>
  <c r="Q56" i="8"/>
  <c r="R67" i="8"/>
  <c r="Q70" i="8"/>
  <c r="Q101" i="8"/>
  <c r="AC97" i="8"/>
  <c r="AC63" i="8"/>
  <c r="R90" i="8"/>
  <c r="Q91" i="8"/>
  <c r="Q96" i="8"/>
  <c r="Q98" i="8"/>
  <c r="O100" i="8"/>
  <c r="R100" i="8" s="1"/>
  <c r="O96" i="8"/>
  <c r="R96" i="8" s="1"/>
  <c r="O102" i="8"/>
  <c r="R102" i="8" s="1"/>
  <c r="O98" i="8"/>
  <c r="R98" i="8" s="1"/>
  <c r="O99" i="8"/>
  <c r="R99" i="8" s="1"/>
  <c r="Q87" i="8"/>
  <c r="Q90" i="8"/>
  <c r="Q92" i="8"/>
  <c r="Q67" i="8"/>
  <c r="Q82" i="8"/>
  <c r="Q84" i="8"/>
  <c r="Q79" i="8"/>
  <c r="AC21" i="8"/>
  <c r="Q74" i="8"/>
  <c r="AC34" i="8"/>
  <c r="Q63" i="8"/>
  <c r="Q65" i="8"/>
  <c r="AC77" i="8"/>
  <c r="Q41" i="8"/>
  <c r="Q50" i="8"/>
  <c r="Q59" i="8"/>
  <c r="AC64" i="8"/>
  <c r="Q68" i="8"/>
  <c r="Q71" i="8"/>
  <c r="Q72" i="8"/>
  <c r="Q89" i="8"/>
  <c r="O89" i="8"/>
  <c r="R89" i="8" s="1"/>
  <c r="Q81" i="8"/>
  <c r="O81" i="8"/>
  <c r="R81" i="8" s="1"/>
  <c r="R79" i="8"/>
  <c r="O78" i="8"/>
  <c r="R78" i="8" s="1"/>
  <c r="O86" i="8"/>
  <c r="R86" i="8" s="1"/>
  <c r="O83" i="8"/>
  <c r="R83" i="8" s="1"/>
  <c r="O91" i="8"/>
  <c r="R91" i="8" s="1"/>
  <c r="O80" i="8"/>
  <c r="R80" i="8" s="1"/>
  <c r="O88" i="8"/>
  <c r="R88" i="8" s="1"/>
  <c r="O77" i="8"/>
  <c r="R77" i="8" s="1"/>
  <c r="O85" i="8"/>
  <c r="R85" i="8" s="1"/>
  <c r="O93" i="8"/>
  <c r="R93" i="8" s="1"/>
  <c r="O62" i="8"/>
  <c r="R62" i="8" s="1"/>
  <c r="O66" i="8"/>
  <c r="R66" i="8" s="1"/>
  <c r="O72" i="8"/>
  <c r="R72" i="8" s="1"/>
  <c r="O64" i="8"/>
  <c r="R64" i="8" s="1"/>
  <c r="O69" i="8"/>
  <c r="R69" i="8" s="1"/>
  <c r="O73" i="8"/>
  <c r="R73" i="8" s="1"/>
  <c r="O71" i="8"/>
  <c r="R71" i="8" s="1"/>
  <c r="O75" i="8"/>
  <c r="R75" i="8" s="1"/>
  <c r="Q28" i="8"/>
  <c r="Q34" i="8"/>
  <c r="Q36" i="8"/>
  <c r="Q51" i="8"/>
  <c r="Q23" i="8"/>
  <c r="Q21" i="8"/>
  <c r="Q26" i="8"/>
  <c r="Q10" i="8"/>
  <c r="AC32" i="8"/>
  <c r="AC33" i="8"/>
  <c r="Q46" i="8"/>
  <c r="Q55" i="8"/>
  <c r="O55" i="8"/>
  <c r="R55" i="8" s="1"/>
  <c r="O56" i="8"/>
  <c r="R56" i="8" s="1"/>
  <c r="O58" i="8"/>
  <c r="R58" i="8" s="1"/>
  <c r="O59" i="8"/>
  <c r="R59" i="8" s="1"/>
  <c r="Q60" i="8"/>
  <c r="O54" i="8"/>
  <c r="R54" i="8" s="1"/>
  <c r="O57" i="8"/>
  <c r="R57" i="8" s="1"/>
  <c r="O43" i="8"/>
  <c r="R43" i="8" s="1"/>
  <c r="O44" i="8"/>
  <c r="R44" i="8" s="1"/>
  <c r="O45" i="8"/>
  <c r="R45" i="8" s="1"/>
  <c r="O46" i="8"/>
  <c r="R46" i="8" s="1"/>
  <c r="O47" i="8"/>
  <c r="R47" i="8" s="1"/>
  <c r="O48" i="8"/>
  <c r="R48" i="8" s="1"/>
  <c r="O49" i="8"/>
  <c r="R49" i="8" s="1"/>
  <c r="O50" i="8"/>
  <c r="R50" i="8" s="1"/>
  <c r="O51" i="8"/>
  <c r="R51" i="8" s="1"/>
  <c r="O52" i="8"/>
  <c r="R52" i="8" s="1"/>
  <c r="O39" i="8"/>
  <c r="R39" i="8" s="1"/>
  <c r="O40" i="8"/>
  <c r="R40" i="8" s="1"/>
  <c r="O41" i="8"/>
  <c r="R41" i="8" s="1"/>
  <c r="O33" i="8"/>
  <c r="R33" i="8" s="1"/>
  <c r="O35" i="8"/>
  <c r="R35" i="8" s="1"/>
  <c r="O32" i="8"/>
  <c r="R32" i="8" s="1"/>
  <c r="O37" i="8"/>
  <c r="R37" i="8" s="1"/>
  <c r="O22" i="8"/>
  <c r="R22" i="8" s="1"/>
  <c r="O30" i="8"/>
  <c r="R30" i="8" s="1"/>
  <c r="O27" i="8"/>
  <c r="R27" i="8" s="1"/>
  <c r="O24" i="8"/>
  <c r="R24" i="8" s="1"/>
  <c r="O25" i="8"/>
  <c r="R25" i="8" s="1"/>
  <c r="O29" i="8"/>
  <c r="R29" i="8" s="1"/>
  <c r="R15" i="8"/>
  <c r="O10" i="8"/>
  <c r="R10" i="8" s="1"/>
  <c r="O11" i="8"/>
  <c r="R11" i="8" s="1"/>
  <c r="O12" i="8"/>
  <c r="R12" i="8" s="1"/>
  <c r="L121" i="13"/>
  <c r="H121" i="13"/>
  <c r="L120" i="13"/>
  <c r="H120" i="13"/>
  <c r="L119" i="13"/>
  <c r="H119" i="13"/>
  <c r="L116" i="13"/>
  <c r="H116" i="13"/>
  <c r="L115" i="13"/>
  <c r="H115" i="13"/>
  <c r="L114" i="13"/>
  <c r="H114" i="13"/>
  <c r="L106" i="13"/>
  <c r="H106" i="13"/>
  <c r="L105" i="13"/>
  <c r="H105" i="13"/>
  <c r="L104" i="13"/>
  <c r="H104" i="13"/>
  <c r="L111" i="13"/>
  <c r="H111" i="13"/>
  <c r="L110" i="13"/>
  <c r="H110" i="13"/>
  <c r="L109" i="13"/>
  <c r="H109" i="13"/>
  <c r="L101" i="13"/>
  <c r="H101" i="13"/>
  <c r="L100" i="13"/>
  <c r="H100" i="13"/>
  <c r="L99" i="13"/>
  <c r="H99" i="13"/>
  <c r="L96" i="13"/>
  <c r="H96" i="13"/>
  <c r="L95" i="13"/>
  <c r="H95" i="13"/>
  <c r="L94" i="13"/>
  <c r="H94" i="13"/>
  <c r="L91" i="13"/>
  <c r="H91" i="13"/>
  <c r="L90" i="13"/>
  <c r="H90" i="13"/>
  <c r="L89" i="13"/>
  <c r="H89" i="13"/>
  <c r="L86" i="13"/>
  <c r="H86" i="13"/>
  <c r="L85" i="13"/>
  <c r="H85" i="13"/>
  <c r="L84" i="13"/>
  <c r="H84" i="13"/>
  <c r="L81" i="13"/>
  <c r="H81" i="13"/>
  <c r="L80" i="13"/>
  <c r="H80" i="13"/>
  <c r="L79" i="13"/>
  <c r="H79" i="13"/>
  <c r="L71" i="13"/>
  <c r="H71" i="13"/>
  <c r="L70" i="13"/>
  <c r="H70" i="13"/>
  <c r="L69" i="13"/>
  <c r="H69" i="13"/>
  <c r="L66" i="13"/>
  <c r="H66" i="13"/>
  <c r="L65" i="13"/>
  <c r="H65" i="13"/>
  <c r="L64" i="13"/>
  <c r="H64" i="13"/>
  <c r="L61" i="13"/>
  <c r="H61" i="13"/>
  <c r="L60" i="13"/>
  <c r="H60" i="13"/>
  <c r="L59" i="13"/>
  <c r="H59" i="13"/>
  <c r="L56" i="13"/>
  <c r="H56" i="13"/>
  <c r="L55" i="13"/>
  <c r="H55" i="13"/>
  <c r="L54" i="13"/>
  <c r="H54" i="13"/>
  <c r="L51" i="13"/>
  <c r="H51" i="13"/>
  <c r="L50" i="13"/>
  <c r="H50" i="13"/>
  <c r="L49" i="13"/>
  <c r="H49" i="13"/>
  <c r="L46" i="13"/>
  <c r="H46" i="13"/>
  <c r="L45" i="13"/>
  <c r="H45" i="13"/>
  <c r="L44" i="13"/>
  <c r="H44" i="13"/>
  <c r="L40" i="13"/>
  <c r="H40" i="13"/>
  <c r="L39" i="13"/>
  <c r="H39" i="13"/>
  <c r="L38" i="13"/>
  <c r="H38" i="13"/>
  <c r="L30" i="13"/>
  <c r="H30" i="13"/>
  <c r="L29" i="13"/>
  <c r="H29" i="13"/>
  <c r="L28" i="13"/>
  <c r="H28" i="13"/>
  <c r="L20" i="13"/>
  <c r="H20" i="13"/>
  <c r="L19" i="13"/>
  <c r="L18" i="13"/>
  <c r="H18" i="13"/>
  <c r="L15" i="13"/>
  <c r="H15" i="13"/>
  <c r="L14" i="13"/>
  <c r="H14" i="13"/>
  <c r="L13" i="13"/>
  <c r="H13" i="13"/>
  <c r="L10" i="13"/>
  <c r="H10" i="13"/>
  <c r="L9" i="13"/>
  <c r="H9" i="13"/>
  <c r="L8" i="13"/>
  <c r="H8" i="13"/>
  <c r="L4" i="13"/>
  <c r="H4" i="13"/>
  <c r="L3" i="13"/>
  <c r="H3" i="13"/>
  <c r="Y17" i="8"/>
  <c r="Y61" i="8"/>
  <c r="Y59" i="8"/>
  <c r="AC15" i="8"/>
  <c r="AB15" i="8"/>
  <c r="AA15" i="8"/>
  <c r="Z15" i="8"/>
  <c r="Y15" i="8"/>
  <c r="P8" i="8"/>
  <c r="N8" i="8"/>
  <c r="O8" i="8" s="1"/>
  <c r="P7" i="8"/>
  <c r="N7" i="8"/>
  <c r="O7" i="8" s="1"/>
  <c r="P19" i="8"/>
  <c r="N19" i="8"/>
  <c r="J8" i="8"/>
  <c r="J7" i="8"/>
  <c r="J19" i="8"/>
  <c r="J18" i="8"/>
  <c r="J16" i="8"/>
  <c r="J17" i="8"/>
  <c r="AC55" i="8"/>
  <c r="AC8" i="8"/>
  <c r="AC58" i="8"/>
  <c r="AC54" i="8"/>
  <c r="AC16" i="8"/>
  <c r="AC76" i="8"/>
  <c r="AC56" i="8"/>
  <c r="AC18" i="8"/>
  <c r="AC60" i="8"/>
  <c r="AB55" i="8"/>
  <c r="AA55" i="8"/>
  <c r="Z55" i="8"/>
  <c r="Y55" i="8"/>
  <c r="AB8" i="8"/>
  <c r="AA8" i="8"/>
  <c r="Z8" i="8"/>
  <c r="Y8" i="8"/>
  <c r="AB58" i="8"/>
  <c r="AA58" i="8"/>
  <c r="Z58" i="8"/>
  <c r="Y58" i="8"/>
  <c r="AB54" i="8"/>
  <c r="AA54" i="8"/>
  <c r="Z54" i="8"/>
  <c r="Y54" i="8"/>
  <c r="AB16" i="8"/>
  <c r="AA16" i="8"/>
  <c r="Z16" i="8"/>
  <c r="Y16" i="8"/>
  <c r="AB76" i="8"/>
  <c r="AA76" i="8"/>
  <c r="Z76" i="8"/>
  <c r="Y76" i="8"/>
  <c r="AB56" i="8"/>
  <c r="AA56" i="8"/>
  <c r="Z56" i="8"/>
  <c r="Y56" i="8"/>
  <c r="AB18" i="8"/>
  <c r="AA18" i="8"/>
  <c r="Z18" i="8"/>
  <c r="Y18" i="8"/>
  <c r="AB60" i="8"/>
  <c r="AA60" i="8"/>
  <c r="Z60" i="8"/>
  <c r="Y60" i="8"/>
  <c r="AB14" i="8"/>
  <c r="AA14" i="8"/>
  <c r="Z14" i="8"/>
  <c r="Y14" i="8"/>
  <c r="P17" i="8"/>
  <c r="P16" i="8"/>
  <c r="P18" i="8"/>
  <c r="T170" i="14" l="1"/>
  <c r="T35" i="14"/>
  <c r="S17" i="14"/>
  <c r="T47" i="14"/>
  <c r="T185" i="14"/>
  <c r="T157" i="14"/>
  <c r="T216" i="14"/>
  <c r="T43" i="14"/>
  <c r="T25" i="14"/>
  <c r="T118" i="14"/>
  <c r="S16" i="14"/>
  <c r="S211" i="14"/>
  <c r="S168" i="14"/>
  <c r="S210" i="14"/>
  <c r="S101" i="14"/>
  <c r="S50" i="14"/>
  <c r="S78" i="14"/>
  <c r="S37" i="14"/>
  <c r="S111" i="14"/>
  <c r="S104" i="14"/>
  <c r="S130" i="14"/>
  <c r="S138" i="14"/>
  <c r="S82" i="14"/>
  <c r="T204" i="14"/>
  <c r="S97" i="14"/>
  <c r="S89" i="14"/>
  <c r="T211" i="14"/>
  <c r="S144" i="14"/>
  <c r="S146" i="14"/>
  <c r="S108" i="14"/>
  <c r="S29" i="14"/>
  <c r="T193" i="14"/>
  <c r="T137" i="14"/>
  <c r="T52" i="14"/>
  <c r="S182" i="14"/>
  <c r="S129" i="14"/>
  <c r="S110" i="14"/>
  <c r="S177" i="14"/>
  <c r="T18" i="14"/>
  <c r="T17" i="14"/>
  <c r="T155" i="14"/>
  <c r="T89" i="14"/>
  <c r="T213" i="14"/>
  <c r="T119" i="14"/>
  <c r="T159" i="14"/>
  <c r="T98" i="14"/>
  <c r="T86" i="14"/>
  <c r="T55" i="14"/>
  <c r="T214" i="14"/>
  <c r="T209" i="14"/>
  <c r="T32" i="14"/>
  <c r="T178" i="14"/>
  <c r="T71" i="14"/>
  <c r="T127" i="14"/>
  <c r="T111" i="14"/>
  <c r="T156" i="14"/>
  <c r="T79" i="14"/>
  <c r="T154" i="14"/>
  <c r="T77" i="14"/>
  <c r="S52" i="14"/>
  <c r="T164" i="14"/>
  <c r="S64" i="14"/>
  <c r="S18" i="14"/>
  <c r="T122" i="14"/>
  <c r="S60" i="14"/>
  <c r="S116" i="14"/>
  <c r="T107" i="14"/>
  <c r="S99" i="14"/>
  <c r="S87" i="14"/>
  <c r="T60" i="14"/>
  <c r="S86" i="14"/>
  <c r="S107" i="14"/>
  <c r="S70" i="14"/>
  <c r="T99" i="14"/>
  <c r="S179" i="14"/>
  <c r="S147" i="14"/>
  <c r="T150" i="14"/>
  <c r="T208" i="14"/>
  <c r="S56" i="14"/>
  <c r="T87" i="14"/>
  <c r="T207" i="14"/>
  <c r="S140" i="14"/>
  <c r="S150" i="14"/>
  <c r="S139" i="14"/>
  <c r="T167" i="14"/>
  <c r="T29" i="14"/>
  <c r="S43" i="14"/>
  <c r="S207" i="14"/>
  <c r="S188" i="14"/>
  <c r="T129" i="14"/>
  <c r="S134" i="14"/>
  <c r="S142" i="14"/>
  <c r="T180" i="14"/>
  <c r="S165" i="14"/>
  <c r="T108" i="14"/>
  <c r="S44" i="14"/>
  <c r="T218" i="14"/>
  <c r="S102" i="14"/>
  <c r="S12" i="14"/>
  <c r="T59" i="14"/>
  <c r="S127" i="14"/>
  <c r="T44" i="14"/>
  <c r="S75" i="14"/>
  <c r="T12" i="14"/>
  <c r="T116" i="14"/>
  <c r="S69" i="14"/>
  <c r="T56" i="14"/>
  <c r="S83" i="14"/>
  <c r="T130" i="14"/>
  <c r="T37" i="14"/>
  <c r="S25" i="14"/>
  <c r="T67" i="14"/>
  <c r="T212" i="14"/>
  <c r="S201" i="14"/>
  <c r="T143" i="14"/>
  <c r="T75" i="14"/>
  <c r="T10" i="14"/>
  <c r="T142" i="14"/>
  <c r="T138" i="14"/>
  <c r="T62" i="14"/>
  <c r="T100" i="14"/>
  <c r="T90" i="14"/>
  <c r="T30" i="14"/>
  <c r="T26" i="14"/>
  <c r="T27" i="14"/>
  <c r="T78" i="14"/>
  <c r="T101" i="14"/>
  <c r="T174" i="14"/>
  <c r="S65" i="14"/>
  <c r="S166" i="14"/>
  <c r="S112" i="14"/>
  <c r="T121" i="14"/>
  <c r="T93" i="14"/>
  <c r="T82" i="14"/>
  <c r="S152" i="14"/>
  <c r="S212" i="14"/>
  <c r="T187" i="14"/>
  <c r="S32" i="14"/>
  <c r="T8" i="14"/>
  <c r="S63" i="14"/>
  <c r="S117" i="14"/>
  <c r="T196" i="14"/>
  <c r="T146" i="14"/>
  <c r="T46" i="14"/>
  <c r="T58" i="14"/>
  <c r="T41" i="14"/>
  <c r="S92" i="14"/>
  <c r="S30" i="14"/>
  <c r="S100" i="14"/>
  <c r="T210" i="14"/>
  <c r="T57" i="14"/>
  <c r="T33" i="14"/>
  <c r="T68" i="14"/>
  <c r="S219" i="14"/>
  <c r="S122" i="14"/>
  <c r="T81" i="14"/>
  <c r="S135" i="14"/>
  <c r="S73" i="14"/>
  <c r="S149" i="14"/>
  <c r="T74" i="14"/>
  <c r="T136" i="14"/>
  <c r="S184" i="14"/>
  <c r="S156" i="14"/>
  <c r="T186" i="14"/>
  <c r="S176" i="14"/>
  <c r="T191" i="14"/>
  <c r="S19" i="14"/>
  <c r="T128" i="14"/>
  <c r="T199" i="14"/>
  <c r="S72" i="14"/>
  <c r="T45" i="14"/>
  <c r="T117" i="14"/>
  <c r="T190" i="14"/>
  <c r="T63" i="14"/>
  <c r="T135" i="14"/>
  <c r="S124" i="14"/>
  <c r="S55" i="14"/>
  <c r="S23" i="14"/>
  <c r="S88" i="14"/>
  <c r="S200" i="14"/>
  <c r="S208" i="14"/>
  <c r="T163" i="14"/>
  <c r="S185" i="14"/>
  <c r="T19" i="14"/>
  <c r="S58" i="14"/>
  <c r="T184" i="14"/>
  <c r="T106" i="14"/>
  <c r="T144" i="14"/>
  <c r="S113" i="14"/>
  <c r="T48" i="14"/>
  <c r="S154" i="14"/>
  <c r="T16" i="14"/>
  <c r="T123" i="14"/>
  <c r="S67" i="14"/>
  <c r="T149" i="14"/>
  <c r="S186" i="14"/>
  <c r="S169" i="14"/>
  <c r="S191" i="14"/>
  <c r="S218" i="14"/>
  <c r="T189" i="14"/>
  <c r="S51" i="14"/>
  <c r="S215" i="14"/>
  <c r="T112" i="14"/>
  <c r="T168" i="14"/>
  <c r="S28" i="14"/>
  <c r="S98" i="14"/>
  <c r="S174" i="14"/>
  <c r="S45" i="14"/>
  <c r="T23" i="14"/>
  <c r="S84" i="14"/>
  <c r="S197" i="14"/>
  <c r="S209" i="14"/>
  <c r="S159" i="14"/>
  <c r="T131" i="14"/>
  <c r="S8" i="14"/>
  <c r="S54" i="14"/>
  <c r="S93" i="14"/>
  <c r="T36" i="14"/>
  <c r="S95" i="14"/>
  <c r="T113" i="14"/>
  <c r="T40" i="14"/>
  <c r="S46" i="14"/>
  <c r="S11" i="14"/>
  <c r="S96" i="14"/>
  <c r="T14" i="14"/>
  <c r="S114" i="14"/>
  <c r="T145" i="14"/>
  <c r="S180" i="14"/>
  <c r="T169" i="14"/>
  <c r="S183" i="14"/>
  <c r="T188" i="14"/>
  <c r="S74" i="14"/>
  <c r="S170" i="14"/>
  <c r="S190" i="14"/>
  <c r="S204" i="14"/>
  <c r="T104" i="14"/>
  <c r="S151" i="14"/>
  <c r="T28" i="14"/>
  <c r="T72" i="14"/>
  <c r="S128" i="14"/>
  <c r="S39" i="14"/>
  <c r="S10" i="14"/>
  <c r="T84" i="14"/>
  <c r="S213" i="14"/>
  <c r="S7" i="14"/>
  <c r="S153" i="14"/>
  <c r="S48" i="14"/>
  <c r="S145" i="14"/>
  <c r="T54" i="14"/>
  <c r="S81" i="14"/>
  <c r="S36" i="14"/>
  <c r="S27" i="14"/>
  <c r="T105" i="14"/>
  <c r="S21" i="14"/>
  <c r="T85" i="14"/>
  <c r="S47" i="14"/>
  <c r="T66" i="14"/>
  <c r="S121" i="14"/>
  <c r="T217" i="14"/>
  <c r="T165" i="14"/>
  <c r="S106" i="14"/>
  <c r="T102" i="14"/>
  <c r="S125" i="14"/>
  <c r="S109" i="14"/>
  <c r="S136" i="14"/>
  <c r="T91" i="14"/>
  <c r="T92" i="14"/>
  <c r="T95" i="14"/>
  <c r="S137" i="14"/>
  <c r="S162" i="14"/>
  <c r="T73" i="14"/>
  <c r="S160" i="14"/>
  <c r="T177" i="14"/>
  <c r="S79" i="14"/>
  <c r="T151" i="14"/>
  <c r="S205" i="14"/>
  <c r="S68" i="14"/>
  <c r="T215" i="14"/>
  <c r="T39" i="14"/>
  <c r="T7" i="14"/>
  <c r="T80" i="14"/>
  <c r="S214" i="14"/>
  <c r="T166" i="14"/>
  <c r="S118" i="14"/>
  <c r="T172" i="14"/>
  <c r="T140" i="14"/>
  <c r="T34" i="14"/>
  <c r="S77" i="14"/>
  <c r="T24" i="14"/>
  <c r="S172" i="14"/>
  <c r="S105" i="14"/>
  <c r="S194" i="14"/>
  <c r="T15" i="14"/>
  <c r="S155" i="14"/>
  <c r="T194" i="14"/>
  <c r="S15" i="14"/>
  <c r="T21" i="14"/>
  <c r="S59" i="14"/>
  <c r="T171" i="14"/>
  <c r="T50" i="14"/>
  <c r="S91" i="14"/>
  <c r="S115" i="14"/>
  <c r="T125" i="14"/>
  <c r="S34" i="14"/>
  <c r="S85" i="14"/>
  <c r="S216" i="14"/>
  <c r="S26" i="14"/>
  <c r="T22" i="14"/>
  <c r="S178" i="14"/>
  <c r="T219" i="14"/>
  <c r="S217" i="14"/>
  <c r="S203" i="14"/>
  <c r="S80" i="14"/>
  <c r="S133" i="14"/>
  <c r="T205" i="14"/>
  <c r="T110" i="14"/>
  <c r="T114" i="14"/>
  <c r="S62" i="14"/>
  <c r="S123" i="14"/>
  <c r="T96" i="14"/>
  <c r="T203" i="14"/>
  <c r="T124" i="14"/>
  <c r="S158" i="14"/>
  <c r="T11" i="14"/>
  <c r="T179" i="14"/>
  <c r="T202" i="14"/>
  <c r="T69" i="14"/>
  <c r="T200" i="14"/>
  <c r="T133" i="14"/>
  <c r="S119" i="14"/>
  <c r="S40" i="14"/>
  <c r="S66" i="14"/>
  <c r="S71" i="14"/>
  <c r="S49" i="14"/>
  <c r="T64" i="14"/>
  <c r="T83" i="14"/>
  <c r="S131" i="14"/>
  <c r="S171" i="14"/>
  <c r="T182" i="14"/>
  <c r="S14" i="14"/>
  <c r="T173" i="14"/>
  <c r="S196" i="14"/>
  <c r="S199" i="14"/>
  <c r="T115" i="14"/>
  <c r="S143" i="14"/>
  <c r="S173" i="14"/>
  <c r="S202" i="14"/>
  <c r="T183" i="14"/>
  <c r="T192" i="14"/>
  <c r="S132" i="14"/>
  <c r="S90" i="14"/>
  <c r="T152" i="14"/>
  <c r="T195" i="14"/>
  <c r="T162" i="14"/>
  <c r="S163" i="14"/>
  <c r="S57" i="14"/>
  <c r="T160" i="14"/>
  <c r="S189" i="14"/>
  <c r="S192" i="14"/>
  <c r="T51" i="14"/>
  <c r="T139" i="14"/>
  <c r="T197" i="14"/>
  <c r="T65" i="14"/>
  <c r="S167" i="14"/>
  <c r="S35" i="14"/>
  <c r="T201" i="14"/>
  <c r="S41" i="14"/>
  <c r="S195" i="14"/>
  <c r="T147" i="14"/>
  <c r="T109" i="14"/>
  <c r="S164" i="14"/>
  <c r="T132" i="14"/>
  <c r="S22" i="14"/>
  <c r="T70" i="14"/>
  <c r="S24" i="14"/>
  <c r="T134" i="14"/>
  <c r="T97" i="14"/>
  <c r="T153" i="14"/>
  <c r="T158" i="14"/>
  <c r="S193" i="14"/>
  <c r="T88" i="14"/>
  <c r="S33" i="14"/>
  <c r="Q19" i="8"/>
  <c r="R8" i="8"/>
  <c r="AC14" i="8"/>
  <c r="R7" i="8"/>
  <c r="O19" i="8"/>
  <c r="R19" i="8" s="1"/>
  <c r="Q7" i="8"/>
  <c r="Q8" i="8"/>
  <c r="N18" i="8"/>
  <c r="Q18" i="8" s="1"/>
  <c r="N16" i="8"/>
  <c r="N17" i="8"/>
  <c r="Q17" i="8" s="1"/>
  <c r="T204" i="8" l="1"/>
  <c r="T219" i="8"/>
  <c r="T217" i="8"/>
  <c r="T218" i="8"/>
  <c r="T199" i="8"/>
  <c r="T211" i="8"/>
  <c r="T213" i="8"/>
  <c r="S208" i="8"/>
  <c r="S215" i="8"/>
  <c r="S218" i="8"/>
  <c r="S205" i="8"/>
  <c r="S219" i="8"/>
  <c r="S213" i="8"/>
  <c r="S214" i="8"/>
  <c r="T216" i="8"/>
  <c r="T207" i="8"/>
  <c r="T205" i="8"/>
  <c r="T212" i="8"/>
  <c r="S178" i="8"/>
  <c r="S186" i="8"/>
  <c r="S124" i="8"/>
  <c r="O18" i="8"/>
  <c r="R18" i="8" s="1"/>
  <c r="O17" i="8"/>
  <c r="R17" i="8" s="1"/>
  <c r="O16" i="8"/>
  <c r="R16" i="8" s="1"/>
  <c r="T210" i="8" s="1"/>
  <c r="Q16" i="8"/>
  <c r="S217" i="8" s="1"/>
  <c r="S166" i="8"/>
  <c r="S199" i="8" l="1"/>
  <c r="S216" i="8"/>
  <c r="T202" i="8"/>
  <c r="S202" i="8"/>
  <c r="T214" i="8"/>
  <c r="T146" i="8"/>
  <c r="S210" i="8"/>
  <c r="S209" i="8"/>
  <c r="S200" i="8"/>
  <c r="T208" i="8"/>
  <c r="T196" i="8"/>
  <c r="S177" i="8"/>
  <c r="S207" i="8"/>
  <c r="S203" i="8"/>
  <c r="S201" i="8"/>
  <c r="T200" i="8"/>
  <c r="T201" i="8"/>
  <c r="S197" i="8"/>
  <c r="S130" i="8"/>
  <c r="S212" i="8"/>
  <c r="T209" i="8"/>
  <c r="S146" i="8"/>
  <c r="T215" i="8"/>
  <c r="S193" i="8"/>
  <c r="S123" i="8"/>
  <c r="S204" i="8"/>
  <c r="S211" i="8"/>
  <c r="T203" i="8"/>
  <c r="T134" i="8"/>
  <c r="T115" i="8"/>
  <c r="S109" i="8"/>
  <c r="T131" i="8"/>
  <c r="S190" i="8"/>
  <c r="S187" i="8"/>
  <c r="S188" i="8"/>
  <c r="S173" i="8"/>
  <c r="T164" i="8"/>
  <c r="T129" i="8"/>
  <c r="T195" i="8"/>
  <c r="S125" i="8"/>
  <c r="S159" i="8"/>
  <c r="S165" i="8"/>
  <c r="T165" i="8"/>
  <c r="S139" i="8"/>
  <c r="S158" i="8"/>
  <c r="S152" i="8"/>
  <c r="T142" i="8"/>
  <c r="S169" i="8"/>
  <c r="S119" i="8"/>
  <c r="T184" i="8"/>
  <c r="T128" i="8"/>
  <c r="S122" i="8"/>
  <c r="S131" i="8"/>
  <c r="S142" i="8"/>
  <c r="T150" i="8"/>
  <c r="S192" i="8"/>
  <c r="T124" i="8"/>
  <c r="T193" i="8"/>
  <c r="T123" i="8"/>
  <c r="S143" i="8"/>
  <c r="S129" i="8"/>
  <c r="T152" i="8"/>
  <c r="T114" i="8"/>
  <c r="T191" i="8"/>
  <c r="T121" i="8"/>
  <c r="S144" i="8"/>
  <c r="S191" i="8"/>
  <c r="S113" i="8"/>
  <c r="T174" i="8"/>
  <c r="S121" i="8"/>
  <c r="S176" i="8"/>
  <c r="S108" i="8"/>
  <c r="S154" i="8"/>
  <c r="S110" i="8"/>
  <c r="S160" i="8"/>
  <c r="S118" i="8"/>
  <c r="S111" i="8"/>
  <c r="S150" i="8"/>
  <c r="S180" i="8"/>
  <c r="S105" i="8"/>
  <c r="S138" i="8"/>
  <c r="S117" i="8"/>
  <c r="S114" i="8"/>
  <c r="S134" i="8"/>
  <c r="S115" i="8"/>
  <c r="S116" i="8"/>
  <c r="S106" i="8"/>
  <c r="S145" i="8"/>
  <c r="T166" i="8"/>
  <c r="S149" i="8"/>
  <c r="S156" i="8"/>
  <c r="S183" i="8"/>
  <c r="S153" i="8"/>
  <c r="T153" i="8"/>
  <c r="T138" i="8"/>
  <c r="T106" i="8"/>
  <c r="T192" i="8"/>
  <c r="T178" i="8"/>
  <c r="T180" i="8"/>
  <c r="T169" i="8"/>
  <c r="T157" i="8"/>
  <c r="T144" i="8"/>
  <c r="T122" i="8"/>
  <c r="T183" i="8"/>
  <c r="T155" i="8"/>
  <c r="T130" i="8"/>
  <c r="T107" i="8"/>
  <c r="T189" i="8"/>
  <c r="T187" i="8"/>
  <c r="T179" i="8"/>
  <c r="T151" i="8"/>
  <c r="T119" i="8"/>
  <c r="T104" i="8"/>
  <c r="T156" i="8"/>
  <c r="T186" i="8"/>
  <c r="T158" i="8"/>
  <c r="T143" i="8"/>
  <c r="T167" i="8"/>
  <c r="T127" i="8"/>
  <c r="T132" i="8"/>
  <c r="T160" i="8"/>
  <c r="T185" i="8"/>
  <c r="T109" i="8"/>
  <c r="T139" i="8"/>
  <c r="T173" i="8"/>
  <c r="T162" i="8"/>
  <c r="T125" i="8"/>
  <c r="T112" i="8"/>
  <c r="T170" i="8"/>
  <c r="T105" i="8"/>
  <c r="T171" i="8"/>
  <c r="T116" i="8"/>
  <c r="S167" i="8"/>
  <c r="S164" i="8"/>
  <c r="S171" i="8"/>
  <c r="S182" i="8"/>
  <c r="S157" i="8"/>
  <c r="S174" i="8"/>
  <c r="S185" i="8"/>
  <c r="T147" i="8"/>
  <c r="T182" i="8"/>
  <c r="T110" i="8"/>
  <c r="T154" i="8"/>
  <c r="T188" i="8"/>
  <c r="T149" i="8"/>
  <c r="T194" i="8"/>
  <c r="T163" i="8"/>
  <c r="T135" i="8"/>
  <c r="T137" i="8"/>
  <c r="S147" i="8"/>
  <c r="S137" i="8"/>
  <c r="S136" i="8"/>
  <c r="S127" i="8"/>
  <c r="T133" i="8"/>
  <c r="S132" i="8"/>
  <c r="S195" i="8"/>
  <c r="S107" i="8"/>
  <c r="T118" i="8"/>
  <c r="S140" i="8"/>
  <c r="S170" i="8"/>
  <c r="S104" i="8"/>
  <c r="T176" i="8"/>
  <c r="S151" i="8"/>
  <c r="T111" i="8"/>
  <c r="S155" i="8"/>
  <c r="S128" i="8"/>
  <c r="T168" i="8"/>
  <c r="T140" i="8"/>
  <c r="T117" i="8"/>
  <c r="S112" i="8"/>
  <c r="S163" i="8"/>
  <c r="S196" i="8"/>
  <c r="S162" i="8"/>
  <c r="T197" i="8"/>
  <c r="T172" i="8"/>
  <c r="T113" i="8"/>
  <c r="T159" i="8"/>
  <c r="S194" i="8"/>
  <c r="S179" i="8"/>
  <c r="S172" i="8"/>
  <c r="S184" i="8"/>
  <c r="S133" i="8"/>
  <c r="S168" i="8"/>
  <c r="S189" i="8"/>
  <c r="T190" i="8"/>
  <c r="T136" i="8"/>
  <c r="T177" i="8"/>
  <c r="T108" i="8"/>
  <c r="T145" i="8"/>
  <c r="S135" i="8"/>
  <c r="S98" i="8"/>
  <c r="T97" i="8"/>
  <c r="S72" i="8"/>
  <c r="T98" i="8"/>
  <c r="S102" i="8"/>
  <c r="S100" i="8"/>
  <c r="T102" i="8"/>
  <c r="S101" i="8"/>
  <c r="S97" i="8"/>
  <c r="S96" i="8"/>
  <c r="T101" i="8"/>
  <c r="T99" i="8"/>
  <c r="S78" i="8"/>
  <c r="T73" i="8"/>
  <c r="S95" i="8"/>
  <c r="T81" i="8"/>
  <c r="T95" i="8"/>
  <c r="T96" i="8"/>
  <c r="T100" i="8"/>
  <c r="S50" i="8"/>
  <c r="S75" i="8"/>
  <c r="T89" i="8"/>
  <c r="S99" i="8"/>
  <c r="T63" i="8"/>
  <c r="T78" i="8"/>
  <c r="S71" i="8"/>
  <c r="T86" i="8"/>
  <c r="T80" i="8"/>
  <c r="S89" i="8"/>
  <c r="S91" i="8"/>
  <c r="T68" i="8"/>
  <c r="T84" i="8"/>
  <c r="T66" i="8"/>
  <c r="S68" i="8"/>
  <c r="T67" i="8"/>
  <c r="T77" i="8"/>
  <c r="S87" i="8"/>
  <c r="S90" i="8"/>
  <c r="S77" i="8"/>
  <c r="S69" i="8"/>
  <c r="T90" i="8"/>
  <c r="S65" i="8"/>
  <c r="T70" i="8"/>
  <c r="S66" i="8"/>
  <c r="S67" i="8"/>
  <c r="S74" i="8"/>
  <c r="T69" i="8"/>
  <c r="T64" i="8"/>
  <c r="T43" i="8"/>
  <c r="S47" i="8"/>
  <c r="S84" i="8"/>
  <c r="S83" i="8"/>
  <c r="T79" i="8"/>
  <c r="S62" i="8"/>
  <c r="S93" i="8"/>
  <c r="T75" i="8"/>
  <c r="T74" i="8"/>
  <c r="T88" i="8"/>
  <c r="S70" i="8"/>
  <c r="T65" i="8"/>
  <c r="T62" i="8"/>
  <c r="T71" i="8"/>
  <c r="S73" i="8"/>
  <c r="T91" i="8"/>
  <c r="S81" i="8"/>
  <c r="S64" i="8"/>
  <c r="S85" i="8"/>
  <c r="T85" i="8"/>
  <c r="T82" i="8"/>
  <c r="S25" i="8"/>
  <c r="S92" i="8"/>
  <c r="S88" i="8"/>
  <c r="S79" i="8"/>
  <c r="S63" i="8"/>
  <c r="S37" i="8"/>
  <c r="S80" i="8"/>
  <c r="T72" i="8"/>
  <c r="T93" i="8"/>
  <c r="S86" i="8"/>
  <c r="S82" i="8"/>
  <c r="T87" i="8"/>
  <c r="T92" i="8"/>
  <c r="T83" i="8"/>
  <c r="S29" i="8"/>
  <c r="T33" i="8"/>
  <c r="S41" i="8"/>
  <c r="S49" i="8"/>
  <c r="S21" i="8"/>
  <c r="T45" i="8"/>
  <c r="S30" i="8"/>
  <c r="S27" i="8"/>
  <c r="S57" i="8"/>
  <c r="T27" i="8"/>
  <c r="T37" i="8"/>
  <c r="T56" i="8"/>
  <c r="S39" i="8"/>
  <c r="T40" i="8"/>
  <c r="T30" i="8"/>
  <c r="T23" i="8"/>
  <c r="S52" i="8"/>
  <c r="T50" i="8"/>
  <c r="T35" i="8"/>
  <c r="T21" i="8"/>
  <c r="T39" i="8"/>
  <c r="T25" i="8"/>
  <c r="T29" i="8"/>
  <c r="S55" i="8"/>
  <c r="S28" i="8"/>
  <c r="T48" i="8"/>
  <c r="T32" i="8"/>
  <c r="T24" i="8"/>
  <c r="T60" i="8"/>
  <c r="T49" i="8"/>
  <c r="T57" i="8"/>
  <c r="S32" i="8"/>
  <c r="S22" i="8"/>
  <c r="S44" i="8"/>
  <c r="T36" i="8"/>
  <c r="T28" i="8"/>
  <c r="T55" i="8"/>
  <c r="S26" i="8"/>
  <c r="T34" i="8"/>
  <c r="T54" i="8"/>
  <c r="S23" i="8"/>
  <c r="S34" i="8"/>
  <c r="T47" i="8"/>
  <c r="S59" i="8"/>
  <c r="S56" i="8"/>
  <c r="T26" i="8"/>
  <c r="S43" i="8"/>
  <c r="T22" i="8"/>
  <c r="T51" i="8"/>
  <c r="S45" i="8"/>
  <c r="T46" i="8"/>
  <c r="S60" i="8"/>
  <c r="S24" i="8"/>
  <c r="S58" i="8"/>
  <c r="S35" i="8"/>
  <c r="S48" i="8"/>
  <c r="T41" i="8"/>
  <c r="T59" i="8"/>
  <c r="S51" i="8"/>
  <c r="S46" i="8"/>
  <c r="T58" i="8"/>
  <c r="T52" i="8"/>
  <c r="S40" i="8"/>
  <c r="T44" i="8"/>
  <c r="S36" i="8"/>
  <c r="S54" i="8"/>
  <c r="S33" i="8"/>
  <c r="T11" i="8"/>
  <c r="S15" i="8"/>
  <c r="T14" i="8"/>
  <c r="S12" i="8"/>
  <c r="S11" i="8"/>
  <c r="S10" i="8"/>
  <c r="T10" i="8"/>
  <c r="T15" i="8"/>
  <c r="T12" i="8"/>
  <c r="S14" i="8"/>
  <c r="S8" i="8"/>
  <c r="S7" i="8"/>
  <c r="S19" i="8"/>
  <c r="T7" i="8"/>
  <c r="T8" i="8"/>
  <c r="T19" i="8"/>
  <c r="T17" i="8"/>
  <c r="T18" i="8"/>
  <c r="T16" i="8"/>
  <c r="S17" i="8"/>
  <c r="S18" i="8"/>
  <c r="S16" i="8"/>
</calcChain>
</file>

<file path=xl/sharedStrings.xml><?xml version="1.0" encoding="utf-8"?>
<sst xmlns="http://schemas.openxmlformats.org/spreadsheetml/2006/main" count="4155" uniqueCount="854">
  <si>
    <t>1º</t>
  </si>
  <si>
    <t>2º</t>
  </si>
  <si>
    <t>3º</t>
  </si>
  <si>
    <t>4º</t>
  </si>
  <si>
    <t>5º</t>
  </si>
  <si>
    <t>6º</t>
  </si>
  <si>
    <t>7º</t>
  </si>
  <si>
    <t>F</t>
  </si>
  <si>
    <t>M</t>
  </si>
  <si>
    <t>TOTAL</t>
  </si>
  <si>
    <t>873</t>
  </si>
  <si>
    <t>M. TANIGUTI</t>
  </si>
  <si>
    <t>MARINA JUNKO</t>
  </si>
  <si>
    <t>16. SUM</t>
  </si>
  <si>
    <t>878</t>
  </si>
  <si>
    <t>TANIGUTI</t>
  </si>
  <si>
    <t>PAULO HIDEAKI</t>
  </si>
  <si>
    <t>15. BIR</t>
  </si>
  <si>
    <t>784</t>
  </si>
  <si>
    <t>MINAMI</t>
  </si>
  <si>
    <t>TADAHIRO</t>
  </si>
  <si>
    <t>785</t>
  </si>
  <si>
    <t>MORIYA</t>
  </si>
  <si>
    <t>KAZUO</t>
  </si>
  <si>
    <t>860</t>
  </si>
  <si>
    <t>MORI</t>
  </si>
  <si>
    <t>TORAO</t>
  </si>
  <si>
    <t>446</t>
  </si>
  <si>
    <t>NAGATA</t>
  </si>
  <si>
    <t>MASARU</t>
  </si>
  <si>
    <t>12. COO</t>
  </si>
  <si>
    <t>KONDO</t>
  </si>
  <si>
    <t>JORGE</t>
  </si>
  <si>
    <t>535</t>
  </si>
  <si>
    <t>ASHITANI</t>
  </si>
  <si>
    <t>TADATAKA</t>
  </si>
  <si>
    <t>642</t>
  </si>
  <si>
    <t>TAKAHASHI</t>
  </si>
  <si>
    <t>KATUMI</t>
  </si>
  <si>
    <t>769</t>
  </si>
  <si>
    <t>SOTOTUKA</t>
  </si>
  <si>
    <t>MASSAHIKO</t>
  </si>
  <si>
    <t>899</t>
  </si>
  <si>
    <t>OGATA</t>
  </si>
  <si>
    <t>YOSHITAKA</t>
  </si>
  <si>
    <t>900</t>
  </si>
  <si>
    <t>MITIKO</t>
  </si>
  <si>
    <t>903</t>
  </si>
  <si>
    <t>AROLDO KOJI</t>
  </si>
  <si>
    <t>320</t>
  </si>
  <si>
    <t>WAKABAYASHI</t>
  </si>
  <si>
    <t>KOITI</t>
  </si>
  <si>
    <t>11. NCC</t>
  </si>
  <si>
    <t>335</t>
  </si>
  <si>
    <t>KITANO</t>
  </si>
  <si>
    <t>366</t>
  </si>
  <si>
    <t>KOJA</t>
  </si>
  <si>
    <t>T.EDISON</t>
  </si>
  <si>
    <t>375</t>
  </si>
  <si>
    <t>J. JORGE</t>
  </si>
  <si>
    <t>472</t>
  </si>
  <si>
    <t>NAKANO</t>
  </si>
  <si>
    <t>MARIA LUCIA</t>
  </si>
  <si>
    <t>473</t>
  </si>
  <si>
    <t>RUBENS SHOZI</t>
  </si>
  <si>
    <t>478</t>
  </si>
  <si>
    <t>HIGUCHI</t>
  </si>
  <si>
    <t>ARTUR KEN</t>
  </si>
  <si>
    <t>479</t>
  </si>
  <si>
    <t>SATO</t>
  </si>
  <si>
    <t>EDSON ATUSHI</t>
  </si>
  <si>
    <t>480</t>
  </si>
  <si>
    <t>SIGAKI HIGUCHI</t>
  </si>
  <si>
    <t>LOURDES YASSUKO</t>
  </si>
  <si>
    <t>539</t>
  </si>
  <si>
    <t>NICIHOKA</t>
  </si>
  <si>
    <t>LUCIA MIEKO</t>
  </si>
  <si>
    <t>690</t>
  </si>
  <si>
    <t>ITAGAKI</t>
  </si>
  <si>
    <t>MILTON NOBUHIRO</t>
  </si>
  <si>
    <t>781</t>
  </si>
  <si>
    <t>MARIO</t>
  </si>
  <si>
    <t>786</t>
  </si>
  <si>
    <t>KAMIMURA</t>
  </si>
  <si>
    <t>PAULO Y.</t>
  </si>
  <si>
    <t>ROBERTO</t>
  </si>
  <si>
    <t>929</t>
  </si>
  <si>
    <t>MATSUMOTO</t>
  </si>
  <si>
    <t>ALESSANDRA A.</t>
  </si>
  <si>
    <t>979</t>
  </si>
  <si>
    <t>MERCIA KIMIE</t>
  </si>
  <si>
    <t>177</t>
  </si>
  <si>
    <t>KAWAKAMI</t>
  </si>
  <si>
    <t>LIKA</t>
  </si>
  <si>
    <t>08. SMA</t>
  </si>
  <si>
    <t>271</t>
  </si>
  <si>
    <t>WATANABE</t>
  </si>
  <si>
    <t>HIROMI</t>
  </si>
  <si>
    <t>552</t>
  </si>
  <si>
    <t>NISHIOKA</t>
  </si>
  <si>
    <t>LAYUDO</t>
  </si>
  <si>
    <t>UEMURA</t>
  </si>
  <si>
    <t>YASUGI</t>
  </si>
  <si>
    <t>07. GSP</t>
  </si>
  <si>
    <t>395</t>
  </si>
  <si>
    <t>LUCIA</t>
  </si>
  <si>
    <t>461</t>
  </si>
  <si>
    <t>YOKOTA</t>
  </si>
  <si>
    <t>489</t>
  </si>
  <si>
    <t>TOGO</t>
  </si>
  <si>
    <t>NARIKO</t>
  </si>
  <si>
    <t>513</t>
  </si>
  <si>
    <t>TIZUKA</t>
  </si>
  <si>
    <t>SACHIKO</t>
  </si>
  <si>
    <t>522</t>
  </si>
  <si>
    <t>TABATA</t>
  </si>
  <si>
    <t>MARIO KAZUNORI</t>
  </si>
  <si>
    <t>523</t>
  </si>
  <si>
    <t>KAWASAKA</t>
  </si>
  <si>
    <t>MAKICO</t>
  </si>
  <si>
    <t>549</t>
  </si>
  <si>
    <t>KAWABATA</t>
  </si>
  <si>
    <t>TAKAO</t>
  </si>
  <si>
    <t>565</t>
  </si>
  <si>
    <t>HIRATA</t>
  </si>
  <si>
    <t>MIDORI</t>
  </si>
  <si>
    <t>572</t>
  </si>
  <si>
    <t>TAKANO</t>
  </si>
  <si>
    <t>ELZA FARUYO</t>
  </si>
  <si>
    <t>582</t>
  </si>
  <si>
    <t>TAKEYA</t>
  </si>
  <si>
    <t>JUNKO</t>
  </si>
  <si>
    <t>585</t>
  </si>
  <si>
    <t>KITAYAMA</t>
  </si>
  <si>
    <t>YOSHIKO</t>
  </si>
  <si>
    <t>SHIMURA</t>
  </si>
  <si>
    <t>592</t>
  </si>
  <si>
    <t>CLARA AKEMI</t>
  </si>
  <si>
    <t>613</t>
  </si>
  <si>
    <t>MIYOKO</t>
  </si>
  <si>
    <t>615</t>
  </si>
  <si>
    <t>NISHIWAKI</t>
  </si>
  <si>
    <t>TERUKO</t>
  </si>
  <si>
    <t>616</t>
  </si>
  <si>
    <t>MORITA</t>
  </si>
  <si>
    <t>IROKO</t>
  </si>
  <si>
    <t>619</t>
  </si>
  <si>
    <t>TOMABECHI</t>
  </si>
  <si>
    <t>SADAO</t>
  </si>
  <si>
    <t>620</t>
  </si>
  <si>
    <t>NELSON</t>
  </si>
  <si>
    <t>621</t>
  </si>
  <si>
    <t>MEGUMI</t>
  </si>
  <si>
    <t>624</t>
  </si>
  <si>
    <t>YOKOYAMA</t>
  </si>
  <si>
    <t>HIROSHI</t>
  </si>
  <si>
    <t>626</t>
  </si>
  <si>
    <t>ALICE MIWAKO</t>
  </si>
  <si>
    <t>647</t>
  </si>
  <si>
    <t>MINORU</t>
  </si>
  <si>
    <t>652</t>
  </si>
  <si>
    <t>HAYAKAWA</t>
  </si>
  <si>
    <t>EIKO</t>
  </si>
  <si>
    <t>KAZUKO</t>
  </si>
  <si>
    <t>685</t>
  </si>
  <si>
    <t>ODA</t>
  </si>
  <si>
    <t>MINEJIRO</t>
  </si>
  <si>
    <t>686</t>
  </si>
  <si>
    <t>TANAKA</t>
  </si>
  <si>
    <t>MARIO SEIJIN</t>
  </si>
  <si>
    <t>696</t>
  </si>
  <si>
    <t>M. SILVA YADOYA</t>
  </si>
  <si>
    <t>ROSILEIDE</t>
  </si>
  <si>
    <t>697</t>
  </si>
  <si>
    <t>YADOYA</t>
  </si>
  <si>
    <t>KITARO</t>
  </si>
  <si>
    <t>711</t>
  </si>
  <si>
    <t>NISHIMURA</t>
  </si>
  <si>
    <t>ELENA</t>
  </si>
  <si>
    <t>716</t>
  </si>
  <si>
    <t>KUSANO</t>
  </si>
  <si>
    <t>JULIA  KIEKO</t>
  </si>
  <si>
    <t>725</t>
  </si>
  <si>
    <t>KUNII</t>
  </si>
  <si>
    <t>EMIKO</t>
  </si>
  <si>
    <t>729</t>
  </si>
  <si>
    <t>SAKAKURA</t>
  </si>
  <si>
    <t>TAKEO</t>
  </si>
  <si>
    <t>730</t>
  </si>
  <si>
    <t>ROSA MIZUE</t>
  </si>
  <si>
    <t>731</t>
  </si>
  <si>
    <t>MARY TORII</t>
  </si>
  <si>
    <t>732</t>
  </si>
  <si>
    <t>HIROSE</t>
  </si>
  <si>
    <t>ARNALDO</t>
  </si>
  <si>
    <t>756</t>
  </si>
  <si>
    <t>PAULO YUKIHARU</t>
  </si>
  <si>
    <t>798</t>
  </si>
  <si>
    <t>ARIKI</t>
  </si>
  <si>
    <t>TERESA HIROKO</t>
  </si>
  <si>
    <t>SANTANA</t>
  </si>
  <si>
    <t>SOLAN  DE JESUS</t>
  </si>
  <si>
    <t>804</t>
  </si>
  <si>
    <t>AKIO</t>
  </si>
  <si>
    <t>814</t>
  </si>
  <si>
    <t>ABEMATSU</t>
  </si>
  <si>
    <t>EMILIA TERUKO</t>
  </si>
  <si>
    <t>818</t>
  </si>
  <si>
    <t>SIQUEIRA</t>
  </si>
  <si>
    <t>LICIO ALVES</t>
  </si>
  <si>
    <t>859</t>
  </si>
  <si>
    <t>OSAKO</t>
  </si>
  <si>
    <t>EURICO MINORU</t>
  </si>
  <si>
    <t>875</t>
  </si>
  <si>
    <t>M. INES KINUKO</t>
  </si>
  <si>
    <t>888</t>
  </si>
  <si>
    <t>I. YOKOYAMA</t>
  </si>
  <si>
    <t>ELISA MASSAE</t>
  </si>
  <si>
    <t>914</t>
  </si>
  <si>
    <t>TOMIKO</t>
  </si>
  <si>
    <t>KATSUYUKI</t>
  </si>
  <si>
    <t>152</t>
  </si>
  <si>
    <t>SHIRAHATA</t>
  </si>
  <si>
    <t>MAKOTO</t>
  </si>
  <si>
    <t>06. KOK</t>
  </si>
  <si>
    <t>167</t>
  </si>
  <si>
    <t>NOZAWA</t>
  </si>
  <si>
    <t>YURIKO</t>
  </si>
  <si>
    <t>169</t>
  </si>
  <si>
    <t>SILVA</t>
  </si>
  <si>
    <t>MANOEL</t>
  </si>
  <si>
    <t>270</t>
  </si>
  <si>
    <t>ASSAMI</t>
  </si>
  <si>
    <t>276</t>
  </si>
  <si>
    <t>KUDO</t>
  </si>
  <si>
    <t>SHOJI</t>
  </si>
  <si>
    <t>278</t>
  </si>
  <si>
    <t>AKIKO</t>
  </si>
  <si>
    <t>406</t>
  </si>
  <si>
    <t>VALERO ARIAS</t>
  </si>
  <si>
    <t>CARMEN</t>
  </si>
  <si>
    <t>609</t>
  </si>
  <si>
    <t>NAKASHIMA</t>
  </si>
  <si>
    <t>MITSUKO</t>
  </si>
  <si>
    <t>635</t>
  </si>
  <si>
    <t>BABATA</t>
  </si>
  <si>
    <t>JORGE TOSHIO</t>
  </si>
  <si>
    <t>691</t>
  </si>
  <si>
    <t>IRINEU YASSAYUKI</t>
  </si>
  <si>
    <t>709</t>
  </si>
  <si>
    <t>MADUREIRA</t>
  </si>
  <si>
    <t>CESAR AUGUSTO</t>
  </si>
  <si>
    <t>714</t>
  </si>
  <si>
    <t>MARTINS DE MELLO</t>
  </si>
  <si>
    <t>VANESSA</t>
  </si>
  <si>
    <t>768</t>
  </si>
  <si>
    <t>NOBUO</t>
  </si>
  <si>
    <t>817</t>
  </si>
  <si>
    <t>KAWASAKI</t>
  </si>
  <si>
    <t>TOSHIO</t>
  </si>
  <si>
    <t>108</t>
  </si>
  <si>
    <t>KAWANO</t>
  </si>
  <si>
    <t>KIYOKO</t>
  </si>
  <si>
    <t>03. IBI</t>
  </si>
  <si>
    <t>765</t>
  </si>
  <si>
    <t>FUJIMOTO YAMANO</t>
  </si>
  <si>
    <t>LAURA</t>
  </si>
  <si>
    <t>782</t>
  </si>
  <si>
    <t>825</t>
  </si>
  <si>
    <t>NOBUKI</t>
  </si>
  <si>
    <t>834</t>
  </si>
  <si>
    <t>YAMANO</t>
  </si>
  <si>
    <t>PAULO</t>
  </si>
  <si>
    <t>835</t>
  </si>
  <si>
    <t>ROSA</t>
  </si>
  <si>
    <t>855</t>
  </si>
  <si>
    <t>MASSAKATSU</t>
  </si>
  <si>
    <t>178</t>
  </si>
  <si>
    <t>TETSUSHI</t>
  </si>
  <si>
    <t>01. PIE</t>
  </si>
  <si>
    <t>398</t>
  </si>
  <si>
    <t>MURAKAMI DOKAN</t>
  </si>
  <si>
    <t>RUMI</t>
  </si>
  <si>
    <t>434</t>
  </si>
  <si>
    <t>KATO</t>
  </si>
  <si>
    <t>MASSAKAZU</t>
  </si>
  <si>
    <t>15/07/1960</t>
  </si>
  <si>
    <t>617</t>
  </si>
  <si>
    <t>DOKAN</t>
  </si>
  <si>
    <t>CARLOS EIITI</t>
  </si>
  <si>
    <t>653</t>
  </si>
  <si>
    <t>TAKAMUNE</t>
  </si>
  <si>
    <t>ATSUSHI</t>
  </si>
  <si>
    <t>764</t>
  </si>
  <si>
    <t>ISHIHARA</t>
  </si>
  <si>
    <t>HILTON HARUAKI</t>
  </si>
  <si>
    <t>917</t>
  </si>
  <si>
    <t>SAKAGUTI KAWANAKA</t>
  </si>
  <si>
    <t>YOUKO</t>
  </si>
  <si>
    <t>958</t>
  </si>
  <si>
    <t>NUNES</t>
  </si>
  <si>
    <t>MARIA HELENA</t>
  </si>
  <si>
    <t>976</t>
  </si>
  <si>
    <t>FED</t>
  </si>
  <si>
    <t>SOBRENOME</t>
  </si>
  <si>
    <t>NOME</t>
  </si>
  <si>
    <t>F/M</t>
  </si>
  <si>
    <t>ENT</t>
  </si>
  <si>
    <t>DT NASC</t>
  </si>
  <si>
    <t>HC</t>
  </si>
  <si>
    <t>CAT</t>
  </si>
  <si>
    <t>C</t>
  </si>
  <si>
    <t>MATSUI</t>
  </si>
  <si>
    <t>B</t>
  </si>
  <si>
    <t>YOKOCHI</t>
  </si>
  <si>
    <t>211.1</t>
  </si>
  <si>
    <t>211.2</t>
  </si>
  <si>
    <t>211.3</t>
  </si>
  <si>
    <t>211.4</t>
  </si>
  <si>
    <t>201.1</t>
  </si>
  <si>
    <t>201.2</t>
  </si>
  <si>
    <t>201.3</t>
  </si>
  <si>
    <t>201.4</t>
  </si>
  <si>
    <t>118.1</t>
  </si>
  <si>
    <t>118.2</t>
  </si>
  <si>
    <t>118.3</t>
  </si>
  <si>
    <t>118.4</t>
  </si>
  <si>
    <t>214.1</t>
  </si>
  <si>
    <t>214.2</t>
  </si>
  <si>
    <t>214.4</t>
  </si>
  <si>
    <t>209.1</t>
  </si>
  <si>
    <t>209.2</t>
  </si>
  <si>
    <t>209.3</t>
  </si>
  <si>
    <t>209.4</t>
  </si>
  <si>
    <t>212.2</t>
  </si>
  <si>
    <t>212.1</t>
  </si>
  <si>
    <t>212.3</t>
  </si>
  <si>
    <t>212.4</t>
  </si>
  <si>
    <t>318.1</t>
  </si>
  <si>
    <t>318.2</t>
  </si>
  <si>
    <t>318.3</t>
  </si>
  <si>
    <t>318.4</t>
  </si>
  <si>
    <t>208.1</t>
  </si>
  <si>
    <t>208.2</t>
  </si>
  <si>
    <t>208.3</t>
  </si>
  <si>
    <t>208.4</t>
  </si>
  <si>
    <t>210.1</t>
  </si>
  <si>
    <t>210.2</t>
  </si>
  <si>
    <t>210.3</t>
  </si>
  <si>
    <t>210.4</t>
  </si>
  <si>
    <t>207.1</t>
  </si>
  <si>
    <t>207.2</t>
  </si>
  <si>
    <t>207.3</t>
  </si>
  <si>
    <t>207.4</t>
  </si>
  <si>
    <t>206.1</t>
  </si>
  <si>
    <t>206.2</t>
  </si>
  <si>
    <t>206.3</t>
  </si>
  <si>
    <t>206.4</t>
  </si>
  <si>
    <t>205.1</t>
  </si>
  <si>
    <t>205.2</t>
  </si>
  <si>
    <t>205.3</t>
  </si>
  <si>
    <t>205.4</t>
  </si>
  <si>
    <t>204.1</t>
  </si>
  <si>
    <t>204.2</t>
  </si>
  <si>
    <t>204.3</t>
  </si>
  <si>
    <t>203.1</t>
  </si>
  <si>
    <t>203.2</t>
  </si>
  <si>
    <t>203.3</t>
  </si>
  <si>
    <t>203.4</t>
  </si>
  <si>
    <t>202.1</t>
  </si>
  <si>
    <t>202.2</t>
  </si>
  <si>
    <t>202.3</t>
  </si>
  <si>
    <t>202.4</t>
  </si>
  <si>
    <t>116.1</t>
  </si>
  <si>
    <t>116.2</t>
  </si>
  <si>
    <t>116.3</t>
  </si>
  <si>
    <t>101.1</t>
  </si>
  <si>
    <t>101.2</t>
  </si>
  <si>
    <t>117.1</t>
  </si>
  <si>
    <t>117.2</t>
  </si>
  <si>
    <t>117.3</t>
  </si>
  <si>
    <t>115.1</t>
  </si>
  <si>
    <t>115.2</t>
  </si>
  <si>
    <t>115.4</t>
  </si>
  <si>
    <t>114.1</t>
  </si>
  <si>
    <t>114.2</t>
  </si>
  <si>
    <t>114.3</t>
  </si>
  <si>
    <t>114.4</t>
  </si>
  <si>
    <t>113.1</t>
  </si>
  <si>
    <t>113.2</t>
  </si>
  <si>
    <t>113.3</t>
  </si>
  <si>
    <t>113.4</t>
  </si>
  <si>
    <t>112.1</t>
  </si>
  <si>
    <t>112.2</t>
  </si>
  <si>
    <t>112.3</t>
  </si>
  <si>
    <t>111.1</t>
  </si>
  <si>
    <t>111.2</t>
  </si>
  <si>
    <t>111.3</t>
  </si>
  <si>
    <t>111.4</t>
  </si>
  <si>
    <t>110.1</t>
  </si>
  <si>
    <t>110.2</t>
  </si>
  <si>
    <t>110.3</t>
  </si>
  <si>
    <t>109.1</t>
  </si>
  <si>
    <t>109.2</t>
  </si>
  <si>
    <t>109.3</t>
  </si>
  <si>
    <t>108.1</t>
  </si>
  <si>
    <t>108.2</t>
  </si>
  <si>
    <t>108.3</t>
  </si>
  <si>
    <t>107.1</t>
  </si>
  <si>
    <t>107.2</t>
  </si>
  <si>
    <t>107.3</t>
  </si>
  <si>
    <t>107.4</t>
  </si>
  <si>
    <t>106.1</t>
  </si>
  <si>
    <t>106.2</t>
  </si>
  <si>
    <t>106.3</t>
  </si>
  <si>
    <t>106.4</t>
  </si>
  <si>
    <t>105.1</t>
  </si>
  <si>
    <t>105.2</t>
  </si>
  <si>
    <t>105.3</t>
  </si>
  <si>
    <t>105.4</t>
  </si>
  <si>
    <t>104.1</t>
  </si>
  <si>
    <t>104.2</t>
  </si>
  <si>
    <t>104.3</t>
  </si>
  <si>
    <t>102.1</t>
  </si>
  <si>
    <t>102.2</t>
  </si>
  <si>
    <t>102.3</t>
  </si>
  <si>
    <t>101.3</t>
  </si>
  <si>
    <t>103.1</t>
  </si>
  <si>
    <t>103.2</t>
  </si>
  <si>
    <t>103.3</t>
  </si>
  <si>
    <t>104.4</t>
  </si>
  <si>
    <t>110.4</t>
  </si>
  <si>
    <t>317.1</t>
  </si>
  <si>
    <t>317.2</t>
  </si>
  <si>
    <t>317.3</t>
  </si>
  <si>
    <t>317.4</t>
  </si>
  <si>
    <t>214.3</t>
  </si>
  <si>
    <t>115.3</t>
  </si>
  <si>
    <t>112.4</t>
  </si>
  <si>
    <t>SENIOR</t>
  </si>
  <si>
    <t>CP 01</t>
  </si>
  <si>
    <t>CP 02</t>
  </si>
  <si>
    <t>GRO</t>
  </si>
  <si>
    <t>NET</t>
  </si>
  <si>
    <t xml:space="preserve">        TOTAL</t>
  </si>
  <si>
    <t xml:space="preserve">  CLASS.</t>
  </si>
  <si>
    <t>PT</t>
  </si>
  <si>
    <t>CLA</t>
  </si>
  <si>
    <t xml:space="preserve">   HOLE-IN-ONE</t>
  </si>
  <si>
    <t>ID</t>
  </si>
  <si>
    <t>GRU</t>
  </si>
  <si>
    <t>0-0</t>
    <phoneticPr fontId="5"/>
  </si>
  <si>
    <t>Pista-Campo</t>
  </si>
  <si>
    <t>1.1</t>
  </si>
  <si>
    <t>2.2</t>
  </si>
  <si>
    <t>1.2</t>
  </si>
  <si>
    <t>2.1</t>
  </si>
  <si>
    <t>3.1</t>
  </si>
  <si>
    <t>4.1</t>
  </si>
  <si>
    <t>5.1</t>
  </si>
  <si>
    <t>6.1</t>
  </si>
  <si>
    <t>7.1</t>
  </si>
  <si>
    <t>8.1</t>
  </si>
  <si>
    <t>9.1</t>
  </si>
  <si>
    <t>10.1</t>
  </si>
  <si>
    <t>11.1</t>
  </si>
  <si>
    <t>12.1</t>
  </si>
  <si>
    <t>13.1</t>
  </si>
  <si>
    <t>14.1</t>
  </si>
  <si>
    <t>15.1</t>
  </si>
  <si>
    <t>16.1</t>
  </si>
  <si>
    <t>17.1</t>
  </si>
  <si>
    <t>18.1</t>
  </si>
  <si>
    <t>3.2</t>
  </si>
  <si>
    <t>4.2</t>
  </si>
  <si>
    <t>5.2</t>
  </si>
  <si>
    <t>6.2</t>
  </si>
  <si>
    <t>7.2</t>
  </si>
  <si>
    <t>8.2</t>
  </si>
  <si>
    <t>9.2</t>
  </si>
  <si>
    <t>10.2</t>
  </si>
  <si>
    <t>11.2</t>
  </si>
  <si>
    <t>12.2</t>
  </si>
  <si>
    <t>13.2</t>
  </si>
  <si>
    <t>14.2</t>
  </si>
  <si>
    <t>15.2</t>
  </si>
  <si>
    <t>16.2</t>
  </si>
  <si>
    <t>17.2</t>
  </si>
  <si>
    <t>18.2</t>
  </si>
  <si>
    <t>131</t>
  </si>
  <si>
    <t>IBUSUKI</t>
  </si>
  <si>
    <t>FUMIYOSHI</t>
  </si>
  <si>
    <t>A</t>
  </si>
  <si>
    <t>NSR</t>
  </si>
  <si>
    <t>273</t>
  </si>
  <si>
    <t>SHAKUDA</t>
  </si>
  <si>
    <t>TADASHI</t>
  </si>
  <si>
    <t>MR</t>
  </si>
  <si>
    <t>SR</t>
  </si>
  <si>
    <t>550</t>
  </si>
  <si>
    <t>101.4</t>
  </si>
  <si>
    <t>SAITO</t>
  </si>
  <si>
    <t>YOLANDO TOSHIO</t>
  </si>
  <si>
    <t>002</t>
  </si>
  <si>
    <t>SETSUKO</t>
  </si>
  <si>
    <t>512</t>
  </si>
  <si>
    <t>MATSUMURA</t>
  </si>
  <si>
    <t>TERUAKI</t>
  </si>
  <si>
    <t>GUNJI</t>
  </si>
  <si>
    <t>YOSHIE</t>
  </si>
  <si>
    <t>102.4</t>
  </si>
  <si>
    <t>163</t>
  </si>
  <si>
    <t>KANEGANE</t>
  </si>
  <si>
    <t>MINEKO</t>
  </si>
  <si>
    <t>103.4</t>
  </si>
  <si>
    <t>884</t>
  </si>
  <si>
    <t xml:space="preserve">KODA </t>
  </si>
  <si>
    <t>MASAO</t>
  </si>
  <si>
    <t>487</t>
  </si>
  <si>
    <t>ELZA ONISHI</t>
  </si>
  <si>
    <t>162</t>
  </si>
  <si>
    <t>889</t>
  </si>
  <si>
    <t>BAPTISTA</t>
  </si>
  <si>
    <t>LUIZ CARLOS</t>
  </si>
  <si>
    <t>506</t>
  </si>
  <si>
    <t>KIYOHARA</t>
  </si>
  <si>
    <t>IKUO</t>
  </si>
  <si>
    <t>706</t>
  </si>
  <si>
    <t>HIRAKAWA</t>
  </si>
  <si>
    <t>ISAO</t>
  </si>
  <si>
    <t>975</t>
  </si>
  <si>
    <t>OGAWA</t>
  </si>
  <si>
    <t>793</t>
  </si>
  <si>
    <t>TEREZA</t>
  </si>
  <si>
    <t>463</t>
  </si>
  <si>
    <t>ISHII</t>
  </si>
  <si>
    <t>HISANOBU</t>
  </si>
  <si>
    <t>977</t>
  </si>
  <si>
    <t>108.4</t>
  </si>
  <si>
    <t>DE ARAUJO A. GOMES</t>
  </si>
  <si>
    <t>ROSIMAR</t>
  </si>
  <si>
    <t>605</t>
  </si>
  <si>
    <t>ABE</t>
  </si>
  <si>
    <t>TETSUO</t>
  </si>
  <si>
    <t>675</t>
  </si>
  <si>
    <t>NISHIJIMA</t>
  </si>
  <si>
    <t>KIMIKO</t>
  </si>
  <si>
    <t>795</t>
  </si>
  <si>
    <t>109.4</t>
  </si>
  <si>
    <t>TOMITA</t>
  </si>
  <si>
    <t>LUIZA</t>
  </si>
  <si>
    <t>887</t>
  </si>
  <si>
    <t>A. GOMES</t>
  </si>
  <si>
    <t>CLAUDEMIR</t>
  </si>
  <si>
    <t>176</t>
  </si>
  <si>
    <t>533</t>
  </si>
  <si>
    <t>TAKAAKI</t>
  </si>
  <si>
    <t>719</t>
  </si>
  <si>
    <t>AZEVEDO</t>
  </si>
  <si>
    <t>IDELSON</t>
  </si>
  <si>
    <t>LAFAIETE</t>
  </si>
  <si>
    <t>CELSO APARECIDO</t>
  </si>
  <si>
    <t>18. SOR</t>
  </si>
  <si>
    <t>707</t>
  </si>
  <si>
    <t>IWAMOTO HIRAKAWA</t>
  </si>
  <si>
    <t>NORIE</t>
  </si>
  <si>
    <t>811</t>
  </si>
  <si>
    <t>SATAKE</t>
  </si>
  <si>
    <t>MARIO KANEYUKI</t>
  </si>
  <si>
    <t>986</t>
  </si>
  <si>
    <t>NAGAE</t>
  </si>
  <si>
    <t>587</t>
  </si>
  <si>
    <t>JUSCELINO</t>
  </si>
  <si>
    <t>636</t>
  </si>
  <si>
    <t>CASSIMIRO</t>
  </si>
  <si>
    <t>749</t>
  </si>
  <si>
    <t>HIRANO</t>
  </si>
  <si>
    <t>KAZUNORI</t>
  </si>
  <si>
    <t>411</t>
  </si>
  <si>
    <t>SATO YOSHINO</t>
  </si>
  <si>
    <t>MARLI</t>
  </si>
  <si>
    <t>403</t>
  </si>
  <si>
    <t>SHIMOYAMA</t>
  </si>
  <si>
    <t>MIYUKI</t>
  </si>
  <si>
    <t>770</t>
  </si>
  <si>
    <t>116.4</t>
  </si>
  <si>
    <t>SERGIO KIYOSHI</t>
  </si>
  <si>
    <t>895</t>
  </si>
  <si>
    <t>TOYONAGA</t>
  </si>
  <si>
    <t>SEIJIN</t>
  </si>
  <si>
    <t>P. DA S. DE OLIVEIRA</t>
  </si>
  <si>
    <t>MARIA APARECIDA</t>
  </si>
  <si>
    <t>117.4</t>
  </si>
  <si>
    <t>427</t>
  </si>
  <si>
    <t>HORITA</t>
  </si>
  <si>
    <t>SETSUOMI</t>
  </si>
  <si>
    <t>347</t>
  </si>
  <si>
    <t>MASUDA</t>
  </si>
  <si>
    <t>TIZUKO</t>
  </si>
  <si>
    <t>292</t>
  </si>
  <si>
    <t>OKADA</t>
  </si>
  <si>
    <t>OLIMPIO</t>
  </si>
  <si>
    <t>170</t>
  </si>
  <si>
    <t>YAMAKAWA</t>
  </si>
  <si>
    <t>YOCHINOBU</t>
  </si>
  <si>
    <t>676</t>
  </si>
  <si>
    <t>OKAWARA</t>
  </si>
  <si>
    <t>SUMIRE</t>
  </si>
  <si>
    <t>141</t>
  </si>
  <si>
    <t>HASHIZUME</t>
  </si>
  <si>
    <t>722</t>
  </si>
  <si>
    <t>DOS SANTOS</t>
  </si>
  <si>
    <t>GERSON ARAUJO</t>
  </si>
  <si>
    <t>669</t>
  </si>
  <si>
    <t>204.4</t>
  </si>
  <si>
    <t>951</t>
  </si>
  <si>
    <t>YOSHIDA</t>
  </si>
  <si>
    <t>AKIMITSU</t>
  </si>
  <si>
    <t>579</t>
  </si>
  <si>
    <t>HITOMI</t>
  </si>
  <si>
    <t>ITIRO</t>
  </si>
  <si>
    <t>952</t>
  </si>
  <si>
    <t>HAYASI ARIMORI</t>
  </si>
  <si>
    <t>IZAURA KAZUE</t>
  </si>
  <si>
    <t>670</t>
  </si>
  <si>
    <t>FUKUZAWA</t>
  </si>
  <si>
    <t>AKIRA</t>
  </si>
  <si>
    <t>971</t>
  </si>
  <si>
    <t>KANOMATA</t>
  </si>
  <si>
    <t>842</t>
  </si>
  <si>
    <t>T. NISHIKAWA</t>
  </si>
  <si>
    <t>RUI</t>
  </si>
  <si>
    <t>850</t>
  </si>
  <si>
    <t>OSHIRO</t>
  </si>
  <si>
    <t>TSUTOMU</t>
  </si>
  <si>
    <t>866</t>
  </si>
  <si>
    <t>SAKAGUTI</t>
  </si>
  <si>
    <t>073</t>
  </si>
  <si>
    <t>YASUO</t>
  </si>
  <si>
    <t>155</t>
  </si>
  <si>
    <t>677</t>
  </si>
  <si>
    <t>KANASHIRO</t>
  </si>
  <si>
    <t>TERUMI APARECIDO</t>
  </si>
  <si>
    <t>780</t>
  </si>
  <si>
    <t>LUIZ</t>
  </si>
  <si>
    <t>555</t>
  </si>
  <si>
    <t>SIQUEIRA OLIVEIRA</t>
  </si>
  <si>
    <t>HELVECIO</t>
  </si>
  <si>
    <t>847</t>
  </si>
  <si>
    <t>213.1</t>
  </si>
  <si>
    <t>KOKI</t>
  </si>
  <si>
    <t>213.2</t>
  </si>
  <si>
    <t>734</t>
  </si>
  <si>
    <t>213.3</t>
  </si>
  <si>
    <t>MARIO K.</t>
  </si>
  <si>
    <t>213.4</t>
  </si>
  <si>
    <t>553</t>
  </si>
  <si>
    <t>TSUTSUMI</t>
  </si>
  <si>
    <t>215.1</t>
  </si>
  <si>
    <t>215.2</t>
  </si>
  <si>
    <t>805</t>
  </si>
  <si>
    <t>215.3</t>
  </si>
  <si>
    <t>SUZUKI KANOMATA</t>
  </si>
  <si>
    <t>ELENA TIKA</t>
  </si>
  <si>
    <t>216.1</t>
  </si>
  <si>
    <t>216.2</t>
  </si>
  <si>
    <t>876</t>
  </si>
  <si>
    <t>216.3</t>
  </si>
  <si>
    <t>DE MELO DE JESUS</t>
  </si>
  <si>
    <t>BRUNO</t>
  </si>
  <si>
    <t>326</t>
  </si>
  <si>
    <t>216.4</t>
  </si>
  <si>
    <t>672</t>
  </si>
  <si>
    <t>304.1</t>
  </si>
  <si>
    <t>ISAURA</t>
  </si>
  <si>
    <t>304.2</t>
  </si>
  <si>
    <t>304.3</t>
  </si>
  <si>
    <t>735</t>
  </si>
  <si>
    <t>304.4</t>
  </si>
  <si>
    <t>BARBOSA DE LIMA</t>
  </si>
  <si>
    <t>JOSE HILTON</t>
  </si>
  <si>
    <t>306.1</t>
  </si>
  <si>
    <t>306.2</t>
  </si>
  <si>
    <t>955</t>
  </si>
  <si>
    <t>306.3</t>
  </si>
  <si>
    <t>ISSHIKI</t>
  </si>
  <si>
    <t>728</t>
  </si>
  <si>
    <t>306.4</t>
  </si>
  <si>
    <t>DOS SANTOS LUZ LIMA</t>
  </si>
  <si>
    <t>LUCILENA</t>
  </si>
  <si>
    <t>296</t>
  </si>
  <si>
    <t>307.1</t>
  </si>
  <si>
    <t>UTSUNOMIYA</t>
  </si>
  <si>
    <t>YUKIO</t>
  </si>
  <si>
    <t>307.2</t>
  </si>
  <si>
    <t>896</t>
  </si>
  <si>
    <t>307.3</t>
  </si>
  <si>
    <t>CUKAUSKAS</t>
  </si>
  <si>
    <t>ADELIA</t>
  </si>
  <si>
    <t>307.4</t>
  </si>
  <si>
    <t>308.1</t>
  </si>
  <si>
    <t>308.2</t>
  </si>
  <si>
    <t>308.3</t>
  </si>
  <si>
    <t>308.4</t>
  </si>
  <si>
    <t>309.1</t>
  </si>
  <si>
    <t>836</t>
  </si>
  <si>
    <t>309.2</t>
  </si>
  <si>
    <t>YOSHIO</t>
  </si>
  <si>
    <t>309.3</t>
  </si>
  <si>
    <t>311.1</t>
  </si>
  <si>
    <t>311.2</t>
  </si>
  <si>
    <t>311.3</t>
  </si>
  <si>
    <t>801</t>
  </si>
  <si>
    <t>312.1</t>
  </si>
  <si>
    <t>KOMOTO SATAKE</t>
  </si>
  <si>
    <t>TOSHIE</t>
  </si>
  <si>
    <t>779</t>
  </si>
  <si>
    <t>312.2</t>
  </si>
  <si>
    <t>MARIO HIROSHI</t>
  </si>
  <si>
    <t>312.3</t>
  </si>
  <si>
    <t>693</t>
  </si>
  <si>
    <t>312.4</t>
  </si>
  <si>
    <t>PEREIRA T. MACHADO</t>
  </si>
  <si>
    <t>MARIA DO SOCORRO</t>
  </si>
  <si>
    <t>314.1</t>
  </si>
  <si>
    <t>646</t>
  </si>
  <si>
    <t>314.2</t>
  </si>
  <si>
    <t>SEISHI</t>
  </si>
  <si>
    <t>314.3</t>
  </si>
  <si>
    <t>940</t>
  </si>
  <si>
    <t>314.4</t>
  </si>
  <si>
    <t>ITAGAKI HISAMOTO</t>
  </si>
  <si>
    <t xml:space="preserve">NEUSA TIEKO </t>
  </si>
  <si>
    <t>316.1</t>
  </si>
  <si>
    <t>856</t>
  </si>
  <si>
    <t>316.2</t>
  </si>
  <si>
    <t>ISABEL TIYOKO</t>
  </si>
  <si>
    <t>316.3</t>
  </si>
  <si>
    <t>316.4</t>
  </si>
  <si>
    <t>978</t>
  </si>
  <si>
    <t>KANDA</t>
  </si>
  <si>
    <t>607</t>
  </si>
  <si>
    <t>673</t>
  </si>
  <si>
    <t>KADOWAKI</t>
  </si>
  <si>
    <t>SUELY</t>
  </si>
  <si>
    <t>403.1</t>
  </si>
  <si>
    <t>733</t>
  </si>
  <si>
    <t>403.2</t>
  </si>
  <si>
    <t>EMILIA</t>
  </si>
  <si>
    <t>250</t>
  </si>
  <si>
    <t>403.3</t>
  </si>
  <si>
    <t>OSADA</t>
  </si>
  <si>
    <t>ASAO</t>
  </si>
  <si>
    <t>403.4</t>
  </si>
  <si>
    <t>671</t>
  </si>
  <si>
    <t>405.1</t>
  </si>
  <si>
    <t>405.2</t>
  </si>
  <si>
    <t>405.3</t>
  </si>
  <si>
    <t>129</t>
  </si>
  <si>
    <t>405.4</t>
  </si>
  <si>
    <t>983</t>
  </si>
  <si>
    <t>407.1</t>
  </si>
  <si>
    <t>SERGIO</t>
  </si>
  <si>
    <t>407.2</t>
  </si>
  <si>
    <t>407.3</t>
  </si>
  <si>
    <t>407.4</t>
  </si>
  <si>
    <t>409.1</t>
  </si>
  <si>
    <t>201</t>
  </si>
  <si>
    <t>409.2</t>
  </si>
  <si>
    <t>TERUO</t>
  </si>
  <si>
    <t>409.3</t>
  </si>
  <si>
    <t>409.4</t>
  </si>
  <si>
    <t>PINTO</t>
  </si>
  <si>
    <t>JOSE GONCALVES</t>
  </si>
  <si>
    <t>10. ITA</t>
  </si>
  <si>
    <t>RIBEIRO</t>
  </si>
  <si>
    <t>JORGE LUIZ</t>
  </si>
  <si>
    <t>CYRINEO</t>
  </si>
  <si>
    <t>990</t>
  </si>
  <si>
    <t>MASTER C - FEMININO</t>
  </si>
  <si>
    <t>MASTER B - FEMININO</t>
  </si>
  <si>
    <t>MASTER C - MASCULINO</t>
  </si>
  <si>
    <t>MASTER B - MASCULINO</t>
  </si>
  <si>
    <t>MASTER A - FEMININO</t>
  </si>
  <si>
    <t>MASTER A - MASCULINO</t>
  </si>
  <si>
    <t>MASTER EX - FEMININO</t>
  </si>
  <si>
    <t>MASTER EX - MASCULINO</t>
  </si>
  <si>
    <t>SENIOR C - FEMININO</t>
  </si>
  <si>
    <t>SENIOR C - MASCULINO</t>
  </si>
  <si>
    <t>SENIOR B - FEMININO</t>
  </si>
  <si>
    <t>SENIOR B - MASCULINO</t>
  </si>
  <si>
    <t>SENIOR A - FEMININO</t>
  </si>
  <si>
    <t>SENIOR A - MASCULINO</t>
  </si>
  <si>
    <t>SENIOR EX - FEMININO</t>
  </si>
  <si>
    <t>SENIOR EX - MASCULINO</t>
  </si>
  <si>
    <t>NON SENIOR C - FEMININO</t>
  </si>
  <si>
    <t>NON SENIOR C - MASCULINO</t>
  </si>
  <si>
    <t>NON SENIOR B - FEMININO</t>
  </si>
  <si>
    <t>NON SENIOR B - MASCULINO</t>
  </si>
  <si>
    <t>NON SENIOR A - FEMININO</t>
  </si>
  <si>
    <t>NON SENIOR A - MASCULINO</t>
  </si>
  <si>
    <t>NON SENIOR EX - FEMININO</t>
  </si>
  <si>
    <t>NON SENIOR EX - MASCULINO</t>
  </si>
  <si>
    <t>NEAR PIN</t>
  </si>
  <si>
    <t>LONG DRIVE</t>
  </si>
  <si>
    <t>MASTER</t>
  </si>
  <si>
    <t>NON SENIOR</t>
  </si>
  <si>
    <t>HOLE IN ONE</t>
  </si>
  <si>
    <t>PISTA-CAMPO</t>
  </si>
  <si>
    <t xml:space="preserve">                                 7ª ETAPA - GSP2026</t>
  </si>
  <si>
    <t xml:space="preserve">                                                                           16/08/2026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</si>
  <si>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</si>
  <si>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</si>
  <si>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</si>
  <si>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</si>
  <si>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</si>
  <si>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</si>
  <si>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</si>
  <si>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</si>
  <si>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</si>
  <si>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</si>
  <si>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</si>
  <si>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</si>
  <si>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</si>
  <si>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</si>
  <si>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</si>
  <si>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</si>
  <si>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</si>
  <si>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</si>
  <si>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</si>
  <si>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</si>
  <si>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</si>
  <si>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</si>
  <si>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</si>
  <si>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</si>
  <si>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</si>
  <si>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</si>
  <si>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</si>
  <si>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</si>
  <si>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</si>
  <si>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</si>
  <si>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</si>
  <si>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</si>
  <si>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</si>
  <si>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</si>
  <si>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</si>
  <si>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</si>
  <si>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</si>
  <si>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</si>
  <si>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</si>
  <si>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</si>
  <si>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</si>
  <si>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</si>
  <si>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CLASS.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</si>
</sst>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8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2"/>
      <name val="Arial Unicode MS"/>
      <family val="3"/>
      <charset val="128"/>
    </font>
    <font>
      <sz val="12"/>
      <color theme="1"/>
      <name val="Arial Unicode MS"/>
      <family val="3"/>
      <charset val="128"/>
    </font>
    <font>
      <sz val="8"/>
      <name val="Arial"/>
      <family val="2"/>
    </font>
    <font>
      <sz val="11"/>
      <name val="Arial"/>
    </font>
    <font>
      <sz val="11"/>
      <name val="Arial"/>
      <family val="2"/>
    </font>
    <font>
      <sz val="11"/>
      <color indexed="8"/>
      <name val="Trebuchet MS"/>
      <family val="2"/>
    </font>
    <font>
      <sz val="11"/>
      <color indexed="8"/>
      <name val="Arial"/>
      <family val="2"/>
    </font>
    <font>
      <sz val="10"/>
      <color theme="1"/>
      <name val="Arial Black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4" xfId="0" applyBorder="1" applyAlignment="1">
      <alignment horizontal="center"/>
    </xf>
    <xf numFmtId="0" fontId="6" fillId="0" borderId="4" xfId="0" applyFont="1" applyBorder="1"/>
    <xf numFmtId="0" fontId="0" fillId="0" borderId="4" xfId="0" applyBorder="1"/>
    <xf numFmtId="0" fontId="8" fillId="0" borderId="4" xfId="0" applyFont="1" applyBorder="1" applyAlignment="1">
      <alignment horizontal="center"/>
    </xf>
    <xf numFmtId="0" fontId="5" fillId="0" borderId="0" xfId="0" applyFont="1"/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49" fontId="10" fillId="0" borderId="0" xfId="0" applyNumberFormat="1" applyFont="1"/>
    <xf numFmtId="49" fontId="11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/>
    <xf numFmtId="1" fontId="0" fillId="0" borderId="4" xfId="0" applyNumberFormat="1" applyBorder="1"/>
    <xf numFmtId="0" fontId="13" fillId="0" borderId="4" xfId="0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1" fontId="13" fillId="0" borderId="4" xfId="0" applyNumberFormat="1" applyFont="1" applyBorder="1"/>
    <xf numFmtId="1" fontId="13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4" fontId="13" fillId="0" borderId="4" xfId="0" applyNumberFormat="1" applyFont="1" applyBorder="1" applyAlignment="1">
      <alignment horizontal="center"/>
    </xf>
    <xf numFmtId="0" fontId="13" fillId="0" borderId="4" xfId="0" applyFont="1" applyBorder="1"/>
    <xf numFmtId="0" fontId="13" fillId="2" borderId="4" xfId="0" applyFont="1" applyFill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0" fontId="14" fillId="2" borderId="4" xfId="0" applyFont="1" applyFill="1" applyBorder="1"/>
    <xf numFmtId="1" fontId="14" fillId="2" borderId="4" xfId="0" applyNumberFormat="1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14" fontId="13" fillId="2" borderId="4" xfId="0" applyNumberFormat="1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0" borderId="4" xfId="0" applyFont="1" applyBorder="1"/>
    <xf numFmtId="1" fontId="14" fillId="0" borderId="4" xfId="0" applyNumberFormat="1" applyFont="1" applyBorder="1"/>
    <xf numFmtId="0" fontId="14" fillId="0" borderId="4" xfId="0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49" fontId="16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/>
    </xf>
    <xf numFmtId="1" fontId="14" fillId="0" borderId="4" xfId="0" applyNumberFormat="1" applyFont="1" applyBorder="1" applyAlignment="1">
      <alignment horizontal="left"/>
    </xf>
    <xf numFmtId="0" fontId="16" fillId="0" borderId="4" xfId="0" applyFont="1" applyBorder="1"/>
    <xf numFmtId="14" fontId="14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1" fontId="16" fillId="0" borderId="4" xfId="0" applyNumberFormat="1" applyFont="1" applyBorder="1"/>
    <xf numFmtId="1" fontId="14" fillId="2" borderId="4" xfId="0" applyNumberFormat="1" applyFont="1" applyFill="1" applyBorder="1"/>
    <xf numFmtId="14" fontId="13" fillId="0" borderId="2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0" fontId="0" fillId="4" borderId="4" xfId="0" applyFill="1" applyBorder="1"/>
    <xf numFmtId="49" fontId="6" fillId="4" borderId="4" xfId="0" applyNumberFormat="1" applyFont="1" applyFill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4" xfId="0" applyFont="1" applyBorder="1"/>
    <xf numFmtId="14" fontId="14" fillId="0" borderId="4" xfId="0" applyNumberFormat="1" applyFont="1" applyBorder="1"/>
    <xf numFmtId="1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/>
    </xf>
    <xf numFmtId="1" fontId="14" fillId="3" borderId="4" xfId="0" applyNumberFormat="1" applyFont="1" applyFill="1" applyBorder="1" applyAlignment="1">
      <alignment horizontal="center"/>
    </xf>
    <xf numFmtId="49" fontId="14" fillId="3" borderId="4" xfId="0" applyNumberFormat="1" applyFont="1" applyFill="1" applyBorder="1" applyAlignment="1">
      <alignment horizontal="center"/>
    </xf>
    <xf numFmtId="1" fontId="13" fillId="3" borderId="4" xfId="0" applyNumberFormat="1" applyFont="1" applyFill="1" applyBorder="1"/>
    <xf numFmtId="0" fontId="14" fillId="3" borderId="4" xfId="0" applyFont="1" applyFill="1" applyBorder="1"/>
    <xf numFmtId="0" fontId="14" fillId="3" borderId="4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14" fontId="13" fillId="3" borderId="4" xfId="0" applyNumberFormat="1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" fontId="13" fillId="3" borderId="4" xfId="0" applyNumberFormat="1" applyFont="1" applyFill="1" applyBorder="1" applyAlignment="1">
      <alignment horizontal="center"/>
    </xf>
    <xf numFmtId="49" fontId="13" fillId="3" borderId="4" xfId="0" applyNumberFormat="1" applyFont="1" applyFill="1" applyBorder="1" applyAlignment="1">
      <alignment horizontal="center"/>
    </xf>
    <xf numFmtId="0" fontId="13" fillId="3" borderId="4" xfId="0" applyFont="1" applyFill="1" applyBorder="1"/>
    <xf numFmtId="1" fontId="14" fillId="3" borderId="4" xfId="0" applyNumberFormat="1" applyFont="1" applyFill="1" applyBorder="1"/>
    <xf numFmtId="0" fontId="15" fillId="3" borderId="4" xfId="0" applyFont="1" applyFill="1" applyBorder="1" applyAlignment="1">
      <alignment horizontal="left"/>
    </xf>
    <xf numFmtId="14" fontId="14" fillId="3" borderId="4" xfId="0" applyNumberFormat="1" applyFont="1" applyFill="1" applyBorder="1"/>
    <xf numFmtId="1" fontId="16" fillId="3" borderId="4" xfId="0" applyNumberFormat="1" applyFont="1" applyFill="1" applyBorder="1"/>
    <xf numFmtId="0" fontId="14" fillId="3" borderId="4" xfId="0" applyFont="1" applyFill="1" applyBorder="1" applyAlignment="1">
      <alignment vertical="center"/>
    </xf>
    <xf numFmtId="0" fontId="16" fillId="3" borderId="4" xfId="0" applyFont="1" applyFill="1" applyBorder="1" applyAlignment="1">
      <alignment vertical="center"/>
    </xf>
    <xf numFmtId="1" fontId="14" fillId="3" borderId="4" xfId="0" applyNumberFormat="1" applyFont="1" applyFill="1" applyBorder="1" applyAlignment="1">
      <alignment horizontal="left"/>
    </xf>
    <xf numFmtId="0" fontId="6" fillId="3" borderId="4" xfId="0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center"/>
    </xf>
    <xf numFmtId="0" fontId="0" fillId="3" borderId="4" xfId="0" applyFill="1" applyBorder="1"/>
    <xf numFmtId="0" fontId="6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1" fontId="14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4" fontId="13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13" fillId="0" borderId="0" xfId="0" applyNumberFormat="1" applyFont="1"/>
    <xf numFmtId="0" fontId="13" fillId="0" borderId="0" xfId="0" applyFont="1"/>
    <xf numFmtId="1" fontId="0" fillId="0" borderId="0" xfId="0" applyNumberFormat="1"/>
    <xf numFmtId="1" fontId="13" fillId="0" borderId="0" xfId="0" applyNumberFormat="1" applyFont="1" applyAlignment="1">
      <alignment horizontal="center"/>
    </xf>
    <xf numFmtId="1" fontId="14" fillId="0" borderId="0" xfId="0" applyNumberFormat="1" applyFont="1"/>
    <xf numFmtId="0" fontId="14" fillId="0" borderId="0" xfId="0" applyFont="1" applyAlignment="1">
      <alignment horizontal="center"/>
    </xf>
    <xf numFmtId="1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1" fontId="16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1" fontId="16" fillId="0" borderId="0" xfId="0" applyNumberFormat="1" applyFont="1"/>
    <xf numFmtId="0" fontId="8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Normal" xfId="0" builtinId="0"/>
    <cellStyle name="Normal 5" xfId="1" xr:uid="{1AADFBEE-BDEA-4996-94D9-7871418892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itab\Downloads\2A&#770;&#170;%20ETA%20BIR.xlsx" TargetMode="External"/><Relationship Id="rId1" Type="http://schemas.openxmlformats.org/officeDocument/2006/relationships/externalLinkPath" Target="2A&#770;&#170;%20ETA%20BI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d."/>
      <sheetName val="Insc."/>
      <sheetName val="TAB. GRUPO"/>
      <sheetName val="Planilha1"/>
      <sheetName val="SUM"/>
      <sheetName val="Sorteio"/>
      <sheetName val="Grupo"/>
      <sheetName val="cidades"/>
      <sheetName val="IMP-ENT"/>
      <sheetName val="CAMPO 1"/>
      <sheetName val="CAMPO 2"/>
      <sheetName val="apuração"/>
      <sheetName val="GROSS"/>
      <sheetName val="NET"/>
      <sheetName val="COL HOLE"/>
      <sheetName val="HOLEINONE"/>
      <sheetName val="LONG "/>
      <sheetName val="Planilha3"/>
      <sheetName val="Planilha2"/>
      <sheetName val="Planilha5"/>
      <sheetName val="Planilh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0-0</v>
          </cell>
          <cell r="B1">
            <v>0</v>
          </cell>
        </row>
        <row r="2">
          <cell r="A2" t="str">
            <v>1-1</v>
          </cell>
          <cell r="B2">
            <v>5</v>
          </cell>
        </row>
        <row r="3">
          <cell r="A3" t="str">
            <v>1-2</v>
          </cell>
          <cell r="B3">
            <v>29</v>
          </cell>
        </row>
        <row r="4">
          <cell r="A4" t="str">
            <v>1-3</v>
          </cell>
          <cell r="B4">
            <v>31</v>
          </cell>
        </row>
        <row r="5">
          <cell r="A5" t="str">
            <v>1-4</v>
          </cell>
          <cell r="B5">
            <v>20</v>
          </cell>
        </row>
        <row r="6">
          <cell r="A6" t="str">
            <v>1-5</v>
          </cell>
          <cell r="B6">
            <v>19</v>
          </cell>
        </row>
        <row r="7">
          <cell r="A7" t="str">
            <v>1-6</v>
          </cell>
          <cell r="B7">
            <v>8</v>
          </cell>
        </row>
        <row r="8">
          <cell r="A8" t="str">
            <v>1-7</v>
          </cell>
          <cell r="B8">
            <v>6</v>
          </cell>
        </row>
        <row r="9">
          <cell r="A9" t="str">
            <v>1-8</v>
          </cell>
          <cell r="B9">
            <v>25</v>
          </cell>
        </row>
        <row r="10">
          <cell r="A10" t="str">
            <v>1-9</v>
          </cell>
          <cell r="B10">
            <v>30</v>
          </cell>
        </row>
        <row r="11">
          <cell r="A11" t="str">
            <v>1-10</v>
          </cell>
          <cell r="B11">
            <v>34</v>
          </cell>
        </row>
        <row r="12">
          <cell r="A12" t="str">
            <v>1-11</v>
          </cell>
          <cell r="B12">
            <v>36</v>
          </cell>
        </row>
        <row r="13">
          <cell r="A13" t="str">
            <v>1-12</v>
          </cell>
          <cell r="B13">
            <v>33</v>
          </cell>
        </row>
        <row r="14">
          <cell r="A14" t="str">
            <v>1-13</v>
          </cell>
          <cell r="B14">
            <v>2</v>
          </cell>
        </row>
        <row r="15">
          <cell r="A15" t="str">
            <v>1-14</v>
          </cell>
          <cell r="B15">
            <v>32</v>
          </cell>
        </row>
        <row r="16">
          <cell r="A16" t="str">
            <v>1-15</v>
          </cell>
          <cell r="B16">
            <v>3</v>
          </cell>
        </row>
        <row r="17">
          <cell r="A17" t="str">
            <v>1-16</v>
          </cell>
          <cell r="B17">
            <v>15</v>
          </cell>
        </row>
        <row r="18">
          <cell r="A18" t="str">
            <v>1-17</v>
          </cell>
          <cell r="B18">
            <v>24</v>
          </cell>
        </row>
        <row r="19">
          <cell r="A19" t="str">
            <v>1-18</v>
          </cell>
          <cell r="B19">
            <v>7</v>
          </cell>
        </row>
        <row r="20">
          <cell r="A20" t="str">
            <v>2-1</v>
          </cell>
          <cell r="B20">
            <v>17</v>
          </cell>
        </row>
        <row r="21">
          <cell r="A21" t="str">
            <v>2-2</v>
          </cell>
          <cell r="B21">
            <v>35</v>
          </cell>
        </row>
        <row r="22">
          <cell r="A22" t="str">
            <v>2-3</v>
          </cell>
          <cell r="B22">
            <v>9</v>
          </cell>
        </row>
        <row r="23">
          <cell r="A23" t="str">
            <v>2-4</v>
          </cell>
          <cell r="B23">
            <v>4</v>
          </cell>
        </row>
        <row r="24">
          <cell r="A24" t="str">
            <v>2-5</v>
          </cell>
          <cell r="B24">
            <v>18</v>
          </cell>
        </row>
        <row r="25">
          <cell r="A25" t="str">
            <v>2-6</v>
          </cell>
          <cell r="B25">
            <v>27</v>
          </cell>
        </row>
        <row r="26">
          <cell r="A26" t="str">
            <v>2-7</v>
          </cell>
          <cell r="B26">
            <v>28</v>
          </cell>
        </row>
        <row r="27">
          <cell r="A27" t="str">
            <v>2-8</v>
          </cell>
          <cell r="B27">
            <v>23</v>
          </cell>
        </row>
        <row r="28">
          <cell r="A28" t="str">
            <v>2-9</v>
          </cell>
          <cell r="B28">
            <v>12</v>
          </cell>
        </row>
        <row r="29">
          <cell r="A29" t="str">
            <v>2-10</v>
          </cell>
          <cell r="B29">
            <v>13</v>
          </cell>
        </row>
        <row r="30">
          <cell r="A30" t="str">
            <v>2-11</v>
          </cell>
          <cell r="B30">
            <v>22</v>
          </cell>
        </row>
        <row r="31">
          <cell r="A31" t="str">
            <v>2-12</v>
          </cell>
          <cell r="B31">
            <v>14</v>
          </cell>
        </row>
        <row r="32">
          <cell r="A32" t="str">
            <v>2-13</v>
          </cell>
          <cell r="B32">
            <v>10</v>
          </cell>
        </row>
        <row r="33">
          <cell r="A33" t="str">
            <v>2-14</v>
          </cell>
          <cell r="B33">
            <v>16</v>
          </cell>
        </row>
        <row r="34">
          <cell r="A34" t="str">
            <v>2-15</v>
          </cell>
          <cell r="B34">
            <v>1</v>
          </cell>
        </row>
        <row r="35">
          <cell r="A35" t="str">
            <v>2-16</v>
          </cell>
          <cell r="B35">
            <v>15</v>
          </cell>
        </row>
        <row r="36">
          <cell r="A36" t="str">
            <v>2-17</v>
          </cell>
          <cell r="B36">
            <v>21</v>
          </cell>
        </row>
        <row r="37">
          <cell r="A37" t="str">
            <v>2-18</v>
          </cell>
          <cell r="B37">
            <v>25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80B1C-373F-4D4E-BA59-38D820B3726D}">
  <dimension ref="A1:AD266"/>
  <sheetViews>
    <sheetView zoomScaleNormal="100" workbookViewId="0">
      <selection activeCell="K7" sqref="K7"/>
    </sheetView>
  </sheetViews>
  <sheetFormatPr defaultRowHeight="13.2"/>
  <cols>
    <col min="1" max="1" width="8.88671875" style="12"/>
    <col min="2" max="2" width="5.109375" customWidth="1"/>
    <col min="3" max="3" width="7.109375" customWidth="1"/>
    <col min="4" max="4" width="19.6640625" customWidth="1"/>
    <col min="5" max="5" width="17.88671875" customWidth="1"/>
    <col min="6" max="6" width="4.6640625" customWidth="1"/>
    <col min="7" max="7" width="7.44140625" customWidth="1"/>
    <col min="8" max="8" width="11.33203125" customWidth="1"/>
    <col min="9" max="10" width="4.88671875" customWidth="1"/>
    <col min="11" max="11" width="3.88671875" customWidth="1"/>
    <col min="12" max="15" width="7.33203125" customWidth="1"/>
    <col min="16" max="18" width="11.5546875" hidden="1" customWidth="1"/>
    <col min="19" max="20" width="5.6640625" customWidth="1"/>
    <col min="21" max="23" width="3.77734375" customWidth="1"/>
    <col min="24" max="27" width="3.44140625" customWidth="1"/>
    <col min="28" max="28" width="3.33203125" customWidth="1"/>
    <col min="29" max="29" width="8.109375" customWidth="1"/>
    <col min="30" max="30" width="8.88671875" style="12"/>
  </cols>
  <sheetData>
    <row r="1" spans="1:30" ht="22.8">
      <c r="B1" s="1" t="s">
        <v>809</v>
      </c>
      <c r="C1" s="1"/>
      <c r="D1" s="1"/>
      <c r="E1" s="1"/>
      <c r="F1" s="1"/>
      <c r="G1" s="1"/>
      <c r="H1" s="7"/>
      <c r="I1" s="7"/>
    </row>
    <row r="2" spans="1:30" ht="21">
      <c r="B2" s="2" t="s">
        <v>810</v>
      </c>
      <c r="C2" s="2"/>
      <c r="D2" s="2"/>
      <c r="E2" s="2"/>
      <c r="F2" s="2"/>
      <c r="G2" s="2"/>
    </row>
    <row r="3" spans="1:30" ht="21">
      <c r="B3" s="2"/>
      <c r="C3" s="2"/>
      <c r="D3" s="2"/>
      <c r="E3" s="2"/>
      <c r="F3" s="2"/>
      <c r="G3" s="2"/>
    </row>
    <row r="4" spans="1:30" ht="13.8">
      <c r="A4" s="3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6" t="s">
        <v>444</v>
      </c>
      <c r="O4" s="56"/>
      <c r="P4" s="56"/>
      <c r="Q4" s="56"/>
      <c r="R4" s="56"/>
      <c r="S4" s="56" t="s">
        <v>445</v>
      </c>
      <c r="T4" s="56"/>
      <c r="U4" s="56" t="s">
        <v>448</v>
      </c>
      <c r="V4" s="56"/>
      <c r="W4" s="56"/>
      <c r="X4" s="56"/>
      <c r="Y4" s="56"/>
      <c r="Z4" s="56"/>
      <c r="AA4" s="56"/>
      <c r="AB4" s="56"/>
      <c r="AC4" s="56"/>
      <c r="AD4" s="3"/>
    </row>
    <row r="5" spans="1:30" ht="13.8">
      <c r="A5" s="3"/>
      <c r="B5" s="6" t="s">
        <v>303</v>
      </c>
      <c r="C5" s="85" t="s">
        <v>450</v>
      </c>
      <c r="D5" s="6" t="s">
        <v>304</v>
      </c>
      <c r="E5" s="6" t="s">
        <v>305</v>
      </c>
      <c r="F5" s="6" t="s">
        <v>306</v>
      </c>
      <c r="G5" s="6" t="s">
        <v>307</v>
      </c>
      <c r="H5" s="6" t="s">
        <v>308</v>
      </c>
      <c r="I5" s="6" t="s">
        <v>309</v>
      </c>
      <c r="J5" s="6" t="s">
        <v>310</v>
      </c>
      <c r="K5" s="6" t="s">
        <v>449</v>
      </c>
      <c r="L5" s="6" t="s">
        <v>440</v>
      </c>
      <c r="M5" s="6" t="s">
        <v>441</v>
      </c>
      <c r="N5" s="6" t="s">
        <v>442</v>
      </c>
      <c r="O5" s="6" t="s">
        <v>443</v>
      </c>
      <c r="P5" s="6"/>
      <c r="Q5" s="6"/>
      <c r="R5" s="6"/>
      <c r="S5" s="6" t="s">
        <v>442</v>
      </c>
      <c r="T5" s="6" t="s">
        <v>443</v>
      </c>
      <c r="U5" s="107" t="s">
        <v>452</v>
      </c>
      <c r="V5" s="107"/>
      <c r="W5" s="107"/>
      <c r="X5" s="107"/>
      <c r="Y5" s="107" t="s">
        <v>446</v>
      </c>
      <c r="Z5" s="107"/>
      <c r="AA5" s="107"/>
      <c r="AB5" s="107"/>
      <c r="AC5" s="6" t="s">
        <v>9</v>
      </c>
      <c r="AD5" s="85" t="s">
        <v>853</v>
      </c>
    </row>
    <row r="6" spans="1:30" ht="17.399999999999999">
      <c r="A6" s="3"/>
      <c r="B6" s="108" t="s">
        <v>779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85"/>
    </row>
    <row r="7" spans="1:30" ht="14.4">
      <c r="A7" s="79" t="s">
        <v>0</v>
      </c>
      <c r="B7" s="60" t="s">
        <v>132</v>
      </c>
      <c r="C7" s="61" t="s">
        <v>708</v>
      </c>
      <c r="D7" s="62" t="s">
        <v>133</v>
      </c>
      <c r="E7" s="63" t="s">
        <v>134</v>
      </c>
      <c r="F7" s="64" t="s">
        <v>7</v>
      </c>
      <c r="G7" s="65" t="s">
        <v>103</v>
      </c>
      <c r="H7" s="66">
        <v>12831</v>
      </c>
      <c r="I7" s="67">
        <v>12</v>
      </c>
      <c r="J7" s="67" t="str">
        <f t="shared" ref="J7:J19" si="0">IF(I7="","",IF(I7&lt;=3,"EX",IF(I7&lt;=6,"A",IF(I7&lt;=9,"B","C"))))</f>
        <v>C</v>
      </c>
      <c r="K7" s="67" t="s">
        <v>497</v>
      </c>
      <c r="L7" s="68">
        <v>57</v>
      </c>
      <c r="M7" s="68">
        <v>70</v>
      </c>
      <c r="N7" s="68">
        <f t="shared" ref="N7:N19" si="1">SUM(L7+M7)</f>
        <v>127</v>
      </c>
      <c r="O7" s="3">
        <f t="shared" ref="O7:O19" si="2">SUM(N7-(2*I7))</f>
        <v>103</v>
      </c>
      <c r="P7" s="8">
        <f t="shared" ref="P7:P19" si="3">H7</f>
        <v>12831</v>
      </c>
      <c r="Q7" s="9">
        <f t="shared" ref="Q7:Q19" si="4">IF(B7&gt;0,999.999999-N7+(I7*0.01)+(P7*-0.000000001),"")</f>
        <v>873.11998616899996</v>
      </c>
      <c r="R7" s="9">
        <f t="shared" ref="R7:R19" si="5">IF(B7&gt;0,999.999999-O7+(0.12-(I7*0.01))+(P7*-0.00000001)," ")</f>
        <v>896.99987068999997</v>
      </c>
      <c r="S7" s="9">
        <f>IF(B7&gt;0,RANK(Q7,Q:Q),"")</f>
        <v>146</v>
      </c>
      <c r="T7" s="9">
        <f>IF(B7&gt;0,RANK(R7,R:R),"")</f>
        <v>108</v>
      </c>
      <c r="U7" s="47"/>
      <c r="V7" s="47"/>
      <c r="W7" s="47"/>
      <c r="X7" s="47"/>
      <c r="Y7" s="4"/>
      <c r="Z7" s="4"/>
      <c r="AA7" s="4"/>
      <c r="AB7" s="4"/>
      <c r="AC7" s="15"/>
      <c r="AD7" s="3"/>
    </row>
    <row r="8" spans="1:30" ht="16.2">
      <c r="A8" s="79" t="s">
        <v>1</v>
      </c>
      <c r="B8" s="60" t="s">
        <v>225</v>
      </c>
      <c r="C8" s="61" t="s">
        <v>738</v>
      </c>
      <c r="D8" s="62" t="s">
        <v>226</v>
      </c>
      <c r="E8" s="62" t="s">
        <v>227</v>
      </c>
      <c r="F8" s="69" t="s">
        <v>7</v>
      </c>
      <c r="G8" s="65" t="s">
        <v>224</v>
      </c>
      <c r="H8" s="66">
        <v>13844</v>
      </c>
      <c r="I8" s="67">
        <v>12</v>
      </c>
      <c r="J8" s="67" t="str">
        <f t="shared" si="0"/>
        <v>C</v>
      </c>
      <c r="K8" s="67" t="s">
        <v>497</v>
      </c>
      <c r="L8" s="68">
        <v>61</v>
      </c>
      <c r="M8" s="68">
        <v>73</v>
      </c>
      <c r="N8" s="68">
        <f t="shared" si="1"/>
        <v>134</v>
      </c>
      <c r="O8" s="3">
        <f t="shared" si="2"/>
        <v>110</v>
      </c>
      <c r="P8" s="8">
        <f t="shared" si="3"/>
        <v>13844</v>
      </c>
      <c r="Q8" s="9">
        <f t="shared" si="4"/>
        <v>866.11998515599998</v>
      </c>
      <c r="R8" s="9">
        <f t="shared" si="5"/>
        <v>889.99986056</v>
      </c>
      <c r="S8" s="9">
        <f>IF(B8&gt;0,RANK(Q8,Q:Q),"")</f>
        <v>174</v>
      </c>
      <c r="T8" s="9">
        <f>IF(B8&gt;0,RANK(R8,R:R),"")</f>
        <v>156</v>
      </c>
      <c r="U8" s="48"/>
      <c r="V8" s="48"/>
      <c r="W8" s="48"/>
      <c r="X8" s="48"/>
      <c r="Y8" s="49" t="str">
        <f>IF(U8&gt;0,VLOOKUP(U8,HOLEINONE!$A$1:$B$37,2,FALSE),"")</f>
        <v/>
      </c>
      <c r="Z8" s="49" t="str">
        <f>IF(V8&gt;0,VLOOKUP(V8,HOLEINONE!$A$1:$B$37,2,FALSE),"")</f>
        <v/>
      </c>
      <c r="AA8" s="49" t="str">
        <f>IF(W8&gt;0,VLOOKUP(W8,HOLEINONE!$A$1:$B$37,2,FALSE),"")</f>
        <v/>
      </c>
      <c r="AB8" s="49" t="str">
        <f>IF(X8&gt;0,VLOOKUP(X8,HOLEINONE!$A$1:$B$37,2,FALSE),"")</f>
        <v/>
      </c>
      <c r="AC8" s="58" t="str">
        <f>IF(U8&gt;0,SUM(Y8:AB8),"")</f>
        <v/>
      </c>
      <c r="AD8" s="3"/>
    </row>
    <row r="9" spans="1:30" ht="17.399999999999999">
      <c r="A9" s="52"/>
      <c r="B9" s="108" t="s">
        <v>781</v>
      </c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3"/>
      <c r="P9" s="8"/>
      <c r="Q9" s="9"/>
      <c r="R9" s="9"/>
      <c r="S9" s="9"/>
      <c r="T9" s="9"/>
      <c r="U9" s="48"/>
      <c r="V9" s="48"/>
      <c r="W9" s="48"/>
      <c r="X9" s="48"/>
      <c r="Y9" s="49"/>
      <c r="Z9" s="49"/>
      <c r="AA9" s="49"/>
      <c r="AB9" s="49"/>
      <c r="AC9" s="58"/>
      <c r="AD9" s="3"/>
    </row>
    <row r="10" spans="1:30" ht="16.2">
      <c r="A10" s="79" t="s">
        <v>0</v>
      </c>
      <c r="B10" s="60" t="s">
        <v>683</v>
      </c>
      <c r="C10" s="61" t="s">
        <v>684</v>
      </c>
      <c r="D10" s="71" t="s">
        <v>685</v>
      </c>
      <c r="E10" s="71" t="s">
        <v>155</v>
      </c>
      <c r="F10" s="67" t="s">
        <v>8</v>
      </c>
      <c r="G10" s="65" t="s">
        <v>52</v>
      </c>
      <c r="H10" s="66">
        <v>14732</v>
      </c>
      <c r="I10" s="67">
        <v>12</v>
      </c>
      <c r="J10" s="67" t="str">
        <f t="shared" ref="J10:J12" si="6">IF(I10="","",IF(I10&lt;=3,"EX",IF(I10&lt;=6,"A",IF(I10&lt;=9,"B","C"))))</f>
        <v>C</v>
      </c>
      <c r="K10" s="67" t="s">
        <v>497</v>
      </c>
      <c r="L10" s="68">
        <v>61</v>
      </c>
      <c r="M10" s="68">
        <v>68</v>
      </c>
      <c r="N10" s="68">
        <f t="shared" ref="N10:N12" si="7">SUM(L10+M10)</f>
        <v>129</v>
      </c>
      <c r="O10" s="3">
        <f t="shared" ref="O10:O12" si="8">SUM(N10-(2*I10))</f>
        <v>105</v>
      </c>
      <c r="P10" s="8">
        <f t="shared" ref="P10:P12" si="9">H10</f>
        <v>14732</v>
      </c>
      <c r="Q10" s="9">
        <f t="shared" ref="Q10:Q12" si="10">IF(B10&gt;0,999.999999-N10+(I10*0.01)+(P10*-0.000000001),"")</f>
        <v>871.11998426800005</v>
      </c>
      <c r="R10" s="9">
        <f t="shared" ref="R10:R12" si="11">IF(B10&gt;0,999.999999-O10+(0.12-(I10*0.01))+(P10*-0.00000001)," ")</f>
        <v>894.99985168000001</v>
      </c>
      <c r="S10" s="9">
        <f>IF(B10&gt;0,RANK(Q10,Q:Q),"")</f>
        <v>154</v>
      </c>
      <c r="T10" s="9">
        <f>IF(B10&gt;0,RANK(R10,R:R),"")</f>
        <v>120</v>
      </c>
      <c r="U10" s="48"/>
      <c r="V10" s="48"/>
      <c r="W10" s="48"/>
      <c r="X10" s="48"/>
      <c r="Y10" s="49"/>
      <c r="Z10" s="49"/>
      <c r="AA10" s="49"/>
      <c r="AB10" s="49"/>
      <c r="AC10" s="58"/>
      <c r="AD10" s="3"/>
    </row>
    <row r="11" spans="1:30" ht="16.2">
      <c r="A11" s="79" t="s">
        <v>1</v>
      </c>
      <c r="B11" s="60" t="s">
        <v>555</v>
      </c>
      <c r="C11" s="61" t="s">
        <v>396</v>
      </c>
      <c r="D11" s="62" t="s">
        <v>168</v>
      </c>
      <c r="E11" s="62" t="s">
        <v>556</v>
      </c>
      <c r="F11" s="69" t="s">
        <v>8</v>
      </c>
      <c r="G11" s="65" t="s">
        <v>263</v>
      </c>
      <c r="H11" s="66">
        <v>14124</v>
      </c>
      <c r="I11" s="67">
        <v>12</v>
      </c>
      <c r="J11" s="67" t="str">
        <f t="shared" si="6"/>
        <v>C</v>
      </c>
      <c r="K11" s="67" t="s">
        <v>497</v>
      </c>
      <c r="L11" s="68">
        <v>67</v>
      </c>
      <c r="M11" s="68">
        <v>71</v>
      </c>
      <c r="N11" s="68">
        <f t="shared" si="7"/>
        <v>138</v>
      </c>
      <c r="O11" s="3">
        <f t="shared" si="8"/>
        <v>114</v>
      </c>
      <c r="P11" s="8">
        <f t="shared" si="9"/>
        <v>14124</v>
      </c>
      <c r="Q11" s="9">
        <f t="shared" si="10"/>
        <v>862.11998487599999</v>
      </c>
      <c r="R11" s="9">
        <f t="shared" si="11"/>
        <v>885.99985776000005</v>
      </c>
      <c r="S11" s="9">
        <f>IF(B11&gt;0,RANK(Q11,Q:Q),"")</f>
        <v>183</v>
      </c>
      <c r="T11" s="9">
        <f>IF(B11&gt;0,RANK(R11,R:R),"")</f>
        <v>181</v>
      </c>
      <c r="U11" s="48"/>
      <c r="V11" s="48"/>
      <c r="W11" s="48"/>
      <c r="X11" s="48"/>
      <c r="Y11" s="49"/>
      <c r="Z11" s="49"/>
      <c r="AA11" s="49"/>
      <c r="AB11" s="49"/>
      <c r="AC11" s="58"/>
      <c r="AD11" s="3"/>
    </row>
    <row r="12" spans="1:30" ht="16.2">
      <c r="A12" s="79" t="s">
        <v>2</v>
      </c>
      <c r="B12" s="60" t="s">
        <v>158</v>
      </c>
      <c r="C12" s="61" t="s">
        <v>710</v>
      </c>
      <c r="D12" s="72" t="s">
        <v>314</v>
      </c>
      <c r="E12" s="62" t="s">
        <v>159</v>
      </c>
      <c r="F12" s="69" t="s">
        <v>8</v>
      </c>
      <c r="G12" s="65" t="s">
        <v>103</v>
      </c>
      <c r="H12" s="66">
        <v>11642</v>
      </c>
      <c r="I12" s="67">
        <v>10</v>
      </c>
      <c r="J12" s="67" t="str">
        <f t="shared" si="6"/>
        <v>C</v>
      </c>
      <c r="K12" s="67" t="s">
        <v>497</v>
      </c>
      <c r="L12" s="68">
        <v>70</v>
      </c>
      <c r="M12" s="68">
        <v>69</v>
      </c>
      <c r="N12" s="68">
        <f t="shared" si="7"/>
        <v>139</v>
      </c>
      <c r="O12" s="3">
        <f t="shared" si="8"/>
        <v>119</v>
      </c>
      <c r="P12" s="8">
        <f t="shared" si="9"/>
        <v>11642</v>
      </c>
      <c r="Q12" s="9">
        <f t="shared" si="10"/>
        <v>861.09998735800002</v>
      </c>
      <c r="R12" s="9">
        <f t="shared" si="11"/>
        <v>881.01988257999994</v>
      </c>
      <c r="S12" s="9">
        <f>IF(B12&gt;0,RANK(Q12,Q:Q),"")</f>
        <v>185</v>
      </c>
      <c r="T12" s="9">
        <f>IF(B12&gt;0,RANK(R12,R:R),"")</f>
        <v>185</v>
      </c>
      <c r="U12" s="48"/>
      <c r="V12" s="48"/>
      <c r="W12" s="48"/>
      <c r="X12" s="48"/>
      <c r="Y12" s="49"/>
      <c r="Z12" s="49"/>
      <c r="AA12" s="49"/>
      <c r="AB12" s="49"/>
      <c r="AC12" s="58"/>
      <c r="AD12" s="3"/>
    </row>
    <row r="13" spans="1:30" ht="17.399999999999999">
      <c r="A13" s="52"/>
      <c r="B13" s="108" t="s">
        <v>780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3"/>
      <c r="P13" s="8"/>
      <c r="Q13" s="9"/>
      <c r="R13" s="9"/>
      <c r="S13" s="9"/>
      <c r="T13" s="9"/>
      <c r="U13" s="48"/>
      <c r="V13" s="48"/>
      <c r="W13" s="48"/>
      <c r="X13" s="48"/>
      <c r="Y13" s="49"/>
      <c r="Z13" s="49"/>
      <c r="AA13" s="49"/>
      <c r="AB13" s="49"/>
      <c r="AC13" s="58"/>
      <c r="AD13" s="3"/>
    </row>
    <row r="14" spans="1:30" ht="16.2">
      <c r="A14" s="79" t="s">
        <v>0</v>
      </c>
      <c r="B14" s="67" t="s">
        <v>182</v>
      </c>
      <c r="C14" s="70" t="s">
        <v>389</v>
      </c>
      <c r="D14" s="62" t="s">
        <v>183</v>
      </c>
      <c r="E14" s="62" t="s">
        <v>184</v>
      </c>
      <c r="F14" s="69" t="s">
        <v>7</v>
      </c>
      <c r="G14" s="65" t="s">
        <v>103</v>
      </c>
      <c r="H14" s="66">
        <v>14124</v>
      </c>
      <c r="I14" s="67">
        <v>9</v>
      </c>
      <c r="J14" s="67" t="str">
        <f t="shared" si="0"/>
        <v>B</v>
      </c>
      <c r="K14" s="67" t="s">
        <v>497</v>
      </c>
      <c r="L14" s="68">
        <v>49</v>
      </c>
      <c r="M14" s="68">
        <v>58</v>
      </c>
      <c r="N14" s="68">
        <f t="shared" si="1"/>
        <v>107</v>
      </c>
      <c r="O14" s="3">
        <f t="shared" si="2"/>
        <v>89</v>
      </c>
      <c r="P14" s="8">
        <f t="shared" si="3"/>
        <v>14124</v>
      </c>
      <c r="Q14" s="9">
        <f t="shared" si="4"/>
        <v>893.08998487600002</v>
      </c>
      <c r="R14" s="9">
        <f t="shared" si="5"/>
        <v>911.02985776000003</v>
      </c>
      <c r="S14" s="9">
        <f t="shared" ref="S14:S19" si="12">IF(B14&gt;0,RANK(Q14,Q:Q),"")</f>
        <v>39</v>
      </c>
      <c r="T14" s="9">
        <f t="shared" ref="T14:T19" si="13">IF(B14&gt;0,RANK(R14,R:R),"")</f>
        <v>9</v>
      </c>
      <c r="U14" s="48"/>
      <c r="V14" s="48"/>
      <c r="W14" s="48"/>
      <c r="X14" s="48"/>
      <c r="Y14" s="49" t="str">
        <f>IF(U14&gt;0,VLOOKUP(U14,HOLEINONE!$A$1:$B$37,2,FALSE),"")</f>
        <v/>
      </c>
      <c r="Z14" s="49" t="str">
        <f>IF(V14&gt;0,VLOOKUP(V14,HOLEINONE!$A$1:$B$37,2,FALSE),"")</f>
        <v/>
      </c>
      <c r="AA14" s="49" t="str">
        <f>IF(W14&gt;0,VLOOKUP(W14,HOLEINONE!$A$1:$B$37,2,FALSE),"")</f>
        <v/>
      </c>
      <c r="AB14" s="49" t="str">
        <f>IF(X14&gt;0,VLOOKUP(X14,HOLEINONE!$A$1:$B$37,2,FALSE),"")</f>
        <v/>
      </c>
      <c r="AC14" s="58" t="str">
        <f>IF(U14&gt;0,SUM(Y14:AB14),"")</f>
        <v/>
      </c>
      <c r="AD14" s="3"/>
    </row>
    <row r="15" spans="1:30" ht="16.2">
      <c r="A15" s="79" t="s">
        <v>1</v>
      </c>
      <c r="B15" s="60" t="s">
        <v>544</v>
      </c>
      <c r="C15" s="61" t="s">
        <v>404</v>
      </c>
      <c r="D15" s="62" t="s">
        <v>545</v>
      </c>
      <c r="E15" s="62" t="s">
        <v>546</v>
      </c>
      <c r="F15" s="69" t="s">
        <v>7</v>
      </c>
      <c r="G15" s="65" t="s">
        <v>52</v>
      </c>
      <c r="H15" s="66">
        <v>15141</v>
      </c>
      <c r="I15" s="67">
        <v>9</v>
      </c>
      <c r="J15" s="67" t="str">
        <f t="shared" si="0"/>
        <v>B</v>
      </c>
      <c r="K15" s="67" t="s">
        <v>497</v>
      </c>
      <c r="L15" s="68">
        <v>52</v>
      </c>
      <c r="M15" s="68">
        <v>59</v>
      </c>
      <c r="N15" s="68">
        <f t="shared" si="1"/>
        <v>111</v>
      </c>
      <c r="O15" s="3">
        <f t="shared" si="2"/>
        <v>93</v>
      </c>
      <c r="P15" s="8">
        <f t="shared" si="3"/>
        <v>15141</v>
      </c>
      <c r="Q15" s="9">
        <f t="shared" si="4"/>
        <v>889.08998385900009</v>
      </c>
      <c r="R15" s="9">
        <f t="shared" si="5"/>
        <v>907.02984759000003</v>
      </c>
      <c r="S15" s="9">
        <f t="shared" si="12"/>
        <v>62</v>
      </c>
      <c r="T15" s="9">
        <f t="shared" si="13"/>
        <v>26</v>
      </c>
      <c r="U15" s="47"/>
      <c r="V15" s="47"/>
      <c r="W15" s="47"/>
      <c r="X15" s="47"/>
      <c r="Y15" s="49" t="str">
        <f>IF(U15&gt;0,VLOOKUP(U15,HOLEINONE!$A$1:$B$37,2,FALSE),"")</f>
        <v/>
      </c>
      <c r="Z15" s="49" t="str">
        <f>IF(V15&gt;0,VLOOKUP(V15,HOLEINONE!$A$1:$B$37,2,FALSE),"")</f>
        <v/>
      </c>
      <c r="AA15" s="49" t="str">
        <f>IF(W15&gt;0,VLOOKUP(W15,HOLEINONE!$A$1:$B$37,2,FALSE),"")</f>
        <v/>
      </c>
      <c r="AB15" s="49" t="str">
        <f>IF(X15&gt;0,VLOOKUP(X15,HOLEINONE!$A$1:$B$37,2,FALSE),"")</f>
        <v/>
      </c>
      <c r="AC15" s="58" t="str">
        <f>IF(U15&gt;0,SUM(Y15:AB15),"")</f>
        <v/>
      </c>
      <c r="AD15" s="3"/>
    </row>
    <row r="16" spans="1:30" ht="16.2">
      <c r="A16" s="79" t="s">
        <v>2</v>
      </c>
      <c r="B16" s="60" t="s">
        <v>267</v>
      </c>
      <c r="C16" s="61" t="s">
        <v>409</v>
      </c>
      <c r="D16" s="62" t="s">
        <v>87</v>
      </c>
      <c r="E16" s="62" t="s">
        <v>163</v>
      </c>
      <c r="F16" s="69" t="s">
        <v>7</v>
      </c>
      <c r="G16" s="65" t="s">
        <v>263</v>
      </c>
      <c r="H16" s="66">
        <v>13623</v>
      </c>
      <c r="I16" s="67">
        <v>9</v>
      </c>
      <c r="J16" s="67" t="str">
        <f t="shared" si="0"/>
        <v>B</v>
      </c>
      <c r="K16" s="67" t="s">
        <v>497</v>
      </c>
      <c r="L16" s="68">
        <v>60</v>
      </c>
      <c r="M16" s="68">
        <v>62</v>
      </c>
      <c r="N16" s="68">
        <f t="shared" si="1"/>
        <v>122</v>
      </c>
      <c r="O16" s="3">
        <f t="shared" si="2"/>
        <v>104</v>
      </c>
      <c r="P16" s="8">
        <f t="shared" si="3"/>
        <v>13623</v>
      </c>
      <c r="Q16" s="9">
        <f t="shared" si="4"/>
        <v>878.08998537700006</v>
      </c>
      <c r="R16" s="9">
        <f t="shared" si="5"/>
        <v>896.02986277000002</v>
      </c>
      <c r="S16" s="9">
        <f t="shared" si="12"/>
        <v>126</v>
      </c>
      <c r="T16" s="9">
        <f t="shared" si="13"/>
        <v>113</v>
      </c>
      <c r="U16" s="48"/>
      <c r="V16" s="48"/>
      <c r="W16" s="48"/>
      <c r="X16" s="48"/>
      <c r="Y16" s="49" t="str">
        <f>IF(U16&gt;0,VLOOKUP(U16,HOLEINONE!$A$1:$B$37,2,FALSE),"")</f>
        <v/>
      </c>
      <c r="Z16" s="49" t="str">
        <f>IF(V16&gt;0,VLOOKUP(V16,HOLEINONE!$A$1:$B$37,2,FALSE),"")</f>
        <v/>
      </c>
      <c r="AA16" s="49" t="str">
        <f>IF(W16&gt;0,VLOOKUP(W16,HOLEINONE!$A$1:$B$37,2,FALSE),"")</f>
        <v/>
      </c>
      <c r="AB16" s="49" t="str">
        <f>IF(X16&gt;0,VLOOKUP(X16,HOLEINONE!$A$1:$B$37,2,FALSE),"")</f>
        <v/>
      </c>
      <c r="AC16" s="58" t="str">
        <f>IF(U16&gt;0,SUM(Y16:AB16),"")</f>
        <v/>
      </c>
      <c r="AD16" s="3"/>
    </row>
    <row r="17" spans="1:30" ht="16.2">
      <c r="A17" s="3" t="s">
        <v>3</v>
      </c>
      <c r="B17" s="17" t="s">
        <v>138</v>
      </c>
      <c r="C17" s="18" t="s">
        <v>428</v>
      </c>
      <c r="D17" s="19" t="s">
        <v>115</v>
      </c>
      <c r="E17" s="19" t="s">
        <v>139</v>
      </c>
      <c r="F17" s="20" t="s">
        <v>7</v>
      </c>
      <c r="G17" s="21" t="s">
        <v>103</v>
      </c>
      <c r="H17" s="22">
        <v>12223</v>
      </c>
      <c r="I17" s="16">
        <v>9</v>
      </c>
      <c r="J17" s="16" t="str">
        <f t="shared" si="0"/>
        <v>B</v>
      </c>
      <c r="K17" s="16" t="s">
        <v>497</v>
      </c>
      <c r="L17" s="3">
        <v>57</v>
      </c>
      <c r="M17" s="3">
        <v>69</v>
      </c>
      <c r="N17" s="3">
        <f t="shared" si="1"/>
        <v>126</v>
      </c>
      <c r="O17" s="3">
        <f t="shared" si="2"/>
        <v>108</v>
      </c>
      <c r="P17" s="8">
        <f t="shared" si="3"/>
        <v>12223</v>
      </c>
      <c r="Q17" s="9">
        <f t="shared" si="4"/>
        <v>874.08998677700004</v>
      </c>
      <c r="R17" s="9">
        <f t="shared" si="5"/>
        <v>892.02987676999999</v>
      </c>
      <c r="S17" s="9">
        <f t="shared" si="12"/>
        <v>144</v>
      </c>
      <c r="T17" s="9">
        <f t="shared" si="13"/>
        <v>140</v>
      </c>
      <c r="U17" s="47"/>
      <c r="V17" s="47"/>
      <c r="W17" s="47"/>
      <c r="X17" s="47"/>
      <c r="Y17" s="49" t="str">
        <f>IF(U17&gt;0,VLOOKUP(U17,HOLEINONE!$A$1:$B$37,2,FALSE),"")</f>
        <v/>
      </c>
      <c r="Z17" s="4"/>
      <c r="AA17" s="4"/>
      <c r="AB17" s="4"/>
      <c r="AC17" s="15"/>
      <c r="AD17" s="3"/>
    </row>
    <row r="18" spans="1:30" ht="16.2">
      <c r="A18" s="3" t="s">
        <v>4</v>
      </c>
      <c r="B18" s="17" t="s">
        <v>569</v>
      </c>
      <c r="C18" s="18" t="s">
        <v>385</v>
      </c>
      <c r="D18" s="19" t="s">
        <v>570</v>
      </c>
      <c r="E18" s="23" t="s">
        <v>219</v>
      </c>
      <c r="F18" s="16" t="s">
        <v>7</v>
      </c>
      <c r="G18" s="21" t="s">
        <v>562</v>
      </c>
      <c r="H18" s="22">
        <v>14991</v>
      </c>
      <c r="I18" s="16">
        <v>9</v>
      </c>
      <c r="J18" s="16" t="str">
        <f t="shared" si="0"/>
        <v>B</v>
      </c>
      <c r="K18" s="16" t="s">
        <v>497</v>
      </c>
      <c r="L18" s="3">
        <v>58</v>
      </c>
      <c r="M18" s="3">
        <v>68</v>
      </c>
      <c r="N18" s="3">
        <f t="shared" si="1"/>
        <v>126</v>
      </c>
      <c r="O18" s="3">
        <f t="shared" si="2"/>
        <v>108</v>
      </c>
      <c r="P18" s="8">
        <f t="shared" si="3"/>
        <v>14991</v>
      </c>
      <c r="Q18" s="9">
        <f t="shared" si="4"/>
        <v>874.08998400900009</v>
      </c>
      <c r="R18" s="9">
        <f t="shared" si="5"/>
        <v>892.02984908999997</v>
      </c>
      <c r="S18" s="9">
        <f t="shared" si="12"/>
        <v>145</v>
      </c>
      <c r="T18" s="9">
        <f t="shared" si="13"/>
        <v>141</v>
      </c>
      <c r="U18" s="48"/>
      <c r="V18" s="48"/>
      <c r="W18" s="48"/>
      <c r="X18" s="48"/>
      <c r="Y18" s="49" t="str">
        <f>IF(U18&gt;0,VLOOKUP(U18,HOLEINONE!$A$1:$B$37,2,FALSE),"")</f>
        <v/>
      </c>
      <c r="Z18" s="49" t="str">
        <f>IF(V18&gt;0,VLOOKUP(V18,HOLEINONE!$A$1:$B$37,2,FALSE),"")</f>
        <v/>
      </c>
      <c r="AA18" s="49" t="str">
        <f>IF(W18&gt;0,VLOOKUP(W18,HOLEINONE!$A$1:$B$37,2,FALSE),"")</f>
        <v/>
      </c>
      <c r="AB18" s="49" t="str">
        <f>IF(X18&gt;0,VLOOKUP(X18,HOLEINONE!$A$1:$B$37,2,FALSE),"")</f>
        <v/>
      </c>
      <c r="AC18" s="58" t="str">
        <f>IF(U18&gt;0,SUM(Y18:AB18),"")</f>
        <v/>
      </c>
      <c r="AD18" s="3"/>
    </row>
    <row r="19" spans="1:30" ht="14.4">
      <c r="A19" s="3" t="s">
        <v>5</v>
      </c>
      <c r="B19" s="17" t="s">
        <v>160</v>
      </c>
      <c r="C19" s="18" t="s">
        <v>704</v>
      </c>
      <c r="D19" s="19" t="s">
        <v>161</v>
      </c>
      <c r="E19" s="19" t="s">
        <v>162</v>
      </c>
      <c r="F19" s="20" t="s">
        <v>7</v>
      </c>
      <c r="G19" s="21" t="s">
        <v>103</v>
      </c>
      <c r="H19" s="22">
        <v>13575</v>
      </c>
      <c r="I19" s="16">
        <v>9</v>
      </c>
      <c r="J19" s="16" t="str">
        <f t="shared" si="0"/>
        <v>B</v>
      </c>
      <c r="K19" s="16" t="s">
        <v>497</v>
      </c>
      <c r="L19" s="3">
        <v>61</v>
      </c>
      <c r="M19" s="3">
        <v>68</v>
      </c>
      <c r="N19" s="3">
        <f t="shared" si="1"/>
        <v>129</v>
      </c>
      <c r="O19" s="3">
        <f t="shared" si="2"/>
        <v>111</v>
      </c>
      <c r="P19" s="8">
        <f t="shared" si="3"/>
        <v>13575</v>
      </c>
      <c r="Q19" s="9">
        <f t="shared" si="4"/>
        <v>871.08998542500001</v>
      </c>
      <c r="R19" s="9">
        <f t="shared" si="5"/>
        <v>889.02986324999995</v>
      </c>
      <c r="S19" s="9">
        <f t="shared" si="12"/>
        <v>158</v>
      </c>
      <c r="T19" s="9">
        <f t="shared" si="13"/>
        <v>158</v>
      </c>
      <c r="U19" s="47"/>
      <c r="V19" s="47"/>
      <c r="W19" s="47"/>
      <c r="X19" s="47"/>
      <c r="Y19" s="4"/>
      <c r="Z19" s="4"/>
      <c r="AA19" s="4"/>
      <c r="AB19" s="4"/>
      <c r="AC19" s="15"/>
      <c r="AD19" s="3"/>
    </row>
    <row r="20" spans="1:30" ht="17.399999999999999">
      <c r="A20" s="3"/>
      <c r="B20" s="108" t="s">
        <v>782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3"/>
      <c r="P20" s="8"/>
      <c r="Q20" s="9"/>
      <c r="R20" s="9"/>
      <c r="S20" s="9"/>
      <c r="T20" s="9"/>
      <c r="U20" s="47"/>
      <c r="V20" s="47"/>
      <c r="W20" s="47"/>
      <c r="X20" s="47"/>
      <c r="Y20" s="4"/>
      <c r="Z20" s="4"/>
      <c r="AA20" s="4"/>
      <c r="AB20" s="4"/>
      <c r="AC20" s="15"/>
      <c r="AD20" s="3"/>
    </row>
    <row r="21" spans="1:30" ht="16.2">
      <c r="A21" s="79" t="s">
        <v>0</v>
      </c>
      <c r="B21" s="60" t="s">
        <v>27</v>
      </c>
      <c r="C21" s="61" t="s">
        <v>432</v>
      </c>
      <c r="D21" s="62" t="s">
        <v>28</v>
      </c>
      <c r="E21" s="62" t="s">
        <v>29</v>
      </c>
      <c r="F21" s="69" t="s">
        <v>8</v>
      </c>
      <c r="G21" s="65" t="s">
        <v>30</v>
      </c>
      <c r="H21" s="66">
        <v>14590</v>
      </c>
      <c r="I21" s="67">
        <v>9</v>
      </c>
      <c r="J21" s="67" t="str">
        <f t="shared" ref="J21" si="14">IF(I21="","",IF(I21&lt;=3,"EX",IF(I21&lt;=6,"A",IF(I21&lt;=9,"B","C"))))</f>
        <v>B</v>
      </c>
      <c r="K21" s="67" t="s">
        <v>497</v>
      </c>
      <c r="L21" s="68">
        <v>55</v>
      </c>
      <c r="M21" s="68">
        <v>57</v>
      </c>
      <c r="N21" s="68">
        <f t="shared" ref="N21:N30" si="15">SUM(L21+M21)</f>
        <v>112</v>
      </c>
      <c r="O21" s="3">
        <f t="shared" ref="O21:O30" si="16">SUM(N21-(2*I21))</f>
        <v>94</v>
      </c>
      <c r="P21" s="8">
        <f t="shared" ref="P21:P30" si="17">H21</f>
        <v>14590</v>
      </c>
      <c r="Q21" s="9">
        <f t="shared" ref="Q21:Q30" si="18">IF(B21&gt;0,999.999999-N21+(I21*0.01)+(P21*-0.000000001),"")</f>
        <v>888.08998441000006</v>
      </c>
      <c r="R21" s="9">
        <f t="shared" ref="R21:R30" si="19">IF(B21&gt;0,999.999999-O21+(0.12-(I21*0.01))+(P21*-0.00000001)," ")</f>
        <v>906.02985309999997</v>
      </c>
      <c r="S21" s="9">
        <f t="shared" ref="S21:S30" si="20">IF(B21&gt;0,RANK(Q21,Q:Q),"")</f>
        <v>66</v>
      </c>
      <c r="T21" s="9">
        <f t="shared" ref="T21:T30" si="21">IF(B21&gt;0,RANK(R21,R:R),"")</f>
        <v>32</v>
      </c>
      <c r="U21" s="48" t="s">
        <v>482</v>
      </c>
      <c r="V21" s="48"/>
      <c r="W21" s="48"/>
      <c r="X21" s="48"/>
      <c r="Y21" s="49">
        <f>IF(U21&gt;0,VLOOKUP(U21,HOLEINONE!$A$1:$B$37,2,FALSE),"")</f>
        <v>12</v>
      </c>
      <c r="Z21" s="49" t="str">
        <f>IF(V21&gt;0,VLOOKUP(V21,HOLEINONE!$A$1:$B$37,2,FALSE),"")</f>
        <v/>
      </c>
      <c r="AA21" s="49" t="str">
        <f>IF(W21&gt;0,VLOOKUP(W21,HOLEINONE!$A$1:$B$37,2,FALSE),"")</f>
        <v/>
      </c>
      <c r="AB21" s="49" t="str">
        <f>IF(X21&gt;0,VLOOKUP(X21,HOLEINONE!$A$1:$B$37,2,FALSE),"")</f>
        <v/>
      </c>
      <c r="AC21" s="58">
        <f t="shared" ref="AC21:AC23" si="22">IF(U21&gt;0,SUM(Y21:AB21),"")</f>
        <v>12</v>
      </c>
      <c r="AD21" s="52" t="s">
        <v>818</v>
      </c>
    </row>
    <row r="22" spans="1:30" ht="16.2">
      <c r="A22" s="79" t="s">
        <v>1</v>
      </c>
      <c r="B22" s="64">
        <v>247</v>
      </c>
      <c r="C22" s="61" t="s">
        <v>694</v>
      </c>
      <c r="D22" s="72" t="s">
        <v>772</v>
      </c>
      <c r="E22" s="72" t="s">
        <v>773</v>
      </c>
      <c r="F22" s="60" t="s">
        <v>8</v>
      </c>
      <c r="G22" s="73" t="s">
        <v>774</v>
      </c>
      <c r="H22" s="74">
        <v>12745</v>
      </c>
      <c r="I22" s="64">
        <v>9</v>
      </c>
      <c r="J22" s="64" t="s">
        <v>313</v>
      </c>
      <c r="K22" s="64" t="s">
        <v>497</v>
      </c>
      <c r="L22" s="68">
        <v>56</v>
      </c>
      <c r="M22" s="68">
        <v>60</v>
      </c>
      <c r="N22" s="68">
        <f t="shared" si="15"/>
        <v>116</v>
      </c>
      <c r="O22" s="3">
        <f t="shared" si="16"/>
        <v>98</v>
      </c>
      <c r="P22" s="8">
        <f t="shared" si="17"/>
        <v>12745</v>
      </c>
      <c r="Q22" s="9">
        <f t="shared" si="18"/>
        <v>884.08998625499999</v>
      </c>
      <c r="R22" s="9">
        <f t="shared" si="19"/>
        <v>902.02987154999994</v>
      </c>
      <c r="S22" s="9">
        <f t="shared" si="20"/>
        <v>89</v>
      </c>
      <c r="T22" s="9">
        <f t="shared" si="21"/>
        <v>64</v>
      </c>
      <c r="U22" s="48"/>
      <c r="V22" s="48"/>
      <c r="W22" s="48"/>
      <c r="X22" s="48"/>
      <c r="Y22" s="49" t="str">
        <f>IF(U22&gt;0,VLOOKUP(U22,HOLEINONE!$A$1:$B$37,2,FALSE),"")</f>
        <v/>
      </c>
      <c r="Z22" s="49" t="str">
        <f>IF(V22&gt;0,VLOOKUP(V22,HOLEINONE!$A$1:$B$37,2,FALSE),"")</f>
        <v/>
      </c>
      <c r="AA22" s="49" t="str">
        <f>IF(W22&gt;0,VLOOKUP(W22,HOLEINONE!$A$1:$B$37,2,FALSE),"")</f>
        <v/>
      </c>
      <c r="AB22" s="49" t="str">
        <f>IF(X22&gt;0,VLOOKUP(X22,HOLEINONE!$A$1:$B$37,2,FALSE),"")</f>
        <v/>
      </c>
      <c r="AC22" s="58" t="str">
        <f t="shared" si="22"/>
        <v/>
      </c>
      <c r="AD22" s="3"/>
    </row>
    <row r="23" spans="1:30" ht="16.2">
      <c r="A23" s="79" t="s">
        <v>2</v>
      </c>
      <c r="B23" s="60" t="s">
        <v>541</v>
      </c>
      <c r="C23" s="61" t="s">
        <v>403</v>
      </c>
      <c r="D23" s="63" t="s">
        <v>542</v>
      </c>
      <c r="E23" s="63" t="s">
        <v>543</v>
      </c>
      <c r="F23" s="64" t="s">
        <v>8</v>
      </c>
      <c r="G23" s="65" t="s">
        <v>224</v>
      </c>
      <c r="H23" s="66">
        <v>12082</v>
      </c>
      <c r="I23" s="67">
        <v>8</v>
      </c>
      <c r="J23" s="67" t="str">
        <f t="shared" ref="J23:J30" si="23">IF(I23="","",IF(I23&lt;=3,"EX",IF(I23&lt;=6,"A",IF(I23&lt;=9,"B","C"))))</f>
        <v>B</v>
      </c>
      <c r="K23" s="67" t="s">
        <v>497</v>
      </c>
      <c r="L23" s="68">
        <v>60</v>
      </c>
      <c r="M23" s="68">
        <v>57</v>
      </c>
      <c r="N23" s="68">
        <f t="shared" si="15"/>
        <v>117</v>
      </c>
      <c r="O23" s="3">
        <f t="shared" si="16"/>
        <v>101</v>
      </c>
      <c r="P23" s="8">
        <f t="shared" si="17"/>
        <v>12082</v>
      </c>
      <c r="Q23" s="9">
        <f t="shared" si="18"/>
        <v>883.07998691800003</v>
      </c>
      <c r="R23" s="9">
        <f t="shared" si="19"/>
        <v>899.03987817999996</v>
      </c>
      <c r="S23" s="9">
        <f t="shared" si="20"/>
        <v>96</v>
      </c>
      <c r="T23" s="9">
        <f t="shared" si="21"/>
        <v>84</v>
      </c>
      <c r="U23" s="48"/>
      <c r="V23" s="48"/>
      <c r="W23" s="48"/>
      <c r="X23" s="48"/>
      <c r="Y23" s="49" t="str">
        <f>IF(U23&gt;0,VLOOKUP(U23,HOLEINONE!$A$1:$B$37,2,FALSE),"")</f>
        <v/>
      </c>
      <c r="Z23" s="49" t="str">
        <f>IF(V23&gt;0,VLOOKUP(V23,HOLEINONE!$A$1:$B$37,2,FALSE),"")</f>
        <v/>
      </c>
      <c r="AA23" s="49" t="str">
        <f>IF(W23&gt;0,VLOOKUP(W23,HOLEINONE!$A$1:$B$37,2,FALSE),"")</f>
        <v/>
      </c>
      <c r="AB23" s="49" t="str">
        <f>IF(X23&gt;0,VLOOKUP(X23,HOLEINONE!$A$1:$B$37,2,FALSE),"")</f>
        <v/>
      </c>
      <c r="AC23" s="58" t="str">
        <f t="shared" si="22"/>
        <v/>
      </c>
      <c r="AD23" s="3"/>
    </row>
    <row r="24" spans="1:30" ht="16.2">
      <c r="A24" s="52" t="s">
        <v>3</v>
      </c>
      <c r="B24" s="17" t="s">
        <v>524</v>
      </c>
      <c r="C24" s="18" t="s">
        <v>414</v>
      </c>
      <c r="D24" s="19" t="s">
        <v>525</v>
      </c>
      <c r="E24" s="19" t="s">
        <v>526</v>
      </c>
      <c r="F24" s="20" t="s">
        <v>8</v>
      </c>
      <c r="G24" s="21" t="s">
        <v>52</v>
      </c>
      <c r="H24" s="22">
        <v>14496</v>
      </c>
      <c r="I24" s="16">
        <v>9</v>
      </c>
      <c r="J24" s="16" t="str">
        <f t="shared" si="23"/>
        <v>B</v>
      </c>
      <c r="K24" s="16" t="s">
        <v>497</v>
      </c>
      <c r="L24" s="3">
        <v>56</v>
      </c>
      <c r="M24" s="3">
        <v>63</v>
      </c>
      <c r="N24" s="3">
        <f t="shared" si="15"/>
        <v>119</v>
      </c>
      <c r="O24" s="3">
        <f t="shared" si="16"/>
        <v>101</v>
      </c>
      <c r="P24" s="8">
        <f t="shared" si="17"/>
        <v>14496</v>
      </c>
      <c r="Q24" s="9">
        <f t="shared" si="18"/>
        <v>881.08998450400009</v>
      </c>
      <c r="R24" s="9">
        <f t="shared" si="19"/>
        <v>899.02985404000003</v>
      </c>
      <c r="S24" s="9">
        <f t="shared" si="20"/>
        <v>110</v>
      </c>
      <c r="T24" s="9">
        <f t="shared" si="21"/>
        <v>90</v>
      </c>
      <c r="U24" s="47"/>
      <c r="V24" s="47"/>
      <c r="W24" s="47"/>
      <c r="X24" s="47"/>
      <c r="Y24" s="49" t="str">
        <f>IF(U24&gt;0,VLOOKUP(U24,HOLEINONE!$A$1:$B$37,2,FALSE),"")</f>
        <v/>
      </c>
      <c r="Z24" s="4"/>
      <c r="AA24" s="4"/>
      <c r="AB24" s="4"/>
      <c r="AC24" s="15"/>
      <c r="AD24" s="3"/>
    </row>
    <row r="25" spans="1:30" ht="16.2">
      <c r="A25" s="52" t="s">
        <v>4</v>
      </c>
      <c r="B25" s="17" t="s">
        <v>221</v>
      </c>
      <c r="C25" s="18" t="s">
        <v>421</v>
      </c>
      <c r="D25" s="19" t="s">
        <v>222</v>
      </c>
      <c r="E25" s="19" t="s">
        <v>223</v>
      </c>
      <c r="F25" s="20" t="s">
        <v>8</v>
      </c>
      <c r="G25" s="21" t="s">
        <v>224</v>
      </c>
      <c r="H25" s="22">
        <v>13189</v>
      </c>
      <c r="I25" s="16">
        <v>9</v>
      </c>
      <c r="J25" s="16" t="str">
        <f t="shared" si="23"/>
        <v>B</v>
      </c>
      <c r="K25" s="24" t="s">
        <v>497</v>
      </c>
      <c r="L25" s="3">
        <v>55</v>
      </c>
      <c r="M25" s="3">
        <v>65</v>
      </c>
      <c r="N25" s="3">
        <f t="shared" si="15"/>
        <v>120</v>
      </c>
      <c r="O25" s="3">
        <f t="shared" si="16"/>
        <v>102</v>
      </c>
      <c r="P25" s="8">
        <f t="shared" si="17"/>
        <v>13189</v>
      </c>
      <c r="Q25" s="9">
        <f t="shared" si="18"/>
        <v>880.08998581100002</v>
      </c>
      <c r="R25" s="9">
        <f t="shared" si="19"/>
        <v>898.02986710999994</v>
      </c>
      <c r="S25" s="9">
        <f t="shared" si="20"/>
        <v>115</v>
      </c>
      <c r="T25" s="9">
        <f t="shared" si="21"/>
        <v>102</v>
      </c>
      <c r="U25" s="47"/>
      <c r="V25" s="47"/>
      <c r="W25" s="47"/>
      <c r="X25" s="47"/>
      <c r="Y25" s="49" t="str">
        <f>IF(U25&gt;0,VLOOKUP(U25,HOLEINONE!$A$1:$B$37,2,FALSE),"")</f>
        <v/>
      </c>
      <c r="Z25" s="4"/>
      <c r="AA25" s="4"/>
      <c r="AB25" s="4"/>
      <c r="AC25" s="15"/>
      <c r="AD25" s="3"/>
    </row>
    <row r="26" spans="1:30" ht="16.2">
      <c r="A26" s="52" t="s">
        <v>5</v>
      </c>
      <c r="B26" s="17" t="s">
        <v>520</v>
      </c>
      <c r="C26" s="18" t="s">
        <v>417</v>
      </c>
      <c r="D26" s="19" t="s">
        <v>512</v>
      </c>
      <c r="E26" s="19" t="s">
        <v>491</v>
      </c>
      <c r="F26" s="20" t="s">
        <v>8</v>
      </c>
      <c r="G26" s="21" t="s">
        <v>94</v>
      </c>
      <c r="H26" s="22">
        <v>14528</v>
      </c>
      <c r="I26" s="16">
        <v>9</v>
      </c>
      <c r="J26" s="16" t="str">
        <f t="shared" si="23"/>
        <v>B</v>
      </c>
      <c r="K26" s="16" t="s">
        <v>497</v>
      </c>
      <c r="L26" s="3">
        <v>60</v>
      </c>
      <c r="M26" s="3">
        <v>65</v>
      </c>
      <c r="N26" s="3">
        <f t="shared" si="15"/>
        <v>125</v>
      </c>
      <c r="O26" s="3">
        <f t="shared" si="16"/>
        <v>107</v>
      </c>
      <c r="P26" s="8">
        <f t="shared" si="17"/>
        <v>14528</v>
      </c>
      <c r="Q26" s="9">
        <f t="shared" si="18"/>
        <v>875.08998447200008</v>
      </c>
      <c r="R26" s="9">
        <f t="shared" si="19"/>
        <v>893.02985372000001</v>
      </c>
      <c r="S26" s="9">
        <f t="shared" si="20"/>
        <v>140</v>
      </c>
      <c r="T26" s="9">
        <f t="shared" si="21"/>
        <v>130</v>
      </c>
      <c r="U26" s="48"/>
      <c r="V26" s="48"/>
      <c r="W26" s="48"/>
      <c r="X26" s="48"/>
      <c r="Y26" s="49" t="str">
        <f>IF(U26&gt;0,VLOOKUP(U26,HOLEINONE!$A$1:$B$37,2,FALSE),"")</f>
        <v/>
      </c>
      <c r="Z26" s="49" t="str">
        <f>IF(V26&gt;0,VLOOKUP(V26,HOLEINONE!$A$1:$B$37,2,FALSE),"")</f>
        <v/>
      </c>
      <c r="AA26" s="49" t="str">
        <f>IF(W26&gt;0,VLOOKUP(W26,HOLEINONE!$A$1:$B$37,2,FALSE),"")</f>
        <v/>
      </c>
      <c r="AB26" s="49" t="str">
        <f>IF(X26&gt;0,VLOOKUP(X26,HOLEINONE!$A$1:$B$37,2,FALSE),"")</f>
        <v/>
      </c>
      <c r="AC26" s="58" t="str">
        <f>IF(U26&gt;0,SUM(Y26:AB26),"")</f>
        <v/>
      </c>
      <c r="AD26" s="3"/>
    </row>
    <row r="27" spans="1:30" ht="16.2">
      <c r="A27" s="52" t="s">
        <v>6</v>
      </c>
      <c r="B27" s="17" t="s">
        <v>21</v>
      </c>
      <c r="C27" s="18" t="s">
        <v>401</v>
      </c>
      <c r="D27" s="19" t="s">
        <v>22</v>
      </c>
      <c r="E27" s="19" t="s">
        <v>23</v>
      </c>
      <c r="F27" s="20" t="s">
        <v>8</v>
      </c>
      <c r="G27" s="21" t="s">
        <v>17</v>
      </c>
      <c r="H27" s="22">
        <v>15211</v>
      </c>
      <c r="I27" s="16">
        <v>9</v>
      </c>
      <c r="J27" s="16" t="str">
        <f t="shared" si="23"/>
        <v>B</v>
      </c>
      <c r="K27" s="16" t="s">
        <v>497</v>
      </c>
      <c r="L27" s="3">
        <v>63</v>
      </c>
      <c r="M27" s="3">
        <v>64</v>
      </c>
      <c r="N27" s="3">
        <f t="shared" si="15"/>
        <v>127</v>
      </c>
      <c r="O27" s="3">
        <f t="shared" si="16"/>
        <v>109</v>
      </c>
      <c r="P27" s="8">
        <f t="shared" si="17"/>
        <v>15211</v>
      </c>
      <c r="Q27" s="9">
        <f t="shared" si="18"/>
        <v>873.08998378900003</v>
      </c>
      <c r="R27" s="9">
        <f t="shared" si="19"/>
        <v>891.02984688999993</v>
      </c>
      <c r="S27" s="9">
        <f t="shared" si="20"/>
        <v>147</v>
      </c>
      <c r="T27" s="9">
        <f t="shared" si="21"/>
        <v>147</v>
      </c>
      <c r="U27" s="48"/>
      <c r="V27" s="48"/>
      <c r="W27" s="48"/>
      <c r="X27" s="48"/>
      <c r="Y27" s="49" t="str">
        <f>IF(U27&gt;0,VLOOKUP(U27,HOLEINONE!$A$1:$B$37,2,FALSE),"")</f>
        <v/>
      </c>
      <c r="Z27" s="49" t="str">
        <f>IF(V27&gt;0,VLOOKUP(V27,HOLEINONE!$A$1:$B$37,2,FALSE),"")</f>
        <v/>
      </c>
      <c r="AA27" s="49" t="str">
        <f>IF(W27&gt;0,VLOOKUP(W27,HOLEINONE!$A$1:$B$37,2,FALSE),"")</f>
        <v/>
      </c>
      <c r="AB27" s="49" t="str">
        <f>IF(X27&gt;0,VLOOKUP(X27,HOLEINONE!$A$1:$B$37,2,FALSE),"")</f>
        <v/>
      </c>
      <c r="AC27" s="58" t="str">
        <f>IF(U27&gt;0,SUM(Y27:AB27),"")</f>
        <v/>
      </c>
      <c r="AD27" s="3"/>
    </row>
    <row r="28" spans="1:30" ht="16.2">
      <c r="A28" s="52" t="s">
        <v>811</v>
      </c>
      <c r="B28" s="17" t="s">
        <v>534</v>
      </c>
      <c r="C28" s="18" t="s">
        <v>406</v>
      </c>
      <c r="D28" s="32" t="s">
        <v>535</v>
      </c>
      <c r="E28" s="32" t="s">
        <v>536</v>
      </c>
      <c r="F28" s="16" t="s">
        <v>8</v>
      </c>
      <c r="G28" s="21" t="s">
        <v>224</v>
      </c>
      <c r="H28" s="22">
        <v>14088</v>
      </c>
      <c r="I28" s="16">
        <v>9</v>
      </c>
      <c r="J28" s="16" t="str">
        <f t="shared" si="23"/>
        <v>B</v>
      </c>
      <c r="K28" s="16" t="s">
        <v>497</v>
      </c>
      <c r="L28" s="3">
        <v>64</v>
      </c>
      <c r="M28" s="3">
        <v>68</v>
      </c>
      <c r="N28" s="3">
        <f t="shared" si="15"/>
        <v>132</v>
      </c>
      <c r="O28" s="3">
        <f t="shared" si="16"/>
        <v>114</v>
      </c>
      <c r="P28" s="8">
        <f t="shared" si="17"/>
        <v>14088</v>
      </c>
      <c r="Q28" s="9">
        <f t="shared" si="18"/>
        <v>868.08998491200009</v>
      </c>
      <c r="R28" s="9">
        <f t="shared" si="19"/>
        <v>886.02985811999997</v>
      </c>
      <c r="S28" s="9">
        <f t="shared" si="20"/>
        <v>170</v>
      </c>
      <c r="T28" s="9">
        <f t="shared" si="21"/>
        <v>178</v>
      </c>
      <c r="U28" s="48"/>
      <c r="V28" s="48"/>
      <c r="W28" s="48"/>
      <c r="X28" s="48"/>
      <c r="Y28" s="49" t="str">
        <f>IF(U28&gt;0,VLOOKUP(U28,HOLEINONE!$A$1:$B$37,2,FALSE),"")</f>
        <v/>
      </c>
      <c r="Z28" s="49" t="str">
        <f>IF(V28&gt;0,VLOOKUP(V28,HOLEINONE!$A$1:$B$37,2,FALSE),"")</f>
        <v/>
      </c>
      <c r="AA28" s="49" t="str">
        <f>IF(W28&gt;0,VLOOKUP(W28,HOLEINONE!$A$1:$B$37,2,FALSE),"")</f>
        <v/>
      </c>
      <c r="AB28" s="49" t="str">
        <f>IF(X28&gt;0,VLOOKUP(X28,HOLEINONE!$A$1:$B$37,2,FALSE),"")</f>
        <v/>
      </c>
      <c r="AC28" s="58" t="str">
        <f>IF(U28&gt;0,SUM(Y28:AB28),"")</f>
        <v/>
      </c>
      <c r="AD28" s="3"/>
    </row>
    <row r="29" spans="1:30" ht="16.2">
      <c r="A29" s="52" t="s">
        <v>812</v>
      </c>
      <c r="B29" s="17" t="s">
        <v>257</v>
      </c>
      <c r="C29" s="18" t="s">
        <v>682</v>
      </c>
      <c r="D29" s="31" t="s">
        <v>258</v>
      </c>
      <c r="E29" s="31" t="s">
        <v>259</v>
      </c>
      <c r="F29" s="33" t="s">
        <v>8</v>
      </c>
      <c r="G29" s="21" t="s">
        <v>224</v>
      </c>
      <c r="H29" s="22">
        <v>14865</v>
      </c>
      <c r="I29" s="16">
        <v>9</v>
      </c>
      <c r="J29" s="16" t="str">
        <f t="shared" si="23"/>
        <v>B</v>
      </c>
      <c r="K29" s="16" t="s">
        <v>497</v>
      </c>
      <c r="L29" s="3">
        <v>58</v>
      </c>
      <c r="M29" s="3">
        <v>74</v>
      </c>
      <c r="N29" s="3">
        <f t="shared" si="15"/>
        <v>132</v>
      </c>
      <c r="O29" s="3">
        <f t="shared" si="16"/>
        <v>114</v>
      </c>
      <c r="P29" s="8">
        <f t="shared" si="17"/>
        <v>14865</v>
      </c>
      <c r="Q29" s="9">
        <f t="shared" si="18"/>
        <v>868.08998413500001</v>
      </c>
      <c r="R29" s="9">
        <f t="shared" si="19"/>
        <v>886.02985034999995</v>
      </c>
      <c r="S29" s="9">
        <f t="shared" si="20"/>
        <v>171</v>
      </c>
      <c r="T29" s="9">
        <f t="shared" si="21"/>
        <v>179</v>
      </c>
      <c r="U29" s="48"/>
      <c r="V29" s="48"/>
      <c r="W29" s="48"/>
      <c r="X29" s="48"/>
      <c r="Y29" s="49" t="str">
        <f>IF(U29&gt;0,VLOOKUP(U29,HOLEINONE!$A$1:$B$37,2,FALSE),"")</f>
        <v/>
      </c>
      <c r="Z29" s="49" t="str">
        <f>IF(V29&gt;0,VLOOKUP(V29,HOLEINONE!$A$1:$B$37,2,FALSE),"")</f>
        <v/>
      </c>
      <c r="AA29" s="49" t="str">
        <f>IF(W29&gt;0,VLOOKUP(W29,HOLEINONE!$A$1:$B$37,2,FALSE),"")</f>
        <v/>
      </c>
      <c r="AB29" s="49" t="str">
        <f>IF(X29&gt;0,VLOOKUP(X29,HOLEINONE!$A$1:$B$37,2,FALSE),"")</f>
        <v/>
      </c>
      <c r="AC29" s="58" t="str">
        <f>IF(U29&gt;0,SUM(Y29:AB29),"")</f>
        <v/>
      </c>
      <c r="AD29" s="3"/>
    </row>
    <row r="30" spans="1:30" ht="14.4">
      <c r="A30" s="52" t="s">
        <v>813</v>
      </c>
      <c r="B30" s="17" t="s">
        <v>494</v>
      </c>
      <c r="C30" s="18" t="s">
        <v>433</v>
      </c>
      <c r="D30" s="19" t="s">
        <v>495</v>
      </c>
      <c r="E30" s="19" t="s">
        <v>496</v>
      </c>
      <c r="F30" s="20" t="s">
        <v>8</v>
      </c>
      <c r="G30" s="21" t="s">
        <v>224</v>
      </c>
      <c r="H30" s="22">
        <v>15013</v>
      </c>
      <c r="I30" s="16">
        <v>7</v>
      </c>
      <c r="J30" s="16" t="str">
        <f t="shared" si="23"/>
        <v>B</v>
      </c>
      <c r="K30" s="16" t="s">
        <v>497</v>
      </c>
      <c r="L30" s="3">
        <v>65</v>
      </c>
      <c r="M30" s="3">
        <v>69</v>
      </c>
      <c r="N30" s="3">
        <f t="shared" si="15"/>
        <v>134</v>
      </c>
      <c r="O30" s="3">
        <f t="shared" si="16"/>
        <v>120</v>
      </c>
      <c r="P30" s="8">
        <f t="shared" si="17"/>
        <v>15013</v>
      </c>
      <c r="Q30" s="9">
        <f t="shared" si="18"/>
        <v>866.069983987</v>
      </c>
      <c r="R30" s="9">
        <f t="shared" si="19"/>
        <v>880.04984887000001</v>
      </c>
      <c r="S30" s="9">
        <f t="shared" si="20"/>
        <v>175</v>
      </c>
      <c r="T30" s="9">
        <f t="shared" si="21"/>
        <v>186</v>
      </c>
      <c r="U30" s="47"/>
      <c r="V30" s="47"/>
      <c r="W30" s="47"/>
      <c r="X30" s="47"/>
      <c r="Y30" s="4"/>
      <c r="Z30" s="4"/>
      <c r="AA30" s="4"/>
      <c r="AB30" s="4"/>
      <c r="AC30" s="15"/>
      <c r="AD30" s="3"/>
    </row>
    <row r="31" spans="1:30" ht="17.399999999999999">
      <c r="A31" s="3"/>
      <c r="B31" s="108" t="s">
        <v>784</v>
      </c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3"/>
      <c r="P31" s="8"/>
      <c r="Q31" s="9"/>
      <c r="R31" s="9"/>
      <c r="S31" s="9"/>
      <c r="T31" s="9"/>
      <c r="U31" s="47"/>
      <c r="V31" s="47"/>
      <c r="W31" s="47"/>
      <c r="X31" s="47"/>
      <c r="Y31" s="4"/>
      <c r="Z31" s="4"/>
      <c r="AA31" s="4"/>
      <c r="AB31" s="4"/>
      <c r="AC31" s="15"/>
      <c r="AD31" s="3"/>
    </row>
    <row r="32" spans="1:30" ht="16.2">
      <c r="A32" s="79" t="s">
        <v>0</v>
      </c>
      <c r="B32" s="60" t="s">
        <v>749</v>
      </c>
      <c r="C32" s="61" t="s">
        <v>750</v>
      </c>
      <c r="D32" s="62" t="s">
        <v>751</v>
      </c>
      <c r="E32" s="62" t="s">
        <v>752</v>
      </c>
      <c r="F32" s="69" t="s">
        <v>8</v>
      </c>
      <c r="G32" s="65" t="s">
        <v>562</v>
      </c>
      <c r="H32" s="66">
        <v>13681</v>
      </c>
      <c r="I32" s="67">
        <v>6</v>
      </c>
      <c r="J32" s="67" t="str">
        <f t="shared" ref="J32:J37" si="24">IF(I32="","",IF(I32&lt;=3,"EX",IF(I32&lt;=6,"A",IF(I32&lt;=9,"B","C"))))</f>
        <v>A</v>
      </c>
      <c r="K32" s="67" t="s">
        <v>497</v>
      </c>
      <c r="L32" s="68">
        <v>50</v>
      </c>
      <c r="M32" s="68">
        <v>54</v>
      </c>
      <c r="N32" s="68">
        <f t="shared" ref="N32:N37" si="25">SUM(L32+M32)</f>
        <v>104</v>
      </c>
      <c r="O32" s="3">
        <f t="shared" ref="O32:O37" si="26">SUM(N32-(2*I32))</f>
        <v>92</v>
      </c>
      <c r="P32" s="8">
        <f t="shared" ref="P32:P37" si="27">H32</f>
        <v>13681</v>
      </c>
      <c r="Q32" s="9">
        <f t="shared" ref="Q32:Q37" si="28">IF(B32&gt;0,999.999999-N32+(I32*0.01)+(P32*-0.000000001),"")</f>
        <v>896.05998531899991</v>
      </c>
      <c r="R32" s="9">
        <f t="shared" ref="R32:R37" si="29">IF(B32&gt;0,999.999999-O32+(0.12-(I32*0.01))+(P32*-0.00000001)," ")</f>
        <v>908.05986218999999</v>
      </c>
      <c r="S32" s="9">
        <f t="shared" ref="S32:S37" si="30">IF(B32&gt;0,RANK(Q32,Q:Q),"")</f>
        <v>22</v>
      </c>
      <c r="T32" s="9">
        <f t="shared" ref="T32:T37" si="31">IF(B32&gt;0,RANK(R32,R:R),"")</f>
        <v>18</v>
      </c>
      <c r="U32" s="48" t="s">
        <v>466</v>
      </c>
      <c r="V32" s="48"/>
      <c r="W32" s="48"/>
      <c r="X32" s="48"/>
      <c r="Y32" s="49">
        <f>IF(U32&gt;0,VLOOKUP(U32,HOLEINONE!$A$1:$B$37,2,FALSE),"")</f>
        <v>7</v>
      </c>
      <c r="Z32" s="49" t="str">
        <f>IF(V32&gt;0,VLOOKUP(V32,HOLEINONE!$A$1:$B$37,2,FALSE),"")</f>
        <v/>
      </c>
      <c r="AA32" s="49" t="str">
        <f>IF(W32&gt;0,VLOOKUP(W32,HOLEINONE!$A$1:$B$37,2,FALSE),"")</f>
        <v/>
      </c>
      <c r="AB32" s="49" t="str">
        <f>IF(X32&gt;0,VLOOKUP(X32,HOLEINONE!$A$1:$B$37,2,FALSE),"")</f>
        <v/>
      </c>
      <c r="AC32" s="58">
        <f t="shared" ref="AC32:AC37" si="32">IF(U32&gt;0,SUM(Y32:AB32),"")</f>
        <v>7</v>
      </c>
      <c r="AD32" s="52" t="s">
        <v>828</v>
      </c>
    </row>
    <row r="33" spans="1:30" ht="16.2">
      <c r="A33" s="79" t="s">
        <v>1</v>
      </c>
      <c r="B33" s="60" t="s">
        <v>233</v>
      </c>
      <c r="C33" s="61" t="s">
        <v>322</v>
      </c>
      <c r="D33" s="62" t="s">
        <v>234</v>
      </c>
      <c r="E33" s="62" t="s">
        <v>235</v>
      </c>
      <c r="F33" s="69" t="s">
        <v>8</v>
      </c>
      <c r="G33" s="65" t="s">
        <v>224</v>
      </c>
      <c r="H33" s="66">
        <v>13665</v>
      </c>
      <c r="I33" s="67">
        <v>6</v>
      </c>
      <c r="J33" s="67" t="str">
        <f t="shared" si="24"/>
        <v>A</v>
      </c>
      <c r="K33" s="67" t="s">
        <v>497</v>
      </c>
      <c r="L33" s="68">
        <v>48</v>
      </c>
      <c r="M33" s="68">
        <v>57</v>
      </c>
      <c r="N33" s="68">
        <f t="shared" si="25"/>
        <v>105</v>
      </c>
      <c r="O33" s="3">
        <f t="shared" si="26"/>
        <v>93</v>
      </c>
      <c r="P33" s="8">
        <f t="shared" si="27"/>
        <v>13665</v>
      </c>
      <c r="Q33" s="9">
        <f t="shared" si="28"/>
        <v>895.05998533499996</v>
      </c>
      <c r="R33" s="9">
        <f t="shared" si="29"/>
        <v>907.05986235</v>
      </c>
      <c r="S33" s="9">
        <f t="shared" si="30"/>
        <v>27</v>
      </c>
      <c r="T33" s="9">
        <f t="shared" si="31"/>
        <v>23</v>
      </c>
      <c r="U33" s="47" t="s">
        <v>468</v>
      </c>
      <c r="V33" s="47"/>
      <c r="W33" s="47"/>
      <c r="X33" s="47"/>
      <c r="Y33" s="49">
        <f>IF(U33&gt;0,VLOOKUP(U33,HOLEINONE!$A$1:$B$37,2,FALSE),"")</f>
        <v>9</v>
      </c>
      <c r="Z33" s="49" t="str">
        <f>IF(V33&gt;0,VLOOKUP(V33,HOLEINONE!$A$1:$B$37,2,FALSE),"")</f>
        <v/>
      </c>
      <c r="AA33" s="49" t="str">
        <f>IF(W33&gt;0,VLOOKUP(W33,HOLEINONE!$A$1:$B$37,2,FALSE),"")</f>
        <v/>
      </c>
      <c r="AB33" s="49" t="str">
        <f>IF(X33&gt;0,VLOOKUP(X33,HOLEINONE!$A$1:$B$37,2,FALSE),"")</f>
        <v/>
      </c>
      <c r="AC33" s="58">
        <f t="shared" si="32"/>
        <v>9</v>
      </c>
      <c r="AD33" s="52" t="s">
        <v>824</v>
      </c>
    </row>
    <row r="34" spans="1:30" ht="16.2">
      <c r="A34" s="79" t="s">
        <v>2</v>
      </c>
      <c r="B34" s="60" t="s">
        <v>33</v>
      </c>
      <c r="C34" s="61" t="s">
        <v>356</v>
      </c>
      <c r="D34" s="62" t="s">
        <v>34</v>
      </c>
      <c r="E34" s="62" t="s">
        <v>35</v>
      </c>
      <c r="F34" s="69" t="s">
        <v>8</v>
      </c>
      <c r="G34" s="65" t="s">
        <v>30</v>
      </c>
      <c r="H34" s="66">
        <v>15313</v>
      </c>
      <c r="I34" s="67">
        <v>6</v>
      </c>
      <c r="J34" s="67" t="str">
        <f t="shared" si="24"/>
        <v>A</v>
      </c>
      <c r="K34" s="67" t="s">
        <v>497</v>
      </c>
      <c r="L34" s="68">
        <v>53</v>
      </c>
      <c r="M34" s="68">
        <v>52</v>
      </c>
      <c r="N34" s="68">
        <f t="shared" si="25"/>
        <v>105</v>
      </c>
      <c r="O34" s="3">
        <f t="shared" si="26"/>
        <v>93</v>
      </c>
      <c r="P34" s="8">
        <f t="shared" si="27"/>
        <v>15313</v>
      </c>
      <c r="Q34" s="9">
        <f t="shared" si="28"/>
        <v>895.059983687</v>
      </c>
      <c r="R34" s="9">
        <f t="shared" si="29"/>
        <v>907.05984587</v>
      </c>
      <c r="S34" s="9">
        <f t="shared" si="30"/>
        <v>28</v>
      </c>
      <c r="T34" s="9">
        <f t="shared" si="31"/>
        <v>24</v>
      </c>
      <c r="U34" s="48" t="s">
        <v>473</v>
      </c>
      <c r="V34" s="48"/>
      <c r="W34" s="48"/>
      <c r="X34" s="48"/>
      <c r="Y34" s="49">
        <f>IF(U34&gt;0,VLOOKUP(U34,HOLEINONE!$A$1:$B$37,2,FALSE),"")</f>
        <v>6</v>
      </c>
      <c r="Z34" s="49" t="str">
        <f>IF(V34&gt;0,VLOOKUP(V34,HOLEINONE!$A$1:$B$37,2,FALSE),"")</f>
        <v/>
      </c>
      <c r="AA34" s="49" t="str">
        <f>IF(W34&gt;0,VLOOKUP(W34,HOLEINONE!$A$1:$B$37,2,FALSE),"")</f>
        <v/>
      </c>
      <c r="AB34" s="49" t="str">
        <f>IF(X34&gt;0,VLOOKUP(X34,HOLEINONE!$A$1:$B$37,2,FALSE),"")</f>
        <v/>
      </c>
      <c r="AC34" s="58">
        <f t="shared" si="32"/>
        <v>6</v>
      </c>
      <c r="AD34" s="52" t="s">
        <v>832</v>
      </c>
    </row>
    <row r="35" spans="1:30" ht="16.2">
      <c r="A35" s="3" t="s">
        <v>3</v>
      </c>
      <c r="B35" s="17" t="s">
        <v>120</v>
      </c>
      <c r="C35" s="18" t="s">
        <v>771</v>
      </c>
      <c r="D35" s="19" t="s">
        <v>121</v>
      </c>
      <c r="E35" s="19" t="s">
        <v>122</v>
      </c>
      <c r="F35" s="20" t="s">
        <v>8</v>
      </c>
      <c r="G35" s="21" t="s">
        <v>103</v>
      </c>
      <c r="H35" s="22">
        <v>14203</v>
      </c>
      <c r="I35" s="16">
        <v>6</v>
      </c>
      <c r="J35" s="16" t="str">
        <f t="shared" si="24"/>
        <v>A</v>
      </c>
      <c r="K35" s="16" t="s">
        <v>497</v>
      </c>
      <c r="L35" s="3">
        <v>53</v>
      </c>
      <c r="M35" s="3">
        <v>58</v>
      </c>
      <c r="N35" s="3">
        <f t="shared" si="25"/>
        <v>111</v>
      </c>
      <c r="O35" s="3">
        <f t="shared" si="26"/>
        <v>99</v>
      </c>
      <c r="P35" s="8">
        <f t="shared" si="27"/>
        <v>14203</v>
      </c>
      <c r="Q35" s="9">
        <f t="shared" si="28"/>
        <v>889.05998479699997</v>
      </c>
      <c r="R35" s="9">
        <f t="shared" si="29"/>
        <v>901.05985696999994</v>
      </c>
      <c r="S35" s="9">
        <f t="shared" si="30"/>
        <v>65</v>
      </c>
      <c r="T35" s="9">
        <f t="shared" si="31"/>
        <v>73</v>
      </c>
      <c r="U35" s="48"/>
      <c r="V35" s="48"/>
      <c r="W35" s="48"/>
      <c r="X35" s="48"/>
      <c r="Y35" s="49" t="str">
        <f>IF(U35&gt;0,VLOOKUP(U35,HOLEINONE!$A$1:$B$37,2,FALSE),"")</f>
        <v/>
      </c>
      <c r="Z35" s="49" t="str">
        <f>IF(V35&gt;0,VLOOKUP(V35,HOLEINONE!$A$1:$B$37,2,FALSE),"")</f>
        <v/>
      </c>
      <c r="AA35" s="49" t="str">
        <f>IF(W35&gt;0,VLOOKUP(W35,HOLEINONE!$A$1:$B$37,2,FALSE),"")</f>
        <v/>
      </c>
      <c r="AB35" s="49" t="str">
        <f>IF(X35&gt;0,VLOOKUP(X35,HOLEINONE!$A$1:$B$37,2,FALSE),"")</f>
        <v/>
      </c>
      <c r="AC35" s="58" t="str">
        <f t="shared" si="32"/>
        <v/>
      </c>
      <c r="AD35" s="3"/>
    </row>
    <row r="36" spans="1:30" ht="16.2">
      <c r="A36" s="3" t="s">
        <v>4</v>
      </c>
      <c r="B36" s="17" t="s">
        <v>277</v>
      </c>
      <c r="C36" s="18" t="s">
        <v>753</v>
      </c>
      <c r="D36" s="19" t="s">
        <v>92</v>
      </c>
      <c r="E36" s="19" t="s">
        <v>278</v>
      </c>
      <c r="F36" s="20" t="s">
        <v>8</v>
      </c>
      <c r="G36" s="21" t="s">
        <v>279</v>
      </c>
      <c r="H36" s="22">
        <v>14323</v>
      </c>
      <c r="I36" s="16">
        <v>6</v>
      </c>
      <c r="J36" s="16" t="str">
        <f t="shared" si="24"/>
        <v>A</v>
      </c>
      <c r="K36" s="24" t="s">
        <v>497</v>
      </c>
      <c r="L36" s="3">
        <v>55</v>
      </c>
      <c r="M36" s="3">
        <v>57</v>
      </c>
      <c r="N36" s="3">
        <f t="shared" si="25"/>
        <v>112</v>
      </c>
      <c r="O36" s="3">
        <f t="shared" si="26"/>
        <v>100</v>
      </c>
      <c r="P36" s="8">
        <f t="shared" si="27"/>
        <v>14323</v>
      </c>
      <c r="Q36" s="9">
        <f t="shared" si="28"/>
        <v>888.05998467699999</v>
      </c>
      <c r="R36" s="9">
        <f t="shared" si="29"/>
        <v>900.0598557699999</v>
      </c>
      <c r="S36" s="9">
        <f t="shared" si="30"/>
        <v>68</v>
      </c>
      <c r="T36" s="9">
        <f t="shared" si="31"/>
        <v>78</v>
      </c>
      <c r="U36" s="48"/>
      <c r="V36" s="48"/>
      <c r="W36" s="48"/>
      <c r="X36" s="48"/>
      <c r="Y36" s="49" t="str">
        <f>IF(U36&gt;0,VLOOKUP(U36,HOLEINONE!$A$1:$B$37,2,FALSE),"")</f>
        <v/>
      </c>
      <c r="Z36" s="49" t="str">
        <f>IF(V36&gt;0,VLOOKUP(V36,HOLEINONE!$A$1:$B$37,2,FALSE),"")</f>
        <v/>
      </c>
      <c r="AA36" s="49" t="str">
        <f>IF(W36&gt;0,VLOOKUP(W36,HOLEINONE!$A$1:$B$37,2,FALSE),"")</f>
        <v/>
      </c>
      <c r="AB36" s="49" t="str">
        <f>IF(X36&gt;0,VLOOKUP(X36,HOLEINONE!$A$1:$B$37,2,FALSE),"")</f>
        <v/>
      </c>
      <c r="AC36" s="58" t="str">
        <f t="shared" si="32"/>
        <v/>
      </c>
      <c r="AD36" s="3"/>
    </row>
    <row r="37" spans="1:30" ht="16.2">
      <c r="A37" s="3" t="s">
        <v>5</v>
      </c>
      <c r="B37" s="17" t="s">
        <v>613</v>
      </c>
      <c r="C37" s="18" t="s">
        <v>364</v>
      </c>
      <c r="D37" s="19" t="s">
        <v>545</v>
      </c>
      <c r="E37" s="19" t="s">
        <v>220</v>
      </c>
      <c r="F37" s="20" t="s">
        <v>8</v>
      </c>
      <c r="G37" s="21" t="s">
        <v>52</v>
      </c>
      <c r="H37" s="22">
        <v>15321</v>
      </c>
      <c r="I37" s="16">
        <v>6</v>
      </c>
      <c r="J37" s="16" t="str">
        <f t="shared" si="24"/>
        <v>A</v>
      </c>
      <c r="K37" s="16" t="s">
        <v>497</v>
      </c>
      <c r="L37" s="3">
        <v>99</v>
      </c>
      <c r="M37" s="3">
        <v>99</v>
      </c>
      <c r="N37" s="3">
        <f t="shared" si="25"/>
        <v>198</v>
      </c>
      <c r="O37" s="3">
        <f t="shared" si="26"/>
        <v>186</v>
      </c>
      <c r="P37" s="8">
        <f t="shared" si="27"/>
        <v>15321</v>
      </c>
      <c r="Q37" s="9">
        <f t="shared" si="28"/>
        <v>802.05998367899997</v>
      </c>
      <c r="R37" s="9">
        <f t="shared" si="29"/>
        <v>814.05984578999994</v>
      </c>
      <c r="S37" s="9">
        <f t="shared" si="30"/>
        <v>192</v>
      </c>
      <c r="T37" s="9">
        <f t="shared" si="31"/>
        <v>192</v>
      </c>
      <c r="U37" s="48"/>
      <c r="V37" s="48"/>
      <c r="W37" s="48"/>
      <c r="X37" s="48"/>
      <c r="Y37" s="49" t="str">
        <f>IF(U37&gt;0,VLOOKUP(U37,HOLEINONE!$A$1:$B$37,2,FALSE),"")</f>
        <v/>
      </c>
      <c r="Z37" s="49" t="str">
        <f>IF(V37&gt;0,VLOOKUP(V37,HOLEINONE!$A$1:$B$37,2,FALSE),"")</f>
        <v/>
      </c>
      <c r="AA37" s="49" t="str">
        <f>IF(W37&gt;0,VLOOKUP(W37,HOLEINONE!$A$1:$B$37,2,FALSE),"")</f>
        <v/>
      </c>
      <c r="AB37" s="49" t="str">
        <f>IF(X37&gt;0,VLOOKUP(X37,HOLEINONE!$A$1:$B$37,2,FALSE),"")</f>
        <v/>
      </c>
      <c r="AC37" s="58" t="str">
        <f t="shared" si="32"/>
        <v/>
      </c>
      <c r="AD37" s="3"/>
    </row>
    <row r="38" spans="1:30" ht="17.399999999999999">
      <c r="A38" s="52"/>
      <c r="B38" s="108" t="s">
        <v>786</v>
      </c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3"/>
      <c r="P38" s="8"/>
      <c r="Q38" s="9"/>
      <c r="R38" s="9"/>
      <c r="S38" s="9"/>
      <c r="T38" s="9"/>
      <c r="U38" s="48"/>
      <c r="V38" s="48"/>
      <c r="W38" s="48"/>
      <c r="X38" s="48"/>
      <c r="Y38" s="49"/>
      <c r="Z38" s="49"/>
      <c r="AA38" s="49"/>
      <c r="AB38" s="49"/>
      <c r="AC38" s="58"/>
      <c r="AD38" s="3"/>
    </row>
    <row r="39" spans="1:30" ht="16.2">
      <c r="A39" s="79" t="s">
        <v>0</v>
      </c>
      <c r="B39" s="60" t="s">
        <v>146</v>
      </c>
      <c r="C39" s="61" t="s">
        <v>745</v>
      </c>
      <c r="D39" s="62" t="s">
        <v>147</v>
      </c>
      <c r="E39" s="62" t="s">
        <v>148</v>
      </c>
      <c r="F39" s="69" t="s">
        <v>8</v>
      </c>
      <c r="G39" s="65" t="s">
        <v>103</v>
      </c>
      <c r="H39" s="66">
        <v>12932</v>
      </c>
      <c r="I39" s="67">
        <v>3</v>
      </c>
      <c r="J39" s="67" t="str">
        <f t="shared" ref="J39:J41" si="33">IF(I39="","",IF(I39&lt;=3,"EX",IF(I39&lt;=6,"A",IF(I39&lt;=9,"B","C"))))</f>
        <v>EX</v>
      </c>
      <c r="K39" s="67" t="s">
        <v>497</v>
      </c>
      <c r="L39" s="68">
        <v>49</v>
      </c>
      <c r="M39" s="68">
        <v>51</v>
      </c>
      <c r="N39" s="68">
        <f t="shared" ref="N39:N41" si="34">SUM(L39+M39)</f>
        <v>100</v>
      </c>
      <c r="O39" s="3">
        <f t="shared" ref="O39:O41" si="35">SUM(N39-(2*I39))</f>
        <v>94</v>
      </c>
      <c r="P39" s="8">
        <f t="shared" ref="P39:P41" si="36">H39</f>
        <v>12932</v>
      </c>
      <c r="Q39" s="9">
        <f t="shared" ref="Q39:Q41" si="37">IF(B39&gt;0,999.999999-N39+(I39*0.01)+(P39*-0.000000001),"")</f>
        <v>900.02998606799997</v>
      </c>
      <c r="R39" s="9">
        <f t="shared" ref="R39:R41" si="38">IF(B39&gt;0,999.999999-O39+(0.12-(I39*0.01))+(P39*-0.00000001)," ")</f>
        <v>906.08986967999999</v>
      </c>
      <c r="S39" s="9">
        <f>IF(B39&gt;0,RANK(Q39,Q:Q),"")</f>
        <v>13</v>
      </c>
      <c r="T39" s="9">
        <f>IF(B39&gt;0,RANK(R39,R:R),"")</f>
        <v>30</v>
      </c>
      <c r="U39" s="47"/>
      <c r="V39" s="47"/>
      <c r="W39" s="47"/>
      <c r="X39" s="47"/>
      <c r="Y39" s="49"/>
      <c r="Z39" s="4"/>
      <c r="AA39" s="4"/>
      <c r="AB39" s="4"/>
      <c r="AC39" s="15"/>
      <c r="AD39" s="3"/>
    </row>
    <row r="40" spans="1:30" ht="16.2">
      <c r="A40" s="79" t="s">
        <v>1</v>
      </c>
      <c r="B40" s="60" t="s">
        <v>767</v>
      </c>
      <c r="C40" s="61" t="s">
        <v>768</v>
      </c>
      <c r="D40" s="62" t="s">
        <v>597</v>
      </c>
      <c r="E40" s="62" t="s">
        <v>769</v>
      </c>
      <c r="F40" s="69" t="s">
        <v>8</v>
      </c>
      <c r="G40" s="65" t="s">
        <v>279</v>
      </c>
      <c r="H40" s="66">
        <v>15336</v>
      </c>
      <c r="I40" s="67">
        <v>3</v>
      </c>
      <c r="J40" s="67" t="str">
        <f t="shared" si="33"/>
        <v>EX</v>
      </c>
      <c r="K40" s="67" t="s">
        <v>497</v>
      </c>
      <c r="L40" s="68">
        <v>52</v>
      </c>
      <c r="M40" s="68">
        <v>56</v>
      </c>
      <c r="N40" s="68">
        <f t="shared" si="34"/>
        <v>108</v>
      </c>
      <c r="O40" s="3">
        <f t="shared" si="35"/>
        <v>102</v>
      </c>
      <c r="P40" s="8">
        <f t="shared" si="36"/>
        <v>15336</v>
      </c>
      <c r="Q40" s="9">
        <f t="shared" si="37"/>
        <v>892.02998366399993</v>
      </c>
      <c r="R40" s="9">
        <f t="shared" si="38"/>
        <v>898.08984564000002</v>
      </c>
      <c r="S40" s="9">
        <f>IF(B40&gt;0,RANK(Q40,Q:Q),"")</f>
        <v>47</v>
      </c>
      <c r="T40" s="9">
        <f>IF(B40&gt;0,RANK(R40,R:R),"")</f>
        <v>95</v>
      </c>
      <c r="U40" s="47"/>
      <c r="V40" s="47"/>
      <c r="W40" s="47"/>
      <c r="X40" s="47"/>
      <c r="Y40" s="49"/>
      <c r="Z40" s="4"/>
      <c r="AA40" s="4"/>
      <c r="AB40" s="4"/>
      <c r="AC40" s="15"/>
      <c r="AD40" s="3"/>
    </row>
    <row r="41" spans="1:30" ht="16.2">
      <c r="A41" s="79" t="s">
        <v>2</v>
      </c>
      <c r="B41" s="60">
        <v>256</v>
      </c>
      <c r="C41" s="61" t="s">
        <v>319</v>
      </c>
      <c r="D41" s="62" t="s">
        <v>101</v>
      </c>
      <c r="E41" s="62" t="s">
        <v>102</v>
      </c>
      <c r="F41" s="69" t="s">
        <v>8</v>
      </c>
      <c r="G41" s="65" t="s">
        <v>103</v>
      </c>
      <c r="H41" s="66">
        <v>15220</v>
      </c>
      <c r="I41" s="67">
        <v>3</v>
      </c>
      <c r="J41" s="67" t="str">
        <f t="shared" si="33"/>
        <v>EX</v>
      </c>
      <c r="K41" s="67" t="s">
        <v>497</v>
      </c>
      <c r="L41" s="68">
        <v>52</v>
      </c>
      <c r="M41" s="68">
        <v>62</v>
      </c>
      <c r="N41" s="68">
        <f t="shared" si="34"/>
        <v>114</v>
      </c>
      <c r="O41" s="3">
        <f t="shared" si="35"/>
        <v>108</v>
      </c>
      <c r="P41" s="8">
        <f t="shared" si="36"/>
        <v>15220</v>
      </c>
      <c r="Q41" s="9">
        <f t="shared" si="37"/>
        <v>886.02998377999995</v>
      </c>
      <c r="R41" s="9">
        <f t="shared" si="38"/>
        <v>892.08984680000003</v>
      </c>
      <c r="S41" s="9">
        <f>IF(B41&gt;0,RANK(Q41,Q:Q),"")</f>
        <v>80</v>
      </c>
      <c r="T41" s="9">
        <f>IF(B41&gt;0,RANK(R41,R:R),"")</f>
        <v>136</v>
      </c>
      <c r="U41" s="48"/>
      <c r="V41" s="48"/>
      <c r="W41" s="48"/>
      <c r="X41" s="48"/>
      <c r="Y41" s="49"/>
      <c r="Z41" s="49"/>
      <c r="AA41" s="49"/>
      <c r="AB41" s="49"/>
      <c r="AC41" s="58"/>
      <c r="AD41" s="3"/>
    </row>
    <row r="42" spans="1:30" ht="17.399999999999999">
      <c r="A42" s="3"/>
      <c r="B42" s="108" t="s">
        <v>787</v>
      </c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3"/>
      <c r="P42" s="8"/>
      <c r="Q42" s="9"/>
      <c r="R42" s="9"/>
      <c r="S42" s="9"/>
      <c r="T42" s="9"/>
      <c r="U42" s="48"/>
      <c r="V42" s="48"/>
      <c r="W42" s="48"/>
      <c r="X42" s="48"/>
      <c r="Y42" s="49"/>
      <c r="Z42" s="49"/>
      <c r="AA42" s="49"/>
      <c r="AB42" s="49"/>
      <c r="AC42" s="58"/>
      <c r="AD42" s="3"/>
    </row>
    <row r="43" spans="1:30" ht="16.2">
      <c r="A43" s="79" t="s">
        <v>0</v>
      </c>
      <c r="B43" s="67" t="s">
        <v>179</v>
      </c>
      <c r="C43" s="70" t="s">
        <v>737</v>
      </c>
      <c r="D43" s="71" t="s">
        <v>180</v>
      </c>
      <c r="E43" s="71" t="s">
        <v>181</v>
      </c>
      <c r="F43" s="67" t="s">
        <v>7</v>
      </c>
      <c r="G43" s="65" t="s">
        <v>103</v>
      </c>
      <c r="H43" s="66">
        <v>16988</v>
      </c>
      <c r="I43" s="67">
        <v>12</v>
      </c>
      <c r="J43" s="67" t="str">
        <f t="shared" ref="J43:J52" si="39">IF(I43="","",IF(I43&lt;=3,"EX",IF(I43&lt;=6,"A",IF(I43&lt;=9,"B","C"))))</f>
        <v>C</v>
      </c>
      <c r="K43" s="67" t="s">
        <v>498</v>
      </c>
      <c r="L43" s="68">
        <v>60</v>
      </c>
      <c r="M43" s="68">
        <v>60</v>
      </c>
      <c r="N43" s="68">
        <f t="shared" ref="N43:N52" si="40">SUM(L43+M43)</f>
        <v>120</v>
      </c>
      <c r="O43" s="3">
        <f t="shared" ref="O43:O52" si="41">SUM(N43-(2*I43))</f>
        <v>96</v>
      </c>
      <c r="P43" s="8">
        <f t="shared" ref="P43:P52" si="42">H43</f>
        <v>16988</v>
      </c>
      <c r="Q43" s="9">
        <f t="shared" ref="Q43:Q52" si="43">IF(B43&gt;0,999.999999-N43+(I43*0.01)+(P43*-0.000000001),"")</f>
        <v>880.11998201200004</v>
      </c>
      <c r="R43" s="9">
        <f t="shared" ref="R43:R52" si="44">IF(B43&gt;0,999.999999-O43+(0.12-(I43*0.01))+(P43*-0.00000001)," ")</f>
        <v>903.99982911999996</v>
      </c>
      <c r="S43" s="9">
        <f t="shared" ref="S43:S52" si="45">IF(B43&gt;0,RANK(Q43,Q:Q),"")</f>
        <v>114</v>
      </c>
      <c r="T43" s="9">
        <f t="shared" ref="T43:T52" si="46">IF(B43&gt;0,RANK(R43,R:R),"")</f>
        <v>50</v>
      </c>
      <c r="U43" s="48"/>
      <c r="V43" s="48"/>
      <c r="W43" s="48"/>
      <c r="X43" s="48"/>
      <c r="Y43" s="49"/>
      <c r="Z43" s="49"/>
      <c r="AA43" s="49"/>
      <c r="AB43" s="49"/>
      <c r="AC43" s="58"/>
      <c r="AD43" s="3"/>
    </row>
    <row r="44" spans="1:30" ht="16.2">
      <c r="A44" s="79" t="s">
        <v>1</v>
      </c>
      <c r="B44" s="67" t="s">
        <v>204</v>
      </c>
      <c r="C44" s="70" t="s">
        <v>419</v>
      </c>
      <c r="D44" s="71" t="s">
        <v>205</v>
      </c>
      <c r="E44" s="71" t="s">
        <v>206</v>
      </c>
      <c r="F44" s="67" t="s">
        <v>7</v>
      </c>
      <c r="G44" s="65" t="s">
        <v>103</v>
      </c>
      <c r="H44" s="66">
        <v>18352</v>
      </c>
      <c r="I44" s="67">
        <v>12</v>
      </c>
      <c r="J44" s="67" t="str">
        <f t="shared" si="39"/>
        <v>C</v>
      </c>
      <c r="K44" s="67" t="s">
        <v>498</v>
      </c>
      <c r="L44" s="68">
        <v>61</v>
      </c>
      <c r="M44" s="68">
        <v>60</v>
      </c>
      <c r="N44" s="68">
        <f t="shared" si="40"/>
        <v>121</v>
      </c>
      <c r="O44" s="3">
        <f t="shared" si="41"/>
        <v>97</v>
      </c>
      <c r="P44" s="8">
        <f t="shared" si="42"/>
        <v>18352</v>
      </c>
      <c r="Q44" s="9">
        <f t="shared" si="43"/>
        <v>879.11998064800002</v>
      </c>
      <c r="R44" s="9">
        <f t="shared" si="44"/>
        <v>902.99981548000005</v>
      </c>
      <c r="S44" s="9">
        <f t="shared" si="45"/>
        <v>122</v>
      </c>
      <c r="T44" s="9">
        <f t="shared" si="46"/>
        <v>55</v>
      </c>
      <c r="U44" s="48"/>
      <c r="V44" s="48"/>
      <c r="W44" s="48"/>
      <c r="X44" s="48"/>
      <c r="Y44" s="49"/>
      <c r="Z44" s="49"/>
      <c r="AA44" s="49"/>
      <c r="AB44" s="49"/>
      <c r="AC44" s="58"/>
      <c r="AD44" s="3"/>
    </row>
    <row r="45" spans="1:30" ht="14.4">
      <c r="A45" s="79" t="s">
        <v>2</v>
      </c>
      <c r="B45" s="60" t="s">
        <v>117</v>
      </c>
      <c r="C45" s="61" t="s">
        <v>702</v>
      </c>
      <c r="D45" s="71" t="s">
        <v>118</v>
      </c>
      <c r="E45" s="62" t="s">
        <v>119</v>
      </c>
      <c r="F45" s="67" t="s">
        <v>7</v>
      </c>
      <c r="G45" s="65" t="s">
        <v>103</v>
      </c>
      <c r="H45" s="66">
        <v>17833</v>
      </c>
      <c r="I45" s="67">
        <v>12</v>
      </c>
      <c r="J45" s="67" t="str">
        <f t="shared" si="39"/>
        <v>C</v>
      </c>
      <c r="K45" s="67" t="s">
        <v>498</v>
      </c>
      <c r="L45" s="68">
        <v>57</v>
      </c>
      <c r="M45" s="68">
        <v>67</v>
      </c>
      <c r="N45" s="68">
        <f t="shared" si="40"/>
        <v>124</v>
      </c>
      <c r="O45" s="3">
        <f t="shared" si="41"/>
        <v>100</v>
      </c>
      <c r="P45" s="8">
        <f t="shared" si="42"/>
        <v>17833</v>
      </c>
      <c r="Q45" s="9">
        <f t="shared" si="43"/>
        <v>876.11998116699999</v>
      </c>
      <c r="R45" s="9">
        <f t="shared" si="44"/>
        <v>899.99982066999996</v>
      </c>
      <c r="S45" s="9">
        <f t="shared" si="45"/>
        <v>136</v>
      </c>
      <c r="T45" s="9">
        <f t="shared" si="46"/>
        <v>81</v>
      </c>
      <c r="U45" s="47"/>
      <c r="V45" s="47"/>
      <c r="W45" s="47"/>
      <c r="X45" s="47"/>
      <c r="Y45" s="4"/>
      <c r="Z45" s="4"/>
      <c r="AA45" s="4"/>
      <c r="AB45" s="4"/>
      <c r="AC45" s="15"/>
      <c r="AD45" s="3"/>
    </row>
    <row r="46" spans="1:30" ht="14.4">
      <c r="A46" s="3" t="s">
        <v>3</v>
      </c>
      <c r="B46" s="17" t="s">
        <v>296</v>
      </c>
      <c r="C46" s="18" t="s">
        <v>514</v>
      </c>
      <c r="D46" s="31" t="s">
        <v>297</v>
      </c>
      <c r="E46" s="31" t="s">
        <v>298</v>
      </c>
      <c r="F46" s="16" t="s">
        <v>7</v>
      </c>
      <c r="G46" s="21" t="s">
        <v>279</v>
      </c>
      <c r="H46" s="22">
        <v>18970</v>
      </c>
      <c r="I46" s="16">
        <v>12</v>
      </c>
      <c r="J46" s="16" t="str">
        <f t="shared" si="39"/>
        <v>C</v>
      </c>
      <c r="K46" s="24" t="s">
        <v>498</v>
      </c>
      <c r="L46" s="3">
        <v>63</v>
      </c>
      <c r="M46" s="3">
        <v>66</v>
      </c>
      <c r="N46" s="3">
        <f t="shared" si="40"/>
        <v>129</v>
      </c>
      <c r="O46" s="3">
        <f t="shared" si="41"/>
        <v>105</v>
      </c>
      <c r="P46" s="8">
        <f t="shared" si="42"/>
        <v>18970</v>
      </c>
      <c r="Q46" s="9">
        <f t="shared" si="43"/>
        <v>871.11998002999997</v>
      </c>
      <c r="R46" s="9">
        <f t="shared" si="44"/>
        <v>894.99980930000004</v>
      </c>
      <c r="S46" s="9">
        <f t="shared" si="45"/>
        <v>155</v>
      </c>
      <c r="T46" s="9">
        <f t="shared" si="46"/>
        <v>121</v>
      </c>
      <c r="U46" s="47"/>
      <c r="V46" s="47"/>
      <c r="W46" s="47"/>
      <c r="X46" s="47"/>
      <c r="Y46" s="4"/>
      <c r="Z46" s="4"/>
      <c r="AA46" s="4"/>
      <c r="AB46" s="4"/>
      <c r="AC46" s="15"/>
      <c r="AD46" s="3"/>
    </row>
    <row r="47" spans="1:30" ht="16.2">
      <c r="A47" s="3" t="s">
        <v>4</v>
      </c>
      <c r="B47" s="17" t="s">
        <v>518</v>
      </c>
      <c r="C47" s="18" t="s">
        <v>430</v>
      </c>
      <c r="D47" s="23" t="s">
        <v>61</v>
      </c>
      <c r="E47" s="19" t="s">
        <v>519</v>
      </c>
      <c r="F47" s="16" t="s">
        <v>7</v>
      </c>
      <c r="G47" s="21" t="s">
        <v>52</v>
      </c>
      <c r="H47" s="22">
        <v>17947</v>
      </c>
      <c r="I47" s="16">
        <v>12</v>
      </c>
      <c r="J47" s="16" t="str">
        <f t="shared" si="39"/>
        <v>C</v>
      </c>
      <c r="K47" s="24" t="s">
        <v>498</v>
      </c>
      <c r="L47" s="3">
        <v>64</v>
      </c>
      <c r="M47" s="3">
        <v>67</v>
      </c>
      <c r="N47" s="3">
        <f t="shared" si="40"/>
        <v>131</v>
      </c>
      <c r="O47" s="3">
        <f t="shared" si="41"/>
        <v>107</v>
      </c>
      <c r="P47" s="8">
        <f t="shared" si="42"/>
        <v>17947</v>
      </c>
      <c r="Q47" s="9">
        <f t="shared" si="43"/>
        <v>869.11998105300006</v>
      </c>
      <c r="R47" s="9">
        <f t="shared" si="44"/>
        <v>892.99981952999997</v>
      </c>
      <c r="S47" s="9">
        <f t="shared" si="45"/>
        <v>164</v>
      </c>
      <c r="T47" s="9">
        <f t="shared" si="46"/>
        <v>132</v>
      </c>
      <c r="U47" s="48"/>
      <c r="V47" s="48"/>
      <c r="W47" s="48"/>
      <c r="X47" s="48"/>
      <c r="Y47" s="49"/>
      <c r="Z47" s="49"/>
      <c r="AA47" s="49"/>
      <c r="AB47" s="49"/>
      <c r="AC47" s="58"/>
      <c r="AD47" s="52"/>
    </row>
    <row r="48" spans="1:30" ht="16.2">
      <c r="A48" s="3" t="s">
        <v>5</v>
      </c>
      <c r="B48" s="17" t="s">
        <v>188</v>
      </c>
      <c r="C48" s="18" t="s">
        <v>510</v>
      </c>
      <c r="D48" s="23" t="s">
        <v>186</v>
      </c>
      <c r="E48" s="23" t="s">
        <v>189</v>
      </c>
      <c r="F48" s="16" t="s">
        <v>7</v>
      </c>
      <c r="G48" s="21" t="s">
        <v>103</v>
      </c>
      <c r="H48" s="22">
        <v>18316</v>
      </c>
      <c r="I48" s="16">
        <v>12</v>
      </c>
      <c r="J48" s="16" t="str">
        <f t="shared" si="39"/>
        <v>C</v>
      </c>
      <c r="K48" s="24" t="s">
        <v>498</v>
      </c>
      <c r="L48" s="3">
        <v>67</v>
      </c>
      <c r="M48" s="3">
        <v>64</v>
      </c>
      <c r="N48" s="3">
        <f t="shared" si="40"/>
        <v>131</v>
      </c>
      <c r="O48" s="3">
        <f t="shared" si="41"/>
        <v>107</v>
      </c>
      <c r="P48" s="8">
        <f t="shared" si="42"/>
        <v>18316</v>
      </c>
      <c r="Q48" s="9">
        <f t="shared" si="43"/>
        <v>869.11998068399998</v>
      </c>
      <c r="R48" s="9">
        <f t="shared" si="44"/>
        <v>892.99981584</v>
      </c>
      <c r="S48" s="9">
        <f t="shared" si="45"/>
        <v>165</v>
      </c>
      <c r="T48" s="9">
        <f t="shared" si="46"/>
        <v>133</v>
      </c>
      <c r="U48" s="47"/>
      <c r="V48" s="47"/>
      <c r="W48" s="47"/>
      <c r="X48" s="47"/>
      <c r="Y48" s="49"/>
      <c r="Z48" s="49"/>
      <c r="AA48" s="49"/>
      <c r="AB48" s="49"/>
      <c r="AC48" s="58"/>
      <c r="AD48" s="52"/>
    </row>
    <row r="49" spans="1:30" ht="16.2">
      <c r="A49" s="3" t="s">
        <v>6</v>
      </c>
      <c r="B49" s="17" t="s">
        <v>299</v>
      </c>
      <c r="C49" s="18" t="s">
        <v>719</v>
      </c>
      <c r="D49" s="31" t="s">
        <v>300</v>
      </c>
      <c r="E49" s="37" t="s">
        <v>301</v>
      </c>
      <c r="F49" s="16" t="s">
        <v>7</v>
      </c>
      <c r="G49" s="16" t="s">
        <v>279</v>
      </c>
      <c r="H49" s="22">
        <v>16884</v>
      </c>
      <c r="I49" s="16">
        <v>12</v>
      </c>
      <c r="J49" s="16" t="str">
        <f t="shared" si="39"/>
        <v>C</v>
      </c>
      <c r="K49" s="24" t="s">
        <v>498</v>
      </c>
      <c r="L49" s="3">
        <v>64</v>
      </c>
      <c r="M49" s="3">
        <v>71</v>
      </c>
      <c r="N49" s="3">
        <f t="shared" si="40"/>
        <v>135</v>
      </c>
      <c r="O49" s="3">
        <f t="shared" si="41"/>
        <v>111</v>
      </c>
      <c r="P49" s="8">
        <f t="shared" si="42"/>
        <v>16884</v>
      </c>
      <c r="Q49" s="9">
        <f t="shared" si="43"/>
        <v>865.11998211599996</v>
      </c>
      <c r="R49" s="9">
        <f t="shared" si="44"/>
        <v>888.99983015999999</v>
      </c>
      <c r="S49" s="9">
        <f t="shared" si="45"/>
        <v>176</v>
      </c>
      <c r="T49" s="9">
        <f t="shared" si="46"/>
        <v>160</v>
      </c>
      <c r="U49" s="48"/>
      <c r="V49" s="48"/>
      <c r="W49" s="48"/>
      <c r="X49" s="48"/>
      <c r="Y49" s="49"/>
      <c r="Z49" s="49"/>
      <c r="AA49" s="49"/>
      <c r="AB49" s="49"/>
      <c r="AC49" s="58"/>
      <c r="AD49" s="52"/>
    </row>
    <row r="50" spans="1:30" ht="16.2">
      <c r="A50" s="3" t="s">
        <v>811</v>
      </c>
      <c r="B50" s="17" t="s">
        <v>554</v>
      </c>
      <c r="C50" s="18" t="s">
        <v>431</v>
      </c>
      <c r="D50" s="19" t="s">
        <v>495</v>
      </c>
      <c r="E50" s="19" t="s">
        <v>139</v>
      </c>
      <c r="F50" s="20" t="s">
        <v>7</v>
      </c>
      <c r="G50" s="21" t="s">
        <v>224</v>
      </c>
      <c r="H50" s="22">
        <v>15849</v>
      </c>
      <c r="I50" s="16">
        <v>12</v>
      </c>
      <c r="J50" s="16" t="str">
        <f t="shared" si="39"/>
        <v>C</v>
      </c>
      <c r="K50" s="24" t="s">
        <v>498</v>
      </c>
      <c r="L50" s="3">
        <v>67</v>
      </c>
      <c r="M50" s="3">
        <v>69</v>
      </c>
      <c r="N50" s="3">
        <f t="shared" si="40"/>
        <v>136</v>
      </c>
      <c r="O50" s="3">
        <f t="shared" si="41"/>
        <v>112</v>
      </c>
      <c r="P50" s="8">
        <f t="shared" si="42"/>
        <v>15849</v>
      </c>
      <c r="Q50" s="9">
        <f t="shared" si="43"/>
        <v>864.11998315100004</v>
      </c>
      <c r="R50" s="9">
        <f t="shared" si="44"/>
        <v>887.99984051000001</v>
      </c>
      <c r="S50" s="9">
        <f t="shared" si="45"/>
        <v>177</v>
      </c>
      <c r="T50" s="9">
        <f t="shared" si="46"/>
        <v>167</v>
      </c>
      <c r="U50" s="48"/>
      <c r="V50" s="48"/>
      <c r="W50" s="48"/>
      <c r="X50" s="48"/>
      <c r="Y50" s="49"/>
      <c r="Z50" s="49"/>
      <c r="AA50" s="49"/>
      <c r="AB50" s="49"/>
      <c r="AC50" s="58"/>
      <c r="AD50" s="3"/>
    </row>
    <row r="51" spans="1:30" ht="16.2">
      <c r="A51" s="3" t="s">
        <v>812</v>
      </c>
      <c r="B51" s="16" t="s">
        <v>190</v>
      </c>
      <c r="C51" s="25" t="s">
        <v>411</v>
      </c>
      <c r="D51" s="23" t="s">
        <v>31</v>
      </c>
      <c r="E51" s="23" t="s">
        <v>191</v>
      </c>
      <c r="F51" s="16" t="s">
        <v>7</v>
      </c>
      <c r="G51" s="21" t="s">
        <v>103</v>
      </c>
      <c r="H51" s="22">
        <v>18680</v>
      </c>
      <c r="I51" s="16">
        <v>12</v>
      </c>
      <c r="J51" s="16" t="str">
        <f t="shared" si="39"/>
        <v>C</v>
      </c>
      <c r="K51" s="24" t="s">
        <v>498</v>
      </c>
      <c r="L51" s="3">
        <v>65</v>
      </c>
      <c r="M51" s="3">
        <v>74</v>
      </c>
      <c r="N51" s="3">
        <f t="shared" si="40"/>
        <v>139</v>
      </c>
      <c r="O51" s="3">
        <f t="shared" si="41"/>
        <v>115</v>
      </c>
      <c r="P51" s="8">
        <f t="shared" si="42"/>
        <v>18680</v>
      </c>
      <c r="Q51" s="9">
        <f t="shared" si="43"/>
        <v>861.11998031999997</v>
      </c>
      <c r="R51" s="9">
        <f t="shared" si="44"/>
        <v>884.99981219999995</v>
      </c>
      <c r="S51" s="9">
        <f t="shared" si="45"/>
        <v>184</v>
      </c>
      <c r="T51" s="9">
        <f t="shared" si="46"/>
        <v>183</v>
      </c>
      <c r="U51" s="48"/>
      <c r="V51" s="48"/>
      <c r="W51" s="48"/>
      <c r="X51" s="48"/>
      <c r="Y51" s="49"/>
      <c r="Z51" s="49"/>
      <c r="AA51" s="49"/>
      <c r="AB51" s="49"/>
      <c r="AC51" s="58"/>
      <c r="AD51" s="3"/>
    </row>
    <row r="52" spans="1:30" ht="16.2">
      <c r="A52" s="3" t="s">
        <v>813</v>
      </c>
      <c r="B52" s="17" t="s">
        <v>511</v>
      </c>
      <c r="C52" s="18" t="s">
        <v>429</v>
      </c>
      <c r="D52" s="19" t="s">
        <v>512</v>
      </c>
      <c r="E52" s="19" t="s">
        <v>513</v>
      </c>
      <c r="F52" s="20" t="s">
        <v>7</v>
      </c>
      <c r="G52" s="21" t="s">
        <v>94</v>
      </c>
      <c r="H52" s="22">
        <v>15760</v>
      </c>
      <c r="I52" s="16">
        <v>12</v>
      </c>
      <c r="J52" s="16" t="str">
        <f t="shared" si="39"/>
        <v>C</v>
      </c>
      <c r="K52" s="24" t="s">
        <v>498</v>
      </c>
      <c r="L52" s="3">
        <v>66</v>
      </c>
      <c r="M52" s="3">
        <v>74</v>
      </c>
      <c r="N52" s="3">
        <f t="shared" si="40"/>
        <v>140</v>
      </c>
      <c r="O52" s="3">
        <f t="shared" si="41"/>
        <v>116</v>
      </c>
      <c r="P52" s="8">
        <f t="shared" si="42"/>
        <v>15760</v>
      </c>
      <c r="Q52" s="9">
        <f t="shared" si="43"/>
        <v>860.11998324000001</v>
      </c>
      <c r="R52" s="9">
        <f t="shared" si="44"/>
        <v>883.99984140000004</v>
      </c>
      <c r="S52" s="9">
        <f t="shared" si="45"/>
        <v>186</v>
      </c>
      <c r="T52" s="9">
        <f t="shared" si="46"/>
        <v>184</v>
      </c>
      <c r="U52" s="48"/>
      <c r="V52" s="48"/>
      <c r="W52" s="48"/>
      <c r="X52" s="48"/>
      <c r="Y52" s="49"/>
      <c r="Z52" s="49"/>
      <c r="AA52" s="49"/>
      <c r="AB52" s="49"/>
      <c r="AC52" s="58"/>
      <c r="AD52" s="3"/>
    </row>
    <row r="53" spans="1:30" ht="17.399999999999999">
      <c r="A53" s="3"/>
      <c r="B53" s="108" t="s">
        <v>788</v>
      </c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3"/>
      <c r="P53" s="8"/>
      <c r="Q53" s="9"/>
      <c r="R53" s="9"/>
      <c r="S53" s="9"/>
      <c r="T53" s="9"/>
      <c r="U53" s="48"/>
      <c r="V53" s="48"/>
      <c r="W53" s="48"/>
      <c r="X53" s="48"/>
      <c r="Y53" s="49"/>
      <c r="Z53" s="49"/>
      <c r="AA53" s="49"/>
      <c r="AB53" s="49"/>
      <c r="AC53" s="58"/>
      <c r="AD53" s="3"/>
    </row>
    <row r="54" spans="1:30" ht="16.2">
      <c r="A54" s="79" t="s">
        <v>0</v>
      </c>
      <c r="B54" s="60" t="s">
        <v>185</v>
      </c>
      <c r="C54" s="61" t="s">
        <v>728</v>
      </c>
      <c r="D54" s="71" t="s">
        <v>186</v>
      </c>
      <c r="E54" s="71" t="s">
        <v>187</v>
      </c>
      <c r="F54" s="67" t="s">
        <v>8</v>
      </c>
      <c r="G54" s="65" t="s">
        <v>103</v>
      </c>
      <c r="H54" s="66">
        <v>18490</v>
      </c>
      <c r="I54" s="67">
        <v>12</v>
      </c>
      <c r="J54" s="67" t="str">
        <f t="shared" ref="J54:J60" si="47">IF(I54="","",IF(I54&lt;=3,"EX",IF(I54&lt;=6,"A",IF(I54&lt;=9,"B","C"))))</f>
        <v>C</v>
      </c>
      <c r="K54" s="67" t="s">
        <v>498</v>
      </c>
      <c r="L54" s="68">
        <v>56</v>
      </c>
      <c r="M54" s="68">
        <v>55</v>
      </c>
      <c r="N54" s="68">
        <f t="shared" ref="N54:N60" si="48">SUM(L54+M54)</f>
        <v>111</v>
      </c>
      <c r="O54" s="3">
        <f t="shared" ref="O54:O60" si="49">SUM(N54-(2*I54))</f>
        <v>87</v>
      </c>
      <c r="P54" s="8">
        <f t="shared" ref="P54:P60" si="50">H54</f>
        <v>18490</v>
      </c>
      <c r="Q54" s="9">
        <f t="shared" ref="Q54:Q60" si="51">IF(B54&gt;0,999.999999-N54+(I54*0.01)+(P54*-0.000000001),"")</f>
        <v>889.11998051</v>
      </c>
      <c r="R54" s="9">
        <f t="shared" ref="R54:R60" si="52">IF(B54&gt;0,999.999999-O54+(0.12-(I54*0.01))+(P54*-0.00000001)," ")</f>
        <v>912.99981409999998</v>
      </c>
      <c r="S54" s="9">
        <f t="shared" ref="S54:S60" si="53">IF(B54&gt;0,RANK(Q54,Q:Q),"")</f>
        <v>61</v>
      </c>
      <c r="T54" s="9">
        <f t="shared" ref="T54:T60" si="54">IF(B54&gt;0,RANK(R54,R:R),"")</f>
        <v>6</v>
      </c>
      <c r="U54" s="48"/>
      <c r="V54" s="48"/>
      <c r="W54" s="48"/>
      <c r="X54" s="48"/>
      <c r="Y54" s="49" t="str">
        <f>IF(U54&gt;0,VLOOKUP(U54,HOLEINONE!$A$1:$B$37,2,FALSE),"")</f>
        <v/>
      </c>
      <c r="Z54" s="49" t="str">
        <f>IF(V54&gt;0,VLOOKUP(V54,HOLEINONE!$A$1:$B$37,2,FALSE),"")</f>
        <v/>
      </c>
      <c r="AA54" s="49" t="str">
        <f>IF(W54&gt;0,VLOOKUP(W54,HOLEINONE!$A$1:$B$37,2,FALSE),"")</f>
        <v/>
      </c>
      <c r="AB54" s="49" t="str">
        <f>IF(X54&gt;0,VLOOKUP(X54,HOLEINONE!$A$1:$B$37,2,FALSE),"")</f>
        <v/>
      </c>
      <c r="AC54" s="58" t="str">
        <f t="shared" ref="AC54:AC58" si="55">IF(U54&gt;0,SUM(Y54:AB54),"")</f>
        <v/>
      </c>
      <c r="AD54" s="3"/>
    </row>
    <row r="55" spans="1:30" ht="16.2">
      <c r="A55" s="79" t="s">
        <v>1</v>
      </c>
      <c r="B55" s="60" t="s">
        <v>68</v>
      </c>
      <c r="C55" s="61" t="s">
        <v>434</v>
      </c>
      <c r="D55" s="63" t="s">
        <v>69</v>
      </c>
      <c r="E55" s="72" t="s">
        <v>70</v>
      </c>
      <c r="F55" s="67" t="s">
        <v>8</v>
      </c>
      <c r="G55" s="65" t="s">
        <v>52</v>
      </c>
      <c r="H55" s="66">
        <v>15912</v>
      </c>
      <c r="I55" s="67">
        <v>12</v>
      </c>
      <c r="J55" s="67" t="str">
        <f t="shared" si="47"/>
        <v>C</v>
      </c>
      <c r="K55" s="67" t="s">
        <v>498</v>
      </c>
      <c r="L55" s="68">
        <v>60</v>
      </c>
      <c r="M55" s="68">
        <v>58</v>
      </c>
      <c r="N55" s="68">
        <f t="shared" si="48"/>
        <v>118</v>
      </c>
      <c r="O55" s="3">
        <f t="shared" si="49"/>
        <v>94</v>
      </c>
      <c r="P55" s="8">
        <f t="shared" si="50"/>
        <v>15912</v>
      </c>
      <c r="Q55" s="9">
        <f t="shared" si="51"/>
        <v>882.11998308800003</v>
      </c>
      <c r="R55" s="9">
        <f t="shared" si="52"/>
        <v>905.99983987999997</v>
      </c>
      <c r="S55" s="9">
        <f t="shared" si="53"/>
        <v>103</v>
      </c>
      <c r="T55" s="9">
        <f t="shared" si="54"/>
        <v>33</v>
      </c>
      <c r="U55" s="48"/>
      <c r="V55" s="48"/>
      <c r="W55" s="48"/>
      <c r="X55" s="48"/>
      <c r="Y55" s="49" t="str">
        <f>IF(U55&gt;0,VLOOKUP(U55,HOLEINONE!$A$1:$B$37,2,FALSE),"")</f>
        <v/>
      </c>
      <c r="Z55" s="49" t="str">
        <f>IF(V55&gt;0,VLOOKUP(V55,HOLEINONE!$A$1:$B$37,2,FALSE),"")</f>
        <v/>
      </c>
      <c r="AA55" s="49" t="str">
        <f>IF(W55&gt;0,VLOOKUP(W55,HOLEINONE!$A$1:$B$37,2,FALSE),"")</f>
        <v/>
      </c>
      <c r="AB55" s="49" t="str">
        <f>IF(X55&gt;0,VLOOKUP(X55,HOLEINONE!$A$1:$B$37,2,FALSE),"")</f>
        <v/>
      </c>
      <c r="AC55" s="58" t="str">
        <f t="shared" si="55"/>
        <v/>
      </c>
      <c r="AD55" s="3"/>
    </row>
    <row r="56" spans="1:30" ht="16.2">
      <c r="A56" s="79" t="s">
        <v>2</v>
      </c>
      <c r="B56" s="67" t="s">
        <v>192</v>
      </c>
      <c r="C56" s="70" t="s">
        <v>592</v>
      </c>
      <c r="D56" s="71" t="s">
        <v>193</v>
      </c>
      <c r="E56" s="71" t="s">
        <v>194</v>
      </c>
      <c r="F56" s="67" t="s">
        <v>8</v>
      </c>
      <c r="G56" s="65" t="s">
        <v>103</v>
      </c>
      <c r="H56" s="66">
        <v>18945</v>
      </c>
      <c r="I56" s="67">
        <v>12</v>
      </c>
      <c r="J56" s="67" t="str">
        <f t="shared" si="47"/>
        <v>C</v>
      </c>
      <c r="K56" s="67" t="s">
        <v>498</v>
      </c>
      <c r="L56" s="68">
        <v>59</v>
      </c>
      <c r="M56" s="68">
        <v>69</v>
      </c>
      <c r="N56" s="68">
        <f t="shared" si="48"/>
        <v>128</v>
      </c>
      <c r="O56" s="3">
        <f t="shared" si="49"/>
        <v>104</v>
      </c>
      <c r="P56" s="8">
        <f t="shared" si="50"/>
        <v>18945</v>
      </c>
      <c r="Q56" s="9">
        <f t="shared" si="51"/>
        <v>872.11998005500004</v>
      </c>
      <c r="R56" s="9">
        <f t="shared" si="52"/>
        <v>895.99980955000001</v>
      </c>
      <c r="S56" s="9">
        <f t="shared" si="53"/>
        <v>150</v>
      </c>
      <c r="T56" s="9">
        <f t="shared" si="54"/>
        <v>117</v>
      </c>
      <c r="U56" s="48"/>
      <c r="V56" s="48"/>
      <c r="W56" s="48"/>
      <c r="X56" s="48"/>
      <c r="Y56" s="49" t="str">
        <f>IF(U56&gt;0,VLOOKUP(U56,HOLEINONE!$A$1:$B$37,2,FALSE),"")</f>
        <v/>
      </c>
      <c r="Z56" s="49" t="str">
        <f>IF(V56&gt;0,VLOOKUP(V56,HOLEINONE!$A$1:$B$37,2,FALSE),"")</f>
        <v/>
      </c>
      <c r="AA56" s="49" t="str">
        <f>IF(W56&gt;0,VLOOKUP(W56,HOLEINONE!$A$1:$B$37,2,FALSE),"")</f>
        <v/>
      </c>
      <c r="AB56" s="49" t="str">
        <f>IF(X56&gt;0,VLOOKUP(X56,HOLEINONE!$A$1:$B$37,2,FALSE),"")</f>
        <v/>
      </c>
      <c r="AC56" s="58" t="str">
        <f t="shared" si="55"/>
        <v/>
      </c>
      <c r="AD56" s="3"/>
    </row>
    <row r="57" spans="1:30" ht="16.2">
      <c r="A57" s="52" t="s">
        <v>3</v>
      </c>
      <c r="B57" s="16" t="s">
        <v>167</v>
      </c>
      <c r="C57" s="25" t="s">
        <v>437</v>
      </c>
      <c r="D57" s="31" t="s">
        <v>168</v>
      </c>
      <c r="E57" s="31" t="s">
        <v>169</v>
      </c>
      <c r="F57" s="16" t="s">
        <v>8</v>
      </c>
      <c r="G57" s="21" t="s">
        <v>103</v>
      </c>
      <c r="H57" s="22">
        <v>16034</v>
      </c>
      <c r="I57" s="16">
        <v>11</v>
      </c>
      <c r="J57" s="16" t="str">
        <f t="shared" si="47"/>
        <v>C</v>
      </c>
      <c r="K57" s="16" t="s">
        <v>498</v>
      </c>
      <c r="L57" s="3">
        <v>67</v>
      </c>
      <c r="M57" s="3">
        <v>61</v>
      </c>
      <c r="N57" s="3">
        <f t="shared" si="48"/>
        <v>128</v>
      </c>
      <c r="O57" s="3">
        <f t="shared" si="49"/>
        <v>106</v>
      </c>
      <c r="P57" s="8">
        <f t="shared" si="50"/>
        <v>16034</v>
      </c>
      <c r="Q57" s="9">
        <f t="shared" si="51"/>
        <v>872.10998296599996</v>
      </c>
      <c r="R57" s="9">
        <f t="shared" si="52"/>
        <v>894.00983866000001</v>
      </c>
      <c r="S57" s="9">
        <f t="shared" si="53"/>
        <v>151</v>
      </c>
      <c r="T57" s="9">
        <f t="shared" si="54"/>
        <v>126</v>
      </c>
      <c r="U57" s="48"/>
      <c r="V57" s="48"/>
      <c r="W57" s="48"/>
      <c r="X57" s="48"/>
      <c r="Y57" s="49"/>
      <c r="Z57" s="49"/>
      <c r="AA57" s="49"/>
      <c r="AB57" s="49"/>
      <c r="AC57" s="58"/>
      <c r="AD57" s="3"/>
    </row>
    <row r="58" spans="1:30" ht="16.2">
      <c r="A58" s="52" t="s">
        <v>4</v>
      </c>
      <c r="B58" s="17" t="s">
        <v>164</v>
      </c>
      <c r="C58" s="18" t="s">
        <v>418</v>
      </c>
      <c r="D58" s="31" t="s">
        <v>165</v>
      </c>
      <c r="E58" s="31" t="s">
        <v>166</v>
      </c>
      <c r="F58" s="16" t="s">
        <v>8</v>
      </c>
      <c r="G58" s="21" t="s">
        <v>103</v>
      </c>
      <c r="H58" s="22">
        <v>16375</v>
      </c>
      <c r="I58" s="16">
        <v>10</v>
      </c>
      <c r="J58" s="16" t="str">
        <f t="shared" si="47"/>
        <v>C</v>
      </c>
      <c r="K58" s="24" t="s">
        <v>498</v>
      </c>
      <c r="L58" s="3">
        <v>63</v>
      </c>
      <c r="M58" s="3">
        <v>66</v>
      </c>
      <c r="N58" s="3">
        <f t="shared" si="48"/>
        <v>129</v>
      </c>
      <c r="O58" s="3">
        <f t="shared" si="49"/>
        <v>109</v>
      </c>
      <c r="P58" s="8">
        <f t="shared" si="50"/>
        <v>16375</v>
      </c>
      <c r="Q58" s="9">
        <f t="shared" si="51"/>
        <v>871.09998262500005</v>
      </c>
      <c r="R58" s="9">
        <f t="shared" si="52"/>
        <v>891.01983525000003</v>
      </c>
      <c r="S58" s="9">
        <f t="shared" si="53"/>
        <v>157</v>
      </c>
      <c r="T58" s="9">
        <f t="shared" si="54"/>
        <v>149</v>
      </c>
      <c r="U58" s="48"/>
      <c r="V58" s="48"/>
      <c r="W58" s="48"/>
      <c r="X58" s="48"/>
      <c r="Y58" s="49" t="str">
        <f>IF(U58&gt;0,VLOOKUP(U58,HOLEINONE!$A$1:$B$37,2,FALSE),"")</f>
        <v/>
      </c>
      <c r="Z58" s="49" t="str">
        <f>IF(V58&gt;0,VLOOKUP(V58,HOLEINONE!$A$1:$B$37,2,FALSE),"")</f>
        <v/>
      </c>
      <c r="AA58" s="49" t="str">
        <f>IF(W58&gt;0,VLOOKUP(W58,HOLEINONE!$A$1:$B$37,2,FALSE),"")</f>
        <v/>
      </c>
      <c r="AB58" s="49" t="str">
        <f>IF(X58&gt;0,VLOOKUP(X58,HOLEINONE!$A$1:$B$37,2,FALSE),"")</f>
        <v/>
      </c>
      <c r="AC58" s="58" t="str">
        <f t="shared" si="55"/>
        <v/>
      </c>
      <c r="AD58" s="3"/>
    </row>
    <row r="59" spans="1:30" ht="16.2">
      <c r="A59" s="52" t="s">
        <v>5</v>
      </c>
      <c r="B59" s="17" t="s">
        <v>499</v>
      </c>
      <c r="C59" s="18" t="s">
        <v>500</v>
      </c>
      <c r="D59" s="19" t="s">
        <v>501</v>
      </c>
      <c r="E59" s="19" t="s">
        <v>502</v>
      </c>
      <c r="F59" s="16" t="s">
        <v>8</v>
      </c>
      <c r="G59" s="21" t="s">
        <v>30</v>
      </c>
      <c r="H59" s="22">
        <v>18875</v>
      </c>
      <c r="I59" s="16">
        <v>12</v>
      </c>
      <c r="J59" s="16" t="str">
        <f t="shared" si="47"/>
        <v>C</v>
      </c>
      <c r="K59" s="24" t="s">
        <v>498</v>
      </c>
      <c r="L59" s="3">
        <v>68</v>
      </c>
      <c r="M59" s="3">
        <v>68</v>
      </c>
      <c r="N59" s="3">
        <f t="shared" si="48"/>
        <v>136</v>
      </c>
      <c r="O59" s="3">
        <f t="shared" si="49"/>
        <v>112</v>
      </c>
      <c r="P59" s="8">
        <f t="shared" si="50"/>
        <v>18875</v>
      </c>
      <c r="Q59" s="9">
        <f t="shared" si="51"/>
        <v>864.11998012499998</v>
      </c>
      <c r="R59" s="9">
        <f t="shared" si="52"/>
        <v>887.99981025</v>
      </c>
      <c r="S59" s="9">
        <f t="shared" si="53"/>
        <v>178</v>
      </c>
      <c r="T59" s="9">
        <f t="shared" si="54"/>
        <v>168</v>
      </c>
      <c r="U59" s="47"/>
      <c r="V59" s="47"/>
      <c r="W59" s="47"/>
      <c r="X59" s="47"/>
      <c r="Y59" s="49" t="str">
        <f>IF(U59&gt;0,VLOOKUP(U59,HOLEINONE!$A$1:$B$37,2,FALSE),"")</f>
        <v/>
      </c>
      <c r="Z59" s="4"/>
      <c r="AA59" s="4"/>
      <c r="AB59" s="4"/>
      <c r="AC59" s="15"/>
      <c r="AD59" s="3"/>
    </row>
    <row r="60" spans="1:30" ht="16.2">
      <c r="A60" s="52" t="s">
        <v>6</v>
      </c>
      <c r="B60" s="16" t="s">
        <v>527</v>
      </c>
      <c r="C60" s="25" t="s">
        <v>415</v>
      </c>
      <c r="D60" s="23" t="s">
        <v>528</v>
      </c>
      <c r="E60" s="23" t="s">
        <v>529</v>
      </c>
      <c r="F60" s="16" t="s">
        <v>8</v>
      </c>
      <c r="G60" s="16" t="s">
        <v>224</v>
      </c>
      <c r="H60" s="22">
        <v>17410</v>
      </c>
      <c r="I60" s="16">
        <v>12</v>
      </c>
      <c r="J60" s="16" t="str">
        <f t="shared" si="47"/>
        <v>C</v>
      </c>
      <c r="K60" s="24" t="s">
        <v>498</v>
      </c>
      <c r="L60" s="3">
        <v>70</v>
      </c>
      <c r="M60" s="3">
        <v>74</v>
      </c>
      <c r="N60" s="3">
        <f t="shared" si="48"/>
        <v>144</v>
      </c>
      <c r="O60" s="3">
        <f t="shared" si="49"/>
        <v>120</v>
      </c>
      <c r="P60" s="8">
        <f t="shared" si="50"/>
        <v>17410</v>
      </c>
      <c r="Q60" s="9">
        <f t="shared" si="51"/>
        <v>856.11998158999995</v>
      </c>
      <c r="R60" s="9">
        <f t="shared" si="52"/>
        <v>879.99982490000002</v>
      </c>
      <c r="S60" s="9">
        <f t="shared" si="53"/>
        <v>187</v>
      </c>
      <c r="T60" s="9">
        <f t="shared" si="54"/>
        <v>187</v>
      </c>
      <c r="U60" s="48"/>
      <c r="V60" s="48"/>
      <c r="W60" s="48"/>
      <c r="X60" s="48"/>
      <c r="Y60" s="49" t="str">
        <f>IF(U60&gt;0,VLOOKUP(U60,HOLEINONE!$A$1:$B$37,2,FALSE),"")</f>
        <v/>
      </c>
      <c r="Z60" s="49" t="str">
        <f>IF(V60&gt;0,VLOOKUP(V60,HOLEINONE!$A$1:$B$37,2,FALSE),"")</f>
        <v/>
      </c>
      <c r="AA60" s="49" t="str">
        <f>IF(W60&gt;0,VLOOKUP(W60,HOLEINONE!$A$1:$B$37,2,FALSE),"")</f>
        <v/>
      </c>
      <c r="AB60" s="49" t="str">
        <f>IF(X60&gt;0,VLOOKUP(X60,HOLEINONE!$A$1:$B$37,2,FALSE),"")</f>
        <v/>
      </c>
      <c r="AC60" s="58" t="str">
        <f>IF(U60&gt;0,SUM(Y60:AB60),"")</f>
        <v/>
      </c>
      <c r="AD60" s="3"/>
    </row>
    <row r="61" spans="1:30" ht="17.399999999999999">
      <c r="A61" s="3"/>
      <c r="B61" s="108" t="s">
        <v>789</v>
      </c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3"/>
      <c r="P61" s="8"/>
      <c r="Q61" s="9"/>
      <c r="R61" s="9"/>
      <c r="S61" s="9"/>
      <c r="T61" s="9"/>
      <c r="U61" s="47"/>
      <c r="V61" s="47"/>
      <c r="W61" s="47"/>
      <c r="X61" s="47"/>
      <c r="Y61" s="49" t="str">
        <f>IF(U61&gt;0,VLOOKUP(U61,HOLEINONE!$A$1:$B$37,2,FALSE),"")</f>
        <v/>
      </c>
      <c r="Z61" s="4"/>
      <c r="AA61" s="4"/>
      <c r="AB61" s="4"/>
      <c r="AC61" s="15"/>
      <c r="AD61" s="3"/>
    </row>
    <row r="62" spans="1:30" ht="16.2">
      <c r="A62" s="79" t="s">
        <v>0</v>
      </c>
      <c r="B62" s="67" t="s">
        <v>176</v>
      </c>
      <c r="C62" s="70" t="s">
        <v>399</v>
      </c>
      <c r="D62" s="62" t="s">
        <v>177</v>
      </c>
      <c r="E62" s="62" t="s">
        <v>178</v>
      </c>
      <c r="F62" s="69" t="s">
        <v>7</v>
      </c>
      <c r="G62" s="65" t="s">
        <v>103</v>
      </c>
      <c r="H62" s="66">
        <v>16868</v>
      </c>
      <c r="I62" s="67">
        <v>8</v>
      </c>
      <c r="J62" s="67" t="str">
        <f t="shared" ref="J62:J75" si="56">IF(I62="","",IF(I62&lt;=3,"EX",IF(I62&lt;=6,"A",IF(I62&lt;=9,"B","C"))))</f>
        <v>B</v>
      </c>
      <c r="K62" s="67" t="s">
        <v>498</v>
      </c>
      <c r="L62" s="68">
        <v>57</v>
      </c>
      <c r="M62" s="68">
        <v>53</v>
      </c>
      <c r="N62" s="68">
        <f t="shared" ref="N62:N75" si="57">SUM(L62+M62)</f>
        <v>110</v>
      </c>
      <c r="O62" s="3">
        <f t="shared" ref="O62:O75" si="58">SUM(N62-(2*I62))</f>
        <v>94</v>
      </c>
      <c r="P62" s="8">
        <f t="shared" ref="P62:P75" si="59">H62</f>
        <v>16868</v>
      </c>
      <c r="Q62" s="9">
        <f t="shared" ref="Q62:Q75" si="60">IF(B62&gt;0,999.999999-N62+(I62*0.01)+(P62*-0.000000001),"")</f>
        <v>890.07998213200005</v>
      </c>
      <c r="R62" s="9">
        <f t="shared" ref="R62:R75" si="61">IF(B62&gt;0,999.999999-O62+(0.12-(I62*0.01))+(P62*-0.00000001)," ")</f>
        <v>906.03983031999996</v>
      </c>
      <c r="S62" s="9">
        <f t="shared" ref="S62:S75" si="62">IF(B62&gt;0,RANK(Q62,Q:Q),"")</f>
        <v>58</v>
      </c>
      <c r="T62" s="9">
        <f t="shared" ref="T62:T75" si="63">IF(B62&gt;0,RANK(R62,R:R),"")</f>
        <v>31</v>
      </c>
      <c r="U62" s="48" t="s">
        <v>473</v>
      </c>
      <c r="V62" s="48"/>
      <c r="W62" s="48"/>
      <c r="X62" s="48"/>
      <c r="Y62" s="49">
        <f>IF(U62&gt;0,VLOOKUP(U62,HOLEINONE!$A$1:$B$37,2,FALSE),"")</f>
        <v>6</v>
      </c>
      <c r="Z62" s="49" t="str">
        <f>IF(V62&gt;0,VLOOKUP(V62,HOLEINONE!$A$1:$B$37,2,FALSE),"")</f>
        <v/>
      </c>
      <c r="AA62" s="49" t="str">
        <f>IF(W62&gt;0,VLOOKUP(W62,HOLEINONE!$A$1:$B$37,2,FALSE),"")</f>
        <v/>
      </c>
      <c r="AB62" s="49" t="str">
        <f>IF(X62&gt;0,VLOOKUP(X62,HOLEINONE!$A$1:$B$37,2,FALSE),"")</f>
        <v/>
      </c>
      <c r="AC62" s="58">
        <f>IF(U62&gt;0,SUM(Y62:AB62),"")</f>
        <v>6</v>
      </c>
      <c r="AD62" s="52" t="s">
        <v>836</v>
      </c>
    </row>
    <row r="63" spans="1:30" ht="16.2">
      <c r="A63" s="79" t="s">
        <v>1</v>
      </c>
      <c r="B63" s="60" t="s">
        <v>734</v>
      </c>
      <c r="C63" s="61" t="s">
        <v>735</v>
      </c>
      <c r="D63" s="62" t="s">
        <v>271</v>
      </c>
      <c r="E63" s="62" t="s">
        <v>736</v>
      </c>
      <c r="F63" s="69" t="s">
        <v>7</v>
      </c>
      <c r="G63" s="65" t="s">
        <v>263</v>
      </c>
      <c r="H63" s="66">
        <v>18926</v>
      </c>
      <c r="I63" s="67">
        <v>9</v>
      </c>
      <c r="J63" s="67" t="str">
        <f t="shared" si="56"/>
        <v>B</v>
      </c>
      <c r="K63" s="67" t="s">
        <v>498</v>
      </c>
      <c r="L63" s="68">
        <v>60</v>
      </c>
      <c r="M63" s="68">
        <v>55</v>
      </c>
      <c r="N63" s="68">
        <f t="shared" si="57"/>
        <v>115</v>
      </c>
      <c r="O63" s="3">
        <f t="shared" si="58"/>
        <v>97</v>
      </c>
      <c r="P63" s="8">
        <f t="shared" si="59"/>
        <v>18926</v>
      </c>
      <c r="Q63" s="9">
        <f t="shared" si="60"/>
        <v>885.08998007399998</v>
      </c>
      <c r="R63" s="9">
        <f t="shared" si="61"/>
        <v>903.02980974000002</v>
      </c>
      <c r="S63" s="9">
        <f t="shared" si="62"/>
        <v>83</v>
      </c>
      <c r="T63" s="9">
        <f t="shared" si="63"/>
        <v>54</v>
      </c>
      <c r="U63" s="47" t="s">
        <v>476</v>
      </c>
      <c r="V63" s="47"/>
      <c r="W63" s="47"/>
      <c r="X63" s="47"/>
      <c r="Y63" s="49">
        <f>IF(U63&gt;0,VLOOKUP(U63,HOLEINONE!$A$1:$B$37,2,FALSE),"")</f>
        <v>5</v>
      </c>
      <c r="Z63" s="49" t="str">
        <f>IF(V63&gt;0,VLOOKUP(V63,HOLEINONE!$A$1:$B$37,2,FALSE),"")</f>
        <v/>
      </c>
      <c r="AA63" s="49" t="str">
        <f>IF(W63&gt;0,VLOOKUP(W63,HOLEINONE!$A$1:$B$37,2,FALSE),"")</f>
        <v/>
      </c>
      <c r="AB63" s="49" t="str">
        <f>IF(X63&gt;0,VLOOKUP(X63,HOLEINONE!$A$1:$B$37,2,FALSE),"")</f>
        <v/>
      </c>
      <c r="AC63" s="58">
        <f>IF(U63&gt;0,SUM(Y63:AB63),"")</f>
        <v>5</v>
      </c>
      <c r="AD63" s="52" t="s">
        <v>846</v>
      </c>
    </row>
    <row r="64" spans="1:30" ht="16.2">
      <c r="A64" s="79" t="s">
        <v>2</v>
      </c>
      <c r="B64" s="60" t="s">
        <v>36</v>
      </c>
      <c r="C64" s="61" t="s">
        <v>382</v>
      </c>
      <c r="D64" s="62" t="s">
        <v>37</v>
      </c>
      <c r="E64" s="62" t="s">
        <v>38</v>
      </c>
      <c r="F64" s="69" t="s">
        <v>7</v>
      </c>
      <c r="G64" s="65" t="s">
        <v>30</v>
      </c>
      <c r="H64" s="66">
        <v>16757</v>
      </c>
      <c r="I64" s="67">
        <v>9</v>
      </c>
      <c r="J64" s="67" t="str">
        <f t="shared" si="56"/>
        <v>B</v>
      </c>
      <c r="K64" s="67" t="s">
        <v>498</v>
      </c>
      <c r="L64" s="68">
        <v>56</v>
      </c>
      <c r="M64" s="68">
        <v>60</v>
      </c>
      <c r="N64" s="68">
        <f t="shared" si="57"/>
        <v>116</v>
      </c>
      <c r="O64" s="3">
        <f t="shared" si="58"/>
        <v>98</v>
      </c>
      <c r="P64" s="8">
        <f t="shared" si="59"/>
        <v>16757</v>
      </c>
      <c r="Q64" s="9">
        <f t="shared" si="60"/>
        <v>884.08998224300001</v>
      </c>
      <c r="R64" s="9">
        <f t="shared" si="61"/>
        <v>902.02983142999994</v>
      </c>
      <c r="S64" s="9">
        <f t="shared" si="62"/>
        <v>90</v>
      </c>
      <c r="T64" s="9">
        <f t="shared" si="63"/>
        <v>65</v>
      </c>
      <c r="U64" s="48" t="s">
        <v>468</v>
      </c>
      <c r="V64" s="48"/>
      <c r="W64" s="48"/>
      <c r="X64" s="48"/>
      <c r="Y64" s="49">
        <f>IF(U64&gt;0,VLOOKUP(U64,HOLEINONE!$A$1:$B$37,2,FALSE),"")</f>
        <v>9</v>
      </c>
      <c r="Z64" s="49" t="str">
        <f>IF(V64&gt;0,VLOOKUP(V64,HOLEINONE!$A$1:$B$37,2,FALSE),"")</f>
        <v/>
      </c>
      <c r="AA64" s="49" t="str">
        <f>IF(W64&gt;0,VLOOKUP(W64,HOLEINONE!$A$1:$B$37,2,FALSE),"")</f>
        <v/>
      </c>
      <c r="AB64" s="49" t="str">
        <f>IF(X64&gt;0,VLOOKUP(X64,HOLEINONE!$A$1:$B$37,2,FALSE),"")</f>
        <v/>
      </c>
      <c r="AC64" s="58">
        <f>IF(U64&gt;0,SUM(Y64:AB64),"")</f>
        <v>9</v>
      </c>
      <c r="AD64" s="52" t="s">
        <v>825</v>
      </c>
    </row>
    <row r="65" spans="1:30" ht="16.2">
      <c r="A65" s="3" t="s">
        <v>3</v>
      </c>
      <c r="B65" s="17" t="s">
        <v>236</v>
      </c>
      <c r="C65" s="18" t="s">
        <v>427</v>
      </c>
      <c r="D65" s="19" t="s">
        <v>234</v>
      </c>
      <c r="E65" s="19" t="s">
        <v>237</v>
      </c>
      <c r="F65" s="20" t="s">
        <v>7</v>
      </c>
      <c r="G65" s="21" t="s">
        <v>224</v>
      </c>
      <c r="H65" s="22">
        <v>15656</v>
      </c>
      <c r="I65" s="16">
        <v>7</v>
      </c>
      <c r="J65" s="16" t="str">
        <f t="shared" si="56"/>
        <v>B</v>
      </c>
      <c r="K65" s="24" t="s">
        <v>498</v>
      </c>
      <c r="L65" s="3">
        <v>62</v>
      </c>
      <c r="M65" s="3">
        <v>55</v>
      </c>
      <c r="N65" s="3">
        <f t="shared" si="57"/>
        <v>117</v>
      </c>
      <c r="O65" s="3">
        <f t="shared" si="58"/>
        <v>103</v>
      </c>
      <c r="P65" s="8">
        <f t="shared" si="59"/>
        <v>15656</v>
      </c>
      <c r="Q65" s="9">
        <f t="shared" si="60"/>
        <v>883.06998334400009</v>
      </c>
      <c r="R65" s="9">
        <f t="shared" si="61"/>
        <v>897.04984243999991</v>
      </c>
      <c r="S65" s="9">
        <f t="shared" si="62"/>
        <v>102</v>
      </c>
      <c r="T65" s="9">
        <f t="shared" si="63"/>
        <v>107</v>
      </c>
      <c r="U65" s="47"/>
      <c r="V65" s="47"/>
      <c r="W65" s="47"/>
      <c r="X65" s="47"/>
      <c r="Y65" s="49" t="str">
        <f>IF(U65&gt;0,VLOOKUP(U65,HOLEINONE!$A$1:$B$37,2,FALSE),"")</f>
        <v/>
      </c>
      <c r="Z65" s="4"/>
      <c r="AA65" s="4"/>
      <c r="AB65" s="4"/>
      <c r="AC65" s="15"/>
      <c r="AD65" s="3"/>
    </row>
    <row r="66" spans="1:30" ht="16.2">
      <c r="A66" s="3" t="s">
        <v>4</v>
      </c>
      <c r="B66" s="17" t="s">
        <v>197</v>
      </c>
      <c r="C66" s="18" t="s">
        <v>324</v>
      </c>
      <c r="D66" s="23" t="s">
        <v>198</v>
      </c>
      <c r="E66" s="23" t="s">
        <v>199</v>
      </c>
      <c r="F66" s="16" t="s">
        <v>7</v>
      </c>
      <c r="G66" s="21" t="s">
        <v>103</v>
      </c>
      <c r="H66" s="22">
        <v>18191</v>
      </c>
      <c r="I66" s="16">
        <v>9</v>
      </c>
      <c r="J66" s="16" t="str">
        <f t="shared" si="56"/>
        <v>B</v>
      </c>
      <c r="K66" s="24" t="s">
        <v>498</v>
      </c>
      <c r="L66" s="3">
        <v>57</v>
      </c>
      <c r="M66" s="3">
        <v>61</v>
      </c>
      <c r="N66" s="3">
        <f t="shared" si="57"/>
        <v>118</v>
      </c>
      <c r="O66" s="3">
        <f t="shared" si="58"/>
        <v>100</v>
      </c>
      <c r="P66" s="8">
        <f t="shared" si="59"/>
        <v>18191</v>
      </c>
      <c r="Q66" s="9">
        <f t="shared" si="60"/>
        <v>882.08998080900005</v>
      </c>
      <c r="R66" s="9">
        <f t="shared" si="61"/>
        <v>900.02981708999994</v>
      </c>
      <c r="S66" s="9">
        <f t="shared" si="62"/>
        <v>105</v>
      </c>
      <c r="T66" s="9">
        <f t="shared" si="63"/>
        <v>80</v>
      </c>
      <c r="U66" s="48"/>
      <c r="V66" s="48"/>
      <c r="W66" s="48"/>
      <c r="X66" s="48"/>
      <c r="Y66" s="49" t="str">
        <f>IF(U66&gt;0,VLOOKUP(U66,HOLEINONE!$A$1:$B$37,2,FALSE),"")</f>
        <v/>
      </c>
      <c r="Z66" s="49" t="str">
        <f>IF(V66&gt;0,VLOOKUP(V66,HOLEINONE!$A$1:$B$37,2,FALSE),"")</f>
        <v/>
      </c>
      <c r="AA66" s="49" t="str">
        <f>IF(W66&gt;0,VLOOKUP(W66,HOLEINONE!$A$1:$B$37,2,FALSE),"")</f>
        <v/>
      </c>
      <c r="AB66" s="49" t="str">
        <f>IF(X66&gt;0,VLOOKUP(X66,HOLEINONE!$A$1:$B$37,2,FALSE),"")</f>
        <v/>
      </c>
      <c r="AC66" s="58" t="str">
        <f>IF(U66&gt;0,SUM(Y66:AB66),"")</f>
        <v/>
      </c>
      <c r="AD66" s="3"/>
    </row>
    <row r="67" spans="1:30" ht="14.4">
      <c r="A67" s="3" t="s">
        <v>5</v>
      </c>
      <c r="B67" s="17" t="s">
        <v>140</v>
      </c>
      <c r="C67" s="18" t="s">
        <v>709</v>
      </c>
      <c r="D67" s="19" t="s">
        <v>141</v>
      </c>
      <c r="E67" s="19" t="s">
        <v>142</v>
      </c>
      <c r="F67" s="20" t="s">
        <v>7</v>
      </c>
      <c r="G67" s="21" t="s">
        <v>103</v>
      </c>
      <c r="H67" s="22">
        <v>16338</v>
      </c>
      <c r="I67" s="16">
        <v>9</v>
      </c>
      <c r="J67" s="16" t="str">
        <f t="shared" si="56"/>
        <v>B</v>
      </c>
      <c r="K67" s="24" t="s">
        <v>498</v>
      </c>
      <c r="L67" s="3">
        <v>57</v>
      </c>
      <c r="M67" s="3">
        <v>62</v>
      </c>
      <c r="N67" s="3">
        <f t="shared" si="57"/>
        <v>119</v>
      </c>
      <c r="O67" s="3">
        <f t="shared" si="58"/>
        <v>101</v>
      </c>
      <c r="P67" s="8">
        <f t="shared" si="59"/>
        <v>16338</v>
      </c>
      <c r="Q67" s="9">
        <f t="shared" si="60"/>
        <v>881.08998266200001</v>
      </c>
      <c r="R67" s="9">
        <f t="shared" si="61"/>
        <v>899.02983561999997</v>
      </c>
      <c r="S67" s="9">
        <f t="shared" si="62"/>
        <v>111</v>
      </c>
      <c r="T67" s="9">
        <f t="shared" si="63"/>
        <v>91</v>
      </c>
      <c r="U67" s="47"/>
      <c r="V67" s="47"/>
      <c r="W67" s="47"/>
      <c r="X67" s="47"/>
      <c r="Y67" s="4"/>
      <c r="Z67" s="4"/>
      <c r="AA67" s="4"/>
      <c r="AB67" s="4"/>
      <c r="AC67" s="15"/>
      <c r="AD67" s="3"/>
    </row>
    <row r="68" spans="1:30" ht="16.2">
      <c r="A68" s="3" t="s">
        <v>6</v>
      </c>
      <c r="B68" s="17" t="s">
        <v>123</v>
      </c>
      <c r="C68" s="18" t="s">
        <v>394</v>
      </c>
      <c r="D68" s="19" t="s">
        <v>124</v>
      </c>
      <c r="E68" s="19" t="s">
        <v>125</v>
      </c>
      <c r="F68" s="20" t="s">
        <v>7</v>
      </c>
      <c r="G68" s="21" t="s">
        <v>103</v>
      </c>
      <c r="H68" s="22">
        <v>18290</v>
      </c>
      <c r="I68" s="16">
        <v>9</v>
      </c>
      <c r="J68" s="16" t="str">
        <f t="shared" si="56"/>
        <v>B</v>
      </c>
      <c r="K68" s="24" t="s">
        <v>498</v>
      </c>
      <c r="L68" s="3">
        <v>59</v>
      </c>
      <c r="M68" s="3">
        <v>63</v>
      </c>
      <c r="N68" s="3">
        <f t="shared" si="57"/>
        <v>122</v>
      </c>
      <c r="O68" s="3">
        <f t="shared" si="58"/>
        <v>104</v>
      </c>
      <c r="P68" s="8">
        <f t="shared" si="59"/>
        <v>18290</v>
      </c>
      <c r="Q68" s="9">
        <f t="shared" si="60"/>
        <v>878.08998071000008</v>
      </c>
      <c r="R68" s="9">
        <f t="shared" si="61"/>
        <v>896.02981609999995</v>
      </c>
      <c r="S68" s="9">
        <f t="shared" si="62"/>
        <v>127</v>
      </c>
      <c r="T68" s="9">
        <f t="shared" si="63"/>
        <v>114</v>
      </c>
      <c r="U68" s="48"/>
      <c r="V68" s="48"/>
      <c r="W68" s="48"/>
      <c r="X68" s="48"/>
      <c r="Y68" s="49" t="str">
        <f>IF(U68&gt;0,VLOOKUP(U68,HOLEINONE!$A$1:$B$37,2,FALSE),"")</f>
        <v/>
      </c>
      <c r="Z68" s="49" t="str">
        <f>IF(V68&gt;0,VLOOKUP(V68,HOLEINONE!$A$1:$B$37,2,FALSE),"")</f>
        <v/>
      </c>
      <c r="AA68" s="49" t="str">
        <f>IF(W68&gt;0,VLOOKUP(W68,HOLEINONE!$A$1:$B$37,2,FALSE),"")</f>
        <v/>
      </c>
      <c r="AB68" s="49" t="str">
        <f>IF(X68&gt;0,VLOOKUP(X68,HOLEINONE!$A$1:$B$37,2,FALSE),"")</f>
        <v/>
      </c>
      <c r="AC68" s="58" t="str">
        <f>IF(U68&gt;0,SUM(Y68:AB68),"")</f>
        <v/>
      </c>
      <c r="AD68" s="3"/>
    </row>
    <row r="69" spans="1:30" ht="16.2">
      <c r="A69" s="3" t="s">
        <v>811</v>
      </c>
      <c r="B69" s="34" t="s">
        <v>260</v>
      </c>
      <c r="C69" s="35" t="s">
        <v>416</v>
      </c>
      <c r="D69" s="19" t="s">
        <v>261</v>
      </c>
      <c r="E69" s="19" t="s">
        <v>262</v>
      </c>
      <c r="F69" s="20" t="s">
        <v>7</v>
      </c>
      <c r="G69" s="21" t="s">
        <v>263</v>
      </c>
      <c r="H69" s="22">
        <v>16772</v>
      </c>
      <c r="I69" s="16">
        <v>7</v>
      </c>
      <c r="J69" s="16" t="str">
        <f t="shared" si="56"/>
        <v>B</v>
      </c>
      <c r="K69" s="24" t="s">
        <v>498</v>
      </c>
      <c r="L69" s="3">
        <v>60</v>
      </c>
      <c r="M69" s="3">
        <v>63</v>
      </c>
      <c r="N69" s="3">
        <f t="shared" si="57"/>
        <v>123</v>
      </c>
      <c r="O69" s="3">
        <f t="shared" si="58"/>
        <v>109</v>
      </c>
      <c r="P69" s="8">
        <f t="shared" si="59"/>
        <v>16772</v>
      </c>
      <c r="Q69" s="9">
        <f t="shared" si="60"/>
        <v>877.06998222800007</v>
      </c>
      <c r="R69" s="9">
        <f t="shared" si="61"/>
        <v>891.04983127999992</v>
      </c>
      <c r="S69" s="9">
        <f t="shared" si="62"/>
        <v>135</v>
      </c>
      <c r="T69" s="9">
        <f t="shared" si="63"/>
        <v>146</v>
      </c>
      <c r="U69" s="48"/>
      <c r="V69" s="48"/>
      <c r="W69" s="48"/>
      <c r="X69" s="48"/>
      <c r="Y69" s="49" t="str">
        <f>IF(U69&gt;0,VLOOKUP(U69,HOLEINONE!$A$1:$B$37,2,FALSE),"")</f>
        <v/>
      </c>
      <c r="Z69" s="49" t="str">
        <f>IF(V69&gt;0,VLOOKUP(V69,HOLEINONE!$A$1:$B$37,2,FALSE),"")</f>
        <v/>
      </c>
      <c r="AA69" s="49" t="str">
        <f>IF(W69&gt;0,VLOOKUP(W69,HOLEINONE!$A$1:$B$37,2,FALSE),"")</f>
        <v/>
      </c>
      <c r="AB69" s="49" t="str">
        <f>IF(X69&gt;0,VLOOKUP(X69,HOLEINONE!$A$1:$B$37,2,FALSE),"")</f>
        <v/>
      </c>
      <c r="AC69" s="58" t="str">
        <f>IF(U69&gt;0,SUM(Y69:AB69),"")</f>
        <v/>
      </c>
      <c r="AD69" s="3"/>
    </row>
    <row r="70" spans="1:30" ht="16.2">
      <c r="A70" s="3" t="s">
        <v>812</v>
      </c>
      <c r="B70" s="16">
        <v>794</v>
      </c>
      <c r="C70" s="25" t="s">
        <v>425</v>
      </c>
      <c r="D70" s="19" t="s">
        <v>508</v>
      </c>
      <c r="E70" s="19" t="s">
        <v>509</v>
      </c>
      <c r="F70" s="20" t="s">
        <v>7</v>
      </c>
      <c r="G70" s="21" t="s">
        <v>17</v>
      </c>
      <c r="H70" s="22">
        <v>18222</v>
      </c>
      <c r="I70" s="16">
        <v>9</v>
      </c>
      <c r="J70" s="16" t="str">
        <f t="shared" si="56"/>
        <v>B</v>
      </c>
      <c r="K70" s="16" t="s">
        <v>498</v>
      </c>
      <c r="L70" s="3">
        <v>58</v>
      </c>
      <c r="M70" s="3">
        <v>66</v>
      </c>
      <c r="N70" s="3">
        <f t="shared" si="57"/>
        <v>124</v>
      </c>
      <c r="O70" s="3">
        <f t="shared" si="58"/>
        <v>106</v>
      </c>
      <c r="P70" s="8">
        <f t="shared" si="59"/>
        <v>18222</v>
      </c>
      <c r="Q70" s="9">
        <f t="shared" si="60"/>
        <v>876.08998077800004</v>
      </c>
      <c r="R70" s="9">
        <f t="shared" si="61"/>
        <v>894.02981677999992</v>
      </c>
      <c r="S70" s="9">
        <f t="shared" si="62"/>
        <v>138</v>
      </c>
      <c r="T70" s="9">
        <f t="shared" si="63"/>
        <v>125</v>
      </c>
      <c r="U70" s="48"/>
      <c r="V70" s="48"/>
      <c r="W70" s="48"/>
      <c r="X70" s="48"/>
      <c r="Y70" s="49" t="str">
        <f>IF(U70&gt;0,VLOOKUP(U70,HOLEINONE!$A$1:$B$37,2,FALSE),"")</f>
        <v/>
      </c>
      <c r="Z70" s="49" t="str">
        <f>IF(V70&gt;0,VLOOKUP(V70,HOLEINONE!$A$1:$B$37,2,FALSE),"")</f>
        <v/>
      </c>
      <c r="AA70" s="49" t="str">
        <f>IF(W70&gt;0,VLOOKUP(W70,HOLEINONE!$A$1:$B$37,2,FALSE),"")</f>
        <v/>
      </c>
      <c r="AB70" s="49" t="str">
        <f>IF(X70&gt;0,VLOOKUP(X70,HOLEINONE!$A$1:$B$37,2,FALSE),"")</f>
        <v/>
      </c>
      <c r="AC70" s="58" t="str">
        <f>IF(U70&gt;0,SUM(Y70:AB70),"")</f>
        <v/>
      </c>
      <c r="AD70" s="3"/>
    </row>
    <row r="71" spans="1:30" ht="16.2">
      <c r="A71" s="3" t="s">
        <v>813</v>
      </c>
      <c r="B71" s="17" t="s">
        <v>503</v>
      </c>
      <c r="C71" s="18" t="s">
        <v>423</v>
      </c>
      <c r="D71" s="19" t="s">
        <v>501</v>
      </c>
      <c r="E71" s="19" t="s">
        <v>504</v>
      </c>
      <c r="F71" s="20" t="s">
        <v>7</v>
      </c>
      <c r="G71" s="21" t="s">
        <v>263</v>
      </c>
      <c r="H71" s="22">
        <v>15412</v>
      </c>
      <c r="I71" s="16">
        <v>7</v>
      </c>
      <c r="J71" s="16" t="str">
        <f t="shared" si="56"/>
        <v>B</v>
      </c>
      <c r="K71" s="24" t="s">
        <v>498</v>
      </c>
      <c r="L71" s="3">
        <v>62</v>
      </c>
      <c r="M71" s="3">
        <v>63</v>
      </c>
      <c r="N71" s="3">
        <f t="shared" si="57"/>
        <v>125</v>
      </c>
      <c r="O71" s="3">
        <f t="shared" si="58"/>
        <v>111</v>
      </c>
      <c r="P71" s="8">
        <f t="shared" si="59"/>
        <v>15412</v>
      </c>
      <c r="Q71" s="9">
        <f t="shared" si="60"/>
        <v>875.06998358800001</v>
      </c>
      <c r="R71" s="9">
        <f t="shared" si="61"/>
        <v>889.04984487999991</v>
      </c>
      <c r="S71" s="9">
        <f t="shared" si="62"/>
        <v>142</v>
      </c>
      <c r="T71" s="9">
        <f t="shared" si="63"/>
        <v>157</v>
      </c>
      <c r="U71" s="48"/>
      <c r="V71" s="48"/>
      <c r="W71" s="48"/>
      <c r="X71" s="48"/>
      <c r="Y71" s="49" t="str">
        <f>IF(U71&gt;0,VLOOKUP(U71,HOLEINONE!$A$1:$B$37,2,FALSE),"")</f>
        <v/>
      </c>
      <c r="Z71" s="49" t="str">
        <f>IF(V71&gt;0,VLOOKUP(V71,HOLEINONE!$A$1:$B$37,2,FALSE),"")</f>
        <v/>
      </c>
      <c r="AA71" s="49" t="str">
        <f>IF(W71&gt;0,VLOOKUP(W71,HOLEINONE!$A$1:$B$37,2,FALSE),"")</f>
        <v/>
      </c>
      <c r="AB71" s="49" t="str">
        <f>IF(X71&gt;0,VLOOKUP(X71,HOLEINONE!$A$1:$B$37,2,FALSE),"")</f>
        <v/>
      </c>
      <c r="AC71" s="58" t="str">
        <f>IF(U71&gt;0,SUM(Y71:AB71),"")</f>
        <v/>
      </c>
      <c r="AD71" s="3"/>
    </row>
    <row r="72" spans="1:30" ht="16.2">
      <c r="A72" s="3" t="s">
        <v>814</v>
      </c>
      <c r="B72" s="17" t="s">
        <v>532</v>
      </c>
      <c r="C72" s="18" t="s">
        <v>405</v>
      </c>
      <c r="D72" s="19" t="s">
        <v>19</v>
      </c>
      <c r="E72" s="19" t="s">
        <v>533</v>
      </c>
      <c r="F72" s="20" t="s">
        <v>7</v>
      </c>
      <c r="G72" s="21" t="s">
        <v>17</v>
      </c>
      <c r="H72" s="22">
        <v>18584</v>
      </c>
      <c r="I72" s="16">
        <v>7</v>
      </c>
      <c r="J72" s="16" t="str">
        <f t="shared" si="56"/>
        <v>B</v>
      </c>
      <c r="K72" s="24" t="s">
        <v>498</v>
      </c>
      <c r="L72" s="3">
        <v>62</v>
      </c>
      <c r="M72" s="3">
        <v>66</v>
      </c>
      <c r="N72" s="3">
        <f t="shared" si="57"/>
        <v>128</v>
      </c>
      <c r="O72" s="3">
        <f t="shared" si="58"/>
        <v>114</v>
      </c>
      <c r="P72" s="8">
        <f t="shared" si="59"/>
        <v>18584</v>
      </c>
      <c r="Q72" s="9">
        <f t="shared" si="60"/>
        <v>872.06998041600002</v>
      </c>
      <c r="R72" s="9">
        <f t="shared" si="61"/>
        <v>886.04981315999999</v>
      </c>
      <c r="S72" s="9">
        <f t="shared" si="62"/>
        <v>153</v>
      </c>
      <c r="T72" s="9">
        <f t="shared" si="63"/>
        <v>177</v>
      </c>
      <c r="U72" s="47" t="s">
        <v>486</v>
      </c>
      <c r="V72" s="47"/>
      <c r="W72" s="47"/>
      <c r="X72" s="47"/>
      <c r="Y72" s="49">
        <f>IF(U72&gt;0,VLOOKUP(U72,HOLEINONE!$A$1:$B$37,2,FALSE),"")</f>
        <v>6</v>
      </c>
      <c r="Z72" s="4"/>
      <c r="AA72" s="4"/>
      <c r="AB72" s="4"/>
      <c r="AC72" s="59">
        <v>6</v>
      </c>
      <c r="AD72" s="52" t="s">
        <v>843</v>
      </c>
    </row>
    <row r="73" spans="1:30" ht="16.2">
      <c r="A73" s="3" t="s">
        <v>815</v>
      </c>
      <c r="B73" s="17" t="s">
        <v>741</v>
      </c>
      <c r="C73" s="18" t="s">
        <v>339</v>
      </c>
      <c r="D73" s="31" t="s">
        <v>542</v>
      </c>
      <c r="E73" s="31" t="s">
        <v>163</v>
      </c>
      <c r="F73" s="33" t="s">
        <v>7</v>
      </c>
      <c r="G73" s="21" t="s">
        <v>224</v>
      </c>
      <c r="H73" s="22">
        <v>18129</v>
      </c>
      <c r="I73" s="16">
        <v>9</v>
      </c>
      <c r="J73" s="16" t="str">
        <f t="shared" si="56"/>
        <v>B</v>
      </c>
      <c r="K73" s="24" t="s">
        <v>498</v>
      </c>
      <c r="L73" s="3">
        <v>65</v>
      </c>
      <c r="M73" s="3">
        <v>65</v>
      </c>
      <c r="N73" s="3">
        <f t="shared" si="57"/>
        <v>130</v>
      </c>
      <c r="O73" s="3">
        <f t="shared" si="58"/>
        <v>112</v>
      </c>
      <c r="P73" s="8">
        <f t="shared" si="59"/>
        <v>18129</v>
      </c>
      <c r="Q73" s="9">
        <f t="shared" si="60"/>
        <v>870.08998087100008</v>
      </c>
      <c r="R73" s="9">
        <f t="shared" si="61"/>
        <v>888.02981770999997</v>
      </c>
      <c r="S73" s="9">
        <f t="shared" si="62"/>
        <v>162</v>
      </c>
      <c r="T73" s="9">
        <f t="shared" si="63"/>
        <v>165</v>
      </c>
      <c r="U73" s="48"/>
      <c r="V73" s="48"/>
      <c r="W73" s="48"/>
      <c r="X73" s="48"/>
      <c r="Y73" s="49" t="str">
        <f>IF(U73&gt;0,VLOOKUP(U73,HOLEINONE!$A$1:$B$37,2,FALSE),"")</f>
        <v/>
      </c>
      <c r="Z73" s="49" t="str">
        <f>IF(V73&gt;0,VLOOKUP(V73,HOLEINONE!$A$1:$B$37,2,FALSE),"")</f>
        <v/>
      </c>
      <c r="AA73" s="49" t="str">
        <f>IF(W73&gt;0,VLOOKUP(W73,HOLEINONE!$A$1:$B$37,2,FALSE),"")</f>
        <v/>
      </c>
      <c r="AB73" s="49" t="str">
        <f>IF(X73&gt;0,VLOOKUP(X73,HOLEINONE!$A$1:$B$37,2,FALSE),"")</f>
        <v/>
      </c>
      <c r="AC73" s="58" t="str">
        <f t="shared" ref="AC73:AC75" si="64">IF(U73&gt;0,SUM(Y73:AB73),"")</f>
        <v/>
      </c>
      <c r="AD73" s="3"/>
    </row>
    <row r="74" spans="1:30" ht="16.2">
      <c r="A74" s="3" t="s">
        <v>816</v>
      </c>
      <c r="B74" s="17" t="s">
        <v>547</v>
      </c>
      <c r="C74" s="18" t="s">
        <v>548</v>
      </c>
      <c r="D74" s="19" t="s">
        <v>549</v>
      </c>
      <c r="E74" s="19" t="s">
        <v>550</v>
      </c>
      <c r="F74" s="20" t="s">
        <v>7</v>
      </c>
      <c r="G74" s="21" t="s">
        <v>17</v>
      </c>
      <c r="H74" s="22">
        <v>17976</v>
      </c>
      <c r="I74" s="16">
        <v>9</v>
      </c>
      <c r="J74" s="16" t="str">
        <f t="shared" si="56"/>
        <v>B</v>
      </c>
      <c r="K74" s="16" t="s">
        <v>498</v>
      </c>
      <c r="L74" s="3">
        <v>63</v>
      </c>
      <c r="M74" s="3">
        <v>69</v>
      </c>
      <c r="N74" s="3">
        <f t="shared" si="57"/>
        <v>132</v>
      </c>
      <c r="O74" s="3">
        <f t="shared" si="58"/>
        <v>114</v>
      </c>
      <c r="P74" s="8">
        <f t="shared" si="59"/>
        <v>17976</v>
      </c>
      <c r="Q74" s="9">
        <f t="shared" si="60"/>
        <v>868.08998102400005</v>
      </c>
      <c r="R74" s="9">
        <f t="shared" si="61"/>
        <v>886.02981923999994</v>
      </c>
      <c r="S74" s="9">
        <f t="shared" si="62"/>
        <v>172</v>
      </c>
      <c r="T74" s="9">
        <f t="shared" si="63"/>
        <v>180</v>
      </c>
      <c r="U74" s="48"/>
      <c r="V74" s="48"/>
      <c r="W74" s="48"/>
      <c r="X74" s="48"/>
      <c r="Y74" s="49" t="str">
        <f>IF(U74&gt;0,VLOOKUP(U74,HOLEINONE!$A$1:$B$37,2,FALSE),"")</f>
        <v/>
      </c>
      <c r="Z74" s="49" t="str">
        <f>IF(V74&gt;0,VLOOKUP(V74,HOLEINONE!$A$1:$B$37,2,FALSE),"")</f>
        <v/>
      </c>
      <c r="AA74" s="49" t="str">
        <f>IF(W74&gt;0,VLOOKUP(W74,HOLEINONE!$A$1:$B$37,2,FALSE),"")</f>
        <v/>
      </c>
      <c r="AB74" s="49" t="str">
        <f>IF(X74&gt;0,VLOOKUP(X74,HOLEINONE!$A$1:$B$37,2,FALSE),"")</f>
        <v/>
      </c>
      <c r="AC74" s="58" t="str">
        <f t="shared" si="64"/>
        <v/>
      </c>
      <c r="AD74" s="3"/>
    </row>
    <row r="75" spans="1:30" ht="16.2">
      <c r="A75" s="3" t="s">
        <v>817</v>
      </c>
      <c r="B75" s="16" t="s">
        <v>264</v>
      </c>
      <c r="C75" s="25" t="s">
        <v>426</v>
      </c>
      <c r="D75" s="26" t="s">
        <v>265</v>
      </c>
      <c r="E75" s="26" t="s">
        <v>266</v>
      </c>
      <c r="F75" s="27" t="s">
        <v>7</v>
      </c>
      <c r="G75" s="28" t="s">
        <v>263</v>
      </c>
      <c r="H75" s="29">
        <v>18195</v>
      </c>
      <c r="I75" s="24">
        <v>9</v>
      </c>
      <c r="J75" s="24" t="str">
        <f t="shared" si="56"/>
        <v>B</v>
      </c>
      <c r="K75" s="30" t="s">
        <v>498</v>
      </c>
      <c r="L75" s="3">
        <v>76</v>
      </c>
      <c r="M75" s="3">
        <v>73</v>
      </c>
      <c r="N75" s="3">
        <f t="shared" si="57"/>
        <v>149</v>
      </c>
      <c r="O75" s="3">
        <f t="shared" si="58"/>
        <v>131</v>
      </c>
      <c r="P75" s="8">
        <f t="shared" si="59"/>
        <v>18195</v>
      </c>
      <c r="Q75" s="9">
        <f t="shared" si="60"/>
        <v>851.08998080499998</v>
      </c>
      <c r="R75" s="9">
        <f t="shared" si="61"/>
        <v>869.02981705000002</v>
      </c>
      <c r="S75" s="9">
        <f t="shared" si="62"/>
        <v>189</v>
      </c>
      <c r="T75" s="9">
        <f t="shared" si="63"/>
        <v>189</v>
      </c>
      <c r="U75" s="48"/>
      <c r="V75" s="48"/>
      <c r="W75" s="48"/>
      <c r="X75" s="48"/>
      <c r="Y75" s="49" t="str">
        <f>IF(U75&gt;0,VLOOKUP(U75,HOLEINONE!$A$1:$B$37,2,FALSE),"")</f>
        <v/>
      </c>
      <c r="Z75" s="49" t="str">
        <f>IF(V75&gt;0,VLOOKUP(V75,HOLEINONE!$A$1:$B$37,2,FALSE),"")</f>
        <v/>
      </c>
      <c r="AA75" s="49" t="str">
        <f>IF(W75&gt;0,VLOOKUP(W75,HOLEINONE!$A$1:$B$37,2,FALSE),"")</f>
        <v/>
      </c>
      <c r="AB75" s="49" t="str">
        <f>IF(X75&gt;0,VLOOKUP(X75,HOLEINONE!$A$1:$B$37,2,FALSE),"")</f>
        <v/>
      </c>
      <c r="AC75" s="58" t="str">
        <f t="shared" si="64"/>
        <v/>
      </c>
      <c r="AD75" s="3"/>
    </row>
    <row r="76" spans="1:30" ht="17.399999999999999">
      <c r="A76" s="3"/>
      <c r="B76" s="108" t="s">
        <v>790</v>
      </c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3"/>
      <c r="P76" s="8"/>
      <c r="Q76" s="9"/>
      <c r="R76" s="9"/>
      <c r="S76" s="9"/>
      <c r="T76" s="9"/>
      <c r="U76" s="48"/>
      <c r="V76" s="48"/>
      <c r="W76" s="48"/>
      <c r="X76" s="48"/>
      <c r="Y76" s="49" t="str">
        <f>IF(U76&gt;0,VLOOKUP(U76,HOLEINONE!$A$1:$B$37,2,FALSE),"")</f>
        <v/>
      </c>
      <c r="Z76" s="49" t="str">
        <f>IF(V76&gt;0,VLOOKUP(V76,HOLEINONE!$A$1:$B$37,2,FALSE),"")</f>
        <v/>
      </c>
      <c r="AA76" s="49" t="str">
        <f>IF(W76&gt;0,VLOOKUP(W76,HOLEINONE!$A$1:$B$37,2,FALSE),"")</f>
        <v/>
      </c>
      <c r="AB76" s="49" t="str">
        <f>IF(X76&gt;0,VLOOKUP(X76,HOLEINONE!$A$1:$B$37,2,FALSE),"")</f>
        <v/>
      </c>
      <c r="AC76" s="58" t="str">
        <f>IF(U76&gt;0,SUM(Y76:AB76),"")</f>
        <v/>
      </c>
      <c r="AD76" s="3"/>
    </row>
    <row r="77" spans="1:30" ht="16.2">
      <c r="A77" s="79" t="s">
        <v>0</v>
      </c>
      <c r="B77" s="60" t="s">
        <v>42</v>
      </c>
      <c r="C77" s="61" t="s">
        <v>412</v>
      </c>
      <c r="D77" s="63" t="s">
        <v>43</v>
      </c>
      <c r="E77" s="63" t="s">
        <v>44</v>
      </c>
      <c r="F77" s="67" t="s">
        <v>8</v>
      </c>
      <c r="G77" s="65" t="s">
        <v>30</v>
      </c>
      <c r="H77" s="66">
        <v>16971</v>
      </c>
      <c r="I77" s="67">
        <v>7</v>
      </c>
      <c r="J77" s="67" t="str">
        <f t="shared" ref="J77:J93" si="65">IF(I77="","",IF(I77&lt;=3,"EX",IF(I77&lt;=6,"A",IF(I77&lt;=9,"B","C"))))</f>
        <v>B</v>
      </c>
      <c r="K77" s="67" t="s">
        <v>498</v>
      </c>
      <c r="L77" s="68">
        <v>53</v>
      </c>
      <c r="M77" s="68">
        <v>51</v>
      </c>
      <c r="N77" s="68">
        <f t="shared" ref="N77:N93" si="66">SUM(L77+M77)</f>
        <v>104</v>
      </c>
      <c r="O77" s="3">
        <f t="shared" ref="O77:O93" si="67">SUM(N77-(2*I77))</f>
        <v>90</v>
      </c>
      <c r="P77" s="8">
        <f t="shared" ref="P77:P93" si="68">H77</f>
        <v>16971</v>
      </c>
      <c r="Q77" s="9">
        <f t="shared" ref="Q77:Q93" si="69">IF(B77&gt;0,999.999999-N77+(I77*0.01)+(P77*-0.000000001),"")</f>
        <v>896.06998202900002</v>
      </c>
      <c r="R77" s="9">
        <f t="shared" ref="R77:R93" si="70">IF(B77&gt;0,999.999999-O77+(0.12-(I77*0.01))+(P77*-0.00000001)," ")</f>
        <v>910.04982928999993</v>
      </c>
      <c r="S77" s="9">
        <f t="shared" ref="S77:S93" si="71">IF(B77&gt;0,RANK(Q77,Q:Q),"")</f>
        <v>21</v>
      </c>
      <c r="T77" s="9">
        <f t="shared" ref="T77:T93" si="72">IF(B77&gt;0,RANK(R77,R:R),"")</f>
        <v>13</v>
      </c>
      <c r="U77" s="48" t="s">
        <v>481</v>
      </c>
      <c r="V77" s="48"/>
      <c r="W77" s="48"/>
      <c r="X77" s="48"/>
      <c r="Y77" s="49">
        <f>IF(U77&gt;0,VLOOKUP(U77,HOLEINONE!$A$1:$B$37,2,FALSE),"")</f>
        <v>6</v>
      </c>
      <c r="Z77" s="49" t="str">
        <f>IF(V77&gt;0,VLOOKUP(V77,HOLEINONE!$A$1:$B$37,2,FALSE),"")</f>
        <v/>
      </c>
      <c r="AA77" s="49" t="str">
        <f>IF(W77&gt;0,VLOOKUP(W77,HOLEINONE!$A$1:$B$37,2,FALSE),"")</f>
        <v/>
      </c>
      <c r="AB77" s="49" t="str">
        <f>IF(X77&gt;0,VLOOKUP(X77,HOLEINONE!$A$1:$B$37,2,FALSE),"")</f>
        <v/>
      </c>
      <c r="AC77" s="58">
        <f t="shared" ref="AC77:AC93" si="73">IF(U77&gt;0,SUM(Y77:AB77),"")</f>
        <v>6</v>
      </c>
      <c r="AD77" s="52" t="s">
        <v>831</v>
      </c>
    </row>
    <row r="78" spans="1:30" ht="16.2">
      <c r="A78" s="79" t="s">
        <v>1</v>
      </c>
      <c r="B78" s="60" t="s">
        <v>716</v>
      </c>
      <c r="C78" s="61" t="s">
        <v>717</v>
      </c>
      <c r="D78" s="71" t="s">
        <v>96</v>
      </c>
      <c r="E78" s="71" t="s">
        <v>718</v>
      </c>
      <c r="F78" s="67" t="s">
        <v>8</v>
      </c>
      <c r="G78" s="67" t="s">
        <v>224</v>
      </c>
      <c r="H78" s="66">
        <v>17176</v>
      </c>
      <c r="I78" s="67">
        <v>9</v>
      </c>
      <c r="J78" s="67" t="str">
        <f t="shared" si="65"/>
        <v>B</v>
      </c>
      <c r="K78" s="67" t="s">
        <v>498</v>
      </c>
      <c r="L78" s="68">
        <v>51</v>
      </c>
      <c r="M78" s="68">
        <v>57</v>
      </c>
      <c r="N78" s="68">
        <f t="shared" si="66"/>
        <v>108</v>
      </c>
      <c r="O78" s="3">
        <f t="shared" si="67"/>
        <v>90</v>
      </c>
      <c r="P78" s="8">
        <f t="shared" si="68"/>
        <v>17176</v>
      </c>
      <c r="Q78" s="9">
        <f t="shared" si="69"/>
        <v>892.08998182400001</v>
      </c>
      <c r="R78" s="9">
        <f t="shared" si="70"/>
        <v>910.02982724000003</v>
      </c>
      <c r="S78" s="9">
        <f t="shared" si="71"/>
        <v>46</v>
      </c>
      <c r="T78" s="9">
        <f t="shared" si="72"/>
        <v>14</v>
      </c>
      <c r="U78" s="48"/>
      <c r="V78" s="48"/>
      <c r="W78" s="48"/>
      <c r="X78" s="48"/>
      <c r="Y78" s="49" t="str">
        <f>IF(U78&gt;0,VLOOKUP(U78,HOLEINONE!$A$1:$B$37,2,FALSE),"")</f>
        <v/>
      </c>
      <c r="Z78" s="49" t="str">
        <f>IF(V78&gt;0,VLOOKUP(V78,HOLEINONE!$A$1:$B$37,2,FALSE),"")</f>
        <v/>
      </c>
      <c r="AA78" s="49" t="str">
        <f>IF(W78&gt;0,VLOOKUP(W78,HOLEINONE!$A$1:$B$37,2,FALSE),"")</f>
        <v/>
      </c>
      <c r="AB78" s="49" t="str">
        <f>IF(X78&gt;0,VLOOKUP(X78,HOLEINONE!$A$1:$B$37,2,FALSE),"")</f>
        <v/>
      </c>
      <c r="AC78" s="58" t="str">
        <f t="shared" si="73"/>
        <v/>
      </c>
      <c r="AD78" s="3"/>
    </row>
    <row r="79" spans="1:30" ht="16.2">
      <c r="A79" s="79" t="s">
        <v>2</v>
      </c>
      <c r="B79" s="60" t="s">
        <v>114</v>
      </c>
      <c r="C79" s="61" t="s">
        <v>733</v>
      </c>
      <c r="D79" s="63" t="s">
        <v>115</v>
      </c>
      <c r="E79" s="72" t="s">
        <v>116</v>
      </c>
      <c r="F79" s="67" t="s">
        <v>8</v>
      </c>
      <c r="G79" s="65" t="s">
        <v>103</v>
      </c>
      <c r="H79" s="66">
        <v>18853</v>
      </c>
      <c r="I79" s="67">
        <v>8</v>
      </c>
      <c r="J79" s="67" t="str">
        <f t="shared" si="65"/>
        <v>B</v>
      </c>
      <c r="K79" s="67" t="s">
        <v>498</v>
      </c>
      <c r="L79" s="68">
        <v>56</v>
      </c>
      <c r="M79" s="68">
        <v>53</v>
      </c>
      <c r="N79" s="68">
        <f t="shared" si="66"/>
        <v>109</v>
      </c>
      <c r="O79" s="3">
        <f t="shared" si="67"/>
        <v>93</v>
      </c>
      <c r="P79" s="8">
        <f t="shared" si="68"/>
        <v>18853</v>
      </c>
      <c r="Q79" s="9">
        <f t="shared" si="69"/>
        <v>891.07998014700001</v>
      </c>
      <c r="R79" s="9">
        <f t="shared" si="70"/>
        <v>907.03981047000002</v>
      </c>
      <c r="S79" s="9">
        <f t="shared" si="71"/>
        <v>52</v>
      </c>
      <c r="T79" s="9">
        <f t="shared" si="72"/>
        <v>25</v>
      </c>
      <c r="U79" s="48" t="s">
        <v>476</v>
      </c>
      <c r="V79" s="48"/>
      <c r="W79" s="48"/>
      <c r="X79" s="48"/>
      <c r="Y79" s="49">
        <f>IF(U79&gt;0,VLOOKUP(U79,HOLEINONE!$A$1:$B$37,2,FALSE),"")</f>
        <v>5</v>
      </c>
      <c r="Z79" s="49" t="str">
        <f>IF(V79&gt;0,VLOOKUP(V79,HOLEINONE!$A$1:$B$37,2,FALSE),"")</f>
        <v/>
      </c>
      <c r="AA79" s="49" t="str">
        <f>IF(W79&gt;0,VLOOKUP(W79,HOLEINONE!$A$1:$B$37,2,FALSE),"")</f>
        <v/>
      </c>
      <c r="AB79" s="49" t="str">
        <f>IF(X79&gt;0,VLOOKUP(X79,HOLEINONE!$A$1:$B$37,2,FALSE),"")</f>
        <v/>
      </c>
      <c r="AC79" s="58">
        <f t="shared" si="73"/>
        <v>5</v>
      </c>
      <c r="AD79" s="52" t="s">
        <v>844</v>
      </c>
    </row>
    <row r="80" spans="1:30" ht="16.2">
      <c r="A80" s="3" t="s">
        <v>3</v>
      </c>
      <c r="B80" s="17" t="s">
        <v>557</v>
      </c>
      <c r="C80" s="18" t="s">
        <v>392</v>
      </c>
      <c r="D80" s="19" t="s">
        <v>558</v>
      </c>
      <c r="E80" s="19" t="s">
        <v>559</v>
      </c>
      <c r="F80" s="20" t="s">
        <v>8</v>
      </c>
      <c r="G80" s="21" t="s">
        <v>52</v>
      </c>
      <c r="H80" s="22">
        <v>16509</v>
      </c>
      <c r="I80" s="16">
        <v>8</v>
      </c>
      <c r="J80" s="16" t="str">
        <f t="shared" si="65"/>
        <v>B</v>
      </c>
      <c r="K80" s="16" t="s">
        <v>498</v>
      </c>
      <c r="L80" s="3">
        <v>52</v>
      </c>
      <c r="M80" s="3">
        <v>59</v>
      </c>
      <c r="N80" s="3">
        <f t="shared" si="66"/>
        <v>111</v>
      </c>
      <c r="O80" s="3">
        <f t="shared" si="67"/>
        <v>95</v>
      </c>
      <c r="P80" s="8">
        <f t="shared" si="68"/>
        <v>16509</v>
      </c>
      <c r="Q80" s="9">
        <f t="shared" si="69"/>
        <v>889.07998249100001</v>
      </c>
      <c r="R80" s="9">
        <f t="shared" si="70"/>
        <v>905.03983390999997</v>
      </c>
      <c r="S80" s="9">
        <f t="shared" si="71"/>
        <v>64</v>
      </c>
      <c r="T80" s="9">
        <f t="shared" si="72"/>
        <v>39</v>
      </c>
      <c r="U80" s="47" t="s">
        <v>464</v>
      </c>
      <c r="V80" s="47"/>
      <c r="W80" s="47"/>
      <c r="X80" s="47"/>
      <c r="Y80" s="49">
        <f>IF(U80&gt;0,VLOOKUP(U80,HOLEINONE!$A$1:$B$37,2,FALSE),"")</f>
        <v>6</v>
      </c>
      <c r="Z80" s="49" t="str">
        <f>IF(V80&gt;0,VLOOKUP(V80,HOLEINONE!$A$1:$B$37,2,FALSE),"")</f>
        <v/>
      </c>
      <c r="AA80" s="49" t="str">
        <f>IF(W80&gt;0,VLOOKUP(W80,HOLEINONE!$A$1:$B$37,2,FALSE),"")</f>
        <v/>
      </c>
      <c r="AB80" s="49" t="str">
        <f>IF(X80&gt;0,VLOOKUP(X80,HOLEINONE!$A$1:$B$37,2,FALSE),"")</f>
        <v/>
      </c>
      <c r="AC80" s="58">
        <f t="shared" si="73"/>
        <v>6</v>
      </c>
      <c r="AD80" s="52" t="s">
        <v>837</v>
      </c>
    </row>
    <row r="81" spans="1:30" ht="16.2">
      <c r="A81" s="3" t="s">
        <v>4</v>
      </c>
      <c r="B81" s="17" t="s">
        <v>210</v>
      </c>
      <c r="C81" s="18" t="s">
        <v>408</v>
      </c>
      <c r="D81" s="19" t="s">
        <v>211</v>
      </c>
      <c r="E81" s="19" t="s">
        <v>212</v>
      </c>
      <c r="F81" s="20" t="s">
        <v>8</v>
      </c>
      <c r="G81" s="21" t="s">
        <v>103</v>
      </c>
      <c r="H81" s="22">
        <v>17453</v>
      </c>
      <c r="I81" s="16">
        <v>7</v>
      </c>
      <c r="J81" s="16" t="str">
        <f t="shared" si="65"/>
        <v>B</v>
      </c>
      <c r="K81" s="24" t="s">
        <v>498</v>
      </c>
      <c r="L81" s="3">
        <v>51</v>
      </c>
      <c r="M81" s="3">
        <v>61</v>
      </c>
      <c r="N81" s="3">
        <f t="shared" si="66"/>
        <v>112</v>
      </c>
      <c r="O81" s="3">
        <f t="shared" si="67"/>
        <v>98</v>
      </c>
      <c r="P81" s="8">
        <f t="shared" si="68"/>
        <v>17453</v>
      </c>
      <c r="Q81" s="9">
        <f t="shared" si="69"/>
        <v>888.069981547</v>
      </c>
      <c r="R81" s="9">
        <f t="shared" si="70"/>
        <v>902.04982446999998</v>
      </c>
      <c r="S81" s="9">
        <f t="shared" si="71"/>
        <v>67</v>
      </c>
      <c r="T81" s="9">
        <f t="shared" si="72"/>
        <v>63</v>
      </c>
      <c r="U81" s="48"/>
      <c r="V81" s="48"/>
      <c r="W81" s="48"/>
      <c r="X81" s="48"/>
      <c r="Y81" s="49" t="str">
        <f>IF(U81&gt;0,VLOOKUP(U81,HOLEINONE!$A$1:$B$37,2,FALSE),"")</f>
        <v/>
      </c>
      <c r="Z81" s="49" t="str">
        <f>IF(V81&gt;0,VLOOKUP(V81,HOLEINONE!$A$1:$B$37,2,FALSE),"")</f>
        <v/>
      </c>
      <c r="AA81" s="49" t="str">
        <f>IF(W81&gt;0,VLOOKUP(W81,HOLEINONE!$A$1:$B$37,2,FALSE),"")</f>
        <v/>
      </c>
      <c r="AB81" s="49" t="str">
        <f>IF(X81&gt;0,VLOOKUP(X81,HOLEINONE!$A$1:$B$37,2,FALSE),"")</f>
        <v/>
      </c>
      <c r="AC81" s="58" t="str">
        <f t="shared" si="73"/>
        <v/>
      </c>
      <c r="AD81" s="3"/>
    </row>
    <row r="82" spans="1:30" ht="16.2">
      <c r="A82" s="3" t="s">
        <v>5</v>
      </c>
      <c r="B82" s="17" t="s">
        <v>202</v>
      </c>
      <c r="C82" s="18" t="s">
        <v>395</v>
      </c>
      <c r="D82" s="23" t="s">
        <v>127</v>
      </c>
      <c r="E82" s="23" t="s">
        <v>203</v>
      </c>
      <c r="F82" s="16" t="s">
        <v>8</v>
      </c>
      <c r="G82" s="21" t="s">
        <v>103</v>
      </c>
      <c r="H82" s="22">
        <v>16200</v>
      </c>
      <c r="I82" s="16">
        <v>9</v>
      </c>
      <c r="J82" s="16" t="str">
        <f t="shared" si="65"/>
        <v>B</v>
      </c>
      <c r="K82" s="24" t="s">
        <v>498</v>
      </c>
      <c r="L82" s="3">
        <v>54</v>
      </c>
      <c r="M82" s="3">
        <v>59</v>
      </c>
      <c r="N82" s="3">
        <f t="shared" si="66"/>
        <v>113</v>
      </c>
      <c r="O82" s="3">
        <f t="shared" si="67"/>
        <v>95</v>
      </c>
      <c r="P82" s="8">
        <f t="shared" si="68"/>
        <v>16200</v>
      </c>
      <c r="Q82" s="9">
        <f t="shared" si="69"/>
        <v>887.08998280000003</v>
      </c>
      <c r="R82" s="9">
        <f t="shared" si="70"/>
        <v>905.02983699999993</v>
      </c>
      <c r="S82" s="9">
        <f t="shared" si="71"/>
        <v>71</v>
      </c>
      <c r="T82" s="9">
        <f t="shared" si="72"/>
        <v>40</v>
      </c>
      <c r="U82" s="48"/>
      <c r="V82" s="48"/>
      <c r="W82" s="48"/>
      <c r="X82" s="48"/>
      <c r="Y82" s="49" t="str">
        <f>IF(U82&gt;0,VLOOKUP(U82,HOLEINONE!$A$1:$B$37,2,FALSE),"")</f>
        <v/>
      </c>
      <c r="Z82" s="49" t="str">
        <f>IF(V82&gt;0,VLOOKUP(V82,HOLEINONE!$A$1:$B$37,2,FALSE),"")</f>
        <v/>
      </c>
      <c r="AA82" s="49" t="str">
        <f>IF(W82&gt;0,VLOOKUP(W82,HOLEINONE!$A$1:$B$37,2,FALSE),"")</f>
        <v/>
      </c>
      <c r="AB82" s="49" t="str">
        <f>IF(X82&gt;0,VLOOKUP(X82,HOLEINONE!$A$1:$B$37,2,FALSE),"")</f>
        <v/>
      </c>
      <c r="AC82" s="58" t="str">
        <f t="shared" si="73"/>
        <v/>
      </c>
      <c r="AD82" s="3"/>
    </row>
    <row r="83" spans="1:30" ht="16.2">
      <c r="A83" s="3" t="s">
        <v>6</v>
      </c>
      <c r="B83" s="17" t="s">
        <v>255</v>
      </c>
      <c r="C83" s="18" t="s">
        <v>323</v>
      </c>
      <c r="D83" s="19" t="s">
        <v>69</v>
      </c>
      <c r="E83" s="19" t="s">
        <v>256</v>
      </c>
      <c r="F83" s="20" t="s">
        <v>8</v>
      </c>
      <c r="G83" s="21" t="s">
        <v>224</v>
      </c>
      <c r="H83" s="22">
        <v>16524</v>
      </c>
      <c r="I83" s="16">
        <v>9</v>
      </c>
      <c r="J83" s="16" t="str">
        <f t="shared" si="65"/>
        <v>B</v>
      </c>
      <c r="K83" s="24" t="s">
        <v>498</v>
      </c>
      <c r="L83" s="3">
        <v>54</v>
      </c>
      <c r="M83" s="3">
        <v>60</v>
      </c>
      <c r="N83" s="3">
        <f t="shared" si="66"/>
        <v>114</v>
      </c>
      <c r="O83" s="3">
        <f t="shared" si="67"/>
        <v>96</v>
      </c>
      <c r="P83" s="8">
        <f t="shared" si="68"/>
        <v>16524</v>
      </c>
      <c r="Q83" s="9">
        <f t="shared" si="69"/>
        <v>886.08998247600005</v>
      </c>
      <c r="R83" s="9">
        <f t="shared" si="70"/>
        <v>904.02983375999997</v>
      </c>
      <c r="S83" s="9">
        <f t="shared" si="71"/>
        <v>75</v>
      </c>
      <c r="T83" s="9">
        <f t="shared" si="72"/>
        <v>47</v>
      </c>
      <c r="U83" s="48" t="s">
        <v>476</v>
      </c>
      <c r="V83" s="48"/>
      <c r="W83" s="48"/>
      <c r="X83" s="48"/>
      <c r="Y83" s="49">
        <f>IF(U83&gt;0,VLOOKUP(U83,HOLEINONE!$A$1:$B$37,2,FALSE),"")</f>
        <v>5</v>
      </c>
      <c r="Z83" s="49" t="str">
        <f>IF(V83&gt;0,VLOOKUP(V83,HOLEINONE!$A$1:$B$37,2,FALSE),"")</f>
        <v/>
      </c>
      <c r="AA83" s="49" t="str">
        <f>IF(W83&gt;0,VLOOKUP(W83,HOLEINONE!$A$1:$B$37,2,FALSE),"")</f>
        <v/>
      </c>
      <c r="AB83" s="49" t="str">
        <f>IF(X83&gt;0,VLOOKUP(X83,HOLEINONE!$A$1:$B$37,2,FALSE),"")</f>
        <v/>
      </c>
      <c r="AC83" s="58">
        <f t="shared" si="73"/>
        <v>5</v>
      </c>
      <c r="AD83" s="52" t="s">
        <v>845</v>
      </c>
    </row>
    <row r="84" spans="1:30" ht="16.2">
      <c r="A84" s="3" t="s">
        <v>811</v>
      </c>
      <c r="B84" s="17" t="s">
        <v>290</v>
      </c>
      <c r="C84" s="18" t="s">
        <v>402</v>
      </c>
      <c r="D84" s="19" t="s">
        <v>291</v>
      </c>
      <c r="E84" s="19" t="s">
        <v>292</v>
      </c>
      <c r="F84" s="20" t="s">
        <v>8</v>
      </c>
      <c r="G84" s="21" t="s">
        <v>279</v>
      </c>
      <c r="H84" s="22">
        <v>16893</v>
      </c>
      <c r="I84" s="16">
        <v>8</v>
      </c>
      <c r="J84" s="16" t="str">
        <f t="shared" si="65"/>
        <v>B</v>
      </c>
      <c r="K84" s="16" t="s">
        <v>498</v>
      </c>
      <c r="L84" s="3">
        <v>52</v>
      </c>
      <c r="M84" s="3">
        <v>63</v>
      </c>
      <c r="N84" s="3">
        <f t="shared" si="66"/>
        <v>115</v>
      </c>
      <c r="O84" s="3">
        <f t="shared" si="67"/>
        <v>99</v>
      </c>
      <c r="P84" s="8">
        <f t="shared" si="68"/>
        <v>16893</v>
      </c>
      <c r="Q84" s="9">
        <f t="shared" si="69"/>
        <v>885.07998210700009</v>
      </c>
      <c r="R84" s="9">
        <f t="shared" si="70"/>
        <v>901.03983006999999</v>
      </c>
      <c r="S84" s="9">
        <f t="shared" si="71"/>
        <v>84</v>
      </c>
      <c r="T84" s="9">
        <f t="shared" si="72"/>
        <v>75</v>
      </c>
      <c r="U84" s="48"/>
      <c r="V84" s="48"/>
      <c r="W84" s="48"/>
      <c r="X84" s="48"/>
      <c r="Y84" s="49" t="str">
        <f>IF(U84&gt;0,VLOOKUP(U84,HOLEINONE!$A$1:$B$37,2,FALSE),"")</f>
        <v/>
      </c>
      <c r="Z84" s="49" t="str">
        <f>IF(V84&gt;0,VLOOKUP(V84,HOLEINONE!$A$1:$B$37,2,FALSE),"")</f>
        <v/>
      </c>
      <c r="AA84" s="49" t="str">
        <f>IF(W84&gt;0,VLOOKUP(W84,HOLEINONE!$A$1:$B$37,2,FALSE),"")</f>
        <v/>
      </c>
      <c r="AB84" s="49" t="str">
        <f>IF(X84&gt;0,VLOOKUP(X84,HOLEINONE!$A$1:$B$37,2,FALSE),"")</f>
        <v/>
      </c>
      <c r="AC84" s="58" t="str">
        <f t="shared" si="73"/>
        <v/>
      </c>
      <c r="AD84" s="3"/>
    </row>
    <row r="85" spans="1:30" ht="16.2">
      <c r="A85" s="3" t="s">
        <v>812</v>
      </c>
      <c r="B85" s="17" t="s">
        <v>80</v>
      </c>
      <c r="C85" s="18" t="s">
        <v>377</v>
      </c>
      <c r="D85" s="23" t="s">
        <v>56</v>
      </c>
      <c r="E85" s="23" t="s">
        <v>81</v>
      </c>
      <c r="F85" s="16" t="s">
        <v>8</v>
      </c>
      <c r="G85" s="21" t="s">
        <v>52</v>
      </c>
      <c r="H85" s="22">
        <v>18155</v>
      </c>
      <c r="I85" s="16">
        <v>9</v>
      </c>
      <c r="J85" s="16" t="str">
        <f t="shared" si="65"/>
        <v>B</v>
      </c>
      <c r="K85" s="24" t="s">
        <v>498</v>
      </c>
      <c r="L85" s="3">
        <v>55</v>
      </c>
      <c r="M85" s="3">
        <v>61</v>
      </c>
      <c r="N85" s="3">
        <f t="shared" si="66"/>
        <v>116</v>
      </c>
      <c r="O85" s="3">
        <f t="shared" si="67"/>
        <v>98</v>
      </c>
      <c r="P85" s="8">
        <f t="shared" si="68"/>
        <v>18155</v>
      </c>
      <c r="Q85" s="9">
        <f t="shared" si="69"/>
        <v>884.08998084500001</v>
      </c>
      <c r="R85" s="9">
        <f t="shared" si="70"/>
        <v>902.02981745</v>
      </c>
      <c r="S85" s="9">
        <f t="shared" si="71"/>
        <v>91</v>
      </c>
      <c r="T85" s="9">
        <f t="shared" si="72"/>
        <v>66</v>
      </c>
      <c r="U85" s="47" t="s">
        <v>462</v>
      </c>
      <c r="V85" s="47"/>
      <c r="W85" s="47"/>
      <c r="X85" s="47"/>
      <c r="Y85" s="49">
        <f>IF(U85&gt;0,VLOOKUP(U85,HOLEINONE!$A$1:$B$37,2,FALSE),"")</f>
        <v>20</v>
      </c>
      <c r="Z85" s="49" t="str">
        <f>IF(V85&gt;0,VLOOKUP(V85,HOLEINONE!$A$1:$B$37,2,FALSE),"")</f>
        <v/>
      </c>
      <c r="AA85" s="49" t="str">
        <f>IF(W85&gt;0,VLOOKUP(W85,HOLEINONE!$A$1:$B$37,2,FALSE),"")</f>
        <v/>
      </c>
      <c r="AB85" s="49" t="str">
        <f>IF(X85&gt;0,VLOOKUP(X85,HOLEINONE!$A$1:$B$37,2,FALSE),"")</f>
        <v/>
      </c>
      <c r="AC85" s="58">
        <f t="shared" si="73"/>
        <v>20</v>
      </c>
      <c r="AD85" s="52" t="s">
        <v>6</v>
      </c>
    </row>
    <row r="86" spans="1:30" ht="16.2">
      <c r="A86" s="3" t="s">
        <v>813</v>
      </c>
      <c r="B86" s="17">
        <v>891</v>
      </c>
      <c r="C86" s="18" t="s">
        <v>393</v>
      </c>
      <c r="D86" s="23" t="s">
        <v>560</v>
      </c>
      <c r="E86" s="23" t="s">
        <v>561</v>
      </c>
      <c r="F86" s="16" t="s">
        <v>8</v>
      </c>
      <c r="G86" s="21" t="s">
        <v>562</v>
      </c>
      <c r="H86" s="22">
        <v>16918</v>
      </c>
      <c r="I86" s="16">
        <v>9</v>
      </c>
      <c r="J86" s="16" t="str">
        <f t="shared" si="65"/>
        <v>B</v>
      </c>
      <c r="K86" s="24" t="s">
        <v>498</v>
      </c>
      <c r="L86" s="3">
        <v>52</v>
      </c>
      <c r="M86" s="3">
        <v>66</v>
      </c>
      <c r="N86" s="3">
        <f t="shared" si="66"/>
        <v>118</v>
      </c>
      <c r="O86" s="3">
        <f t="shared" si="67"/>
        <v>100</v>
      </c>
      <c r="P86" s="8">
        <f t="shared" si="68"/>
        <v>16918</v>
      </c>
      <c r="Q86" s="9">
        <f t="shared" si="69"/>
        <v>882.08998208200001</v>
      </c>
      <c r="R86" s="9">
        <f t="shared" si="70"/>
        <v>900.02982982000003</v>
      </c>
      <c r="S86" s="9">
        <f t="shared" si="71"/>
        <v>104</v>
      </c>
      <c r="T86" s="9">
        <f t="shared" si="72"/>
        <v>79</v>
      </c>
      <c r="U86" s="48"/>
      <c r="V86" s="48"/>
      <c r="W86" s="48"/>
      <c r="X86" s="48"/>
      <c r="Y86" s="49" t="str">
        <f>IF(U86&gt;0,VLOOKUP(U86,HOLEINONE!$A$1:$B$37,2,FALSE),"")</f>
        <v/>
      </c>
      <c r="Z86" s="49" t="str">
        <f>IF(V86&gt;0,VLOOKUP(V86,HOLEINONE!$A$1:$B$37,2,FALSE),"")</f>
        <v/>
      </c>
      <c r="AA86" s="49" t="str">
        <f>IF(W86&gt;0,VLOOKUP(W86,HOLEINONE!$A$1:$B$37,2,FALSE),"")</f>
        <v/>
      </c>
      <c r="AB86" s="49" t="str">
        <f>IF(X86&gt;0,VLOOKUP(X86,HOLEINONE!$A$1:$B$37,2,FALSE),"")</f>
        <v/>
      </c>
      <c r="AC86" s="58" t="str">
        <f t="shared" si="73"/>
        <v/>
      </c>
      <c r="AD86" s="3"/>
    </row>
    <row r="87" spans="1:30" ht="16.2">
      <c r="A87" s="3" t="s">
        <v>814</v>
      </c>
      <c r="B87" s="17" t="s">
        <v>575</v>
      </c>
      <c r="C87" s="18" t="s">
        <v>373</v>
      </c>
      <c r="D87" s="19" t="s">
        <v>576</v>
      </c>
      <c r="E87" s="19" t="s">
        <v>577</v>
      </c>
      <c r="F87" s="20" t="s">
        <v>8</v>
      </c>
      <c r="G87" s="21" t="s">
        <v>17</v>
      </c>
      <c r="H87" s="22">
        <v>16804</v>
      </c>
      <c r="I87" s="16">
        <v>8</v>
      </c>
      <c r="J87" s="16" t="str">
        <f t="shared" si="65"/>
        <v>B</v>
      </c>
      <c r="K87" s="16" t="s">
        <v>498</v>
      </c>
      <c r="L87" s="3">
        <v>60</v>
      </c>
      <c r="M87" s="3">
        <v>58</v>
      </c>
      <c r="N87" s="3">
        <f t="shared" si="66"/>
        <v>118</v>
      </c>
      <c r="O87" s="3">
        <f t="shared" si="67"/>
        <v>102</v>
      </c>
      <c r="P87" s="8">
        <f t="shared" si="68"/>
        <v>16804</v>
      </c>
      <c r="Q87" s="9">
        <f t="shared" si="69"/>
        <v>882.07998219600006</v>
      </c>
      <c r="R87" s="9">
        <f t="shared" si="70"/>
        <v>898.03983096000002</v>
      </c>
      <c r="S87" s="9">
        <f t="shared" si="71"/>
        <v>106</v>
      </c>
      <c r="T87" s="9">
        <f t="shared" si="72"/>
        <v>101</v>
      </c>
      <c r="U87" s="48"/>
      <c r="V87" s="48"/>
      <c r="W87" s="48"/>
      <c r="X87" s="48"/>
      <c r="Y87" s="49" t="str">
        <f>IF(U87&gt;0,VLOOKUP(U87,HOLEINONE!$A$1:$B$37,2,FALSE),"")</f>
        <v/>
      </c>
      <c r="Z87" s="49" t="str">
        <f>IF(V87&gt;0,VLOOKUP(V87,HOLEINONE!$A$1:$B$37,2,FALSE),"")</f>
        <v/>
      </c>
      <c r="AA87" s="49" t="str">
        <f>IF(W87&gt;0,VLOOKUP(W87,HOLEINONE!$A$1:$B$37,2,FALSE),"")</f>
        <v/>
      </c>
      <c r="AB87" s="49" t="str">
        <f>IF(X87&gt;0,VLOOKUP(X87,HOLEINONE!$A$1:$B$37,2,FALSE),"")</f>
        <v/>
      </c>
      <c r="AC87" s="58" t="str">
        <f t="shared" si="73"/>
        <v/>
      </c>
      <c r="AD87" s="3"/>
    </row>
    <row r="88" spans="1:30" ht="16.2">
      <c r="A88" s="3" t="s">
        <v>815</v>
      </c>
      <c r="B88" s="17" t="s">
        <v>505</v>
      </c>
      <c r="C88" s="18" t="s">
        <v>424</v>
      </c>
      <c r="D88" s="31" t="s">
        <v>506</v>
      </c>
      <c r="E88" s="32" t="s">
        <v>507</v>
      </c>
      <c r="F88" s="33" t="s">
        <v>8</v>
      </c>
      <c r="G88" s="21" t="s">
        <v>224</v>
      </c>
      <c r="H88" s="22">
        <v>15766</v>
      </c>
      <c r="I88" s="16">
        <v>9</v>
      </c>
      <c r="J88" s="16" t="str">
        <f t="shared" si="65"/>
        <v>B</v>
      </c>
      <c r="K88" s="24" t="s">
        <v>498</v>
      </c>
      <c r="L88" s="3">
        <v>56</v>
      </c>
      <c r="M88" s="3">
        <v>64</v>
      </c>
      <c r="N88" s="3">
        <f t="shared" si="66"/>
        <v>120</v>
      </c>
      <c r="O88" s="3">
        <f t="shared" si="67"/>
        <v>102</v>
      </c>
      <c r="P88" s="8">
        <f t="shared" si="68"/>
        <v>15766</v>
      </c>
      <c r="Q88" s="9">
        <f t="shared" si="69"/>
        <v>880.08998323399999</v>
      </c>
      <c r="R88" s="9">
        <f t="shared" si="70"/>
        <v>898.02984133999996</v>
      </c>
      <c r="S88" s="9">
        <f t="shared" si="71"/>
        <v>116</v>
      </c>
      <c r="T88" s="9">
        <f t="shared" si="72"/>
        <v>103</v>
      </c>
      <c r="U88" s="48" t="s">
        <v>456</v>
      </c>
      <c r="V88" s="48"/>
      <c r="W88" s="48"/>
      <c r="X88" s="48"/>
      <c r="Y88" s="49">
        <f>IF(U88&gt;0,VLOOKUP(U88,HOLEINONE!$A$1:$B$37,2,FALSE),"")</f>
        <v>10</v>
      </c>
      <c r="Z88" s="49" t="str">
        <f>IF(V88&gt;0,VLOOKUP(V88,HOLEINONE!$A$1:$B$37,2,FALSE),"")</f>
        <v/>
      </c>
      <c r="AA88" s="49" t="str">
        <f>IF(W88&gt;0,VLOOKUP(W88,HOLEINONE!$A$1:$B$37,2,FALSE),"")</f>
        <v/>
      </c>
      <c r="AB88" s="49" t="str">
        <f>IF(X88&gt;0,VLOOKUP(X88,HOLEINONE!$A$1:$B$37,2,FALSE),"")</f>
        <v/>
      </c>
      <c r="AC88" s="58">
        <f t="shared" si="73"/>
        <v>10</v>
      </c>
      <c r="AD88" s="52" t="s">
        <v>821</v>
      </c>
    </row>
    <row r="89" spans="1:30" ht="16.2">
      <c r="A89" s="3" t="s">
        <v>816</v>
      </c>
      <c r="B89" s="17" t="s">
        <v>39</v>
      </c>
      <c r="C89" s="18" t="s">
        <v>675</v>
      </c>
      <c r="D89" s="19" t="s">
        <v>40</v>
      </c>
      <c r="E89" s="19" t="s">
        <v>41</v>
      </c>
      <c r="F89" s="20" t="s">
        <v>8</v>
      </c>
      <c r="G89" s="21" t="s">
        <v>30</v>
      </c>
      <c r="H89" s="22">
        <v>17868</v>
      </c>
      <c r="I89" s="16">
        <v>9</v>
      </c>
      <c r="J89" s="16" t="str">
        <f t="shared" si="65"/>
        <v>B</v>
      </c>
      <c r="K89" s="24" t="s">
        <v>498</v>
      </c>
      <c r="L89" s="3">
        <v>59</v>
      </c>
      <c r="M89" s="3">
        <v>64</v>
      </c>
      <c r="N89" s="3">
        <f t="shared" si="66"/>
        <v>123</v>
      </c>
      <c r="O89" s="3">
        <f t="shared" si="67"/>
        <v>105</v>
      </c>
      <c r="P89" s="8">
        <f t="shared" si="68"/>
        <v>17868</v>
      </c>
      <c r="Q89" s="9">
        <f t="shared" si="69"/>
        <v>877.08998113200005</v>
      </c>
      <c r="R89" s="9">
        <f t="shared" si="70"/>
        <v>895.02982032</v>
      </c>
      <c r="S89" s="9">
        <f t="shared" si="71"/>
        <v>133</v>
      </c>
      <c r="T89" s="9">
        <f t="shared" si="72"/>
        <v>119</v>
      </c>
      <c r="U89" s="48"/>
      <c r="V89" s="48"/>
      <c r="W89" s="48"/>
      <c r="X89" s="48"/>
      <c r="Y89" s="49" t="str">
        <f>IF(U89&gt;0,VLOOKUP(U89,HOLEINONE!$A$1:$B$37,2,FALSE),"")</f>
        <v/>
      </c>
      <c r="Z89" s="49" t="str">
        <f>IF(V89&gt;0,VLOOKUP(V89,HOLEINONE!$A$1:$B$37,2,FALSE),"")</f>
        <v/>
      </c>
      <c r="AA89" s="49" t="str">
        <f>IF(W89&gt;0,VLOOKUP(W89,HOLEINONE!$A$1:$B$37,2,FALSE),"")</f>
        <v/>
      </c>
      <c r="AB89" s="49" t="str">
        <f>IF(X89&gt;0,VLOOKUP(X89,HOLEINONE!$A$1:$B$37,2,FALSE),"")</f>
        <v/>
      </c>
      <c r="AC89" s="58" t="str">
        <f t="shared" si="73"/>
        <v/>
      </c>
      <c r="AD89" s="3"/>
    </row>
    <row r="90" spans="1:30" ht="16.2">
      <c r="A90" s="3" t="s">
        <v>817</v>
      </c>
      <c r="B90" s="17" t="s">
        <v>515</v>
      </c>
      <c r="C90" s="18" t="s">
        <v>420</v>
      </c>
      <c r="D90" s="31" t="s">
        <v>516</v>
      </c>
      <c r="E90" s="31" t="s">
        <v>517</v>
      </c>
      <c r="F90" s="16" t="s">
        <v>8</v>
      </c>
      <c r="G90" s="21" t="s">
        <v>30</v>
      </c>
      <c r="H90" s="22">
        <v>16228</v>
      </c>
      <c r="I90" s="16">
        <v>7</v>
      </c>
      <c r="J90" s="16" t="str">
        <f t="shared" si="65"/>
        <v>B</v>
      </c>
      <c r="K90" s="24" t="s">
        <v>498</v>
      </c>
      <c r="L90" s="3">
        <v>58</v>
      </c>
      <c r="M90" s="3">
        <v>65</v>
      </c>
      <c r="N90" s="3">
        <f t="shared" si="66"/>
        <v>123</v>
      </c>
      <c r="O90" s="3">
        <f t="shared" si="67"/>
        <v>109</v>
      </c>
      <c r="P90" s="8">
        <f t="shared" si="68"/>
        <v>16228</v>
      </c>
      <c r="Q90" s="9">
        <f t="shared" si="69"/>
        <v>877.069982772</v>
      </c>
      <c r="R90" s="9">
        <f t="shared" si="70"/>
        <v>891.04983671999992</v>
      </c>
      <c r="S90" s="9">
        <f t="shared" si="71"/>
        <v>134</v>
      </c>
      <c r="T90" s="9">
        <f t="shared" si="72"/>
        <v>145</v>
      </c>
      <c r="U90" s="48"/>
      <c r="V90" s="48"/>
      <c r="W90" s="48"/>
      <c r="X90" s="48"/>
      <c r="Y90" s="49" t="str">
        <f>IF(U90&gt;0,VLOOKUP(U90,HOLEINONE!$A$1:$B$37,2,FALSE),"")</f>
        <v/>
      </c>
      <c r="Z90" s="49" t="str">
        <f>IF(V90&gt;0,VLOOKUP(V90,[1]HOLEINONE!$A$1:$B$37,2,FALSE),"")</f>
        <v/>
      </c>
      <c r="AA90" s="49" t="str">
        <f>IF(W90&gt;0,VLOOKUP(W90,[1]HOLEINONE!$A$1:$B$37,2,FALSE),"")</f>
        <v/>
      </c>
      <c r="AB90" s="49" t="str">
        <f>IF(X90&gt;0,VLOOKUP(X90,[1]HOLEINONE!$A$1:$B$37,2,FALSE),"")</f>
        <v/>
      </c>
      <c r="AC90" s="58" t="str">
        <f t="shared" si="73"/>
        <v/>
      </c>
      <c r="AD90" s="3"/>
    </row>
    <row r="91" spans="1:30" ht="16.2">
      <c r="A91" s="3" t="s">
        <v>818</v>
      </c>
      <c r="B91" s="17" t="s">
        <v>705</v>
      </c>
      <c r="C91" s="18" t="s">
        <v>706</v>
      </c>
      <c r="D91" s="31" t="s">
        <v>101</v>
      </c>
      <c r="E91" s="31" t="s">
        <v>707</v>
      </c>
      <c r="F91" s="16" t="s">
        <v>8</v>
      </c>
      <c r="G91" s="21" t="s">
        <v>52</v>
      </c>
      <c r="H91" s="22">
        <v>16850</v>
      </c>
      <c r="I91" s="16">
        <v>9</v>
      </c>
      <c r="J91" s="16" t="str">
        <f t="shared" si="65"/>
        <v>B</v>
      </c>
      <c r="K91" s="24" t="s">
        <v>498</v>
      </c>
      <c r="L91" s="3">
        <v>56</v>
      </c>
      <c r="M91" s="3">
        <v>69</v>
      </c>
      <c r="N91" s="3">
        <f t="shared" si="66"/>
        <v>125</v>
      </c>
      <c r="O91" s="3">
        <f t="shared" si="67"/>
        <v>107</v>
      </c>
      <c r="P91" s="8">
        <f t="shared" si="68"/>
        <v>16850</v>
      </c>
      <c r="Q91" s="9">
        <f t="shared" si="69"/>
        <v>875.08998215000008</v>
      </c>
      <c r="R91" s="9">
        <f t="shared" si="70"/>
        <v>893.0298305</v>
      </c>
      <c r="S91" s="9">
        <f t="shared" si="71"/>
        <v>141</v>
      </c>
      <c r="T91" s="9">
        <f t="shared" si="72"/>
        <v>131</v>
      </c>
      <c r="U91" s="47" t="s">
        <v>464</v>
      </c>
      <c r="V91" s="47"/>
      <c r="W91" s="47"/>
      <c r="X91" s="47"/>
      <c r="Y91" s="49">
        <f>IF(U91&gt;0,VLOOKUP(U91,HOLEINONE!$A$1:$B$37,2,FALSE),"")</f>
        <v>6</v>
      </c>
      <c r="Z91" s="49" t="str">
        <f>IF(V91&gt;0,VLOOKUP(V91,HOLEINONE!$A$1:$B$37,2,FALSE),"")</f>
        <v/>
      </c>
      <c r="AA91" s="49" t="str">
        <f>IF(W91&gt;0,VLOOKUP(W91,HOLEINONE!$A$1:$B$37,2,FALSE),"")</f>
        <v/>
      </c>
      <c r="AB91" s="49" t="str">
        <f>IF(X91&gt;0,VLOOKUP(X91,HOLEINONE!$A$1:$B$37,2,FALSE),"")</f>
        <v/>
      </c>
      <c r="AC91" s="58">
        <f t="shared" si="73"/>
        <v>6</v>
      </c>
      <c r="AD91" s="52" t="s">
        <v>841</v>
      </c>
    </row>
    <row r="92" spans="1:30" ht="16.2">
      <c r="A92" s="3" t="s">
        <v>819</v>
      </c>
      <c r="B92" s="17" t="s">
        <v>725</v>
      </c>
      <c r="C92" s="18" t="s">
        <v>726</v>
      </c>
      <c r="D92" s="31" t="s">
        <v>43</v>
      </c>
      <c r="E92" s="31" t="s">
        <v>727</v>
      </c>
      <c r="F92" s="16" t="s">
        <v>8</v>
      </c>
      <c r="G92" s="21" t="s">
        <v>17</v>
      </c>
      <c r="H92" s="22">
        <v>17605</v>
      </c>
      <c r="I92" s="16">
        <v>9</v>
      </c>
      <c r="J92" s="16" t="str">
        <f t="shared" si="65"/>
        <v>B</v>
      </c>
      <c r="K92" s="16" t="s">
        <v>498</v>
      </c>
      <c r="L92" s="3">
        <v>61</v>
      </c>
      <c r="M92" s="3">
        <v>66</v>
      </c>
      <c r="N92" s="3">
        <f t="shared" si="66"/>
        <v>127</v>
      </c>
      <c r="O92" s="3">
        <f t="shared" si="67"/>
        <v>109</v>
      </c>
      <c r="P92" s="8">
        <f t="shared" si="68"/>
        <v>17605</v>
      </c>
      <c r="Q92" s="9">
        <f t="shared" si="69"/>
        <v>873.089981395</v>
      </c>
      <c r="R92" s="9">
        <f t="shared" si="70"/>
        <v>891.02982294999993</v>
      </c>
      <c r="S92" s="9">
        <f t="shared" si="71"/>
        <v>148</v>
      </c>
      <c r="T92" s="9">
        <f t="shared" si="72"/>
        <v>148</v>
      </c>
      <c r="U92" s="48"/>
      <c r="V92" s="48"/>
      <c r="W92" s="48"/>
      <c r="X92" s="48"/>
      <c r="Y92" s="49" t="str">
        <f>IF(U92&gt;0,VLOOKUP(U92,HOLEINONE!$A$1:$B$37,2,FALSE),"")</f>
        <v/>
      </c>
      <c r="Z92" s="49" t="str">
        <f>IF(V92&gt;0,VLOOKUP(V92,HOLEINONE!$A$1:$B$37,2,FALSE),"")</f>
        <v/>
      </c>
      <c r="AA92" s="49" t="str">
        <f>IF(W92&gt;0,VLOOKUP(W92,HOLEINONE!$A$1:$B$37,2,FALSE),"")</f>
        <v/>
      </c>
      <c r="AB92" s="49" t="str">
        <f>IF(X92&gt;0,VLOOKUP(X92,HOLEINONE!$A$1:$B$37,2,FALSE),"")</f>
        <v/>
      </c>
      <c r="AC92" s="58" t="str">
        <f t="shared" si="73"/>
        <v/>
      </c>
      <c r="AD92" s="3"/>
    </row>
    <row r="93" spans="1:30" ht="16.2">
      <c r="A93" s="3" t="s">
        <v>820</v>
      </c>
      <c r="B93" s="17" t="s">
        <v>690</v>
      </c>
      <c r="C93" s="18" t="s">
        <v>691</v>
      </c>
      <c r="D93" s="19" t="s">
        <v>692</v>
      </c>
      <c r="E93" s="19" t="s">
        <v>693</v>
      </c>
      <c r="F93" s="20" t="s">
        <v>8</v>
      </c>
      <c r="G93" s="21" t="s">
        <v>52</v>
      </c>
      <c r="H93" s="22">
        <v>18980</v>
      </c>
      <c r="I93" s="16">
        <v>9</v>
      </c>
      <c r="J93" s="16" t="str">
        <f t="shared" si="65"/>
        <v>B</v>
      </c>
      <c r="K93" s="24" t="s">
        <v>498</v>
      </c>
      <c r="L93" s="3">
        <v>74</v>
      </c>
      <c r="M93" s="3">
        <v>75</v>
      </c>
      <c r="N93" s="3">
        <f t="shared" si="66"/>
        <v>149</v>
      </c>
      <c r="O93" s="3">
        <f t="shared" si="67"/>
        <v>131</v>
      </c>
      <c r="P93" s="8">
        <f t="shared" si="68"/>
        <v>18980</v>
      </c>
      <c r="Q93" s="9">
        <f t="shared" si="69"/>
        <v>851.08998001999998</v>
      </c>
      <c r="R93" s="9">
        <f t="shared" si="70"/>
        <v>869.02980919999993</v>
      </c>
      <c r="S93" s="9">
        <f t="shared" si="71"/>
        <v>190</v>
      </c>
      <c r="T93" s="9">
        <f t="shared" si="72"/>
        <v>190</v>
      </c>
      <c r="U93" s="48"/>
      <c r="V93" s="48"/>
      <c r="W93" s="48"/>
      <c r="X93" s="48"/>
      <c r="Y93" s="49" t="str">
        <f>IF(U93&gt;0,VLOOKUP(U93,HOLEINONE!$A$1:$B$37,2,FALSE),"")</f>
        <v/>
      </c>
      <c r="Z93" s="49" t="str">
        <f>IF(V93&gt;0,VLOOKUP(V93,HOLEINONE!$A$1:$B$37,2,FALSE),"")</f>
        <v/>
      </c>
      <c r="AA93" s="49" t="str">
        <f>IF(W93&gt;0,VLOOKUP(W93,HOLEINONE!$A$1:$B$37,2,FALSE),"")</f>
        <v/>
      </c>
      <c r="AB93" s="49" t="str">
        <f>IF(X93&gt;0,VLOOKUP(X93,HOLEINONE!$A$1:$B$37,2,FALSE),"")</f>
        <v/>
      </c>
      <c r="AC93" s="58" t="str">
        <f t="shared" si="73"/>
        <v/>
      </c>
      <c r="AD93" s="3"/>
    </row>
    <row r="94" spans="1:30" ht="17.399999999999999">
      <c r="A94" s="3"/>
      <c r="B94" s="108" t="s">
        <v>791</v>
      </c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3"/>
      <c r="P94" s="8"/>
      <c r="Q94" s="9"/>
      <c r="R94" s="9"/>
      <c r="S94" s="9"/>
      <c r="T94" s="9"/>
      <c r="U94" s="48"/>
      <c r="V94" s="48"/>
      <c r="W94" s="48"/>
      <c r="X94" s="48"/>
      <c r="Y94" s="49"/>
      <c r="Z94" s="49"/>
      <c r="AA94" s="49"/>
      <c r="AB94" s="49"/>
      <c r="AC94" s="58"/>
      <c r="AD94" s="3"/>
    </row>
    <row r="95" spans="1:30" ht="16.2">
      <c r="A95" s="79" t="s">
        <v>0</v>
      </c>
      <c r="B95" s="60" t="s">
        <v>143</v>
      </c>
      <c r="C95" s="61" t="s">
        <v>655</v>
      </c>
      <c r="D95" s="62" t="s">
        <v>144</v>
      </c>
      <c r="E95" s="62" t="s">
        <v>145</v>
      </c>
      <c r="F95" s="69" t="s">
        <v>7</v>
      </c>
      <c r="G95" s="65" t="s">
        <v>103</v>
      </c>
      <c r="H95" s="66">
        <v>16580</v>
      </c>
      <c r="I95" s="67">
        <v>6</v>
      </c>
      <c r="J95" s="67" t="str">
        <f t="shared" ref="J95:J102" si="74">IF(I95="","",IF(I95&lt;=3,"EX",IF(I95&lt;=6,"A",IF(I95&lt;=9,"B","C"))))</f>
        <v>A</v>
      </c>
      <c r="K95" s="67" t="s">
        <v>498</v>
      </c>
      <c r="L95" s="68">
        <v>46</v>
      </c>
      <c r="M95" s="68">
        <v>54</v>
      </c>
      <c r="N95" s="68">
        <f t="shared" ref="N95:N102" si="75">SUM(L95+M95)</f>
        <v>100</v>
      </c>
      <c r="O95" s="3">
        <f t="shared" ref="O95:O102" si="76">SUM(N95-(2*I95))</f>
        <v>88</v>
      </c>
      <c r="P95" s="8">
        <f t="shared" ref="P95:P102" si="77">H95</f>
        <v>16580</v>
      </c>
      <c r="Q95" s="9">
        <f t="shared" ref="Q95:Q102" si="78">IF(B95&gt;0,999.999999-N95+(I95*0.01)+(P95*-0.000000001),"")</f>
        <v>900.05998241999998</v>
      </c>
      <c r="R95" s="9">
        <f t="shared" ref="R95:R102" si="79">IF(B95&gt;0,999.999999-O95+(0.12-(I95*0.01))+(P95*-0.00000001)," ")</f>
        <v>912.05983319999996</v>
      </c>
      <c r="S95" s="9">
        <f t="shared" ref="S95:S102" si="80">IF(B95&gt;0,RANK(Q95,Q:Q),"")</f>
        <v>10</v>
      </c>
      <c r="T95" s="9">
        <f t="shared" ref="T95:T102" si="81">IF(B95&gt;0,RANK(R95,R:R),"")</f>
        <v>8</v>
      </c>
      <c r="U95" s="48" t="s">
        <v>470</v>
      </c>
      <c r="V95" s="48"/>
      <c r="W95" s="48"/>
      <c r="X95" s="48"/>
      <c r="Y95" s="49">
        <f>IF(U95&gt;0,VLOOKUP(U95,HOLEINONE!$A$1:$B$37,2,FALSE),"")</f>
        <v>2</v>
      </c>
      <c r="Z95" s="49" t="str">
        <f>IF(V95&gt;0,VLOOKUP(V95,HOLEINONE!$A$1:$B$37,2,FALSE),"")</f>
        <v/>
      </c>
      <c r="AA95" s="49" t="str">
        <f>IF(W95&gt;0,VLOOKUP(W95,HOLEINONE!$A$1:$B$37,2,FALSE),"")</f>
        <v/>
      </c>
      <c r="AB95" s="49" t="str">
        <f>IF(X95&gt;0,VLOOKUP(X95,HOLEINONE!$A$1:$B$37,2,FALSE),"")</f>
        <v/>
      </c>
      <c r="AC95" s="58">
        <f t="shared" ref="AC95:AC97" si="82">IF(U95&gt;0,SUM(Y95:AB95),"")</f>
        <v>2</v>
      </c>
      <c r="AD95" s="52" t="s">
        <v>848</v>
      </c>
    </row>
    <row r="96" spans="1:30" ht="16.2">
      <c r="A96" s="79" t="s">
        <v>1</v>
      </c>
      <c r="B96" s="60" t="s">
        <v>108</v>
      </c>
      <c r="C96" s="61" t="s">
        <v>756</v>
      </c>
      <c r="D96" s="63" t="s">
        <v>109</v>
      </c>
      <c r="E96" s="72" t="s">
        <v>110</v>
      </c>
      <c r="F96" s="67" t="s">
        <v>7</v>
      </c>
      <c r="G96" s="65" t="s">
        <v>103</v>
      </c>
      <c r="H96" s="66">
        <v>18327</v>
      </c>
      <c r="I96" s="67">
        <v>4</v>
      </c>
      <c r="J96" s="67" t="str">
        <f t="shared" si="74"/>
        <v>A</v>
      </c>
      <c r="K96" s="67" t="s">
        <v>498</v>
      </c>
      <c r="L96" s="68">
        <v>48</v>
      </c>
      <c r="M96" s="68">
        <v>52</v>
      </c>
      <c r="N96" s="68">
        <f t="shared" si="75"/>
        <v>100</v>
      </c>
      <c r="O96" s="3">
        <f t="shared" si="76"/>
        <v>92</v>
      </c>
      <c r="P96" s="8">
        <f t="shared" si="77"/>
        <v>18327</v>
      </c>
      <c r="Q96" s="9">
        <f t="shared" si="78"/>
        <v>900.03998067299995</v>
      </c>
      <c r="R96" s="9">
        <f t="shared" si="79"/>
        <v>908.07981573000006</v>
      </c>
      <c r="S96" s="9">
        <f t="shared" si="80"/>
        <v>12</v>
      </c>
      <c r="T96" s="9">
        <f t="shared" si="81"/>
        <v>16</v>
      </c>
      <c r="U96" s="48"/>
      <c r="V96" s="48"/>
      <c r="W96" s="48"/>
      <c r="X96" s="48"/>
      <c r="Y96" s="49" t="str">
        <f>IF(U96&gt;0,VLOOKUP(U96,HOLEINONE!$A$1:$B$37,2,FALSE),"")</f>
        <v/>
      </c>
      <c r="Z96" s="49" t="str">
        <f>IF(V96&gt;0,VLOOKUP(V96,HOLEINONE!$A$1:$B$37,2,FALSE),"")</f>
        <v/>
      </c>
      <c r="AA96" s="49" t="str">
        <f>IF(W96&gt;0,VLOOKUP(W96,HOLEINONE!$A$1:$B$37,2,FALSE),"")</f>
        <v/>
      </c>
      <c r="AB96" s="49" t="str">
        <f>IF(X96&gt;0,VLOOKUP(X96,HOLEINONE!$A$1:$B$37,2,FALSE),"")</f>
        <v/>
      </c>
      <c r="AC96" s="58" t="str">
        <f t="shared" si="82"/>
        <v/>
      </c>
      <c r="AD96" s="3"/>
    </row>
    <row r="97" spans="1:30" ht="16.2">
      <c r="A97" s="79" t="s">
        <v>2</v>
      </c>
      <c r="B97" s="60" t="s">
        <v>104</v>
      </c>
      <c r="C97" s="61" t="s">
        <v>614</v>
      </c>
      <c r="D97" s="62" t="s">
        <v>101</v>
      </c>
      <c r="E97" s="62" t="s">
        <v>105</v>
      </c>
      <c r="F97" s="69" t="s">
        <v>7</v>
      </c>
      <c r="G97" s="65" t="s">
        <v>103</v>
      </c>
      <c r="H97" s="66">
        <v>17241</v>
      </c>
      <c r="I97" s="67">
        <v>6</v>
      </c>
      <c r="J97" s="67" t="str">
        <f t="shared" si="74"/>
        <v>A</v>
      </c>
      <c r="K97" s="67" t="s">
        <v>498</v>
      </c>
      <c r="L97" s="68">
        <v>50</v>
      </c>
      <c r="M97" s="68">
        <v>52</v>
      </c>
      <c r="N97" s="68">
        <f t="shared" si="75"/>
        <v>102</v>
      </c>
      <c r="O97" s="3">
        <f t="shared" si="76"/>
        <v>90</v>
      </c>
      <c r="P97" s="8">
        <f t="shared" si="77"/>
        <v>17241</v>
      </c>
      <c r="Q97" s="9">
        <f t="shared" si="78"/>
        <v>898.05998175899992</v>
      </c>
      <c r="R97" s="9">
        <f t="shared" si="79"/>
        <v>910.05982658999994</v>
      </c>
      <c r="S97" s="9">
        <f t="shared" si="80"/>
        <v>16</v>
      </c>
      <c r="T97" s="9">
        <f t="shared" si="81"/>
        <v>12</v>
      </c>
      <c r="U97" s="48" t="s">
        <v>470</v>
      </c>
      <c r="V97" s="48"/>
      <c r="W97" s="48"/>
      <c r="X97" s="48"/>
      <c r="Y97" s="49">
        <f>IF(U97&gt;0,VLOOKUP(U97,HOLEINONE!$A$1:$B$37,2,FALSE),"")</f>
        <v>2</v>
      </c>
      <c r="Z97" s="49" t="str">
        <f>IF(V97&gt;0,VLOOKUP(V97,HOLEINONE!$A$1:$B$37,2,FALSE),"")</f>
        <v/>
      </c>
      <c r="AA97" s="49" t="str">
        <f>IF(W97&gt;0,VLOOKUP(W97,HOLEINONE!$A$1:$B$37,2,FALSE),"")</f>
        <v/>
      </c>
      <c r="AB97" s="49" t="str">
        <f>IF(X97&gt;0,VLOOKUP(X97,HOLEINONE!$A$1:$B$37,2,FALSE),"")</f>
        <v/>
      </c>
      <c r="AC97" s="58">
        <f t="shared" si="82"/>
        <v>2</v>
      </c>
      <c r="AD97" s="52" t="s">
        <v>849</v>
      </c>
    </row>
    <row r="98" spans="1:30" ht="14.4">
      <c r="A98" s="52" t="s">
        <v>3</v>
      </c>
      <c r="B98" s="17" t="s">
        <v>129</v>
      </c>
      <c r="C98" s="18" t="s">
        <v>367</v>
      </c>
      <c r="D98" s="19" t="s">
        <v>130</v>
      </c>
      <c r="E98" s="19" t="s">
        <v>131</v>
      </c>
      <c r="F98" s="20" t="s">
        <v>7</v>
      </c>
      <c r="G98" s="21" t="s">
        <v>103</v>
      </c>
      <c r="H98" s="22">
        <v>15736</v>
      </c>
      <c r="I98" s="16">
        <v>6</v>
      </c>
      <c r="J98" s="16" t="str">
        <f t="shared" si="74"/>
        <v>A</v>
      </c>
      <c r="K98" s="16" t="s">
        <v>498</v>
      </c>
      <c r="L98" s="3">
        <v>54</v>
      </c>
      <c r="M98" s="3">
        <v>49</v>
      </c>
      <c r="N98" s="3">
        <f t="shared" si="75"/>
        <v>103</v>
      </c>
      <c r="O98" s="3">
        <f t="shared" si="76"/>
        <v>91</v>
      </c>
      <c r="P98" s="8">
        <f t="shared" si="77"/>
        <v>15736</v>
      </c>
      <c r="Q98" s="9">
        <f t="shared" si="78"/>
        <v>897.05998326399992</v>
      </c>
      <c r="R98" s="9">
        <f t="shared" si="79"/>
        <v>909.05984163999995</v>
      </c>
      <c r="S98" s="9">
        <f t="shared" si="80"/>
        <v>19</v>
      </c>
      <c r="T98" s="9">
        <f t="shared" si="81"/>
        <v>15</v>
      </c>
      <c r="U98" s="47"/>
      <c r="V98" s="47"/>
      <c r="W98" s="47"/>
      <c r="X98" s="47"/>
      <c r="Y98" s="4"/>
      <c r="Z98" s="4"/>
      <c r="AA98" s="4"/>
      <c r="AB98" s="4"/>
      <c r="AC98" s="15"/>
      <c r="AD98" s="3"/>
    </row>
    <row r="99" spans="1:30" ht="16.2">
      <c r="A99" s="52" t="s">
        <v>4</v>
      </c>
      <c r="B99" s="17" t="s">
        <v>213</v>
      </c>
      <c r="C99" s="18" t="s">
        <v>372</v>
      </c>
      <c r="D99" s="31" t="s">
        <v>118</v>
      </c>
      <c r="E99" s="31" t="s">
        <v>214</v>
      </c>
      <c r="F99" s="33" t="s">
        <v>7</v>
      </c>
      <c r="G99" s="21" t="s">
        <v>103</v>
      </c>
      <c r="H99" s="22">
        <v>18296</v>
      </c>
      <c r="I99" s="16">
        <v>6</v>
      </c>
      <c r="J99" s="16" t="str">
        <f t="shared" si="74"/>
        <v>A</v>
      </c>
      <c r="K99" s="24" t="s">
        <v>498</v>
      </c>
      <c r="L99" s="3">
        <v>53</v>
      </c>
      <c r="M99" s="3">
        <v>54</v>
      </c>
      <c r="N99" s="3">
        <f t="shared" si="75"/>
        <v>107</v>
      </c>
      <c r="O99" s="3">
        <f t="shared" si="76"/>
        <v>95</v>
      </c>
      <c r="P99" s="8">
        <f t="shared" si="77"/>
        <v>18296</v>
      </c>
      <c r="Q99" s="9">
        <f t="shared" si="78"/>
        <v>893.05998070399994</v>
      </c>
      <c r="R99" s="9">
        <f t="shared" si="79"/>
        <v>905.05981603999999</v>
      </c>
      <c r="S99" s="9">
        <f t="shared" si="80"/>
        <v>40</v>
      </c>
      <c r="T99" s="9">
        <f t="shared" si="81"/>
        <v>37</v>
      </c>
      <c r="U99" s="48"/>
      <c r="V99" s="48"/>
      <c r="W99" s="48"/>
      <c r="X99" s="48"/>
      <c r="Y99" s="49" t="str">
        <f>IF(U99&gt;0,VLOOKUP(U99,HOLEINONE!$A$1:$B$37,2,FALSE),"")</f>
        <v/>
      </c>
      <c r="Z99" s="49" t="str">
        <f>IF(V99&gt;0,VLOOKUP(V99,HOLEINONE!$A$1:$B$37,2,FALSE),"")</f>
        <v/>
      </c>
      <c r="AA99" s="49" t="str">
        <f>IF(W99&gt;0,VLOOKUP(W99,HOLEINONE!$A$1:$B$37,2,FALSE),"")</f>
        <v/>
      </c>
      <c r="AB99" s="49" t="str">
        <f>IF(X99&gt;0,VLOOKUP(X99,HOLEINONE!$A$1:$B$37,2,FALSE),"")</f>
        <v/>
      </c>
      <c r="AC99" s="58" t="str">
        <f t="shared" ref="AC99:AC102" si="83">IF(U99&gt;0,SUM(Y99:AB99),"")</f>
        <v/>
      </c>
      <c r="AD99" s="3"/>
    </row>
    <row r="100" spans="1:30" ht="16.2">
      <c r="A100" s="52" t="s">
        <v>5</v>
      </c>
      <c r="B100" s="17" t="s">
        <v>60</v>
      </c>
      <c r="C100" s="18" t="s">
        <v>352</v>
      </c>
      <c r="D100" s="23" t="s">
        <v>61</v>
      </c>
      <c r="E100" s="32" t="s">
        <v>62</v>
      </c>
      <c r="F100" s="16" t="s">
        <v>7</v>
      </c>
      <c r="G100" s="21" t="s">
        <v>52</v>
      </c>
      <c r="H100" s="22">
        <v>18638</v>
      </c>
      <c r="I100" s="16">
        <v>6</v>
      </c>
      <c r="J100" s="16" t="str">
        <f t="shared" si="74"/>
        <v>A</v>
      </c>
      <c r="K100" s="24" t="s">
        <v>498</v>
      </c>
      <c r="L100" s="3">
        <v>53</v>
      </c>
      <c r="M100" s="3">
        <v>56</v>
      </c>
      <c r="N100" s="3">
        <f t="shared" si="75"/>
        <v>109</v>
      </c>
      <c r="O100" s="3">
        <f t="shared" si="76"/>
        <v>97</v>
      </c>
      <c r="P100" s="8">
        <f t="shared" si="77"/>
        <v>18638</v>
      </c>
      <c r="Q100" s="9">
        <f t="shared" si="78"/>
        <v>891.05998036199992</v>
      </c>
      <c r="R100" s="9">
        <f t="shared" si="79"/>
        <v>903.05981262</v>
      </c>
      <c r="S100" s="9">
        <f t="shared" si="80"/>
        <v>53</v>
      </c>
      <c r="T100" s="9">
        <f t="shared" si="81"/>
        <v>53</v>
      </c>
      <c r="U100" s="48"/>
      <c r="V100" s="48"/>
      <c r="W100" s="48"/>
      <c r="X100" s="48"/>
      <c r="Y100" s="49" t="str">
        <f>IF(U100&gt;0,VLOOKUP(U100,HOLEINONE!$A$1:$B$37,2,FALSE),"")</f>
        <v/>
      </c>
      <c r="Z100" s="49" t="str">
        <f>IF(V100&gt;0,VLOOKUP(V100,HOLEINONE!$A$1:$B$37,2,FALSE),"")</f>
        <v/>
      </c>
      <c r="AA100" s="49" t="str">
        <f>IF(W100&gt;0,VLOOKUP(W100,HOLEINONE!$A$1:$B$37,2,FALSE),"")</f>
        <v/>
      </c>
      <c r="AB100" s="49" t="str">
        <f>IF(X100&gt;0,VLOOKUP(X100,HOLEINONE!$A$1:$B$37,2,FALSE),"")</f>
        <v/>
      </c>
      <c r="AC100" s="58" t="str">
        <f t="shared" si="83"/>
        <v/>
      </c>
      <c r="AD100" s="3"/>
    </row>
    <row r="101" spans="1:30" ht="16.2">
      <c r="A101" s="52" t="s">
        <v>6</v>
      </c>
      <c r="B101" s="17" t="s">
        <v>596</v>
      </c>
      <c r="C101" s="18" t="s">
        <v>321</v>
      </c>
      <c r="D101" s="19" t="s">
        <v>597</v>
      </c>
      <c r="E101" s="19" t="s">
        <v>598</v>
      </c>
      <c r="F101" s="20" t="s">
        <v>7</v>
      </c>
      <c r="G101" s="21" t="s">
        <v>279</v>
      </c>
      <c r="H101" s="22">
        <v>15977</v>
      </c>
      <c r="I101" s="16">
        <v>5</v>
      </c>
      <c r="J101" s="16" t="str">
        <f t="shared" si="74"/>
        <v>A</v>
      </c>
      <c r="K101" s="24" t="s">
        <v>498</v>
      </c>
      <c r="L101" s="3">
        <v>56</v>
      </c>
      <c r="M101" s="3">
        <v>56</v>
      </c>
      <c r="N101" s="3">
        <f t="shared" si="75"/>
        <v>112</v>
      </c>
      <c r="O101" s="3">
        <f t="shared" si="76"/>
        <v>102</v>
      </c>
      <c r="P101" s="8">
        <f t="shared" si="77"/>
        <v>15977</v>
      </c>
      <c r="Q101" s="9">
        <f t="shared" si="78"/>
        <v>888.04998302299998</v>
      </c>
      <c r="R101" s="9">
        <f t="shared" si="79"/>
        <v>898.06983923000007</v>
      </c>
      <c r="S101" s="9">
        <f t="shared" si="80"/>
        <v>69</v>
      </c>
      <c r="T101" s="9">
        <f t="shared" si="81"/>
        <v>97</v>
      </c>
      <c r="U101" s="48"/>
      <c r="V101" s="48"/>
      <c r="W101" s="48"/>
      <c r="X101" s="48"/>
      <c r="Y101" s="49" t="str">
        <f>IF(U101&gt;0,VLOOKUP(U101,HOLEINONE!$A$1:$B$37,2,FALSE),"")</f>
        <v/>
      </c>
      <c r="Z101" s="49" t="str">
        <f>IF(V101&gt;0,VLOOKUP(V101,HOLEINONE!$A$1:$B$37,2,FALSE),"")</f>
        <v/>
      </c>
      <c r="AA101" s="49" t="str">
        <f>IF(W101&gt;0,VLOOKUP(W101,HOLEINONE!$A$1:$B$37,2,FALSE),"")</f>
        <v/>
      </c>
      <c r="AB101" s="49" t="str">
        <f>IF(X101&gt;0,VLOOKUP(X101,HOLEINONE!$A$1:$B$37,2,FALSE),"")</f>
        <v/>
      </c>
      <c r="AC101" s="58" t="str">
        <f t="shared" si="83"/>
        <v/>
      </c>
      <c r="AD101" s="3"/>
    </row>
    <row r="102" spans="1:30" ht="16.2">
      <c r="A102" s="52" t="s">
        <v>811</v>
      </c>
      <c r="B102" s="17" t="s">
        <v>639</v>
      </c>
      <c r="C102" s="18" t="s">
        <v>318</v>
      </c>
      <c r="D102" s="19" t="s">
        <v>609</v>
      </c>
      <c r="E102" s="19" t="s">
        <v>237</v>
      </c>
      <c r="F102" s="20" t="s">
        <v>7</v>
      </c>
      <c r="G102" s="21" t="s">
        <v>224</v>
      </c>
      <c r="H102" s="22">
        <v>18684</v>
      </c>
      <c r="I102" s="16">
        <v>6</v>
      </c>
      <c r="J102" s="16" t="str">
        <f t="shared" si="74"/>
        <v>A</v>
      </c>
      <c r="K102" s="16" t="s">
        <v>498</v>
      </c>
      <c r="L102" s="3">
        <v>59</v>
      </c>
      <c r="M102" s="3">
        <v>65</v>
      </c>
      <c r="N102" s="3">
        <f t="shared" si="75"/>
        <v>124</v>
      </c>
      <c r="O102" s="3">
        <f t="shared" si="76"/>
        <v>112</v>
      </c>
      <c r="P102" s="8">
        <f t="shared" si="77"/>
        <v>18684</v>
      </c>
      <c r="Q102" s="9">
        <f t="shared" si="78"/>
        <v>876.05998031599995</v>
      </c>
      <c r="R102" s="9">
        <f t="shared" si="79"/>
        <v>888.05981215999998</v>
      </c>
      <c r="S102" s="9">
        <f t="shared" si="80"/>
        <v>139</v>
      </c>
      <c r="T102" s="9">
        <f t="shared" si="81"/>
        <v>164</v>
      </c>
      <c r="U102" s="48" t="s">
        <v>476</v>
      </c>
      <c r="V102" s="48"/>
      <c r="W102" s="48"/>
      <c r="X102" s="48"/>
      <c r="Y102" s="49">
        <f>IF(U102&gt;0,VLOOKUP(U102,HOLEINONE!$A$1:$B$37,2,FALSE),"")</f>
        <v>5</v>
      </c>
      <c r="Z102" s="49" t="str">
        <f>IF(V102&gt;0,VLOOKUP(V102,HOLEINONE!$A$1:$B$37,2,FALSE),"")</f>
        <v/>
      </c>
      <c r="AA102" s="49" t="str">
        <f>IF(W102&gt;0,VLOOKUP(W102,HOLEINONE!$A$1:$B$37,2,FALSE),"")</f>
        <v/>
      </c>
      <c r="AB102" s="49" t="str">
        <f>IF(X102&gt;0,VLOOKUP(X102,HOLEINONE!$A$1:$B$37,2,FALSE),"")</f>
        <v/>
      </c>
      <c r="AC102" s="58">
        <f t="shared" si="83"/>
        <v>5</v>
      </c>
      <c r="AD102" s="52" t="s">
        <v>847</v>
      </c>
    </row>
    <row r="103" spans="1:30" ht="17.399999999999999">
      <c r="A103" s="3"/>
      <c r="B103" s="108" t="s">
        <v>792</v>
      </c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3"/>
      <c r="P103" s="8"/>
      <c r="Q103" s="9"/>
      <c r="R103" s="9"/>
      <c r="S103" s="9"/>
      <c r="T103" s="9"/>
      <c r="U103" s="48"/>
      <c r="V103" s="48"/>
      <c r="W103" s="48"/>
      <c r="X103" s="48"/>
      <c r="Y103" s="49"/>
      <c r="Z103" s="49"/>
      <c r="AA103" s="49"/>
      <c r="AB103" s="49"/>
      <c r="AC103" s="58"/>
      <c r="AD103" s="3"/>
    </row>
    <row r="104" spans="1:30" ht="16.2">
      <c r="A104" s="79" t="s">
        <v>0</v>
      </c>
      <c r="B104" s="60" t="s">
        <v>275</v>
      </c>
      <c r="C104" s="61" t="s">
        <v>371</v>
      </c>
      <c r="D104" s="62" t="s">
        <v>271</v>
      </c>
      <c r="E104" s="62" t="s">
        <v>276</v>
      </c>
      <c r="F104" s="69" t="s">
        <v>8</v>
      </c>
      <c r="G104" s="65" t="s">
        <v>263</v>
      </c>
      <c r="H104" s="66">
        <v>16365</v>
      </c>
      <c r="I104" s="67">
        <v>5</v>
      </c>
      <c r="J104" s="67" t="str">
        <f t="shared" ref="J104:J119" si="84">IF(I104="","",IF(I104&lt;=3,"EX",IF(I104&lt;=6,"A",IF(I104&lt;=9,"B","C"))))</f>
        <v>A</v>
      </c>
      <c r="K104" s="67" t="s">
        <v>498</v>
      </c>
      <c r="L104" s="68">
        <v>47</v>
      </c>
      <c r="M104" s="68">
        <v>53</v>
      </c>
      <c r="N104" s="68">
        <f t="shared" ref="N104:N119" si="85">SUM(L104+M104)</f>
        <v>100</v>
      </c>
      <c r="O104" s="3">
        <f t="shared" ref="O104:O119" si="86">SUM(N104-(2*I104))</f>
        <v>90</v>
      </c>
      <c r="P104" s="8">
        <f t="shared" ref="P104:P119" si="87">H104</f>
        <v>16365</v>
      </c>
      <c r="Q104" s="9">
        <f t="shared" ref="Q104:Q119" si="88">IF(B104&gt;0,999.999999-N104+(I104*0.01)+(P104*-0.000000001),"")</f>
        <v>900.04998263499999</v>
      </c>
      <c r="R104" s="9">
        <f t="shared" ref="R104:R119" si="89">IF(B104&gt;0,999.999999-O104+(0.12-(I104*0.01))+(P104*-0.00000001)," ")</f>
        <v>910.06983535000006</v>
      </c>
      <c r="S104" s="9">
        <f t="shared" ref="S104:S119" si="90">IF(B104&gt;0,RANK(Q104,Q:Q),"")</f>
        <v>11</v>
      </c>
      <c r="T104" s="9">
        <f t="shared" ref="T104:T119" si="91">IF(B104&gt;0,RANK(R104,R:R),"")</f>
        <v>11</v>
      </c>
      <c r="U104" s="80" t="s">
        <v>468</v>
      </c>
      <c r="V104" s="80" t="s">
        <v>473</v>
      </c>
      <c r="W104" s="80" t="s">
        <v>456</v>
      </c>
      <c r="X104" s="80"/>
      <c r="Y104" s="81">
        <f>IF(U104&gt;0,VLOOKUP(U104,HOLEINONE!$A$1:$B$37,2,FALSE),"")</f>
        <v>9</v>
      </c>
      <c r="Z104" s="81">
        <f>IF(V104&gt;0,VLOOKUP(V104,HOLEINONE!$A$1:$B$37,2,FALSE),"")</f>
        <v>6</v>
      </c>
      <c r="AA104" s="81">
        <f>IF(W104&gt;0,VLOOKUP(W104,HOLEINONE!$A$1:$B$37,2,FALSE),"")</f>
        <v>10</v>
      </c>
      <c r="AB104" s="81" t="str">
        <f>IF(X104&gt;0,VLOOKUP(X104,HOLEINONE!$A$1:$B$37,2,FALSE),"")</f>
        <v/>
      </c>
      <c r="AC104" s="82">
        <f t="shared" ref="AC104" si="92">IF(U104&gt;0,SUM(Y104:AB104),"")</f>
        <v>25</v>
      </c>
      <c r="AD104" s="79" t="s">
        <v>1</v>
      </c>
    </row>
    <row r="105" spans="1:30" ht="14.4">
      <c r="A105" s="79" t="s">
        <v>1</v>
      </c>
      <c r="B105" s="60">
        <v>993</v>
      </c>
      <c r="C105" s="61" t="s">
        <v>436</v>
      </c>
      <c r="D105" s="71" t="s">
        <v>205</v>
      </c>
      <c r="E105" s="71" t="s">
        <v>220</v>
      </c>
      <c r="F105" s="67" t="s">
        <v>8</v>
      </c>
      <c r="G105" s="65" t="s">
        <v>103</v>
      </c>
      <c r="H105" s="66">
        <v>17411</v>
      </c>
      <c r="I105" s="67">
        <v>5</v>
      </c>
      <c r="J105" s="67" t="str">
        <f t="shared" si="84"/>
        <v>A</v>
      </c>
      <c r="K105" s="67" t="s">
        <v>498</v>
      </c>
      <c r="L105" s="68">
        <v>52</v>
      </c>
      <c r="M105" s="68">
        <v>50</v>
      </c>
      <c r="N105" s="68">
        <f t="shared" si="85"/>
        <v>102</v>
      </c>
      <c r="O105" s="3">
        <f t="shared" si="86"/>
        <v>92</v>
      </c>
      <c r="P105" s="8">
        <f t="shared" si="87"/>
        <v>17411</v>
      </c>
      <c r="Q105" s="9">
        <f t="shared" si="88"/>
        <v>898.04998158899991</v>
      </c>
      <c r="R105" s="9">
        <f t="shared" si="89"/>
        <v>908.06982489000006</v>
      </c>
      <c r="S105" s="9">
        <f t="shared" si="90"/>
        <v>17</v>
      </c>
      <c r="T105" s="9">
        <f t="shared" si="91"/>
        <v>17</v>
      </c>
      <c r="U105" s="47"/>
      <c r="V105" s="47"/>
      <c r="W105" s="47"/>
      <c r="X105" s="47"/>
      <c r="Y105" s="4"/>
      <c r="Z105" s="4"/>
      <c r="AA105" s="4"/>
      <c r="AB105" s="4"/>
      <c r="AC105" s="15"/>
      <c r="AD105" s="3"/>
    </row>
    <row r="106" spans="1:30" ht="16.2">
      <c r="A106" s="79" t="s">
        <v>2</v>
      </c>
      <c r="B106" s="60" t="s">
        <v>268</v>
      </c>
      <c r="C106" s="61" t="s">
        <v>770</v>
      </c>
      <c r="D106" s="62" t="s">
        <v>127</v>
      </c>
      <c r="E106" s="62" t="s">
        <v>269</v>
      </c>
      <c r="F106" s="69" t="s">
        <v>8</v>
      </c>
      <c r="G106" s="65" t="s">
        <v>263</v>
      </c>
      <c r="H106" s="66">
        <v>17060</v>
      </c>
      <c r="I106" s="67">
        <v>4</v>
      </c>
      <c r="J106" s="67" t="str">
        <f t="shared" si="84"/>
        <v>A</v>
      </c>
      <c r="K106" s="67" t="s">
        <v>498</v>
      </c>
      <c r="L106" s="68">
        <v>52</v>
      </c>
      <c r="M106" s="68">
        <v>52</v>
      </c>
      <c r="N106" s="68">
        <f t="shared" si="85"/>
        <v>104</v>
      </c>
      <c r="O106" s="3">
        <f t="shared" si="86"/>
        <v>96</v>
      </c>
      <c r="P106" s="8">
        <f t="shared" si="87"/>
        <v>17060</v>
      </c>
      <c r="Q106" s="9">
        <f t="shared" si="88"/>
        <v>896.03998193999996</v>
      </c>
      <c r="R106" s="9">
        <f t="shared" si="89"/>
        <v>904.0798284</v>
      </c>
      <c r="S106" s="9">
        <f t="shared" si="90"/>
        <v>23</v>
      </c>
      <c r="T106" s="9">
        <f t="shared" si="91"/>
        <v>44</v>
      </c>
      <c r="U106" s="48"/>
      <c r="V106" s="48"/>
      <c r="W106" s="48"/>
      <c r="X106" s="48"/>
      <c r="Y106" s="49" t="str">
        <f>IF(U106&gt;0,VLOOKUP(U106,HOLEINONE!$A$1:$B$37,2,FALSE),"")</f>
        <v/>
      </c>
      <c r="Z106" s="49" t="str">
        <f>IF(V106&gt;0,VLOOKUP(V106,HOLEINONE!$A$1:$B$37,2,FALSE),"")</f>
        <v/>
      </c>
      <c r="AA106" s="49" t="str">
        <f>IF(W106&gt;0,VLOOKUP(W106,HOLEINONE!$A$1:$B$37,2,FALSE),"")</f>
        <v/>
      </c>
      <c r="AB106" s="49" t="str">
        <f>IF(X106&gt;0,VLOOKUP(X106,HOLEINONE!$A$1:$B$37,2,FALSE),"")</f>
        <v/>
      </c>
      <c r="AC106" s="58" t="str">
        <f>IF(U106&gt;0,SUM(Y106:AB106),"")</f>
        <v/>
      </c>
      <c r="AD106" s="3"/>
    </row>
    <row r="107" spans="1:30" ht="16.2">
      <c r="A107" s="52" t="s">
        <v>3</v>
      </c>
      <c r="B107" s="17" t="s">
        <v>652</v>
      </c>
      <c r="C107" s="18" t="s">
        <v>653</v>
      </c>
      <c r="D107" s="19" t="s">
        <v>61</v>
      </c>
      <c r="E107" s="19" t="s">
        <v>654</v>
      </c>
      <c r="F107" s="20" t="s">
        <v>8</v>
      </c>
      <c r="G107" s="21" t="s">
        <v>52</v>
      </c>
      <c r="H107" s="22">
        <v>18534</v>
      </c>
      <c r="I107" s="16">
        <v>5</v>
      </c>
      <c r="J107" s="16" t="str">
        <f t="shared" si="84"/>
        <v>A</v>
      </c>
      <c r="K107" s="24" t="s">
        <v>498</v>
      </c>
      <c r="L107" s="3">
        <v>51</v>
      </c>
      <c r="M107" s="3">
        <v>55</v>
      </c>
      <c r="N107" s="3">
        <f t="shared" si="85"/>
        <v>106</v>
      </c>
      <c r="O107" s="3">
        <f t="shared" si="86"/>
        <v>96</v>
      </c>
      <c r="P107" s="8">
        <f t="shared" si="87"/>
        <v>18534</v>
      </c>
      <c r="Q107" s="9">
        <f t="shared" si="88"/>
        <v>894.04998046599997</v>
      </c>
      <c r="R107" s="9">
        <f t="shared" si="89"/>
        <v>904.06981366000002</v>
      </c>
      <c r="S107" s="9">
        <f t="shared" si="90"/>
        <v>31</v>
      </c>
      <c r="T107" s="9">
        <f t="shared" si="91"/>
        <v>45</v>
      </c>
      <c r="U107" s="48"/>
      <c r="V107" s="48"/>
      <c r="W107" s="48"/>
      <c r="X107" s="48"/>
      <c r="Y107" s="49" t="str">
        <f>IF(U107&gt;0,VLOOKUP(U107,HOLEINONE!$A$1:$B$37,2,FALSE),"")</f>
        <v/>
      </c>
      <c r="Z107" s="49" t="str">
        <f>IF(V107&gt;0,VLOOKUP(V107,HOLEINONE!$A$1:$B$37,2,FALSE),"")</f>
        <v/>
      </c>
      <c r="AA107" s="49" t="str">
        <f>IF(W107&gt;0,VLOOKUP(W107,HOLEINONE!$A$1:$B$37,2,FALSE),"")</f>
        <v/>
      </c>
      <c r="AB107" s="49" t="str">
        <f>IF(X107&gt;0,VLOOKUP(X107,HOLEINONE!$A$1:$B$37,2,FALSE),"")</f>
        <v/>
      </c>
      <c r="AC107" s="58" t="str">
        <f>IF(U107&gt;0,SUM(Y107:AB107),"")</f>
        <v/>
      </c>
      <c r="AD107" s="3"/>
    </row>
    <row r="108" spans="1:30" ht="16.2">
      <c r="A108" s="52" t="s">
        <v>4</v>
      </c>
      <c r="B108" s="17" t="s">
        <v>55</v>
      </c>
      <c r="C108" s="18" t="s">
        <v>763</v>
      </c>
      <c r="D108" s="19" t="s">
        <v>56</v>
      </c>
      <c r="E108" s="19" t="s">
        <v>57</v>
      </c>
      <c r="F108" s="20" t="s">
        <v>8</v>
      </c>
      <c r="G108" s="21" t="s">
        <v>52</v>
      </c>
      <c r="H108" s="22">
        <v>17495</v>
      </c>
      <c r="I108" s="16">
        <v>4</v>
      </c>
      <c r="J108" s="16" t="str">
        <f t="shared" si="84"/>
        <v>A</v>
      </c>
      <c r="K108" s="24" t="s">
        <v>498</v>
      </c>
      <c r="L108" s="3">
        <v>53</v>
      </c>
      <c r="M108" s="3">
        <v>53</v>
      </c>
      <c r="N108" s="3">
        <f t="shared" si="85"/>
        <v>106</v>
      </c>
      <c r="O108" s="3">
        <f t="shared" si="86"/>
        <v>98</v>
      </c>
      <c r="P108" s="8">
        <f t="shared" si="87"/>
        <v>17495</v>
      </c>
      <c r="Q108" s="9">
        <f t="shared" si="88"/>
        <v>894.03998150500001</v>
      </c>
      <c r="R108" s="9">
        <f t="shared" si="89"/>
        <v>902.07982405000007</v>
      </c>
      <c r="S108" s="9">
        <f t="shared" si="90"/>
        <v>33</v>
      </c>
      <c r="T108" s="9">
        <f t="shared" si="91"/>
        <v>60</v>
      </c>
      <c r="U108" s="48"/>
      <c r="V108" s="48"/>
      <c r="W108" s="48"/>
      <c r="X108" s="48"/>
      <c r="Y108" s="49" t="str">
        <f>IF(U108&gt;0,VLOOKUP(U108,HOLEINONE!$A$1:$B$37,2,FALSE),"")</f>
        <v/>
      </c>
      <c r="Z108" s="49" t="str">
        <f>IF(V108&gt;0,VLOOKUP(V108,HOLEINONE!$A$1:$B$37,2,FALSE),"")</f>
        <v/>
      </c>
      <c r="AA108" s="49" t="str">
        <f>IF(W108&gt;0,VLOOKUP(W108,HOLEINONE!$A$1:$B$37,2,FALSE),"")</f>
        <v/>
      </c>
      <c r="AB108" s="49" t="str">
        <f>IF(X108&gt;0,VLOOKUP(X108,HOLEINONE!$A$1:$B$37,2,FALSE),"")</f>
        <v/>
      </c>
      <c r="AC108" s="58" t="str">
        <f>IF(U108&gt;0,SUM(Y108:AB108),"")</f>
        <v/>
      </c>
      <c r="AD108" s="3"/>
    </row>
    <row r="109" spans="1:30" ht="14.4">
      <c r="A109" s="52" t="s">
        <v>5</v>
      </c>
      <c r="B109" s="17" t="s">
        <v>63</v>
      </c>
      <c r="C109" s="18" t="s">
        <v>344</v>
      </c>
      <c r="D109" s="23" t="s">
        <v>61</v>
      </c>
      <c r="E109" s="19" t="s">
        <v>64</v>
      </c>
      <c r="F109" s="16" t="s">
        <v>8</v>
      </c>
      <c r="G109" s="21" t="s">
        <v>52</v>
      </c>
      <c r="H109" s="22">
        <v>17547</v>
      </c>
      <c r="I109" s="16">
        <v>6</v>
      </c>
      <c r="J109" s="16" t="str">
        <f t="shared" si="84"/>
        <v>A</v>
      </c>
      <c r="K109" s="24" t="s">
        <v>498</v>
      </c>
      <c r="L109" s="3">
        <v>50</v>
      </c>
      <c r="M109" s="3">
        <v>64</v>
      </c>
      <c r="N109" s="3">
        <f t="shared" si="85"/>
        <v>114</v>
      </c>
      <c r="O109" s="3">
        <f t="shared" si="86"/>
        <v>102</v>
      </c>
      <c r="P109" s="8">
        <f t="shared" si="87"/>
        <v>17547</v>
      </c>
      <c r="Q109" s="9">
        <f t="shared" si="88"/>
        <v>886.05998145299998</v>
      </c>
      <c r="R109" s="9">
        <f t="shared" si="89"/>
        <v>898.0598235299999</v>
      </c>
      <c r="S109" s="9">
        <f t="shared" si="90"/>
        <v>78</v>
      </c>
      <c r="T109" s="9">
        <f t="shared" si="91"/>
        <v>98</v>
      </c>
      <c r="U109" s="47"/>
      <c r="V109" s="47"/>
      <c r="W109" s="47"/>
      <c r="X109" s="47"/>
      <c r="Y109" s="4"/>
      <c r="Z109" s="4"/>
      <c r="AA109" s="4"/>
      <c r="AB109" s="4"/>
      <c r="AC109" s="15"/>
      <c r="AD109" s="3"/>
    </row>
    <row r="110" spans="1:30" ht="16.2">
      <c r="A110" s="52" t="s">
        <v>6</v>
      </c>
      <c r="B110" s="17" t="s">
        <v>758</v>
      </c>
      <c r="C110" s="18" t="s">
        <v>759</v>
      </c>
      <c r="D110" s="19" t="s">
        <v>603</v>
      </c>
      <c r="E110" s="19" t="s">
        <v>122</v>
      </c>
      <c r="F110" s="20" t="s">
        <v>8</v>
      </c>
      <c r="G110" s="21" t="s">
        <v>52</v>
      </c>
      <c r="H110" s="22">
        <v>16818</v>
      </c>
      <c r="I110" s="16">
        <v>6</v>
      </c>
      <c r="J110" s="16" t="str">
        <f t="shared" si="84"/>
        <v>A</v>
      </c>
      <c r="K110" s="24" t="s">
        <v>498</v>
      </c>
      <c r="L110" s="3">
        <v>57</v>
      </c>
      <c r="M110" s="3">
        <v>58</v>
      </c>
      <c r="N110" s="3">
        <f t="shared" si="85"/>
        <v>115</v>
      </c>
      <c r="O110" s="3">
        <f t="shared" si="86"/>
        <v>103</v>
      </c>
      <c r="P110" s="8">
        <f t="shared" si="87"/>
        <v>16818</v>
      </c>
      <c r="Q110" s="9">
        <f t="shared" si="88"/>
        <v>885.059982182</v>
      </c>
      <c r="R110" s="9">
        <f t="shared" si="89"/>
        <v>897.05983082</v>
      </c>
      <c r="S110" s="9">
        <f t="shared" si="90"/>
        <v>85</v>
      </c>
      <c r="T110" s="9">
        <f t="shared" si="91"/>
        <v>105</v>
      </c>
      <c r="U110" s="48"/>
      <c r="V110" s="48"/>
      <c r="W110" s="48"/>
      <c r="X110" s="48"/>
      <c r="Y110" s="49" t="str">
        <f>IF(U110&gt;0,VLOOKUP(U110,HOLEINONE!$A$1:$B$37,2,FALSE),"")</f>
        <v/>
      </c>
      <c r="Z110" s="49" t="str">
        <f>IF(V110&gt;0,VLOOKUP(V110,HOLEINONE!$A$1:$B$37,2,FALSE),"")</f>
        <v/>
      </c>
      <c r="AA110" s="49" t="str">
        <f>IF(W110&gt;0,VLOOKUP(W110,HOLEINONE!$A$1:$B$37,2,FALSE),"")</f>
        <v/>
      </c>
      <c r="AB110" s="49" t="str">
        <f>IF(X110&gt;0,VLOOKUP(X110,HOLEINONE!$A$1:$B$37,2,FALSE),"")</f>
        <v/>
      </c>
      <c r="AC110" s="58" t="str">
        <f>IF(U110&gt;0,SUM(Y110:AB110),"")</f>
        <v/>
      </c>
      <c r="AD110" s="3"/>
    </row>
    <row r="111" spans="1:30" ht="16.2">
      <c r="A111" s="52" t="s">
        <v>811</v>
      </c>
      <c r="B111" s="17" t="s">
        <v>624</v>
      </c>
      <c r="C111" s="18" t="s">
        <v>357</v>
      </c>
      <c r="D111" s="19" t="s">
        <v>625</v>
      </c>
      <c r="E111" s="19" t="s">
        <v>626</v>
      </c>
      <c r="F111" s="20" t="s">
        <v>8</v>
      </c>
      <c r="G111" s="21" t="s">
        <v>224</v>
      </c>
      <c r="H111" s="22">
        <v>18276</v>
      </c>
      <c r="I111" s="16">
        <v>6</v>
      </c>
      <c r="J111" s="16" t="str">
        <f t="shared" si="84"/>
        <v>A</v>
      </c>
      <c r="K111" s="24" t="s">
        <v>498</v>
      </c>
      <c r="L111" s="3">
        <v>54</v>
      </c>
      <c r="M111" s="3">
        <v>61</v>
      </c>
      <c r="N111" s="3">
        <f t="shared" si="85"/>
        <v>115</v>
      </c>
      <c r="O111" s="3">
        <f t="shared" si="86"/>
        <v>103</v>
      </c>
      <c r="P111" s="8">
        <f t="shared" si="87"/>
        <v>18276</v>
      </c>
      <c r="Q111" s="9">
        <f t="shared" si="88"/>
        <v>885.05998072399996</v>
      </c>
      <c r="R111" s="9">
        <f t="shared" si="89"/>
        <v>897.05981623999992</v>
      </c>
      <c r="S111" s="9">
        <f t="shared" si="90"/>
        <v>86</v>
      </c>
      <c r="T111" s="9">
        <f t="shared" si="91"/>
        <v>106</v>
      </c>
      <c r="U111" s="48"/>
      <c r="V111" s="48"/>
      <c r="W111" s="48"/>
      <c r="X111" s="48"/>
      <c r="Y111" s="49" t="str">
        <f>IF(U111&gt;0,VLOOKUP(U111,HOLEINONE!$A$1:$B$37,2,FALSE),"")</f>
        <v/>
      </c>
      <c r="Z111" s="49" t="str">
        <f>IF(V111&gt;0,VLOOKUP(V111,HOLEINONE!$A$1:$B$37,2,FALSE),"")</f>
        <v/>
      </c>
      <c r="AA111" s="49" t="str">
        <f>IF(W111&gt;0,VLOOKUP(W111,HOLEINONE!$A$1:$B$37,2,FALSE),"")</f>
        <v/>
      </c>
      <c r="AB111" s="49" t="str">
        <f>IF(X111&gt;0,VLOOKUP(X111,HOLEINONE!$A$1:$B$37,2,FALSE),"")</f>
        <v/>
      </c>
      <c r="AC111" s="58" t="str">
        <f>IF(U111&gt;0,SUM(Y111:AB111),"")</f>
        <v/>
      </c>
      <c r="AD111" s="3"/>
    </row>
    <row r="112" spans="1:30" ht="16.2">
      <c r="A112" s="52" t="s">
        <v>812</v>
      </c>
      <c r="B112" s="17" t="s">
        <v>618</v>
      </c>
      <c r="C112" s="18" t="s">
        <v>361</v>
      </c>
      <c r="D112" s="31" t="s">
        <v>619</v>
      </c>
      <c r="E112" s="31" t="s">
        <v>620</v>
      </c>
      <c r="F112" s="16" t="s">
        <v>8</v>
      </c>
      <c r="G112" s="21" t="s">
        <v>263</v>
      </c>
      <c r="H112" s="22">
        <v>16522</v>
      </c>
      <c r="I112" s="16">
        <v>6</v>
      </c>
      <c r="J112" s="16" t="str">
        <f t="shared" si="84"/>
        <v>A</v>
      </c>
      <c r="K112" s="24" t="s">
        <v>498</v>
      </c>
      <c r="L112" s="3">
        <v>60</v>
      </c>
      <c r="M112" s="3">
        <v>56</v>
      </c>
      <c r="N112" s="3">
        <f t="shared" si="85"/>
        <v>116</v>
      </c>
      <c r="O112" s="3">
        <f t="shared" si="86"/>
        <v>104</v>
      </c>
      <c r="P112" s="8">
        <f t="shared" si="87"/>
        <v>16522</v>
      </c>
      <c r="Q112" s="9">
        <f t="shared" si="88"/>
        <v>884.05998247799994</v>
      </c>
      <c r="R112" s="9">
        <f t="shared" si="89"/>
        <v>896.05983377999996</v>
      </c>
      <c r="S112" s="9">
        <f t="shared" si="90"/>
        <v>94</v>
      </c>
      <c r="T112" s="9">
        <f t="shared" si="91"/>
        <v>111</v>
      </c>
      <c r="U112" s="48"/>
      <c r="V112" s="48"/>
      <c r="W112" s="48"/>
      <c r="X112" s="48"/>
      <c r="Y112" s="49" t="str">
        <f>IF(U112&gt;0,VLOOKUP(U112,HOLEINONE!$A$1:$B$37,2,FALSE),"")</f>
        <v/>
      </c>
      <c r="Z112" s="49" t="str">
        <f>IF(V112&gt;0,VLOOKUP(V112,HOLEINONE!$A$1:$B$37,2,FALSE),"")</f>
        <v/>
      </c>
      <c r="AA112" s="49" t="str">
        <f>IF(W112&gt;0,VLOOKUP(W112,HOLEINONE!$A$1:$B$37,2,FALSE),"")</f>
        <v/>
      </c>
      <c r="AB112" s="49" t="str">
        <f>IF(X112&gt;0,VLOOKUP(X112,HOLEINONE!$A$1:$B$37,2,FALSE),"")</f>
        <v/>
      </c>
      <c r="AC112" s="58" t="str">
        <f>IF(U112&gt;0,SUM(Y112:AB112),"")</f>
        <v/>
      </c>
      <c r="AD112" s="3"/>
    </row>
    <row r="113" spans="1:30" ht="14.4">
      <c r="A113" s="52" t="s">
        <v>813</v>
      </c>
      <c r="B113" s="17" t="s">
        <v>656</v>
      </c>
      <c r="C113" s="18" t="s">
        <v>329</v>
      </c>
      <c r="D113" s="23" t="s">
        <v>657</v>
      </c>
      <c r="E113" s="23" t="s">
        <v>155</v>
      </c>
      <c r="F113" s="16" t="s">
        <v>8</v>
      </c>
      <c r="G113" s="21" t="s">
        <v>17</v>
      </c>
      <c r="H113" s="22">
        <v>17992</v>
      </c>
      <c r="I113" s="16">
        <v>6</v>
      </c>
      <c r="J113" s="16" t="str">
        <f t="shared" si="84"/>
        <v>A</v>
      </c>
      <c r="K113" s="24" t="s">
        <v>498</v>
      </c>
      <c r="L113" s="3">
        <v>56</v>
      </c>
      <c r="M113" s="3">
        <v>62</v>
      </c>
      <c r="N113" s="3">
        <f t="shared" si="85"/>
        <v>118</v>
      </c>
      <c r="O113" s="3">
        <f t="shared" si="86"/>
        <v>106</v>
      </c>
      <c r="P113" s="8">
        <f t="shared" si="87"/>
        <v>17992</v>
      </c>
      <c r="Q113" s="9">
        <f t="shared" si="88"/>
        <v>882.05998100799991</v>
      </c>
      <c r="R113" s="9">
        <f t="shared" si="89"/>
        <v>894.0598190799999</v>
      </c>
      <c r="S113" s="9">
        <f t="shared" si="90"/>
        <v>107</v>
      </c>
      <c r="T113" s="9">
        <f t="shared" si="91"/>
        <v>124</v>
      </c>
      <c r="U113" s="47"/>
      <c r="V113" s="47"/>
      <c r="W113" s="47"/>
      <c r="X113" s="47"/>
      <c r="Y113" s="4"/>
      <c r="Z113" s="4"/>
      <c r="AA113" s="4"/>
      <c r="AB113" s="4"/>
      <c r="AC113" s="15"/>
      <c r="AD113" s="3"/>
    </row>
    <row r="114" spans="1:30" ht="16.2">
      <c r="A114" s="52" t="s">
        <v>814</v>
      </c>
      <c r="B114" s="17" t="s">
        <v>643</v>
      </c>
      <c r="C114" s="18" t="s">
        <v>336</v>
      </c>
      <c r="D114" s="19" t="s">
        <v>549</v>
      </c>
      <c r="E114" s="19" t="s">
        <v>644</v>
      </c>
      <c r="F114" s="20" t="s">
        <v>8</v>
      </c>
      <c r="G114" s="21" t="s">
        <v>17</v>
      </c>
      <c r="H114" s="22">
        <v>17710</v>
      </c>
      <c r="I114" s="16">
        <v>6</v>
      </c>
      <c r="J114" s="16" t="str">
        <f t="shared" si="84"/>
        <v>A</v>
      </c>
      <c r="K114" s="24" t="s">
        <v>498</v>
      </c>
      <c r="L114" s="3">
        <v>62</v>
      </c>
      <c r="M114" s="3">
        <v>57</v>
      </c>
      <c r="N114" s="3">
        <f t="shared" si="85"/>
        <v>119</v>
      </c>
      <c r="O114" s="3">
        <f t="shared" si="86"/>
        <v>107</v>
      </c>
      <c r="P114" s="8">
        <f t="shared" si="87"/>
        <v>17710</v>
      </c>
      <c r="Q114" s="9">
        <f t="shared" si="88"/>
        <v>881.05998129</v>
      </c>
      <c r="R114" s="9">
        <f t="shared" si="89"/>
        <v>893.05982189999997</v>
      </c>
      <c r="S114" s="9">
        <f t="shared" si="90"/>
        <v>113</v>
      </c>
      <c r="T114" s="9">
        <f t="shared" si="91"/>
        <v>129</v>
      </c>
      <c r="U114" s="48" t="s">
        <v>473</v>
      </c>
      <c r="V114" s="48"/>
      <c r="W114" s="48"/>
      <c r="X114" s="48"/>
      <c r="Y114" s="49">
        <f>IF(U114&gt;0,VLOOKUP(U114,HOLEINONE!$A$1:$B$37,2,FALSE),"")</f>
        <v>6</v>
      </c>
      <c r="Z114" s="49" t="str">
        <f>IF(V114&gt;0,VLOOKUP(V114,HOLEINONE!$A$1:$B$37,2,FALSE),"")</f>
        <v/>
      </c>
      <c r="AA114" s="49" t="str">
        <f>IF(W114&gt;0,VLOOKUP(W114,HOLEINONE!$A$1:$B$37,2,FALSE),"")</f>
        <v/>
      </c>
      <c r="AB114" s="49" t="str">
        <f>IF(X114&gt;0,VLOOKUP(X114,HOLEINONE!$A$1:$B$37,2,FALSE),"")</f>
        <v/>
      </c>
      <c r="AC114" s="58">
        <f>IF(U114&gt;0,SUM(Y114:AB114),"")</f>
        <v>6</v>
      </c>
      <c r="AD114" s="52" t="s">
        <v>839</v>
      </c>
    </row>
    <row r="115" spans="1:30" ht="14.4">
      <c r="A115" s="52" t="s">
        <v>815</v>
      </c>
      <c r="B115" s="17" t="s">
        <v>593</v>
      </c>
      <c r="C115" s="18" t="s">
        <v>320</v>
      </c>
      <c r="D115" s="19" t="s">
        <v>594</v>
      </c>
      <c r="E115" s="19" t="s">
        <v>595</v>
      </c>
      <c r="F115" s="20" t="s">
        <v>8</v>
      </c>
      <c r="G115" s="21" t="s">
        <v>52</v>
      </c>
      <c r="H115" s="22">
        <v>16582</v>
      </c>
      <c r="I115" s="16">
        <v>4</v>
      </c>
      <c r="J115" s="16" t="str">
        <f t="shared" si="84"/>
        <v>A</v>
      </c>
      <c r="K115" s="24" t="s">
        <v>498</v>
      </c>
      <c r="L115" s="3">
        <v>59</v>
      </c>
      <c r="M115" s="3">
        <v>61</v>
      </c>
      <c r="N115" s="3">
        <f t="shared" si="85"/>
        <v>120</v>
      </c>
      <c r="O115" s="3">
        <f t="shared" si="86"/>
        <v>112</v>
      </c>
      <c r="P115" s="8">
        <f t="shared" si="87"/>
        <v>16582</v>
      </c>
      <c r="Q115" s="9">
        <f t="shared" si="88"/>
        <v>880.03998241800002</v>
      </c>
      <c r="R115" s="9">
        <f t="shared" si="89"/>
        <v>888.07983318000004</v>
      </c>
      <c r="S115" s="9">
        <f t="shared" si="90"/>
        <v>119</v>
      </c>
      <c r="T115" s="9">
        <f t="shared" si="91"/>
        <v>161</v>
      </c>
      <c r="U115" s="47"/>
      <c r="V115" s="47"/>
      <c r="W115" s="47"/>
      <c r="X115" s="47"/>
      <c r="Y115" s="4"/>
      <c r="Z115" s="4"/>
      <c r="AA115" s="4"/>
      <c r="AB115" s="4"/>
      <c r="AC115" s="15"/>
      <c r="AD115" s="3"/>
    </row>
    <row r="116" spans="1:30" ht="16.2">
      <c r="A116" s="52" t="s">
        <v>816</v>
      </c>
      <c r="B116" s="17" t="s">
        <v>637</v>
      </c>
      <c r="C116" s="18" t="s">
        <v>349</v>
      </c>
      <c r="D116" s="19" t="s">
        <v>127</v>
      </c>
      <c r="E116" s="19" t="s">
        <v>638</v>
      </c>
      <c r="F116" s="20" t="s">
        <v>8</v>
      </c>
      <c r="G116" s="21" t="s">
        <v>263</v>
      </c>
      <c r="H116" s="22">
        <v>16369</v>
      </c>
      <c r="I116" s="16">
        <v>6</v>
      </c>
      <c r="J116" s="16" t="str">
        <f t="shared" si="84"/>
        <v>A</v>
      </c>
      <c r="K116" s="24" t="s">
        <v>498</v>
      </c>
      <c r="L116" s="3">
        <v>58</v>
      </c>
      <c r="M116" s="3">
        <v>63</v>
      </c>
      <c r="N116" s="3">
        <f t="shared" si="85"/>
        <v>121</v>
      </c>
      <c r="O116" s="3">
        <f t="shared" si="86"/>
        <v>109</v>
      </c>
      <c r="P116" s="8">
        <f t="shared" si="87"/>
        <v>16369</v>
      </c>
      <c r="Q116" s="9">
        <f t="shared" si="88"/>
        <v>879.05998263099991</v>
      </c>
      <c r="R116" s="9">
        <f t="shared" si="89"/>
        <v>891.05983530999993</v>
      </c>
      <c r="S116" s="9">
        <f t="shared" si="90"/>
        <v>124</v>
      </c>
      <c r="T116" s="9">
        <f t="shared" si="91"/>
        <v>144</v>
      </c>
      <c r="U116" s="47" t="s">
        <v>486</v>
      </c>
      <c r="V116" s="47"/>
      <c r="W116" s="47"/>
      <c r="X116" s="47"/>
      <c r="Y116" s="49">
        <f>IF(U116&gt;0,VLOOKUP(U116,HOLEINONE!$A$1:$B$37,2,FALSE),"")</f>
        <v>6</v>
      </c>
      <c r="Z116" s="49" t="str">
        <f>IF(V116&gt;0,VLOOKUP(V116,HOLEINONE!$A$1:$B$37,2,FALSE),"")</f>
        <v/>
      </c>
      <c r="AA116" s="49" t="str">
        <f>IF(W116&gt;0,VLOOKUP(W116,HOLEINONE!$A$1:$B$37,2,FALSE),"")</f>
        <v/>
      </c>
      <c r="AB116" s="49" t="str">
        <f>IF(X116&gt;0,VLOOKUP(X116,HOLEINONE!$A$1:$B$37,2,FALSE),"")</f>
        <v/>
      </c>
      <c r="AC116" s="58">
        <f>IF(U116&gt;0,SUM(Y116:AB116),"")</f>
        <v>6</v>
      </c>
      <c r="AD116" s="52" t="s">
        <v>840</v>
      </c>
    </row>
    <row r="117" spans="1:30" ht="14.4">
      <c r="A117" s="52" t="s">
        <v>817</v>
      </c>
      <c r="B117" s="17" t="s">
        <v>49</v>
      </c>
      <c r="C117" s="18" t="s">
        <v>757</v>
      </c>
      <c r="D117" s="19" t="s">
        <v>50</v>
      </c>
      <c r="E117" s="19" t="s">
        <v>51</v>
      </c>
      <c r="F117" s="20" t="s">
        <v>8</v>
      </c>
      <c r="G117" s="21" t="s">
        <v>52</v>
      </c>
      <c r="H117" s="22">
        <v>15516</v>
      </c>
      <c r="I117" s="16">
        <v>5</v>
      </c>
      <c r="J117" s="16" t="str">
        <f t="shared" si="84"/>
        <v>A</v>
      </c>
      <c r="K117" s="24" t="s">
        <v>498</v>
      </c>
      <c r="L117" s="3">
        <v>61</v>
      </c>
      <c r="M117" s="3">
        <v>61</v>
      </c>
      <c r="N117" s="3">
        <f t="shared" si="85"/>
        <v>122</v>
      </c>
      <c r="O117" s="3">
        <f t="shared" si="86"/>
        <v>112</v>
      </c>
      <c r="P117" s="8">
        <f t="shared" si="87"/>
        <v>15516</v>
      </c>
      <c r="Q117" s="9">
        <f t="shared" si="88"/>
        <v>878.04998348399999</v>
      </c>
      <c r="R117" s="9">
        <f t="shared" si="89"/>
        <v>888.06984384000009</v>
      </c>
      <c r="S117" s="9">
        <f t="shared" si="90"/>
        <v>132</v>
      </c>
      <c r="T117" s="9">
        <f t="shared" si="91"/>
        <v>163</v>
      </c>
      <c r="U117" s="47"/>
      <c r="V117" s="47"/>
      <c r="W117" s="47"/>
      <c r="X117" s="47"/>
      <c r="Y117" s="4"/>
      <c r="Z117" s="4"/>
      <c r="AA117" s="4"/>
      <c r="AB117" s="4"/>
      <c r="AC117" s="15"/>
      <c r="AD117" s="3"/>
    </row>
    <row r="118" spans="1:30" ht="14.4">
      <c r="A118" s="52" t="s">
        <v>818</v>
      </c>
      <c r="B118" s="17" t="s">
        <v>270</v>
      </c>
      <c r="C118" s="18" t="s">
        <v>345</v>
      </c>
      <c r="D118" s="19" t="s">
        <v>271</v>
      </c>
      <c r="E118" s="19" t="s">
        <v>272</v>
      </c>
      <c r="F118" s="20" t="s">
        <v>8</v>
      </c>
      <c r="G118" s="21" t="s">
        <v>263</v>
      </c>
      <c r="H118" s="22">
        <v>17828</v>
      </c>
      <c r="I118" s="16">
        <v>6</v>
      </c>
      <c r="J118" s="16" t="str">
        <f t="shared" si="84"/>
        <v>A</v>
      </c>
      <c r="K118" s="24" t="s">
        <v>498</v>
      </c>
      <c r="L118" s="3">
        <v>58</v>
      </c>
      <c r="M118" s="3">
        <v>67</v>
      </c>
      <c r="N118" s="3">
        <f t="shared" si="85"/>
        <v>125</v>
      </c>
      <c r="O118" s="3">
        <f t="shared" si="86"/>
        <v>113</v>
      </c>
      <c r="P118" s="8">
        <f t="shared" si="87"/>
        <v>17828</v>
      </c>
      <c r="Q118" s="9">
        <f t="shared" si="88"/>
        <v>875.05998117199999</v>
      </c>
      <c r="R118" s="9">
        <f t="shared" si="89"/>
        <v>887.05982071999995</v>
      </c>
      <c r="S118" s="9">
        <f t="shared" si="90"/>
        <v>143</v>
      </c>
      <c r="T118" s="9">
        <f t="shared" si="91"/>
        <v>170</v>
      </c>
      <c r="U118" s="47"/>
      <c r="V118" s="47"/>
      <c r="W118" s="47"/>
      <c r="X118" s="47"/>
      <c r="Y118" s="4"/>
      <c r="Z118" s="4"/>
      <c r="AA118" s="4"/>
      <c r="AB118" s="4"/>
      <c r="AC118" s="15"/>
      <c r="AD118" s="3"/>
    </row>
    <row r="119" spans="1:30" ht="16.2">
      <c r="A119" s="52" t="s">
        <v>819</v>
      </c>
      <c r="B119" s="17" t="s">
        <v>608</v>
      </c>
      <c r="C119" s="18" t="s">
        <v>368</v>
      </c>
      <c r="D119" s="19" t="s">
        <v>609</v>
      </c>
      <c r="E119" s="19" t="s">
        <v>203</v>
      </c>
      <c r="F119" s="20" t="s">
        <v>8</v>
      </c>
      <c r="G119" s="21" t="s">
        <v>224</v>
      </c>
      <c r="H119" s="22">
        <v>16851</v>
      </c>
      <c r="I119" s="16">
        <v>6</v>
      </c>
      <c r="J119" s="16" t="str">
        <f t="shared" si="84"/>
        <v>A</v>
      </c>
      <c r="K119" s="24" t="s">
        <v>498</v>
      </c>
      <c r="L119" s="3">
        <v>62</v>
      </c>
      <c r="M119" s="3">
        <v>65</v>
      </c>
      <c r="N119" s="3">
        <f t="shared" si="85"/>
        <v>127</v>
      </c>
      <c r="O119" s="3">
        <f t="shared" si="86"/>
        <v>115</v>
      </c>
      <c r="P119" s="8">
        <f t="shared" si="87"/>
        <v>16851</v>
      </c>
      <c r="Q119" s="9">
        <f t="shared" si="88"/>
        <v>873.05998214899989</v>
      </c>
      <c r="R119" s="9">
        <f t="shared" si="89"/>
        <v>885.05983048999997</v>
      </c>
      <c r="S119" s="9">
        <f t="shared" si="90"/>
        <v>149</v>
      </c>
      <c r="T119" s="9">
        <f t="shared" si="91"/>
        <v>182</v>
      </c>
      <c r="U119" s="48" t="s">
        <v>473</v>
      </c>
      <c r="V119" s="48"/>
      <c r="W119" s="48"/>
      <c r="X119" s="48"/>
      <c r="Y119" s="49">
        <f>IF(U119&gt;0,VLOOKUP(U119,HOLEINONE!$A$1:$B$37,2,FALSE),"")</f>
        <v>6</v>
      </c>
      <c r="Z119" s="49" t="str">
        <f>IF(V119&gt;0,VLOOKUP(V119,HOLEINONE!$A$1:$B$37,2,FALSE),"")</f>
        <v/>
      </c>
      <c r="AA119" s="49" t="str">
        <f>IF(W119&gt;0,VLOOKUP(W119,HOLEINONE!$A$1:$B$37,2,FALSE),"")</f>
        <v/>
      </c>
      <c r="AB119" s="49" t="str">
        <f>IF(X119&gt;0,VLOOKUP(X119,HOLEINONE!$A$1:$B$37,2,FALSE),"")</f>
        <v/>
      </c>
      <c r="AC119" s="58">
        <f>IF(U119&gt;0,SUM(Y119:AB119),"")</f>
        <v>6</v>
      </c>
      <c r="AD119" s="52" t="s">
        <v>842</v>
      </c>
    </row>
    <row r="120" spans="1:30" ht="17.399999999999999">
      <c r="A120" s="3"/>
      <c r="B120" s="108" t="s">
        <v>794</v>
      </c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3"/>
      <c r="P120" s="8"/>
      <c r="Q120" s="9"/>
      <c r="R120" s="9"/>
      <c r="S120" s="9"/>
      <c r="T120" s="9"/>
      <c r="U120" s="48"/>
      <c r="V120" s="48"/>
      <c r="W120" s="48"/>
      <c r="X120" s="48"/>
      <c r="Y120" s="49"/>
      <c r="Z120" s="49"/>
      <c r="AA120" s="49"/>
      <c r="AB120" s="49"/>
      <c r="AC120" s="58"/>
      <c r="AD120" s="52"/>
    </row>
    <row r="121" spans="1:30" ht="16.2">
      <c r="A121" s="79" t="s">
        <v>0</v>
      </c>
      <c r="B121" s="60" t="s">
        <v>615</v>
      </c>
      <c r="C121" s="61" t="s">
        <v>358</v>
      </c>
      <c r="D121" s="63" t="s">
        <v>616</v>
      </c>
      <c r="E121" s="63" t="s">
        <v>617</v>
      </c>
      <c r="F121" s="64" t="s">
        <v>8</v>
      </c>
      <c r="G121" s="65" t="s">
        <v>52</v>
      </c>
      <c r="H121" s="66">
        <v>16973</v>
      </c>
      <c r="I121" s="67">
        <v>1</v>
      </c>
      <c r="J121" s="67" t="str">
        <f t="shared" ref="J121:J125" si="93">IF(I121="","",IF(I121&lt;=3,"EX",IF(I121&lt;=6,"A",IF(I121&lt;=9,"B","C"))))</f>
        <v>EX</v>
      </c>
      <c r="K121" s="67" t="s">
        <v>498</v>
      </c>
      <c r="L121" s="68">
        <v>47</v>
      </c>
      <c r="M121" s="68">
        <v>51</v>
      </c>
      <c r="N121" s="68">
        <f t="shared" ref="N121:N125" si="94">SUM(L121+M121)</f>
        <v>98</v>
      </c>
      <c r="O121" s="3">
        <f t="shared" ref="O121:O125" si="95">SUM(N121-(2*I121))</f>
        <v>96</v>
      </c>
      <c r="P121" s="8">
        <f t="shared" ref="P121:P125" si="96">H121</f>
        <v>16973</v>
      </c>
      <c r="Q121" s="9">
        <f t="shared" ref="Q121:Q125" si="97">IF(B121&gt;0,999.999999-N121+(I121*0.01)+(P121*-0.000000001),"")</f>
        <v>902.00998202699998</v>
      </c>
      <c r="R121" s="9">
        <f t="shared" ref="R121:R125" si="98">IF(B121&gt;0,999.999999-O121+(0.12-(I121*0.01))+(P121*-0.00000001)," ")</f>
        <v>904.10982926999998</v>
      </c>
      <c r="S121" s="9">
        <f>IF(B121&gt;0,RANK(Q121,Q:Q),"")</f>
        <v>7</v>
      </c>
      <c r="T121" s="9">
        <f>IF(B121&gt;0,RANK(R121,R:R),"")</f>
        <v>43</v>
      </c>
      <c r="U121" s="47" t="s">
        <v>456</v>
      </c>
      <c r="V121" s="47"/>
      <c r="W121" s="47"/>
      <c r="X121" s="47"/>
      <c r="Y121" s="49">
        <f>IF(U121&gt;0,VLOOKUP(U121,HOLEINONE!$A$1:$B$37,2,FALSE),"")</f>
        <v>10</v>
      </c>
      <c r="Z121" s="49" t="str">
        <f>IF(V121&gt;0,VLOOKUP(V121,HOLEINONE!$A$1:$B$37,2,FALSE),"")</f>
        <v/>
      </c>
      <c r="AA121" s="49" t="str">
        <f>IF(W121&gt;0,VLOOKUP(W121,HOLEINONE!$A$1:$B$37,2,FALSE),"")</f>
        <v/>
      </c>
      <c r="AB121" s="49" t="str">
        <f>IF(X121&gt;0,VLOOKUP(X121,HOLEINONE!$A$1:$B$37,2,FALSE),"")</f>
        <v/>
      </c>
      <c r="AC121" s="58">
        <f>IF(U121&gt;0,SUM(Y121:AB121),"")</f>
        <v>10</v>
      </c>
      <c r="AD121" s="52" t="s">
        <v>819</v>
      </c>
    </row>
    <row r="122" spans="1:30" ht="16.2">
      <c r="A122" s="79" t="s">
        <v>1</v>
      </c>
      <c r="B122" s="60" t="s">
        <v>58</v>
      </c>
      <c r="C122" s="61" t="s">
        <v>766</v>
      </c>
      <c r="D122" s="62" t="s">
        <v>56</v>
      </c>
      <c r="E122" s="62" t="s">
        <v>59</v>
      </c>
      <c r="F122" s="69" t="s">
        <v>8</v>
      </c>
      <c r="G122" s="65" t="s">
        <v>52</v>
      </c>
      <c r="H122" s="66">
        <v>16676</v>
      </c>
      <c r="I122" s="67">
        <v>2</v>
      </c>
      <c r="J122" s="67" t="str">
        <f t="shared" si="93"/>
        <v>EX</v>
      </c>
      <c r="K122" s="67" t="s">
        <v>498</v>
      </c>
      <c r="L122" s="68">
        <v>51</v>
      </c>
      <c r="M122" s="68">
        <v>55</v>
      </c>
      <c r="N122" s="68">
        <f t="shared" si="94"/>
        <v>106</v>
      </c>
      <c r="O122" s="3">
        <f t="shared" si="95"/>
        <v>102</v>
      </c>
      <c r="P122" s="8">
        <f t="shared" si="96"/>
        <v>16676</v>
      </c>
      <c r="Q122" s="9">
        <f t="shared" si="97"/>
        <v>894.01998232400001</v>
      </c>
      <c r="R122" s="9">
        <f t="shared" si="98"/>
        <v>898.09983224000007</v>
      </c>
      <c r="S122" s="9">
        <f>IF(B122&gt;0,RANK(Q122,Q:Q),"")</f>
        <v>36</v>
      </c>
      <c r="T122" s="9">
        <f>IF(B122&gt;0,RANK(R122,R:R),"")</f>
        <v>92</v>
      </c>
      <c r="U122" s="48"/>
      <c r="V122" s="48"/>
      <c r="W122" s="48"/>
      <c r="X122" s="48"/>
      <c r="Y122" s="49" t="str">
        <f>IF(U122&gt;0,VLOOKUP(U122,HOLEINONE!$A$1:$B$37,2,FALSE),"")</f>
        <v/>
      </c>
      <c r="Z122" s="49" t="str">
        <f>IF(V122&gt;0,VLOOKUP(V122,HOLEINONE!$A$1:$B$37,2,FALSE),"")</f>
        <v/>
      </c>
      <c r="AA122" s="49" t="str">
        <f>IF(W122&gt;0,VLOOKUP(W122,HOLEINONE!$A$1:$B$37,2,FALSE),"")</f>
        <v/>
      </c>
      <c r="AB122" s="49" t="str">
        <f>IF(X122&gt;0,VLOOKUP(X122,HOLEINONE!$A$1:$B$37,2,FALSE),"")</f>
        <v/>
      </c>
      <c r="AC122" s="58" t="str">
        <f>IF(U122&gt;0,SUM(Y122:AB122),"")</f>
        <v/>
      </c>
      <c r="AD122" s="3"/>
    </row>
    <row r="123" spans="1:30" ht="16.2">
      <c r="A123" s="79" t="s">
        <v>2</v>
      </c>
      <c r="B123" s="60" t="s">
        <v>760</v>
      </c>
      <c r="C123" s="61" t="s">
        <v>761</v>
      </c>
      <c r="D123" s="75" t="s">
        <v>211</v>
      </c>
      <c r="E123" s="75" t="s">
        <v>762</v>
      </c>
      <c r="F123" s="69" t="s">
        <v>8</v>
      </c>
      <c r="G123" s="65" t="s">
        <v>562</v>
      </c>
      <c r="H123" s="66">
        <v>16304</v>
      </c>
      <c r="I123" s="67">
        <v>3</v>
      </c>
      <c r="J123" s="67" t="str">
        <f t="shared" si="93"/>
        <v>EX</v>
      </c>
      <c r="K123" s="67" t="s">
        <v>498</v>
      </c>
      <c r="L123" s="68">
        <v>53</v>
      </c>
      <c r="M123" s="68">
        <v>54</v>
      </c>
      <c r="N123" s="68">
        <f t="shared" si="94"/>
        <v>107</v>
      </c>
      <c r="O123" s="3">
        <f t="shared" si="95"/>
        <v>101</v>
      </c>
      <c r="P123" s="8">
        <f t="shared" si="96"/>
        <v>16304</v>
      </c>
      <c r="Q123" s="9">
        <f t="shared" si="97"/>
        <v>893.02998269599993</v>
      </c>
      <c r="R123" s="9">
        <f t="shared" si="98"/>
        <v>899.08983596000007</v>
      </c>
      <c r="S123" s="9">
        <f>IF(B123&gt;0,RANK(Q123,Q:Q),"")</f>
        <v>45</v>
      </c>
      <c r="T123" s="9">
        <f>IF(B123&gt;0,RANK(R123,R:R),"")</f>
        <v>83</v>
      </c>
      <c r="U123" s="48" t="s">
        <v>456</v>
      </c>
      <c r="V123" s="48"/>
      <c r="W123" s="48"/>
      <c r="X123" s="48"/>
      <c r="Y123" s="49">
        <f>IF(U123&gt;0,VLOOKUP(U123,HOLEINONE!$A$1:$B$37,2,FALSE),"")</f>
        <v>10</v>
      </c>
      <c r="Z123" s="49" t="str">
        <f>IF(V123&gt;0,VLOOKUP(V123,HOLEINONE!$A$1:$B$37,2,FALSE),"")</f>
        <v/>
      </c>
      <c r="AA123" s="49" t="str">
        <f>IF(W123&gt;0,VLOOKUP(W123,HOLEINONE!$A$1:$B$37,2,FALSE),"")</f>
        <v/>
      </c>
      <c r="AB123" s="49" t="str">
        <f>IF(X123&gt;0,VLOOKUP(X123,HOLEINONE!$A$1:$B$37,2,FALSE),"")</f>
        <v/>
      </c>
      <c r="AC123" s="58">
        <f>IF(U123&gt;0,SUM(Y123:AB123),"")</f>
        <v>10</v>
      </c>
      <c r="AD123" s="52" t="s">
        <v>820</v>
      </c>
    </row>
    <row r="124" spans="1:30" ht="16.2">
      <c r="A124" s="3" t="s">
        <v>3</v>
      </c>
      <c r="B124" s="60" t="s">
        <v>95</v>
      </c>
      <c r="C124" s="61" t="s">
        <v>327</v>
      </c>
      <c r="D124" s="62" t="s">
        <v>96</v>
      </c>
      <c r="E124" s="62" t="s">
        <v>97</v>
      </c>
      <c r="F124" s="69" t="s">
        <v>8</v>
      </c>
      <c r="G124" s="65" t="s">
        <v>94</v>
      </c>
      <c r="H124" s="66">
        <v>18070</v>
      </c>
      <c r="I124" s="67">
        <v>0</v>
      </c>
      <c r="J124" s="67" t="str">
        <f t="shared" si="93"/>
        <v>EX</v>
      </c>
      <c r="K124" s="67" t="s">
        <v>498</v>
      </c>
      <c r="L124" s="68">
        <v>54</v>
      </c>
      <c r="M124" s="68">
        <v>54</v>
      </c>
      <c r="N124" s="68">
        <f t="shared" si="94"/>
        <v>108</v>
      </c>
      <c r="O124" s="3">
        <f t="shared" si="95"/>
        <v>108</v>
      </c>
      <c r="P124" s="8">
        <f t="shared" si="96"/>
        <v>18070</v>
      </c>
      <c r="Q124" s="9">
        <f t="shared" si="97"/>
        <v>891.99998092999999</v>
      </c>
      <c r="R124" s="9">
        <f t="shared" si="98"/>
        <v>892.11981830000002</v>
      </c>
      <c r="S124" s="9">
        <f>IF(B124&gt;0,RANK(Q124,Q:Q),"")</f>
        <v>50</v>
      </c>
      <c r="T124" s="9">
        <f>IF(B124&gt;0,RANK(R124,R:R),"")</f>
        <v>135</v>
      </c>
      <c r="U124" s="83" t="s">
        <v>455</v>
      </c>
      <c r="V124" s="83"/>
      <c r="W124" s="83"/>
      <c r="X124" s="83"/>
      <c r="Y124" s="81">
        <f>IF(U124&gt;0,VLOOKUP(U124,HOLEINONE!$A$1:$B$37,2,FALSE),"")</f>
        <v>20</v>
      </c>
      <c r="Z124" s="81" t="str">
        <f>IF(V124&gt;0,VLOOKUP(V124,HOLEINONE!$A$1:$B$37,2,FALSE),"")</f>
        <v/>
      </c>
      <c r="AA124" s="81" t="str">
        <f>IF(W124&gt;0,VLOOKUP(W124,HOLEINONE!$A$1:$B$37,2,FALSE),"")</f>
        <v/>
      </c>
      <c r="AB124" s="81" t="str">
        <f>IF(X124&gt;0,VLOOKUP(X124,HOLEINONE!$A$1:$B$37,2,FALSE),"")</f>
        <v/>
      </c>
      <c r="AC124" s="82">
        <f>IF(U124&gt;0,SUM(Y124:AB124),"")</f>
        <v>20</v>
      </c>
      <c r="AD124" s="79" t="s">
        <v>4</v>
      </c>
    </row>
    <row r="125" spans="1:30" ht="14.4">
      <c r="A125" s="3" t="s">
        <v>4</v>
      </c>
      <c r="B125" s="17" t="s">
        <v>602</v>
      </c>
      <c r="C125" s="18" t="s">
        <v>365</v>
      </c>
      <c r="D125" s="19" t="s">
        <v>603</v>
      </c>
      <c r="E125" s="19" t="s">
        <v>604</v>
      </c>
      <c r="F125" s="20" t="s">
        <v>8</v>
      </c>
      <c r="G125" s="21" t="s">
        <v>52</v>
      </c>
      <c r="H125" s="22">
        <v>17962</v>
      </c>
      <c r="I125" s="16">
        <v>2</v>
      </c>
      <c r="J125" s="16" t="str">
        <f t="shared" si="93"/>
        <v>EX</v>
      </c>
      <c r="K125" s="24" t="s">
        <v>498</v>
      </c>
      <c r="L125" s="3">
        <v>61</v>
      </c>
      <c r="M125" s="3">
        <v>53</v>
      </c>
      <c r="N125" s="3">
        <f t="shared" si="94"/>
        <v>114</v>
      </c>
      <c r="O125" s="3">
        <f t="shared" si="95"/>
        <v>110</v>
      </c>
      <c r="P125" s="8">
        <f t="shared" si="96"/>
        <v>17962</v>
      </c>
      <c r="Q125" s="9">
        <f t="shared" si="97"/>
        <v>886.01998103799997</v>
      </c>
      <c r="R125" s="9">
        <f t="shared" si="98"/>
        <v>890.09981937999999</v>
      </c>
      <c r="S125" s="9">
        <f>IF(B125&gt;0,RANK(Q125,Q:Q),"")</f>
        <v>82</v>
      </c>
      <c r="T125" s="9">
        <f>IF(B125&gt;0,RANK(R125,R:R),"")</f>
        <v>151</v>
      </c>
      <c r="U125" s="47"/>
      <c r="V125" s="47"/>
      <c r="W125" s="47"/>
      <c r="X125" s="47"/>
      <c r="Y125" s="4"/>
      <c r="Z125" s="4"/>
      <c r="AA125" s="4"/>
      <c r="AB125" s="4"/>
      <c r="AC125" s="15"/>
      <c r="AD125" s="3"/>
    </row>
    <row r="126" spans="1:30" ht="17.399999999999999">
      <c r="A126" s="3"/>
      <c r="B126" s="108" t="s">
        <v>795</v>
      </c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3"/>
      <c r="P126" s="8"/>
      <c r="Q126" s="9"/>
      <c r="R126" s="9"/>
      <c r="S126" s="9"/>
      <c r="T126" s="9"/>
      <c r="U126" s="48"/>
      <c r="V126" s="48"/>
      <c r="W126" s="48"/>
      <c r="X126" s="48"/>
      <c r="Y126" s="49"/>
      <c r="Z126" s="49"/>
      <c r="AA126" s="49"/>
      <c r="AB126" s="49"/>
      <c r="AC126" s="58"/>
      <c r="AD126" s="3"/>
    </row>
    <row r="127" spans="1:30" ht="16.2">
      <c r="A127" s="79" t="s">
        <v>0</v>
      </c>
      <c r="B127" s="67" t="s">
        <v>686</v>
      </c>
      <c r="C127" s="70" t="s">
        <v>687</v>
      </c>
      <c r="D127" s="71" t="s">
        <v>688</v>
      </c>
      <c r="E127" s="71" t="s">
        <v>689</v>
      </c>
      <c r="F127" s="67" t="s">
        <v>7</v>
      </c>
      <c r="G127" s="67" t="s">
        <v>562</v>
      </c>
      <c r="H127" s="66">
        <v>25513</v>
      </c>
      <c r="I127" s="67">
        <v>12</v>
      </c>
      <c r="J127" s="67" t="str">
        <f t="shared" ref="J127:J140" si="99">IF(I127="","",IF(I127&lt;=3,"EX",IF(I127&lt;=6,"A",IF(I127&lt;=9,"B","C"))))</f>
        <v>C</v>
      </c>
      <c r="K127" s="67" t="s">
        <v>493</v>
      </c>
      <c r="L127" s="68">
        <v>52</v>
      </c>
      <c r="M127" s="68">
        <v>57</v>
      </c>
      <c r="N127" s="68">
        <f t="shared" ref="N127:N140" si="100">SUM(L127+M127)</f>
        <v>109</v>
      </c>
      <c r="O127" s="3">
        <f t="shared" ref="O127:O140" si="101">SUM(N127-(2*I127))</f>
        <v>85</v>
      </c>
      <c r="P127" s="8">
        <f t="shared" ref="P127:P140" si="102">H127</f>
        <v>25513</v>
      </c>
      <c r="Q127" s="9">
        <f t="shared" ref="Q127:Q140" si="103">IF(B127&gt;0,999.999999-N127+(I127*0.01)+(P127*-0.000000001),"")</f>
        <v>891.11997348700004</v>
      </c>
      <c r="R127" s="9">
        <f t="shared" ref="R127:R140" si="104">IF(B127&gt;0,999.999999-O127+(0.12-(I127*0.01))+(P127*-0.00000001)," ")</f>
        <v>914.99974386999997</v>
      </c>
      <c r="S127" s="9">
        <f t="shared" ref="S127:S140" si="105">IF(B127&gt;0,RANK(Q127,Q:Q),"")</f>
        <v>51</v>
      </c>
      <c r="T127" s="9">
        <f t="shared" ref="T127:T140" si="106">IF(B127&gt;0,RANK(R127,R:R),"")</f>
        <v>2</v>
      </c>
      <c r="U127" s="48" t="s">
        <v>470</v>
      </c>
      <c r="V127" s="48"/>
      <c r="W127" s="48"/>
      <c r="X127" s="48"/>
      <c r="Y127" s="49">
        <f>IF(U127&gt;0,VLOOKUP(U127,HOLEINONE!$A$1:$B$37,2,FALSE),"")</f>
        <v>2</v>
      </c>
      <c r="Z127" s="49" t="str">
        <f>IF(V127&gt;0,VLOOKUP(V127,HOLEINONE!$A$1:$B$37,2,FALSE),"")</f>
        <v/>
      </c>
      <c r="AA127" s="49" t="str">
        <f>IF(W127&gt;0,VLOOKUP(W127,HOLEINONE!$A$1:$B$37,2,FALSE),"")</f>
        <v/>
      </c>
      <c r="AB127" s="49" t="str">
        <f>IF(X127&gt;0,VLOOKUP(X127,HOLEINONE!$A$1:$B$37,2,FALSE),"")</f>
        <v/>
      </c>
      <c r="AC127" s="58">
        <f>IF(U127&gt;0,SUM(Y127:AB127),"")</f>
        <v>2</v>
      </c>
      <c r="AD127" s="52" t="s">
        <v>850</v>
      </c>
    </row>
    <row r="128" spans="1:30" ht="16.2">
      <c r="A128" s="79" t="s">
        <v>1</v>
      </c>
      <c r="B128" s="67" t="s">
        <v>563</v>
      </c>
      <c r="C128" s="70" t="s">
        <v>390</v>
      </c>
      <c r="D128" s="71" t="s">
        <v>564</v>
      </c>
      <c r="E128" s="71" t="s">
        <v>565</v>
      </c>
      <c r="F128" s="67" t="s">
        <v>7</v>
      </c>
      <c r="G128" s="67" t="s">
        <v>224</v>
      </c>
      <c r="H128" s="66">
        <v>19766</v>
      </c>
      <c r="I128" s="67">
        <v>12</v>
      </c>
      <c r="J128" s="67" t="str">
        <f t="shared" si="99"/>
        <v>C</v>
      </c>
      <c r="K128" s="67" t="s">
        <v>493</v>
      </c>
      <c r="L128" s="68">
        <v>51</v>
      </c>
      <c r="M128" s="68">
        <v>59</v>
      </c>
      <c r="N128" s="68">
        <f t="shared" si="100"/>
        <v>110</v>
      </c>
      <c r="O128" s="3">
        <f t="shared" si="101"/>
        <v>86</v>
      </c>
      <c r="P128" s="8">
        <f t="shared" si="102"/>
        <v>19766</v>
      </c>
      <c r="Q128" s="9">
        <f t="shared" si="103"/>
        <v>890.11997923399997</v>
      </c>
      <c r="R128" s="9">
        <f t="shared" si="104"/>
        <v>913.99980133999998</v>
      </c>
      <c r="S128" s="9">
        <f t="shared" si="105"/>
        <v>56</v>
      </c>
      <c r="T128" s="9">
        <f t="shared" si="106"/>
        <v>4</v>
      </c>
      <c r="U128" s="48" t="s">
        <v>482</v>
      </c>
      <c r="V128" s="48"/>
      <c r="W128" s="48"/>
      <c r="X128" s="48"/>
      <c r="Y128" s="49">
        <f>IF(U128&gt;0,VLOOKUP(U128,HOLEINONE!$A$1:$B$37,2,FALSE),"")</f>
        <v>12</v>
      </c>
      <c r="Z128" s="49" t="str">
        <f>IF(V128&gt;0,VLOOKUP(V128,HOLEINONE!$A$1:$B$37,2,FALSE),"")</f>
        <v/>
      </c>
      <c r="AA128" s="49" t="str">
        <f>IF(W128&gt;0,VLOOKUP(W128,HOLEINONE!$A$1:$B$37,2,FALSE),"")</f>
        <v/>
      </c>
      <c r="AB128" s="49" t="str">
        <f>IF(X128&gt;0,VLOOKUP(X128,HOLEINONE!$A$1:$B$37,2,FALSE),"")</f>
        <v/>
      </c>
      <c r="AC128" s="58">
        <f>IF(U128&gt;0,SUM(Y128:AB128),"")</f>
        <v>12</v>
      </c>
      <c r="AD128" s="52" t="s">
        <v>816</v>
      </c>
    </row>
    <row r="129" spans="1:30" ht="16.2">
      <c r="A129" s="79" t="s">
        <v>2</v>
      </c>
      <c r="B129" s="67" t="s">
        <v>170</v>
      </c>
      <c r="C129" s="70" t="s">
        <v>383</v>
      </c>
      <c r="D129" s="71" t="s">
        <v>171</v>
      </c>
      <c r="E129" s="71" t="s">
        <v>172</v>
      </c>
      <c r="F129" s="67" t="s">
        <v>7</v>
      </c>
      <c r="G129" s="65" t="s">
        <v>103</v>
      </c>
      <c r="H129" s="66">
        <v>26071</v>
      </c>
      <c r="I129" s="67">
        <v>12</v>
      </c>
      <c r="J129" s="67" t="str">
        <f t="shared" si="99"/>
        <v>C</v>
      </c>
      <c r="K129" s="67" t="s">
        <v>493</v>
      </c>
      <c r="L129" s="68">
        <v>54</v>
      </c>
      <c r="M129" s="68">
        <v>62</v>
      </c>
      <c r="N129" s="68">
        <f t="shared" si="100"/>
        <v>116</v>
      </c>
      <c r="O129" s="3">
        <f t="shared" si="101"/>
        <v>92</v>
      </c>
      <c r="P129" s="8">
        <f t="shared" si="102"/>
        <v>26071</v>
      </c>
      <c r="Q129" s="9">
        <f t="shared" si="103"/>
        <v>884.11997292900003</v>
      </c>
      <c r="R129" s="9">
        <f t="shared" si="104"/>
        <v>907.99973828999998</v>
      </c>
      <c r="S129" s="9">
        <f t="shared" si="105"/>
        <v>88</v>
      </c>
      <c r="T129" s="9">
        <f t="shared" si="106"/>
        <v>21</v>
      </c>
      <c r="U129" s="48"/>
      <c r="V129" s="48"/>
      <c r="W129" s="48"/>
      <c r="X129" s="48"/>
      <c r="Y129" s="49" t="str">
        <f>IF(U129&gt;0,VLOOKUP(U129,HOLEINONE!$A$1:$B$37,2,FALSE),"")</f>
        <v/>
      </c>
      <c r="Z129" s="49" t="str">
        <f>IF(V129&gt;0,VLOOKUP(V129,HOLEINONE!$A$1:$B$37,2,FALSE),"")</f>
        <v/>
      </c>
      <c r="AA129" s="49" t="str">
        <f>IF(W129&gt;0,VLOOKUP(W129,HOLEINONE!$A$1:$B$37,2,FALSE),"")</f>
        <v/>
      </c>
      <c r="AB129" s="49" t="str">
        <f>IF(X129&gt;0,VLOOKUP(X129,HOLEINONE!$A$1:$B$37,2,FALSE),"")</f>
        <v/>
      </c>
      <c r="AC129" s="58" t="str">
        <f>IF(U129&gt;0,SUM(Y129:AB129),"")</f>
        <v/>
      </c>
      <c r="AD129" s="3"/>
    </row>
    <row r="130" spans="1:30" ht="16.2">
      <c r="A130" s="3" t="s">
        <v>3</v>
      </c>
      <c r="B130" s="16" t="s">
        <v>238</v>
      </c>
      <c r="C130" s="25" t="s">
        <v>703</v>
      </c>
      <c r="D130" s="23" t="s">
        <v>239</v>
      </c>
      <c r="E130" s="23" t="s">
        <v>240</v>
      </c>
      <c r="F130" s="16" t="s">
        <v>7</v>
      </c>
      <c r="G130" s="16" t="s">
        <v>224</v>
      </c>
      <c r="H130" s="22">
        <v>21451</v>
      </c>
      <c r="I130" s="16">
        <v>12</v>
      </c>
      <c r="J130" s="16" t="str">
        <f t="shared" si="99"/>
        <v>C</v>
      </c>
      <c r="K130" s="16" t="s">
        <v>493</v>
      </c>
      <c r="L130" s="3">
        <v>62</v>
      </c>
      <c r="M130" s="3">
        <v>59</v>
      </c>
      <c r="N130" s="3">
        <f t="shared" si="100"/>
        <v>121</v>
      </c>
      <c r="O130" s="3">
        <f t="shared" si="101"/>
        <v>97</v>
      </c>
      <c r="P130" s="8">
        <f t="shared" si="102"/>
        <v>21451</v>
      </c>
      <c r="Q130" s="9">
        <f t="shared" si="103"/>
        <v>879.11997754900005</v>
      </c>
      <c r="R130" s="9">
        <f t="shared" si="104"/>
        <v>902.99978449000002</v>
      </c>
      <c r="S130" s="9">
        <f t="shared" si="105"/>
        <v>123</v>
      </c>
      <c r="T130" s="9">
        <f t="shared" si="106"/>
        <v>56</v>
      </c>
      <c r="U130" s="48"/>
      <c r="V130" s="48"/>
      <c r="W130" s="48"/>
      <c r="X130" s="48"/>
      <c r="Y130" s="49" t="str">
        <f>IF(U130&gt;0,VLOOKUP(U130,HOLEINONE!$A$1:$B$37,2,FALSE),"")</f>
        <v/>
      </c>
      <c r="Z130" s="49" t="str">
        <f>IF(V130&gt;0,VLOOKUP(V130,HOLEINONE!$A$1:$B$37,2,FALSE),"")</f>
        <v/>
      </c>
      <c r="AA130" s="49" t="str">
        <f>IF(W130&gt;0,VLOOKUP(W130,HOLEINONE!$A$1:$B$37,2,FALSE),"")</f>
        <v/>
      </c>
      <c r="AB130" s="49" t="str">
        <f>IF(X130&gt;0,VLOOKUP(X130,HOLEINONE!$A$1:$B$37,2,FALSE),"")</f>
        <v/>
      </c>
      <c r="AC130" s="58" t="str">
        <f>IF(U130&gt;0,SUM(Y130:AB130),"")</f>
        <v/>
      </c>
      <c r="AD130" s="3"/>
    </row>
    <row r="131" spans="1:30" ht="16.2">
      <c r="A131" s="3" t="s">
        <v>4</v>
      </c>
      <c r="B131" s="17" t="s">
        <v>89</v>
      </c>
      <c r="C131" s="18" t="s">
        <v>391</v>
      </c>
      <c r="D131" s="23" t="s">
        <v>83</v>
      </c>
      <c r="E131" s="23" t="s">
        <v>90</v>
      </c>
      <c r="F131" s="16" t="s">
        <v>7</v>
      </c>
      <c r="G131" s="21" t="s">
        <v>52</v>
      </c>
      <c r="H131" s="22">
        <v>23817</v>
      </c>
      <c r="I131" s="16">
        <v>12</v>
      </c>
      <c r="J131" s="16" t="str">
        <f t="shared" si="99"/>
        <v>C</v>
      </c>
      <c r="K131" s="24" t="s">
        <v>493</v>
      </c>
      <c r="L131" s="3">
        <v>65</v>
      </c>
      <c r="M131" s="3">
        <v>64</v>
      </c>
      <c r="N131" s="3">
        <f t="shared" si="100"/>
        <v>129</v>
      </c>
      <c r="O131" s="3">
        <f t="shared" si="101"/>
        <v>105</v>
      </c>
      <c r="P131" s="8">
        <f t="shared" si="102"/>
        <v>23817</v>
      </c>
      <c r="Q131" s="9">
        <f t="shared" si="103"/>
        <v>871.11997518299995</v>
      </c>
      <c r="R131" s="9">
        <f t="shared" si="104"/>
        <v>894.99976083000001</v>
      </c>
      <c r="S131" s="9">
        <f t="shared" si="105"/>
        <v>156</v>
      </c>
      <c r="T131" s="9">
        <f t="shared" si="106"/>
        <v>122</v>
      </c>
      <c r="U131" s="48"/>
      <c r="V131" s="48"/>
      <c r="W131" s="48"/>
      <c r="X131" s="48"/>
      <c r="Y131" s="49" t="str">
        <f>IF(U131&gt;0,VLOOKUP(U131,HOLEINONE!$A$1:$B$37,2,FALSE),"")</f>
        <v/>
      </c>
      <c r="Z131" s="49" t="str">
        <f>IF(V131&gt;0,VLOOKUP(V131,HOLEINONE!$A$1:$B$37,2,FALSE),"")</f>
        <v/>
      </c>
      <c r="AA131" s="49" t="str">
        <f>IF(W131&gt;0,VLOOKUP(W131,HOLEINONE!$A$1:$B$37,2,FALSE),"")</f>
        <v/>
      </c>
      <c r="AB131" s="49" t="str">
        <f>IF(X131&gt;0,VLOOKUP(X131,HOLEINONE!$A$1:$B$37,2,FALSE),"")</f>
        <v/>
      </c>
      <c r="AC131" s="58" t="str">
        <f>IF(U131&gt;0,SUM(Y131:AB131),"")</f>
        <v/>
      </c>
      <c r="AD131" s="3"/>
    </row>
    <row r="132" spans="1:30" ht="14.4">
      <c r="A132" s="3" t="s">
        <v>5</v>
      </c>
      <c r="B132" s="17" t="s">
        <v>729</v>
      </c>
      <c r="C132" s="18" t="s">
        <v>730</v>
      </c>
      <c r="D132" s="31" t="s">
        <v>731</v>
      </c>
      <c r="E132" s="37" t="s">
        <v>732</v>
      </c>
      <c r="F132" s="16" t="s">
        <v>7</v>
      </c>
      <c r="G132" s="21" t="s">
        <v>103</v>
      </c>
      <c r="H132" s="22">
        <v>19669</v>
      </c>
      <c r="I132" s="16">
        <v>12</v>
      </c>
      <c r="J132" s="16" t="str">
        <f t="shared" si="99"/>
        <v>C</v>
      </c>
      <c r="K132" s="16" t="s">
        <v>493</v>
      </c>
      <c r="L132" s="3">
        <v>68</v>
      </c>
      <c r="M132" s="3">
        <v>63</v>
      </c>
      <c r="N132" s="3">
        <f t="shared" si="100"/>
        <v>131</v>
      </c>
      <c r="O132" s="3">
        <f t="shared" si="101"/>
        <v>107</v>
      </c>
      <c r="P132" s="8">
        <f t="shared" si="102"/>
        <v>19669</v>
      </c>
      <c r="Q132" s="9">
        <f t="shared" si="103"/>
        <v>869.11997933099997</v>
      </c>
      <c r="R132" s="9">
        <f t="shared" si="104"/>
        <v>892.99980230999995</v>
      </c>
      <c r="S132" s="9">
        <f t="shared" si="105"/>
        <v>166</v>
      </c>
      <c r="T132" s="9">
        <f t="shared" si="106"/>
        <v>134</v>
      </c>
      <c r="U132" s="47"/>
      <c r="V132" s="47"/>
      <c r="W132" s="47"/>
      <c r="X132" s="47"/>
      <c r="Y132" s="4"/>
      <c r="Z132" s="4"/>
      <c r="AA132" s="4"/>
      <c r="AB132" s="4"/>
      <c r="AC132" s="15"/>
      <c r="AD132" s="3"/>
    </row>
    <row r="133" spans="1:30" ht="16.2">
      <c r="A133" s="3" t="s">
        <v>6</v>
      </c>
      <c r="B133" s="16" t="s">
        <v>581</v>
      </c>
      <c r="C133" s="25" t="s">
        <v>375</v>
      </c>
      <c r="D133" s="23" t="s">
        <v>582</v>
      </c>
      <c r="E133" s="23" t="s">
        <v>583</v>
      </c>
      <c r="F133" s="16" t="s">
        <v>7</v>
      </c>
      <c r="G133" s="16" t="s">
        <v>263</v>
      </c>
      <c r="H133" s="22">
        <v>25386</v>
      </c>
      <c r="I133" s="16">
        <v>12</v>
      </c>
      <c r="J133" s="16" t="str">
        <f t="shared" si="99"/>
        <v>C</v>
      </c>
      <c r="K133" s="24" t="s">
        <v>493</v>
      </c>
      <c r="L133" s="3">
        <v>59</v>
      </c>
      <c r="M133" s="3">
        <v>73</v>
      </c>
      <c r="N133" s="3">
        <f t="shared" si="100"/>
        <v>132</v>
      </c>
      <c r="O133" s="3">
        <f t="shared" si="101"/>
        <v>108</v>
      </c>
      <c r="P133" s="8">
        <f t="shared" si="102"/>
        <v>25386</v>
      </c>
      <c r="Q133" s="9">
        <f t="shared" si="103"/>
        <v>868.11997361400006</v>
      </c>
      <c r="R133" s="9">
        <f t="shared" si="104"/>
        <v>891.99974513999996</v>
      </c>
      <c r="S133" s="9">
        <f t="shared" si="105"/>
        <v>168</v>
      </c>
      <c r="T133" s="9">
        <f t="shared" si="106"/>
        <v>142</v>
      </c>
      <c r="U133" s="48"/>
      <c r="V133" s="48"/>
      <c r="W133" s="48"/>
      <c r="X133" s="48"/>
      <c r="Y133" s="49" t="str">
        <f>IF(U133&gt;0,VLOOKUP(U133,HOLEINONE!$A$1:$B$37,2,FALSE),"")</f>
        <v/>
      </c>
      <c r="Z133" s="49" t="str">
        <f>IF(V133&gt;0,VLOOKUP(V133,HOLEINONE!$A$1:$B$37,2,FALSE),"")</f>
        <v/>
      </c>
      <c r="AA133" s="49" t="str">
        <f>IF(W133&gt;0,VLOOKUP(W133,HOLEINONE!$A$1:$B$37,2,FALSE),"")</f>
        <v/>
      </c>
      <c r="AB133" s="49" t="str">
        <f>IF(X133&gt;0,VLOOKUP(X133,HOLEINONE!$A$1:$B$37,2,FALSE),"")</f>
        <v/>
      </c>
      <c r="AC133" s="58" t="str">
        <f>IF(U133&gt;0,SUM(Y133:AB133),"")</f>
        <v/>
      </c>
      <c r="AD133" s="3"/>
    </row>
    <row r="134" spans="1:30" ht="16.2">
      <c r="A134" s="3" t="s">
        <v>811</v>
      </c>
      <c r="B134" s="16" t="s">
        <v>252</v>
      </c>
      <c r="C134" s="25" t="s">
        <v>438</v>
      </c>
      <c r="D134" s="23" t="s">
        <v>253</v>
      </c>
      <c r="E134" s="23" t="s">
        <v>254</v>
      </c>
      <c r="F134" s="16" t="s">
        <v>7</v>
      </c>
      <c r="G134" s="16" t="s">
        <v>224</v>
      </c>
      <c r="H134" s="22">
        <v>28169</v>
      </c>
      <c r="I134" s="16">
        <v>12</v>
      </c>
      <c r="J134" s="16" t="str">
        <f t="shared" si="99"/>
        <v>C</v>
      </c>
      <c r="K134" s="16" t="s">
        <v>493</v>
      </c>
      <c r="L134" s="3">
        <v>63</v>
      </c>
      <c r="M134" s="3">
        <v>69</v>
      </c>
      <c r="N134" s="3">
        <f t="shared" si="100"/>
        <v>132</v>
      </c>
      <c r="O134" s="3">
        <f t="shared" si="101"/>
        <v>108</v>
      </c>
      <c r="P134" s="8">
        <f t="shared" si="102"/>
        <v>28169</v>
      </c>
      <c r="Q134" s="9">
        <f t="shared" si="103"/>
        <v>868.11997083100005</v>
      </c>
      <c r="R134" s="9">
        <f t="shared" si="104"/>
        <v>891.99971731000005</v>
      </c>
      <c r="S134" s="9">
        <f t="shared" si="105"/>
        <v>169</v>
      </c>
      <c r="T134" s="9">
        <f t="shared" si="106"/>
        <v>143</v>
      </c>
      <c r="U134" s="48"/>
      <c r="V134" s="48"/>
      <c r="W134" s="48"/>
      <c r="X134" s="48"/>
      <c r="Y134" s="49" t="str">
        <f>IF(U134&gt;0,VLOOKUP(U134,HOLEINONE!$A$1:$B$37,2,FALSE),"")</f>
        <v/>
      </c>
      <c r="Z134" s="49" t="str">
        <f>IF(V134&gt;0,VLOOKUP(V134,HOLEINONE!$A$1:$B$37,2,FALSE),"")</f>
        <v/>
      </c>
      <c r="AA134" s="49" t="str">
        <f>IF(W134&gt;0,VLOOKUP(W134,HOLEINONE!$A$1:$B$37,2,FALSE),"")</f>
        <v/>
      </c>
      <c r="AB134" s="49" t="str">
        <f>IF(X134&gt;0,VLOOKUP(X134,HOLEINONE!$A$1:$B$37,2,FALSE),"")</f>
        <v/>
      </c>
      <c r="AC134" s="58" t="str">
        <f>IF(U134&gt;0,SUM(Y134:AB134),"")</f>
        <v/>
      </c>
      <c r="AD134" s="3"/>
    </row>
    <row r="135" spans="1:30" ht="16.2">
      <c r="A135" s="3" t="s">
        <v>812</v>
      </c>
      <c r="B135" s="17" t="s">
        <v>742</v>
      </c>
      <c r="C135" s="18" t="s">
        <v>341</v>
      </c>
      <c r="D135" s="19" t="s">
        <v>743</v>
      </c>
      <c r="E135" s="19" t="s">
        <v>744</v>
      </c>
      <c r="F135" s="20" t="s">
        <v>7</v>
      </c>
      <c r="G135" s="21" t="s">
        <v>224</v>
      </c>
      <c r="H135" s="22">
        <v>20147</v>
      </c>
      <c r="I135" s="16">
        <v>12</v>
      </c>
      <c r="J135" s="16" t="str">
        <f t="shared" si="99"/>
        <v>C</v>
      </c>
      <c r="K135" s="24" t="s">
        <v>493</v>
      </c>
      <c r="L135" s="3">
        <v>67</v>
      </c>
      <c r="M135" s="3">
        <v>66</v>
      </c>
      <c r="N135" s="3">
        <f t="shared" si="100"/>
        <v>133</v>
      </c>
      <c r="O135" s="3">
        <f t="shared" si="101"/>
        <v>109</v>
      </c>
      <c r="P135" s="8">
        <f t="shared" si="102"/>
        <v>20147</v>
      </c>
      <c r="Q135" s="9">
        <f t="shared" si="103"/>
        <v>867.11997885300002</v>
      </c>
      <c r="R135" s="9">
        <f t="shared" si="104"/>
        <v>890.99979753000002</v>
      </c>
      <c r="S135" s="9">
        <f t="shared" si="105"/>
        <v>173</v>
      </c>
      <c r="T135" s="9">
        <f t="shared" si="106"/>
        <v>150</v>
      </c>
      <c r="U135" s="48"/>
      <c r="V135" s="48"/>
      <c r="W135" s="48"/>
      <c r="X135" s="48"/>
      <c r="Y135" s="49" t="str">
        <f>IF(U135&gt;0,VLOOKUP(U135,HOLEINONE!$A$1:$B$37,2,FALSE),"")</f>
        <v/>
      </c>
      <c r="Z135" s="49" t="str">
        <f>IF(V135&gt;0,VLOOKUP(V135,HOLEINONE!$A$1:$B$37,2,FALSE),"")</f>
        <v/>
      </c>
      <c r="AA135" s="49" t="str">
        <f>IF(W135&gt;0,VLOOKUP(W135,HOLEINONE!$A$1:$B$37,2,FALSE),"")</f>
        <v/>
      </c>
      <c r="AB135" s="49" t="str">
        <f>IF(X135&gt;0,VLOOKUP(X135,HOLEINONE!$A$1:$B$37,2,FALSE),"")</f>
        <v/>
      </c>
      <c r="AC135" s="58" t="str">
        <f>IF(U135&gt;0,SUM(Y135:AB135),"")</f>
        <v/>
      </c>
      <c r="AD135" s="3"/>
    </row>
    <row r="136" spans="1:30" ht="16.2">
      <c r="A136" s="3" t="s">
        <v>813</v>
      </c>
      <c r="B136" s="16" t="s">
        <v>280</v>
      </c>
      <c r="C136" s="25" t="s">
        <v>397</v>
      </c>
      <c r="D136" s="23" t="s">
        <v>281</v>
      </c>
      <c r="E136" s="23" t="s">
        <v>282</v>
      </c>
      <c r="F136" s="16" t="s">
        <v>7</v>
      </c>
      <c r="G136" s="16" t="s">
        <v>279</v>
      </c>
      <c r="H136" s="29">
        <v>23092</v>
      </c>
      <c r="I136" s="16">
        <v>12</v>
      </c>
      <c r="J136" s="16" t="str">
        <f t="shared" si="99"/>
        <v>C</v>
      </c>
      <c r="K136" s="24" t="s">
        <v>493</v>
      </c>
      <c r="L136" s="3">
        <v>68</v>
      </c>
      <c r="M136" s="3">
        <v>68</v>
      </c>
      <c r="N136" s="3">
        <f t="shared" si="100"/>
        <v>136</v>
      </c>
      <c r="O136" s="3">
        <f t="shared" si="101"/>
        <v>112</v>
      </c>
      <c r="P136" s="8">
        <f t="shared" si="102"/>
        <v>23092</v>
      </c>
      <c r="Q136" s="9">
        <f t="shared" si="103"/>
        <v>864.11997590800001</v>
      </c>
      <c r="R136" s="9">
        <f t="shared" si="104"/>
        <v>887.99976807999997</v>
      </c>
      <c r="S136" s="9">
        <f t="shared" si="105"/>
        <v>179</v>
      </c>
      <c r="T136" s="9">
        <f t="shared" si="106"/>
        <v>169</v>
      </c>
      <c r="U136" s="47"/>
      <c r="V136" s="47"/>
      <c r="W136" s="47"/>
      <c r="X136" s="47"/>
      <c r="Y136" s="49" t="str">
        <f>IF(U136&gt;0,VLOOKUP(U136,HOLEINONE!$A$1:$B$37,2,FALSE),"")</f>
        <v/>
      </c>
      <c r="Z136" s="49" t="str">
        <f>IF(V136&gt;0,VLOOKUP(V136,HOLEINONE!$A$1:$B$37,2,FALSE),"")</f>
        <v/>
      </c>
      <c r="AA136" s="49" t="str">
        <f>IF(W136&gt;0,VLOOKUP(W136,HOLEINONE!$A$1:$B$37,2,FALSE),"")</f>
        <v/>
      </c>
      <c r="AB136" s="49" t="str">
        <f>IF(X136&gt;0,VLOOKUP(X136,HOLEINONE!$A$1:$B$37,2,FALSE),"")</f>
        <v/>
      </c>
      <c r="AC136" s="58" t="str">
        <f>IF(U136&gt;0,SUM(Y136:AB136),"")</f>
        <v/>
      </c>
      <c r="AD136" s="3"/>
    </row>
    <row r="137" spans="1:30" ht="16.2">
      <c r="A137" s="3" t="s">
        <v>814</v>
      </c>
      <c r="B137" s="16" t="s">
        <v>720</v>
      </c>
      <c r="C137" s="25" t="s">
        <v>721</v>
      </c>
      <c r="D137" s="31" t="s">
        <v>722</v>
      </c>
      <c r="E137" s="31" t="s">
        <v>723</v>
      </c>
      <c r="F137" s="16" t="s">
        <v>7</v>
      </c>
      <c r="G137" s="21" t="s">
        <v>562</v>
      </c>
      <c r="H137" s="22">
        <v>21554</v>
      </c>
      <c r="I137" s="16">
        <v>12</v>
      </c>
      <c r="J137" s="16" t="str">
        <f t="shared" si="99"/>
        <v>C</v>
      </c>
      <c r="K137" s="24" t="s">
        <v>493</v>
      </c>
      <c r="L137" s="3">
        <v>64</v>
      </c>
      <c r="M137" s="3">
        <v>73</v>
      </c>
      <c r="N137" s="3">
        <f t="shared" si="100"/>
        <v>137</v>
      </c>
      <c r="O137" s="3">
        <f t="shared" si="101"/>
        <v>113</v>
      </c>
      <c r="P137" s="8">
        <f t="shared" si="102"/>
        <v>21554</v>
      </c>
      <c r="Q137" s="9">
        <f t="shared" si="103"/>
        <v>863.11997744600001</v>
      </c>
      <c r="R137" s="9">
        <f t="shared" si="104"/>
        <v>886.99978346</v>
      </c>
      <c r="S137" s="9">
        <f t="shared" si="105"/>
        <v>181</v>
      </c>
      <c r="T137" s="9">
        <f t="shared" si="106"/>
        <v>174</v>
      </c>
      <c r="U137" s="48"/>
      <c r="V137" s="48"/>
      <c r="W137" s="48"/>
      <c r="X137" s="48"/>
      <c r="Y137" s="49" t="str">
        <f>IF(U137&gt;0,VLOOKUP(U137,HOLEINONE!$A$1:$B$37,2,FALSE),"")</f>
        <v/>
      </c>
      <c r="Z137" s="49" t="str">
        <f>IF(V137&gt;0,VLOOKUP(V137,HOLEINONE!$A$1:$B$37,2,FALSE),"")</f>
        <v/>
      </c>
      <c r="AA137" s="49" t="str">
        <f>IF(W137&gt;0,VLOOKUP(W137,HOLEINONE!$A$1:$B$37,2,FALSE),"")</f>
        <v/>
      </c>
      <c r="AB137" s="49" t="str">
        <f>IF(X137&gt;0,VLOOKUP(X137,HOLEINONE!$A$1:$B$37,2,FALSE),"")</f>
        <v/>
      </c>
      <c r="AC137" s="58" t="str">
        <f>IF(U137&gt;0,SUM(Y137:AB137),"")</f>
        <v/>
      </c>
      <c r="AD137" s="3"/>
    </row>
    <row r="138" spans="1:30" ht="14.4">
      <c r="A138" s="3" t="s">
        <v>815</v>
      </c>
      <c r="B138" s="17" t="s">
        <v>231</v>
      </c>
      <c r="C138" s="18" t="s">
        <v>711</v>
      </c>
      <c r="D138" s="19" t="s">
        <v>226</v>
      </c>
      <c r="E138" s="19" t="s">
        <v>232</v>
      </c>
      <c r="F138" s="20" t="s">
        <v>7</v>
      </c>
      <c r="G138" s="21" t="s">
        <v>224</v>
      </c>
      <c r="H138" s="22">
        <v>23351</v>
      </c>
      <c r="I138" s="16">
        <v>12</v>
      </c>
      <c r="J138" s="16" t="str">
        <f t="shared" si="99"/>
        <v>C</v>
      </c>
      <c r="K138" s="24" t="s">
        <v>493</v>
      </c>
      <c r="L138" s="3">
        <v>68</v>
      </c>
      <c r="M138" s="3">
        <v>69</v>
      </c>
      <c r="N138" s="3">
        <f t="shared" si="100"/>
        <v>137</v>
      </c>
      <c r="O138" s="3">
        <f t="shared" si="101"/>
        <v>113</v>
      </c>
      <c r="P138" s="8">
        <f t="shared" si="102"/>
        <v>23351</v>
      </c>
      <c r="Q138" s="9">
        <f t="shared" si="103"/>
        <v>863.11997564900003</v>
      </c>
      <c r="R138" s="9">
        <f t="shared" si="104"/>
        <v>886.99976548999996</v>
      </c>
      <c r="S138" s="9">
        <f t="shared" si="105"/>
        <v>182</v>
      </c>
      <c r="T138" s="9">
        <f t="shared" si="106"/>
        <v>175</v>
      </c>
      <c r="U138" s="47"/>
      <c r="V138" s="47"/>
      <c r="W138" s="47"/>
      <c r="X138" s="47"/>
      <c r="Y138" s="4"/>
      <c r="Z138" s="4"/>
      <c r="AA138" s="4"/>
      <c r="AB138" s="4"/>
      <c r="AC138" s="15"/>
      <c r="AD138" s="3"/>
    </row>
    <row r="139" spans="1:30" ht="16.2">
      <c r="A139" s="3" t="s">
        <v>816</v>
      </c>
      <c r="B139" s="17" t="s">
        <v>695</v>
      </c>
      <c r="C139" s="18" t="s">
        <v>699</v>
      </c>
      <c r="D139" s="31" t="s">
        <v>697</v>
      </c>
      <c r="E139" s="31" t="s">
        <v>698</v>
      </c>
      <c r="F139" s="16" t="s">
        <v>7</v>
      </c>
      <c r="G139" s="21" t="s">
        <v>562</v>
      </c>
      <c r="H139" s="22">
        <v>19630</v>
      </c>
      <c r="I139" s="16">
        <v>12</v>
      </c>
      <c r="J139" s="16" t="str">
        <f t="shared" si="99"/>
        <v>C</v>
      </c>
      <c r="K139" s="16" t="s">
        <v>493</v>
      </c>
      <c r="L139" s="3">
        <v>79</v>
      </c>
      <c r="M139" s="3">
        <v>69</v>
      </c>
      <c r="N139" s="3">
        <f t="shared" si="100"/>
        <v>148</v>
      </c>
      <c r="O139" s="3">
        <f t="shared" si="101"/>
        <v>124</v>
      </c>
      <c r="P139" s="8">
        <f t="shared" si="102"/>
        <v>19630</v>
      </c>
      <c r="Q139" s="9">
        <f t="shared" si="103"/>
        <v>852.11997937000001</v>
      </c>
      <c r="R139" s="9">
        <f t="shared" si="104"/>
        <v>875.99980270000003</v>
      </c>
      <c r="S139" s="9">
        <f t="shared" si="105"/>
        <v>188</v>
      </c>
      <c r="T139" s="9">
        <f t="shared" si="106"/>
        <v>188</v>
      </c>
      <c r="U139" s="47"/>
      <c r="V139" s="47"/>
      <c r="W139" s="47"/>
      <c r="X139" s="47"/>
      <c r="Y139" s="49" t="str">
        <f>IF(U139&gt;0,VLOOKUP(U139,HOLEINONE!$A$1:$B$37,2,FALSE),"")</f>
        <v/>
      </c>
      <c r="Z139" s="49" t="str">
        <f>IF(V139&gt;0,VLOOKUP(V139,HOLEINONE!$A$1:$B$37,2,FALSE),"")</f>
        <v/>
      </c>
      <c r="AA139" s="49" t="str">
        <f>IF(W139&gt;0,VLOOKUP(W139,HOLEINONE!$A$1:$B$37,2,FALSE),"")</f>
        <v/>
      </c>
      <c r="AB139" s="49" t="str">
        <f>IF(X139&gt;0,VLOOKUP(X139,HOLEINONE!$A$1:$B$37,2,FALSE),"")</f>
        <v/>
      </c>
      <c r="AC139" s="58" t="str">
        <f>IF(U139&gt;0,SUM(Y139:AB139),"")</f>
        <v/>
      </c>
      <c r="AD139" s="3"/>
    </row>
    <row r="140" spans="1:30" ht="16.2">
      <c r="A140" s="3" t="s">
        <v>817</v>
      </c>
      <c r="B140" s="17" t="s">
        <v>739</v>
      </c>
      <c r="C140" s="18" t="s">
        <v>435</v>
      </c>
      <c r="D140" s="23" t="s">
        <v>740</v>
      </c>
      <c r="E140" s="31" t="s">
        <v>550</v>
      </c>
      <c r="F140" s="16" t="s">
        <v>7</v>
      </c>
      <c r="G140" s="21" t="s">
        <v>562</v>
      </c>
      <c r="H140" s="22">
        <v>20897</v>
      </c>
      <c r="I140" s="16">
        <v>12</v>
      </c>
      <c r="J140" s="16" t="str">
        <f t="shared" si="99"/>
        <v>C</v>
      </c>
      <c r="K140" s="16" t="s">
        <v>493</v>
      </c>
      <c r="L140" s="3">
        <v>81</v>
      </c>
      <c r="M140" s="3">
        <v>85</v>
      </c>
      <c r="N140" s="3">
        <f t="shared" si="100"/>
        <v>166</v>
      </c>
      <c r="O140" s="3">
        <f t="shared" si="101"/>
        <v>142</v>
      </c>
      <c r="P140" s="8">
        <f t="shared" si="102"/>
        <v>20897</v>
      </c>
      <c r="Q140" s="9">
        <f t="shared" si="103"/>
        <v>834.11997810299999</v>
      </c>
      <c r="R140" s="9">
        <f t="shared" si="104"/>
        <v>857.99979002999999</v>
      </c>
      <c r="S140" s="9">
        <f t="shared" si="105"/>
        <v>191</v>
      </c>
      <c r="T140" s="9">
        <f t="shared" si="106"/>
        <v>191</v>
      </c>
      <c r="U140" s="48"/>
      <c r="V140" s="48"/>
      <c r="W140" s="48"/>
      <c r="X140" s="48"/>
      <c r="Y140" s="49" t="str">
        <f>IF(U140&gt;0,VLOOKUP(U140,HOLEINONE!$A$1:$B$37,2,FALSE),"")</f>
        <v/>
      </c>
      <c r="Z140" s="49" t="str">
        <f>IF(V140&gt;0,VLOOKUP(V140,HOLEINONE!$A$1:$B$37,2,FALSE),"")</f>
        <v/>
      </c>
      <c r="AA140" s="49" t="str">
        <f>IF(W140&gt;0,VLOOKUP(W140,HOLEINONE!$A$1:$B$37,2,FALSE),"")</f>
        <v/>
      </c>
      <c r="AB140" s="49" t="str">
        <f>IF(X140&gt;0,VLOOKUP(X140,HOLEINONE!$A$1:$B$37,2,FALSE),"")</f>
        <v/>
      </c>
      <c r="AC140" s="58" t="str">
        <f>IF(U140&gt;0,SUM(Y140:AB140),"")</f>
        <v/>
      </c>
      <c r="AD140" s="3"/>
    </row>
    <row r="141" spans="1:30" ht="17.399999999999999">
      <c r="A141" s="3"/>
      <c r="B141" s="108" t="s">
        <v>796</v>
      </c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3"/>
      <c r="P141" s="8"/>
      <c r="Q141" s="9"/>
      <c r="R141" s="9"/>
      <c r="S141" s="9"/>
      <c r="T141" s="9"/>
      <c r="U141" s="48"/>
      <c r="V141" s="48"/>
      <c r="W141" s="48"/>
      <c r="X141" s="48"/>
      <c r="Y141" s="49"/>
      <c r="Z141" s="49"/>
      <c r="AA141" s="49"/>
      <c r="AB141" s="49"/>
      <c r="AC141" s="58"/>
      <c r="AD141" s="52"/>
    </row>
    <row r="142" spans="1:30" ht="16.2">
      <c r="A142" s="79" t="s">
        <v>0</v>
      </c>
      <c r="B142" s="67" t="s">
        <v>677</v>
      </c>
      <c r="C142" s="70" t="s">
        <v>678</v>
      </c>
      <c r="D142" s="71" t="s">
        <v>679</v>
      </c>
      <c r="E142" s="71" t="s">
        <v>680</v>
      </c>
      <c r="F142" s="67" t="s">
        <v>8</v>
      </c>
      <c r="G142" s="67" t="s">
        <v>562</v>
      </c>
      <c r="H142" s="66">
        <v>24988</v>
      </c>
      <c r="I142" s="67">
        <v>12</v>
      </c>
      <c r="J142" s="67" t="str">
        <f t="shared" ref="J142:J146" si="107">IF(I142="","",IF(I142&lt;=3,"EX",IF(I142&lt;=6,"A",IF(I142&lt;=9,"B","C"))))</f>
        <v>C</v>
      </c>
      <c r="K142" s="67" t="s">
        <v>493</v>
      </c>
      <c r="L142" s="68">
        <v>61</v>
      </c>
      <c r="M142" s="68">
        <v>56</v>
      </c>
      <c r="N142" s="68">
        <f t="shared" ref="N142:N147" si="108">SUM(L142+M142)</f>
        <v>117</v>
      </c>
      <c r="O142" s="3">
        <f t="shared" ref="O142:O147" si="109">SUM(N142-(2*I142))</f>
        <v>93</v>
      </c>
      <c r="P142" s="8">
        <f t="shared" ref="P142:P147" si="110">H142</f>
        <v>24988</v>
      </c>
      <c r="Q142" s="9">
        <f t="shared" ref="Q142:Q147" si="111">IF(B142&gt;0,999.999999-N142+(I142*0.01)+(P142*-0.000000001),"")</f>
        <v>883.11997401200006</v>
      </c>
      <c r="R142" s="9">
        <f t="shared" ref="R142:R147" si="112">IF(B142&gt;0,999.999999-O142+(0.12-(I142*0.01))+(P142*-0.00000001)," ")</f>
        <v>906.99974912000005</v>
      </c>
      <c r="S142" s="9">
        <f t="shared" ref="S142:S147" si="113">IF(B142&gt;0,RANK(Q142,Q:Q),"")</f>
        <v>95</v>
      </c>
      <c r="T142" s="9">
        <f t="shared" ref="T142:T147" si="114">IF(B142&gt;0,RANK(R142,R:R),"")</f>
        <v>28</v>
      </c>
      <c r="U142" s="48"/>
      <c r="V142" s="48"/>
      <c r="W142" s="48"/>
      <c r="X142" s="48"/>
      <c r="Y142" s="49" t="str">
        <f>IF(U142&gt;0,VLOOKUP(U142,HOLEINONE!$A$1:$B$37,2,FALSE),"")</f>
        <v/>
      </c>
      <c r="Z142" s="49" t="str">
        <f>IF(V142&gt;0,VLOOKUP(V142,HOLEINONE!$A$1:$B$37,2,FALSE),"")</f>
        <v/>
      </c>
      <c r="AA142" s="49" t="str">
        <f>IF(W142&gt;0,VLOOKUP(W142,HOLEINONE!$A$1:$B$37,2,FALSE),"")</f>
        <v/>
      </c>
      <c r="AB142" s="49" t="str">
        <f>IF(X142&gt;0,VLOOKUP(X142,HOLEINONE!$A$1:$B$37,2,FALSE),"")</f>
        <v/>
      </c>
      <c r="AC142" s="58" t="str">
        <f>IF(U142&gt;0,SUM(Y142:AB142),"")</f>
        <v/>
      </c>
      <c r="AD142" s="3"/>
    </row>
    <row r="143" spans="1:30" ht="16.2">
      <c r="A143" s="79" t="s">
        <v>1</v>
      </c>
      <c r="B143" s="60" t="s">
        <v>584</v>
      </c>
      <c r="C143" s="61" t="s">
        <v>585</v>
      </c>
      <c r="D143" s="63" t="s">
        <v>312</v>
      </c>
      <c r="E143" s="63" t="s">
        <v>586</v>
      </c>
      <c r="F143" s="60" t="s">
        <v>8</v>
      </c>
      <c r="G143" s="65" t="s">
        <v>103</v>
      </c>
      <c r="H143" s="66">
        <v>21525</v>
      </c>
      <c r="I143" s="67">
        <v>12</v>
      </c>
      <c r="J143" s="67" t="str">
        <f t="shared" si="107"/>
        <v>C</v>
      </c>
      <c r="K143" s="67" t="s">
        <v>493</v>
      </c>
      <c r="L143" s="68">
        <v>47</v>
      </c>
      <c r="M143" s="68">
        <v>72</v>
      </c>
      <c r="N143" s="68">
        <f t="shared" si="108"/>
        <v>119</v>
      </c>
      <c r="O143" s="3">
        <f t="shared" si="109"/>
        <v>95</v>
      </c>
      <c r="P143" s="8">
        <f t="shared" si="110"/>
        <v>21525</v>
      </c>
      <c r="Q143" s="9">
        <f t="shared" si="111"/>
        <v>881.11997747500004</v>
      </c>
      <c r="R143" s="9">
        <f t="shared" si="112"/>
        <v>904.99978375000001</v>
      </c>
      <c r="S143" s="9">
        <f t="shared" si="113"/>
        <v>109</v>
      </c>
      <c r="T143" s="9">
        <f t="shared" si="114"/>
        <v>42</v>
      </c>
      <c r="U143" s="48"/>
      <c r="V143" s="48"/>
      <c r="W143" s="48"/>
      <c r="X143" s="48"/>
      <c r="Y143" s="49" t="str">
        <f>IF(U143&gt;0,VLOOKUP(U143,HOLEINONE!$A$1:$B$37,2,FALSE),"")</f>
        <v/>
      </c>
      <c r="Z143" s="49" t="str">
        <f>IF(V143&gt;0,VLOOKUP(V143,HOLEINONE!$A$1:$B$37,2,FALSE),"")</f>
        <v/>
      </c>
      <c r="AA143" s="49" t="str">
        <f>IF(W143&gt;0,VLOOKUP(W143,HOLEINONE!$A$1:$B$37,2,FALSE),"")</f>
        <v/>
      </c>
      <c r="AB143" s="49" t="str">
        <f>IF(X143&gt;0,VLOOKUP(X143,HOLEINONE!$A$1:$B$37,2,FALSE),"")</f>
        <v/>
      </c>
      <c r="AC143" s="58" t="str">
        <f>IF(U143&gt;0,SUM(Y143:AB143),"")</f>
        <v/>
      </c>
      <c r="AD143" s="3"/>
    </row>
    <row r="144" spans="1:30" ht="16.2">
      <c r="A144" s="79" t="s">
        <v>2</v>
      </c>
      <c r="B144" s="67" t="s">
        <v>293</v>
      </c>
      <c r="C144" s="70" t="s">
        <v>387</v>
      </c>
      <c r="D144" s="71" t="s">
        <v>294</v>
      </c>
      <c r="E144" s="71" t="s">
        <v>295</v>
      </c>
      <c r="F144" s="67" t="s">
        <v>8</v>
      </c>
      <c r="G144" s="67" t="s">
        <v>279</v>
      </c>
      <c r="H144" s="66">
        <v>41116</v>
      </c>
      <c r="I144" s="67">
        <v>12</v>
      </c>
      <c r="J144" s="67" t="str">
        <f t="shared" si="107"/>
        <v>C</v>
      </c>
      <c r="K144" s="67" t="s">
        <v>493</v>
      </c>
      <c r="L144" s="68">
        <v>58</v>
      </c>
      <c r="M144" s="68">
        <v>64</v>
      </c>
      <c r="N144" s="68">
        <f t="shared" si="108"/>
        <v>122</v>
      </c>
      <c r="O144" s="3">
        <f t="shared" si="109"/>
        <v>98</v>
      </c>
      <c r="P144" s="8">
        <f t="shared" si="110"/>
        <v>41116</v>
      </c>
      <c r="Q144" s="9">
        <f t="shared" si="111"/>
        <v>878.11995788399997</v>
      </c>
      <c r="R144" s="9">
        <f t="shared" si="112"/>
        <v>901.99958784</v>
      </c>
      <c r="S144" s="9">
        <f t="shared" si="113"/>
        <v>125</v>
      </c>
      <c r="T144" s="9">
        <f t="shared" si="114"/>
        <v>68</v>
      </c>
      <c r="U144" s="48" t="s">
        <v>466</v>
      </c>
      <c r="V144" s="48"/>
      <c r="W144" s="48"/>
      <c r="X144" s="48"/>
      <c r="Y144" s="49">
        <f>IF(U144&gt;0,VLOOKUP(U144,HOLEINONE!$A$1:$B$37,2,FALSE),"")</f>
        <v>7</v>
      </c>
      <c r="Z144" s="49" t="str">
        <f>IF(V144&gt;0,VLOOKUP(V144,HOLEINONE!$A$1:$B$37,2,FALSE),"")</f>
        <v/>
      </c>
      <c r="AA144" s="49" t="str">
        <f>IF(W144&gt;0,VLOOKUP(W144,HOLEINONE!$A$1:$B$37,2,FALSE),"")</f>
        <v/>
      </c>
      <c r="AB144" s="49" t="str">
        <f>IF(X144&gt;0,VLOOKUP(X144,HOLEINONE!$A$1:$B$37,2,FALSE),"")</f>
        <v/>
      </c>
      <c r="AC144" s="58">
        <f>IF(U144&gt;0,SUM(Y144:AB144),"")</f>
        <v>7</v>
      </c>
      <c r="AD144" s="52" t="s">
        <v>829</v>
      </c>
    </row>
    <row r="145" spans="1:30" ht="16.2">
      <c r="A145" s="52" t="s">
        <v>3</v>
      </c>
      <c r="B145" s="16" t="s">
        <v>249</v>
      </c>
      <c r="C145" s="25" t="s">
        <v>398</v>
      </c>
      <c r="D145" s="23" t="s">
        <v>250</v>
      </c>
      <c r="E145" s="23" t="s">
        <v>251</v>
      </c>
      <c r="F145" s="16" t="s">
        <v>8</v>
      </c>
      <c r="G145" s="16" t="s">
        <v>224</v>
      </c>
      <c r="H145" s="22">
        <v>19956</v>
      </c>
      <c r="I145" s="16">
        <v>12</v>
      </c>
      <c r="J145" s="16" t="str">
        <f t="shared" si="107"/>
        <v>C</v>
      </c>
      <c r="K145" s="16" t="s">
        <v>493</v>
      </c>
      <c r="L145" s="3">
        <v>63</v>
      </c>
      <c r="M145" s="3">
        <v>61</v>
      </c>
      <c r="N145" s="3">
        <f t="shared" si="108"/>
        <v>124</v>
      </c>
      <c r="O145" s="3">
        <f t="shared" si="109"/>
        <v>100</v>
      </c>
      <c r="P145" s="8">
        <f t="shared" si="110"/>
        <v>19956</v>
      </c>
      <c r="Q145" s="9">
        <f t="shared" si="111"/>
        <v>876.11997904400005</v>
      </c>
      <c r="R145" s="9">
        <f t="shared" si="112"/>
        <v>899.99979943999995</v>
      </c>
      <c r="S145" s="9">
        <f t="shared" si="113"/>
        <v>137</v>
      </c>
      <c r="T145" s="9">
        <f t="shared" si="114"/>
        <v>82</v>
      </c>
      <c r="U145" s="47"/>
      <c r="V145" s="47"/>
      <c r="W145" s="47"/>
      <c r="X145" s="47"/>
      <c r="Y145" s="49" t="str">
        <f>IF(U145&gt;0,VLOOKUP(U145,HOLEINONE!$A$1:$B$37,2,FALSE),"")</f>
        <v/>
      </c>
      <c r="Z145" s="49" t="str">
        <f>IF(V145&gt;0,VLOOKUP(V145,HOLEINONE!$A$1:$B$37,2,FALSE),"")</f>
        <v/>
      </c>
      <c r="AA145" s="49" t="str">
        <f>IF(W145&gt;0,VLOOKUP(W145,HOLEINONE!$A$1:$B$37,2,FALSE),"")</f>
        <v/>
      </c>
      <c r="AB145" s="49" t="str">
        <f>IF(X145&gt;0,VLOOKUP(X145,HOLEINONE!$A$1:$B$37,2,FALSE),"")</f>
        <v/>
      </c>
      <c r="AC145" s="58" t="str">
        <f>IF(U145&gt;0,SUM(Y145:AB145),"")</f>
        <v/>
      </c>
      <c r="AD145" s="3"/>
    </row>
    <row r="146" spans="1:30" ht="16.2">
      <c r="A146" s="52" t="s">
        <v>4</v>
      </c>
      <c r="B146" s="17" t="s">
        <v>530</v>
      </c>
      <c r="C146" s="18" t="s">
        <v>410</v>
      </c>
      <c r="D146" s="31" t="s">
        <v>531</v>
      </c>
      <c r="E146" s="37" t="s">
        <v>194</v>
      </c>
      <c r="F146" s="16" t="s">
        <v>8</v>
      </c>
      <c r="G146" s="21" t="s">
        <v>17</v>
      </c>
      <c r="H146" s="22">
        <v>21814</v>
      </c>
      <c r="I146" s="16">
        <v>10</v>
      </c>
      <c r="J146" s="16" t="str">
        <f t="shared" si="107"/>
        <v>C</v>
      </c>
      <c r="K146" s="24" t="s">
        <v>493</v>
      </c>
      <c r="L146" s="3">
        <v>64</v>
      </c>
      <c r="M146" s="3">
        <v>66</v>
      </c>
      <c r="N146" s="3">
        <f t="shared" si="108"/>
        <v>130</v>
      </c>
      <c r="O146" s="3">
        <f t="shared" si="109"/>
        <v>110</v>
      </c>
      <c r="P146" s="8">
        <f t="shared" si="110"/>
        <v>21814</v>
      </c>
      <c r="Q146" s="9">
        <f t="shared" si="111"/>
        <v>870.09997718600005</v>
      </c>
      <c r="R146" s="9">
        <f t="shared" si="112"/>
        <v>890.01978085999997</v>
      </c>
      <c r="S146" s="9">
        <f t="shared" si="113"/>
        <v>161</v>
      </c>
      <c r="T146" s="9">
        <f t="shared" si="114"/>
        <v>155</v>
      </c>
      <c r="U146" s="48"/>
      <c r="V146" s="48"/>
      <c r="W146" s="48"/>
      <c r="X146" s="48"/>
      <c r="Y146" s="49" t="str">
        <f>IF(U146&gt;0,VLOOKUP(U146,HOLEINONE!$A$1:$B$37,2,FALSE),"")</f>
        <v/>
      </c>
      <c r="Z146" s="49" t="str">
        <f>IF(V146&gt;0,VLOOKUP(V146,HOLEINONE!$A$1:$B$37,2,FALSE),"")</f>
        <v/>
      </c>
      <c r="AA146" s="49" t="str">
        <f>IF(W146&gt;0,VLOOKUP(W146,HOLEINONE!$A$1:$B$37,2,FALSE),"")</f>
        <v/>
      </c>
      <c r="AB146" s="49" t="str">
        <f>IF(X146&gt;0,VLOOKUP(X146,HOLEINONE!$A$1:$B$37,2,FALSE),"")</f>
        <v/>
      </c>
      <c r="AC146" s="58" t="str">
        <f>IF(U146&gt;0,SUM(Y146:AB146),"")</f>
        <v/>
      </c>
      <c r="AD146" s="3"/>
    </row>
    <row r="147" spans="1:30" ht="14.4">
      <c r="A147" s="52" t="s">
        <v>5</v>
      </c>
      <c r="B147" s="33">
        <v>820</v>
      </c>
      <c r="C147" s="18" t="s">
        <v>326</v>
      </c>
      <c r="D147" s="31" t="s">
        <v>775</v>
      </c>
      <c r="E147" s="31" t="s">
        <v>776</v>
      </c>
      <c r="F147" s="3" t="s">
        <v>8</v>
      </c>
      <c r="G147" s="46" t="s">
        <v>774</v>
      </c>
      <c r="H147" s="39">
        <v>19037</v>
      </c>
      <c r="I147" s="33">
        <v>12</v>
      </c>
      <c r="J147" s="33" t="s">
        <v>311</v>
      </c>
      <c r="K147" s="33" t="s">
        <v>493</v>
      </c>
      <c r="L147" s="3">
        <v>66</v>
      </c>
      <c r="M147" s="3">
        <v>71</v>
      </c>
      <c r="N147" s="3">
        <f t="shared" si="108"/>
        <v>137</v>
      </c>
      <c r="O147" s="3">
        <f t="shared" si="109"/>
        <v>113</v>
      </c>
      <c r="P147" s="8">
        <f t="shared" si="110"/>
        <v>19037</v>
      </c>
      <c r="Q147" s="9">
        <f t="shared" si="111"/>
        <v>863.11997996299999</v>
      </c>
      <c r="R147" s="9">
        <f t="shared" si="112"/>
        <v>886.99980862999996</v>
      </c>
      <c r="S147" s="9">
        <f t="shared" si="113"/>
        <v>180</v>
      </c>
      <c r="T147" s="9">
        <f t="shared" si="114"/>
        <v>173</v>
      </c>
      <c r="U147" s="47"/>
      <c r="V147" s="47"/>
      <c r="W147" s="47"/>
      <c r="X147" s="47"/>
      <c r="Y147" s="4"/>
      <c r="Z147" s="4"/>
      <c r="AA147" s="4"/>
      <c r="AB147" s="4"/>
      <c r="AC147" s="15"/>
      <c r="AD147" s="3"/>
    </row>
    <row r="148" spans="1:30" ht="17.399999999999999">
      <c r="A148" s="52"/>
      <c r="B148" s="108" t="s">
        <v>797</v>
      </c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3"/>
      <c r="P148" s="8"/>
      <c r="Q148" s="9"/>
      <c r="R148" s="9"/>
      <c r="S148" s="9"/>
      <c r="T148" s="9"/>
      <c r="U148" s="47"/>
      <c r="V148" s="47"/>
      <c r="W148" s="47"/>
      <c r="X148" s="47"/>
      <c r="Y148" s="4"/>
      <c r="Z148" s="4"/>
      <c r="AA148" s="4"/>
      <c r="AB148" s="4"/>
      <c r="AC148" s="15"/>
      <c r="AD148" s="3"/>
    </row>
    <row r="149" spans="1:30" ht="14.4">
      <c r="A149" s="79" t="s">
        <v>0</v>
      </c>
      <c r="B149" s="60" t="s">
        <v>215</v>
      </c>
      <c r="C149" s="61" t="s">
        <v>378</v>
      </c>
      <c r="D149" s="76" t="s">
        <v>216</v>
      </c>
      <c r="E149" s="77" t="s">
        <v>217</v>
      </c>
      <c r="F149" s="67" t="s">
        <v>7</v>
      </c>
      <c r="G149" s="65" t="s">
        <v>103</v>
      </c>
      <c r="H149" s="66">
        <v>20981</v>
      </c>
      <c r="I149" s="67">
        <v>7</v>
      </c>
      <c r="J149" s="67" t="str">
        <f t="shared" ref="J149:J160" si="115">IF(I149="","",IF(I149&lt;=3,"EX",IF(I149&lt;=6,"A",IF(I149&lt;=9,"B","C"))))</f>
        <v>B</v>
      </c>
      <c r="K149" s="67" t="s">
        <v>493</v>
      </c>
      <c r="L149" s="68">
        <v>53</v>
      </c>
      <c r="M149" s="68">
        <v>53</v>
      </c>
      <c r="N149" s="68">
        <f t="shared" ref="N149:N160" si="116">SUM(L149+M149)</f>
        <v>106</v>
      </c>
      <c r="O149" s="3">
        <f t="shared" ref="O149:O160" si="117">SUM(N149-(2*I149))</f>
        <v>92</v>
      </c>
      <c r="P149" s="8">
        <f t="shared" ref="P149:P160" si="118">H149</f>
        <v>20981</v>
      </c>
      <c r="Q149" s="9">
        <f t="shared" ref="Q149:Q160" si="119">IF(B149&gt;0,999.999999-N149+(I149*0.01)+(P149*-0.000000001),"")</f>
        <v>894.06997801900002</v>
      </c>
      <c r="R149" s="9">
        <f t="shared" ref="R149:R160" si="120">IF(B149&gt;0,999.999999-O149+(0.12-(I149*0.01))+(P149*-0.00000001)," ")</f>
        <v>908.04978918999996</v>
      </c>
      <c r="S149" s="9">
        <f t="shared" ref="S149:S160" si="121">IF(B149&gt;0,RANK(Q149,Q:Q),"")</f>
        <v>30</v>
      </c>
      <c r="T149" s="9">
        <f t="shared" ref="T149:T160" si="122">IF(B149&gt;0,RANK(R149,R:R),"")</f>
        <v>19</v>
      </c>
      <c r="U149" s="47"/>
      <c r="V149" s="47"/>
      <c r="W149" s="47"/>
      <c r="X149" s="47"/>
      <c r="Y149" s="4"/>
      <c r="Z149" s="4"/>
      <c r="AA149" s="4"/>
      <c r="AB149" s="4"/>
      <c r="AC149" s="15"/>
      <c r="AD149" s="3"/>
    </row>
    <row r="150" spans="1:30" ht="16.2">
      <c r="A150" s="79" t="s">
        <v>1</v>
      </c>
      <c r="B150" s="60" t="s">
        <v>136</v>
      </c>
      <c r="C150" s="61" t="s">
        <v>325</v>
      </c>
      <c r="D150" s="62" t="s">
        <v>107</v>
      </c>
      <c r="E150" s="62" t="s">
        <v>137</v>
      </c>
      <c r="F150" s="69" t="s">
        <v>7</v>
      </c>
      <c r="G150" s="65" t="s">
        <v>103</v>
      </c>
      <c r="H150" s="66">
        <v>20672</v>
      </c>
      <c r="I150" s="67">
        <v>9</v>
      </c>
      <c r="J150" s="67" t="str">
        <f t="shared" si="115"/>
        <v>B</v>
      </c>
      <c r="K150" s="67" t="s">
        <v>493</v>
      </c>
      <c r="L150" s="68">
        <v>54</v>
      </c>
      <c r="M150" s="68">
        <v>59</v>
      </c>
      <c r="N150" s="68">
        <f t="shared" si="116"/>
        <v>113</v>
      </c>
      <c r="O150" s="3">
        <f t="shared" si="117"/>
        <v>95</v>
      </c>
      <c r="P150" s="8">
        <f t="shared" si="118"/>
        <v>20672</v>
      </c>
      <c r="Q150" s="9">
        <f t="shared" si="119"/>
        <v>887.08997832800003</v>
      </c>
      <c r="R150" s="9">
        <f t="shared" si="120"/>
        <v>905.02979227999992</v>
      </c>
      <c r="S150" s="9">
        <f t="shared" si="121"/>
        <v>72</v>
      </c>
      <c r="T150" s="9">
        <f t="shared" si="122"/>
        <v>41</v>
      </c>
      <c r="U150" s="48"/>
      <c r="V150" s="48"/>
      <c r="W150" s="48"/>
      <c r="X150" s="48"/>
      <c r="Y150" s="49" t="str">
        <f>IF(U150&gt;0,VLOOKUP(U150,HOLEINONE!$A$1:$B$37,2,FALSE),"")</f>
        <v/>
      </c>
      <c r="Z150" s="49" t="str">
        <f>IF(V150&gt;0,VLOOKUP(V150,HOLEINONE!$A$1:$B$37,2,FALSE),"")</f>
        <v/>
      </c>
      <c r="AA150" s="49" t="str">
        <f>IF(W150&gt;0,VLOOKUP(W150,HOLEINONE!$A$1:$B$37,2,FALSE),"")</f>
        <v/>
      </c>
      <c r="AB150" s="49" t="str">
        <f>IF(X150&gt;0,VLOOKUP(X150,HOLEINONE!$A$1:$B$37,2,FALSE),"")</f>
        <v/>
      </c>
      <c r="AC150" s="58" t="str">
        <f>IF(U150&gt;0,SUM(Y150:AB150),"")</f>
        <v/>
      </c>
      <c r="AD150" s="3"/>
    </row>
    <row r="151" spans="1:30" ht="16.2">
      <c r="A151" s="79" t="s">
        <v>2</v>
      </c>
      <c r="B151" s="60" t="s">
        <v>45</v>
      </c>
      <c r="C151" s="61" t="s">
        <v>407</v>
      </c>
      <c r="D151" s="63" t="s">
        <v>43</v>
      </c>
      <c r="E151" s="78" t="s">
        <v>46</v>
      </c>
      <c r="F151" s="67" t="s">
        <v>7</v>
      </c>
      <c r="G151" s="65" t="s">
        <v>30</v>
      </c>
      <c r="H151" s="66">
        <v>20316</v>
      </c>
      <c r="I151" s="67">
        <v>9</v>
      </c>
      <c r="J151" s="67" t="str">
        <f t="shared" si="115"/>
        <v>B</v>
      </c>
      <c r="K151" s="67" t="s">
        <v>493</v>
      </c>
      <c r="L151" s="68">
        <v>55</v>
      </c>
      <c r="M151" s="68">
        <v>59</v>
      </c>
      <c r="N151" s="68">
        <f t="shared" si="116"/>
        <v>114</v>
      </c>
      <c r="O151" s="3">
        <f t="shared" si="117"/>
        <v>96</v>
      </c>
      <c r="P151" s="8">
        <f t="shared" si="118"/>
        <v>20316</v>
      </c>
      <c r="Q151" s="9">
        <f t="shared" si="119"/>
        <v>886.08997868400002</v>
      </c>
      <c r="R151" s="9">
        <f t="shared" si="120"/>
        <v>904.02979584000002</v>
      </c>
      <c r="S151" s="9">
        <f t="shared" si="121"/>
        <v>76</v>
      </c>
      <c r="T151" s="9">
        <f t="shared" si="122"/>
        <v>48</v>
      </c>
      <c r="U151" s="47"/>
      <c r="V151" s="47"/>
      <c r="W151" s="47"/>
      <c r="X151" s="47"/>
      <c r="Y151" s="49" t="str">
        <f>IF(U151&gt;0,VLOOKUP(U151,HOLEINONE!$A$1:$B$37,2,FALSE),"")</f>
        <v/>
      </c>
      <c r="Z151" s="4"/>
      <c r="AA151" s="4"/>
      <c r="AB151" s="4"/>
      <c r="AC151" s="15"/>
      <c r="AD151" s="3"/>
    </row>
    <row r="152" spans="1:30" ht="16.2">
      <c r="A152" s="52" t="s">
        <v>3</v>
      </c>
      <c r="B152" s="17" t="s">
        <v>74</v>
      </c>
      <c r="C152" s="18" t="s">
        <v>676</v>
      </c>
      <c r="D152" s="19" t="s">
        <v>75</v>
      </c>
      <c r="E152" s="19" t="s">
        <v>76</v>
      </c>
      <c r="F152" s="16" t="s">
        <v>7</v>
      </c>
      <c r="G152" s="21" t="s">
        <v>52</v>
      </c>
      <c r="H152" s="22">
        <v>21429</v>
      </c>
      <c r="I152" s="16">
        <v>9</v>
      </c>
      <c r="J152" s="16" t="str">
        <f t="shared" si="115"/>
        <v>B</v>
      </c>
      <c r="K152" s="24" t="s">
        <v>493</v>
      </c>
      <c r="L152" s="3">
        <v>55</v>
      </c>
      <c r="M152" s="3">
        <v>59</v>
      </c>
      <c r="N152" s="3">
        <f t="shared" si="116"/>
        <v>114</v>
      </c>
      <c r="O152" s="3">
        <f t="shared" si="117"/>
        <v>96</v>
      </c>
      <c r="P152" s="8">
        <f t="shared" si="118"/>
        <v>21429</v>
      </c>
      <c r="Q152" s="9">
        <f t="shared" si="119"/>
        <v>886.08997757100008</v>
      </c>
      <c r="R152" s="9">
        <f t="shared" si="120"/>
        <v>904.02978470999994</v>
      </c>
      <c r="S152" s="9">
        <f t="shared" si="121"/>
        <v>77</v>
      </c>
      <c r="T152" s="9">
        <f t="shared" si="122"/>
        <v>49</v>
      </c>
      <c r="U152" s="48"/>
      <c r="V152" s="48"/>
      <c r="W152" s="48"/>
      <c r="X152" s="48"/>
      <c r="Y152" s="49" t="str">
        <f>IF(U152&gt;0,VLOOKUP(U152,HOLEINONE!$A$1:$B$37,2,FALSE),"")</f>
        <v/>
      </c>
      <c r="Z152" s="49" t="str">
        <f>IF(V152&gt;0,VLOOKUP(V152,HOLEINONE!$A$1:$B$37,2,FALSE),"")</f>
        <v/>
      </c>
      <c r="AA152" s="49" t="str">
        <f>IF(W152&gt;0,VLOOKUP(W152,HOLEINONE!$A$1:$B$37,2,FALSE),"")</f>
        <v/>
      </c>
      <c r="AB152" s="49" t="str">
        <f>IF(X152&gt;0,VLOOKUP(X152,HOLEINONE!$A$1:$B$37,2,FALSE),"")</f>
        <v/>
      </c>
      <c r="AC152" s="58" t="str">
        <f>IF(U152&gt;0,SUM(Y152:AB152),"")</f>
        <v/>
      </c>
      <c r="AD152" s="3"/>
    </row>
    <row r="153" spans="1:30" ht="16.2">
      <c r="A153" s="52" t="s">
        <v>4</v>
      </c>
      <c r="B153" s="17" t="s">
        <v>151</v>
      </c>
      <c r="C153" s="18" t="s">
        <v>422</v>
      </c>
      <c r="D153" s="19" t="s">
        <v>43</v>
      </c>
      <c r="E153" s="19" t="s">
        <v>152</v>
      </c>
      <c r="F153" s="20" t="s">
        <v>7</v>
      </c>
      <c r="G153" s="21" t="s">
        <v>103</v>
      </c>
      <c r="H153" s="22">
        <v>19169</v>
      </c>
      <c r="I153" s="16">
        <v>9</v>
      </c>
      <c r="J153" s="16" t="str">
        <f t="shared" si="115"/>
        <v>B</v>
      </c>
      <c r="K153" s="16" t="s">
        <v>493</v>
      </c>
      <c r="L153" s="3">
        <v>54</v>
      </c>
      <c r="M153" s="3">
        <v>62</v>
      </c>
      <c r="N153" s="3">
        <f t="shared" si="116"/>
        <v>116</v>
      </c>
      <c r="O153" s="3">
        <f t="shared" si="117"/>
        <v>98</v>
      </c>
      <c r="P153" s="8">
        <f t="shared" si="118"/>
        <v>19169</v>
      </c>
      <c r="Q153" s="9">
        <f t="shared" si="119"/>
        <v>884.08997983100005</v>
      </c>
      <c r="R153" s="9">
        <f t="shared" si="120"/>
        <v>902.02980731000002</v>
      </c>
      <c r="S153" s="9">
        <f t="shared" si="121"/>
        <v>92</v>
      </c>
      <c r="T153" s="9">
        <f t="shared" si="122"/>
        <v>67</v>
      </c>
      <c r="U153" s="48"/>
      <c r="V153" s="48"/>
      <c r="W153" s="48"/>
      <c r="X153" s="48"/>
      <c r="Y153" s="49" t="str">
        <f>IF(U153&gt;0,VLOOKUP(U153,HOLEINONE!$A$1:$B$37,2,FALSE),"")</f>
        <v/>
      </c>
      <c r="Z153" s="49" t="str">
        <f>IF(V153&gt;0,VLOOKUP(V153,HOLEINONE!$A$1:$B$37,2,FALSE),"")</f>
        <v/>
      </c>
      <c r="AA153" s="49" t="str">
        <f>IF(W153&gt;0,VLOOKUP(W153,HOLEINONE!$A$1:$B$37,2,FALSE),"")</f>
        <v/>
      </c>
      <c r="AB153" s="49" t="str">
        <f>IF(X153&gt;0,VLOOKUP(X153,HOLEINONE!$A$1:$B$37,2,FALSE),"")</f>
        <v/>
      </c>
      <c r="AC153" s="58" t="str">
        <f>IF(U153&gt;0,SUM(Y153:AB153),"")</f>
        <v/>
      </c>
      <c r="AD153" s="3"/>
    </row>
    <row r="154" spans="1:30" ht="16.2">
      <c r="A154" s="52" t="s">
        <v>5</v>
      </c>
      <c r="B154" s="17" t="s">
        <v>273</v>
      </c>
      <c r="C154" s="18" t="s">
        <v>338</v>
      </c>
      <c r="D154" s="19" t="s">
        <v>271</v>
      </c>
      <c r="E154" s="19" t="s">
        <v>274</v>
      </c>
      <c r="F154" s="20" t="s">
        <v>7</v>
      </c>
      <c r="G154" s="21" t="s">
        <v>263</v>
      </c>
      <c r="H154" s="22">
        <v>20212</v>
      </c>
      <c r="I154" s="16">
        <v>8</v>
      </c>
      <c r="J154" s="16" t="str">
        <f t="shared" si="115"/>
        <v>B</v>
      </c>
      <c r="K154" s="24" t="s">
        <v>493</v>
      </c>
      <c r="L154" s="3">
        <v>59</v>
      </c>
      <c r="M154" s="3">
        <v>58</v>
      </c>
      <c r="N154" s="3">
        <f t="shared" si="116"/>
        <v>117</v>
      </c>
      <c r="O154" s="3">
        <f t="shared" si="117"/>
        <v>101</v>
      </c>
      <c r="P154" s="8">
        <f t="shared" si="118"/>
        <v>20212</v>
      </c>
      <c r="Q154" s="9">
        <f t="shared" si="119"/>
        <v>883.07997878800006</v>
      </c>
      <c r="R154" s="9">
        <f t="shared" si="120"/>
        <v>899.03979687999993</v>
      </c>
      <c r="S154" s="9">
        <f t="shared" si="121"/>
        <v>98</v>
      </c>
      <c r="T154" s="9">
        <f t="shared" si="122"/>
        <v>86</v>
      </c>
      <c r="U154" s="48"/>
      <c r="V154" s="48"/>
      <c r="W154" s="48"/>
      <c r="X154" s="48"/>
      <c r="Y154" s="49" t="str">
        <f>IF(U154&gt;0,VLOOKUP(U154,HOLEINONE!$A$1:$B$37,2,FALSE),"")</f>
        <v/>
      </c>
      <c r="Z154" s="49" t="str">
        <f>IF(V154&gt;0,VLOOKUP(V154,HOLEINONE!$A$1:$B$37,2,FALSE),"")</f>
        <v/>
      </c>
      <c r="AA154" s="49" t="str">
        <f>IF(W154&gt;0,VLOOKUP(W154,HOLEINONE!$A$1:$B$37,2,FALSE),"")</f>
        <v/>
      </c>
      <c r="AB154" s="49" t="str">
        <f>IF(X154&gt;0,VLOOKUP(X154,HOLEINONE!$A$1:$B$37,2,FALSE),"")</f>
        <v/>
      </c>
      <c r="AC154" s="58" t="str">
        <f>IF(U154&gt;0,SUM(Y154:AB154),"")</f>
        <v/>
      </c>
      <c r="AD154" s="3"/>
    </row>
    <row r="155" spans="1:30" ht="16.2">
      <c r="A155" s="52" t="s">
        <v>6</v>
      </c>
      <c r="B155" s="16" t="s">
        <v>712</v>
      </c>
      <c r="C155" s="25" t="s">
        <v>713</v>
      </c>
      <c r="D155" s="31" t="s">
        <v>714</v>
      </c>
      <c r="E155" s="31" t="s">
        <v>715</v>
      </c>
      <c r="F155" s="16" t="s">
        <v>7</v>
      </c>
      <c r="G155" s="21" t="s">
        <v>17</v>
      </c>
      <c r="H155" s="22">
        <v>21677</v>
      </c>
      <c r="I155" s="16">
        <v>8</v>
      </c>
      <c r="J155" s="16" t="str">
        <f t="shared" si="115"/>
        <v>B</v>
      </c>
      <c r="K155" s="16" t="s">
        <v>493</v>
      </c>
      <c r="L155" s="3">
        <v>56</v>
      </c>
      <c r="M155" s="3">
        <v>61</v>
      </c>
      <c r="N155" s="3">
        <f t="shared" si="116"/>
        <v>117</v>
      </c>
      <c r="O155" s="3">
        <f t="shared" si="117"/>
        <v>101</v>
      </c>
      <c r="P155" s="8">
        <f t="shared" si="118"/>
        <v>21677</v>
      </c>
      <c r="Q155" s="9">
        <f t="shared" si="119"/>
        <v>883.07997732300009</v>
      </c>
      <c r="R155" s="9">
        <f t="shared" si="120"/>
        <v>899.03978223000001</v>
      </c>
      <c r="S155" s="9">
        <f t="shared" si="121"/>
        <v>99</v>
      </c>
      <c r="T155" s="9">
        <f t="shared" si="122"/>
        <v>87</v>
      </c>
      <c r="U155" s="47" t="s">
        <v>464</v>
      </c>
      <c r="V155" s="47"/>
      <c r="W155" s="47"/>
      <c r="X155" s="47"/>
      <c r="Y155" s="49">
        <f>IF(U155&gt;0,VLOOKUP(U155,HOLEINONE!$A$1:$B$37,2,FALSE),"")</f>
        <v>6</v>
      </c>
      <c r="Z155" s="49" t="str">
        <f>IF(V155&gt;0,VLOOKUP(V155,HOLEINONE!$A$1:$B$37,2,FALSE),"")</f>
        <v/>
      </c>
      <c r="AA155" s="49" t="str">
        <f>IF(W155&gt;0,VLOOKUP(W155,HOLEINONE!$A$1:$B$37,2,FALSE),"")</f>
        <v/>
      </c>
      <c r="AB155" s="49" t="str">
        <f>IF(X155&gt;0,VLOOKUP(X155,HOLEINONE!$A$1:$B$37,2,FALSE),"")</f>
        <v/>
      </c>
      <c r="AC155" s="58">
        <f>IF(U155&gt;0,SUM(Y155:AB155),"")</f>
        <v>6</v>
      </c>
      <c r="AD155" s="52" t="s">
        <v>838</v>
      </c>
    </row>
    <row r="156" spans="1:30" ht="14.4">
      <c r="A156" s="52" t="s">
        <v>811</v>
      </c>
      <c r="B156" s="17" t="s">
        <v>672</v>
      </c>
      <c r="C156" s="18" t="s">
        <v>673</v>
      </c>
      <c r="D156" s="19" t="s">
        <v>625</v>
      </c>
      <c r="E156" s="32" t="s">
        <v>674</v>
      </c>
      <c r="F156" s="20" t="s">
        <v>7</v>
      </c>
      <c r="G156" s="21" t="s">
        <v>224</v>
      </c>
      <c r="H156" s="22">
        <v>19670</v>
      </c>
      <c r="I156" s="16">
        <v>8</v>
      </c>
      <c r="J156" s="16" t="str">
        <f t="shared" si="115"/>
        <v>B</v>
      </c>
      <c r="K156" s="24" t="s">
        <v>493</v>
      </c>
      <c r="L156" s="3">
        <v>62</v>
      </c>
      <c r="M156" s="3">
        <v>58</v>
      </c>
      <c r="N156" s="3">
        <f t="shared" si="116"/>
        <v>120</v>
      </c>
      <c r="O156" s="3">
        <f t="shared" si="117"/>
        <v>104</v>
      </c>
      <c r="P156" s="8">
        <f t="shared" si="118"/>
        <v>19670</v>
      </c>
      <c r="Q156" s="9">
        <f t="shared" si="119"/>
        <v>880.07997933000001</v>
      </c>
      <c r="R156" s="9">
        <f t="shared" si="120"/>
        <v>896.03980230000002</v>
      </c>
      <c r="S156" s="9">
        <f t="shared" si="121"/>
        <v>117</v>
      </c>
      <c r="T156" s="9">
        <f t="shared" si="122"/>
        <v>112</v>
      </c>
      <c r="U156" s="47"/>
      <c r="V156" s="47"/>
      <c r="W156" s="47"/>
      <c r="X156" s="47"/>
      <c r="Y156" s="4"/>
      <c r="Z156" s="4"/>
      <c r="AA156" s="4"/>
      <c r="AB156" s="4"/>
      <c r="AC156" s="15"/>
      <c r="AD156" s="3"/>
    </row>
    <row r="157" spans="1:30" ht="16.2">
      <c r="A157" s="52" t="s">
        <v>812</v>
      </c>
      <c r="B157" s="17">
        <v>604</v>
      </c>
      <c r="C157" s="18" t="s">
        <v>380</v>
      </c>
      <c r="D157" s="23" t="s">
        <v>590</v>
      </c>
      <c r="E157" s="31" t="s">
        <v>591</v>
      </c>
      <c r="F157" s="16" t="s">
        <v>7</v>
      </c>
      <c r="G157" s="21" t="s">
        <v>562</v>
      </c>
      <c r="H157" s="22">
        <v>22044</v>
      </c>
      <c r="I157" s="16">
        <v>9</v>
      </c>
      <c r="J157" s="16" t="str">
        <f t="shared" si="115"/>
        <v>B</v>
      </c>
      <c r="K157" s="16" t="s">
        <v>493</v>
      </c>
      <c r="L157" s="3">
        <v>58</v>
      </c>
      <c r="M157" s="3">
        <v>64</v>
      </c>
      <c r="N157" s="3">
        <f t="shared" si="116"/>
        <v>122</v>
      </c>
      <c r="O157" s="3">
        <f t="shared" si="117"/>
        <v>104</v>
      </c>
      <c r="P157" s="8">
        <f t="shared" si="118"/>
        <v>22044</v>
      </c>
      <c r="Q157" s="9">
        <f t="shared" si="119"/>
        <v>878.08997695599999</v>
      </c>
      <c r="R157" s="9">
        <f t="shared" si="120"/>
        <v>896.02977855999995</v>
      </c>
      <c r="S157" s="9">
        <f t="shared" si="121"/>
        <v>128</v>
      </c>
      <c r="T157" s="9">
        <f t="shared" si="122"/>
        <v>115</v>
      </c>
      <c r="U157" s="48"/>
      <c r="V157" s="48"/>
      <c r="W157" s="48"/>
      <c r="X157" s="48"/>
      <c r="Y157" s="49" t="str">
        <f>IF(U157&gt;0,VLOOKUP(U157,HOLEINONE!$A$1:$B$37,2,FALSE),"")</f>
        <v/>
      </c>
      <c r="Z157" s="49" t="str">
        <f>IF(V157&gt;0,VLOOKUP(V157,HOLEINONE!$A$1:$B$37,2,FALSE),"")</f>
        <v/>
      </c>
      <c r="AA157" s="49" t="str">
        <f>IF(W157&gt;0,VLOOKUP(W157,HOLEINONE!$A$1:$B$37,2,FALSE),"")</f>
        <v/>
      </c>
      <c r="AB157" s="49" t="str">
        <f>IF(X157&gt;0,VLOOKUP(X157,HOLEINONE!$A$1:$B$37,2,FALSE),"")</f>
        <v/>
      </c>
      <c r="AC157" s="58" t="str">
        <f>IF(U157&gt;0,SUM(Y157:AB157),"")</f>
        <v/>
      </c>
      <c r="AD157" s="3"/>
    </row>
    <row r="158" spans="1:30" ht="16.2">
      <c r="A158" s="52" t="s">
        <v>813</v>
      </c>
      <c r="B158" s="16" t="s">
        <v>578</v>
      </c>
      <c r="C158" s="25" t="s">
        <v>374</v>
      </c>
      <c r="D158" s="23" t="s">
        <v>579</v>
      </c>
      <c r="E158" s="23" t="s">
        <v>580</v>
      </c>
      <c r="F158" s="16" t="s">
        <v>7</v>
      </c>
      <c r="G158" s="16" t="s">
        <v>52</v>
      </c>
      <c r="H158" s="22">
        <v>22208</v>
      </c>
      <c r="I158" s="16">
        <v>9</v>
      </c>
      <c r="J158" s="16" t="str">
        <f t="shared" si="115"/>
        <v>B</v>
      </c>
      <c r="K158" s="16" t="s">
        <v>493</v>
      </c>
      <c r="L158" s="3">
        <v>63</v>
      </c>
      <c r="M158" s="3">
        <v>59</v>
      </c>
      <c r="N158" s="3">
        <f t="shared" si="116"/>
        <v>122</v>
      </c>
      <c r="O158" s="3">
        <f t="shared" si="117"/>
        <v>104</v>
      </c>
      <c r="P158" s="8">
        <f t="shared" si="118"/>
        <v>22208</v>
      </c>
      <c r="Q158" s="9">
        <f t="shared" si="119"/>
        <v>878.08997679200002</v>
      </c>
      <c r="R158" s="9">
        <f t="shared" si="120"/>
        <v>896.02977692000002</v>
      </c>
      <c r="S158" s="9">
        <f t="shared" si="121"/>
        <v>129</v>
      </c>
      <c r="T158" s="9">
        <f t="shared" si="122"/>
        <v>116</v>
      </c>
      <c r="U158" s="48" t="s">
        <v>470</v>
      </c>
      <c r="V158" s="48"/>
      <c r="W158" s="48"/>
      <c r="X158" s="48"/>
      <c r="Y158" s="49">
        <f>IF(U158&gt;0,VLOOKUP(U158,HOLEINONE!$A$1:$B$37,2,FALSE),"")</f>
        <v>2</v>
      </c>
      <c r="Z158" s="49" t="str">
        <f>IF(V158&gt;0,VLOOKUP(V158,HOLEINONE!$A$1:$B$37,2,FALSE),"")</f>
        <v/>
      </c>
      <c r="AA158" s="49" t="str">
        <f>IF(W158&gt;0,VLOOKUP(W158,HOLEINONE!$A$1:$B$37,2,FALSE),"")</f>
        <v/>
      </c>
      <c r="AB158" s="49" t="str">
        <f>IF(X158&gt;0,VLOOKUP(X158,HOLEINONE!$A$1:$B$37,2,FALSE),"")</f>
        <v/>
      </c>
      <c r="AC158" s="58">
        <f>IF(U158&gt;0,SUM(Y158:AB158),"")</f>
        <v>2</v>
      </c>
      <c r="AD158" s="52" t="s">
        <v>852</v>
      </c>
    </row>
    <row r="159" spans="1:30" ht="16.2">
      <c r="A159" s="52" t="s">
        <v>814</v>
      </c>
      <c r="B159" s="17" t="s">
        <v>241</v>
      </c>
      <c r="C159" s="18" t="s">
        <v>376</v>
      </c>
      <c r="D159" s="31" t="s">
        <v>242</v>
      </c>
      <c r="E159" s="31" t="s">
        <v>243</v>
      </c>
      <c r="F159" s="33" t="s">
        <v>7</v>
      </c>
      <c r="G159" s="21" t="s">
        <v>224</v>
      </c>
      <c r="H159" s="22">
        <v>19177</v>
      </c>
      <c r="I159" s="16">
        <v>9</v>
      </c>
      <c r="J159" s="16" t="str">
        <f t="shared" si="115"/>
        <v>B</v>
      </c>
      <c r="K159" s="24" t="s">
        <v>493</v>
      </c>
      <c r="L159" s="3">
        <v>66</v>
      </c>
      <c r="M159" s="3">
        <v>63</v>
      </c>
      <c r="N159" s="3">
        <f t="shared" si="116"/>
        <v>129</v>
      </c>
      <c r="O159" s="3">
        <f t="shared" si="117"/>
        <v>111</v>
      </c>
      <c r="P159" s="8">
        <f t="shared" si="118"/>
        <v>19177</v>
      </c>
      <c r="Q159" s="9">
        <f t="shared" si="119"/>
        <v>871.08997982300002</v>
      </c>
      <c r="R159" s="9">
        <f t="shared" si="120"/>
        <v>889.02980722999996</v>
      </c>
      <c r="S159" s="9">
        <f t="shared" si="121"/>
        <v>159</v>
      </c>
      <c r="T159" s="9">
        <f t="shared" si="122"/>
        <v>159</v>
      </c>
      <c r="U159" s="47"/>
      <c r="V159" s="47"/>
      <c r="W159" s="47"/>
      <c r="X159" s="47"/>
      <c r="Y159" s="49" t="str">
        <f>IF(U159&gt;0,VLOOKUP(U159,HOLEINONE!$A$1:$B$37,2,FALSE),"")</f>
        <v/>
      </c>
      <c r="Z159" s="49" t="str">
        <f>IF(V159&gt;0,VLOOKUP(V159,HOLEINONE!$A$1:$B$37,2,FALSE),"")</f>
        <v/>
      </c>
      <c r="AA159" s="49" t="str">
        <f>IF(W159&gt;0,VLOOKUP(W159,HOLEINONE!$A$1:$B$37,2,FALSE),"")</f>
        <v/>
      </c>
      <c r="AB159" s="49" t="str">
        <f>IF(X159&gt;0,VLOOKUP(X159,HOLEINONE!$A$1:$B$37,2,FALSE),"")</f>
        <v/>
      </c>
      <c r="AC159" s="58" t="str">
        <f>IF(U159&gt;0,SUM(Y159:AB159),"")</f>
        <v/>
      </c>
      <c r="AD159" s="3"/>
    </row>
    <row r="160" spans="1:30" ht="16.2">
      <c r="A160" s="52" t="s">
        <v>815</v>
      </c>
      <c r="B160" s="17" t="s">
        <v>537</v>
      </c>
      <c r="C160" s="18" t="s">
        <v>538</v>
      </c>
      <c r="D160" s="31" t="s">
        <v>539</v>
      </c>
      <c r="E160" s="31" t="s">
        <v>540</v>
      </c>
      <c r="F160" s="16" t="s">
        <v>7</v>
      </c>
      <c r="G160" s="21" t="s">
        <v>52</v>
      </c>
      <c r="H160" s="22">
        <v>23484</v>
      </c>
      <c r="I160" s="16">
        <v>9</v>
      </c>
      <c r="J160" s="16" t="str">
        <f t="shared" si="115"/>
        <v>B</v>
      </c>
      <c r="K160" s="16" t="s">
        <v>493</v>
      </c>
      <c r="L160" s="3">
        <v>63</v>
      </c>
      <c r="M160" s="3">
        <v>67</v>
      </c>
      <c r="N160" s="3">
        <f t="shared" si="116"/>
        <v>130</v>
      </c>
      <c r="O160" s="3">
        <f t="shared" si="117"/>
        <v>112</v>
      </c>
      <c r="P160" s="8">
        <f t="shared" si="118"/>
        <v>23484</v>
      </c>
      <c r="Q160" s="9">
        <f t="shared" si="119"/>
        <v>870.08997551599998</v>
      </c>
      <c r="R160" s="9">
        <f t="shared" si="120"/>
        <v>888.02976416000001</v>
      </c>
      <c r="S160" s="9">
        <f t="shared" si="121"/>
        <v>163</v>
      </c>
      <c r="T160" s="9">
        <f t="shared" si="122"/>
        <v>166</v>
      </c>
      <c r="U160" s="47"/>
      <c r="V160" s="47"/>
      <c r="W160" s="47"/>
      <c r="X160" s="47"/>
      <c r="Y160" s="49" t="str">
        <f>IF(U160&gt;0,VLOOKUP(U160,HOLEINONE!$A$1:$B$37,2,FALSE),"")</f>
        <v/>
      </c>
      <c r="Z160" s="4"/>
      <c r="AA160" s="4"/>
      <c r="AB160" s="4"/>
      <c r="AC160" s="15"/>
      <c r="AD160" s="3"/>
    </row>
    <row r="161" spans="1:30" ht="17.399999999999999">
      <c r="A161" s="3"/>
      <c r="B161" s="108" t="s">
        <v>798</v>
      </c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3"/>
      <c r="P161" s="8"/>
      <c r="Q161" s="9"/>
      <c r="R161" s="9"/>
      <c r="S161" s="9"/>
      <c r="T161" s="9"/>
      <c r="U161" s="47"/>
      <c r="V161" s="47"/>
      <c r="W161" s="47"/>
      <c r="X161" s="47"/>
      <c r="Y161" s="4"/>
      <c r="Z161" s="4"/>
      <c r="AA161" s="4"/>
      <c r="AB161" s="4"/>
      <c r="AC161" s="15"/>
      <c r="AD161" s="3"/>
    </row>
    <row r="162" spans="1:30" ht="16.2">
      <c r="A162" s="79" t="s">
        <v>0</v>
      </c>
      <c r="B162" s="67" t="s">
        <v>173</v>
      </c>
      <c r="C162" s="70" t="s">
        <v>340</v>
      </c>
      <c r="D162" s="71" t="s">
        <v>174</v>
      </c>
      <c r="E162" s="71" t="s">
        <v>175</v>
      </c>
      <c r="F162" s="67" t="s">
        <v>8</v>
      </c>
      <c r="G162" s="65" t="s">
        <v>103</v>
      </c>
      <c r="H162" s="66">
        <v>23259</v>
      </c>
      <c r="I162" s="67">
        <v>9</v>
      </c>
      <c r="J162" s="67" t="str">
        <f t="shared" ref="J162:J174" si="123">IF(I162="","",IF(I162&lt;=3,"EX",IF(I162&lt;=6,"A",IF(I162&lt;=9,"B","C"))))</f>
        <v>B</v>
      </c>
      <c r="K162" s="67" t="s">
        <v>493</v>
      </c>
      <c r="L162" s="68">
        <v>51</v>
      </c>
      <c r="M162" s="68">
        <v>54</v>
      </c>
      <c r="N162" s="68">
        <f t="shared" ref="N162:N174" si="124">SUM(L162+M162)</f>
        <v>105</v>
      </c>
      <c r="O162" s="3">
        <f t="shared" ref="O162:O174" si="125">SUM(N162-(2*I162))</f>
        <v>87</v>
      </c>
      <c r="P162" s="8">
        <f t="shared" ref="P162:P174" si="126">H162</f>
        <v>23259</v>
      </c>
      <c r="Q162" s="9">
        <f t="shared" ref="Q162:Q174" si="127">IF(B162&gt;0,999.999999-N162+(I162*0.01)+(P162*-0.000000001),"")</f>
        <v>895.08997574099999</v>
      </c>
      <c r="R162" s="9">
        <f t="shared" ref="R162:R174" si="128">IF(B162&gt;0,999.999999-O162+(0.12-(I162*0.01))+(P162*-0.00000001)," ")</f>
        <v>913.02976640999998</v>
      </c>
      <c r="S162" s="9">
        <f t="shared" ref="S162:S174" si="129">IF(B162&gt;0,RANK(Q162,Q:Q),"")</f>
        <v>26</v>
      </c>
      <c r="T162" s="9">
        <f t="shared" ref="T162:T174" si="130">IF(B162&gt;0,RANK(R162,R:R),"")</f>
        <v>5</v>
      </c>
      <c r="U162" s="80" t="s">
        <v>460</v>
      </c>
      <c r="V162" s="80"/>
      <c r="W162" s="80"/>
      <c r="X162" s="80"/>
      <c r="Y162" s="81">
        <f>IF(U162&gt;0,VLOOKUP(U162,HOLEINONE!$A$1:$B$37,2,FALSE),"")</f>
        <v>30</v>
      </c>
      <c r="Z162" s="81" t="str">
        <f>IF(V162&gt;0,VLOOKUP(V162,HOLEINONE!$A$1:$B$37,2,FALSE),"")</f>
        <v/>
      </c>
      <c r="AA162" s="81" t="str">
        <f>IF(W162&gt;0,VLOOKUP(W162,HOLEINONE!$A$1:$B$37,2,FALSE),"")</f>
        <v/>
      </c>
      <c r="AB162" s="81" t="str">
        <f>IF(X162&gt;0,VLOOKUP(X162,HOLEINONE!$A$1:$B$37,2,FALSE),"")</f>
        <v/>
      </c>
      <c r="AC162" s="82">
        <f>IF(U162&gt;0,SUM(Y162:AB162),"")</f>
        <v>30</v>
      </c>
      <c r="AD162" s="79" t="s">
        <v>0</v>
      </c>
    </row>
    <row r="163" spans="1:30" ht="16.2">
      <c r="A163" s="79" t="s">
        <v>1</v>
      </c>
      <c r="B163" s="60">
        <v>802</v>
      </c>
      <c r="C163" s="61" t="s">
        <v>701</v>
      </c>
      <c r="D163" s="71" t="s">
        <v>200</v>
      </c>
      <c r="E163" s="71" t="s">
        <v>201</v>
      </c>
      <c r="F163" s="67" t="s">
        <v>8</v>
      </c>
      <c r="G163" s="65" t="s">
        <v>103</v>
      </c>
      <c r="H163" s="66">
        <v>29896</v>
      </c>
      <c r="I163" s="67">
        <v>9</v>
      </c>
      <c r="J163" s="67" t="str">
        <f t="shared" si="123"/>
        <v>B</v>
      </c>
      <c r="K163" s="67" t="s">
        <v>493</v>
      </c>
      <c r="L163" s="68">
        <v>56</v>
      </c>
      <c r="M163" s="68">
        <v>54</v>
      </c>
      <c r="N163" s="68">
        <f t="shared" si="124"/>
        <v>110</v>
      </c>
      <c r="O163" s="3">
        <f t="shared" si="125"/>
        <v>92</v>
      </c>
      <c r="P163" s="8">
        <f t="shared" si="126"/>
        <v>29896</v>
      </c>
      <c r="Q163" s="9">
        <f t="shared" si="127"/>
        <v>890.08996910400003</v>
      </c>
      <c r="R163" s="9">
        <f t="shared" si="128"/>
        <v>908.02970003999997</v>
      </c>
      <c r="S163" s="9">
        <f t="shared" si="129"/>
        <v>57</v>
      </c>
      <c r="T163" s="9">
        <f t="shared" si="130"/>
        <v>20</v>
      </c>
      <c r="U163" s="48" t="s">
        <v>455</v>
      </c>
      <c r="V163" s="48"/>
      <c r="W163" s="48"/>
      <c r="X163" s="48"/>
      <c r="Y163" s="49">
        <f>IF(U163&gt;0,VLOOKUP(U163,HOLEINONE!$A$1:$B$37,2,FALSE),"")</f>
        <v>20</v>
      </c>
      <c r="Z163" s="49" t="str">
        <f>IF(V163&gt;0,VLOOKUP(V163,HOLEINONE!$A$1:$B$37,2,FALSE),"")</f>
        <v/>
      </c>
      <c r="AA163" s="49" t="str">
        <f>IF(W163&gt;0,VLOOKUP(W163,HOLEINONE!$A$1:$B$37,2,FALSE),"")</f>
        <v/>
      </c>
      <c r="AB163" s="49" t="str">
        <f>IF(X163&gt;0,VLOOKUP(X163,HOLEINONE!$A$1:$B$37,2,FALSE),"")</f>
        <v/>
      </c>
      <c r="AC163" s="58">
        <f>IF(U163&gt;0,SUM(Y163:AB163),"")</f>
        <v>20</v>
      </c>
      <c r="AD163" s="52" t="s">
        <v>5</v>
      </c>
    </row>
    <row r="164" spans="1:30" ht="16.2">
      <c r="A164" s="79" t="s">
        <v>2</v>
      </c>
      <c r="B164" s="60" t="s">
        <v>571</v>
      </c>
      <c r="C164" s="61" t="s">
        <v>386</v>
      </c>
      <c r="D164" s="71" t="s">
        <v>135</v>
      </c>
      <c r="E164" s="71" t="s">
        <v>572</v>
      </c>
      <c r="F164" s="64" t="s">
        <v>8</v>
      </c>
      <c r="G164" s="65" t="s">
        <v>103</v>
      </c>
      <c r="H164" s="66">
        <v>20561</v>
      </c>
      <c r="I164" s="67">
        <v>9</v>
      </c>
      <c r="J164" s="67" t="str">
        <f t="shared" si="123"/>
        <v>B</v>
      </c>
      <c r="K164" s="67" t="s">
        <v>493</v>
      </c>
      <c r="L164" s="68">
        <v>51</v>
      </c>
      <c r="M164" s="68">
        <v>60</v>
      </c>
      <c r="N164" s="68">
        <f t="shared" si="124"/>
        <v>111</v>
      </c>
      <c r="O164" s="3">
        <f t="shared" si="125"/>
        <v>93</v>
      </c>
      <c r="P164" s="8">
        <f t="shared" si="126"/>
        <v>20561</v>
      </c>
      <c r="Q164" s="9">
        <f t="shared" si="127"/>
        <v>889.08997843899999</v>
      </c>
      <c r="R164" s="9">
        <f t="shared" si="128"/>
        <v>907.02979339000001</v>
      </c>
      <c r="S164" s="9">
        <f t="shared" si="129"/>
        <v>63</v>
      </c>
      <c r="T164" s="9">
        <f t="shared" si="130"/>
        <v>27</v>
      </c>
      <c r="U164" s="48"/>
      <c r="V164" s="48"/>
      <c r="W164" s="48"/>
      <c r="X164" s="48"/>
      <c r="Y164" s="49" t="str">
        <f>IF(U164&gt;0,VLOOKUP(U164,HOLEINONE!$A$1:$B$37,2,FALSE),"")</f>
        <v/>
      </c>
      <c r="Z164" s="49" t="str">
        <f>IF(V164&gt;0,VLOOKUP(V164,HOLEINONE!$A$1:$B$37,2,FALSE),"")</f>
        <v/>
      </c>
      <c r="AA164" s="49" t="str">
        <f>IF(W164&gt;0,VLOOKUP(W164,HOLEINONE!$A$1:$B$37,2,FALSE),"")</f>
        <v/>
      </c>
      <c r="AB164" s="49" t="str">
        <f>IF(X164&gt;0,VLOOKUP(X164,HOLEINONE!$A$1:$B$37,2,FALSE),"")</f>
        <v/>
      </c>
      <c r="AC164" s="58" t="str">
        <f>IF(U164&gt;0,SUM(Y164:AB164),"")</f>
        <v/>
      </c>
      <c r="AD164" s="3"/>
    </row>
    <row r="165" spans="1:30" ht="16.2">
      <c r="A165" s="52" t="s">
        <v>3</v>
      </c>
      <c r="B165" s="17" t="s">
        <v>18</v>
      </c>
      <c r="C165" s="18" t="s">
        <v>388</v>
      </c>
      <c r="D165" s="19" t="s">
        <v>19</v>
      </c>
      <c r="E165" s="19" t="s">
        <v>20</v>
      </c>
      <c r="F165" s="20" t="s">
        <v>8</v>
      </c>
      <c r="G165" s="21" t="s">
        <v>17</v>
      </c>
      <c r="H165" s="22">
        <v>19440</v>
      </c>
      <c r="I165" s="16">
        <v>7</v>
      </c>
      <c r="J165" s="16" t="str">
        <f t="shared" si="123"/>
        <v>B</v>
      </c>
      <c r="K165" s="24" t="s">
        <v>493</v>
      </c>
      <c r="L165" s="3">
        <v>52</v>
      </c>
      <c r="M165" s="3">
        <v>61</v>
      </c>
      <c r="N165" s="3">
        <f t="shared" si="124"/>
        <v>113</v>
      </c>
      <c r="O165" s="3">
        <f t="shared" si="125"/>
        <v>99</v>
      </c>
      <c r="P165" s="8">
        <f t="shared" si="126"/>
        <v>19440</v>
      </c>
      <c r="Q165" s="9">
        <f t="shared" si="127"/>
        <v>887.06997956000009</v>
      </c>
      <c r="R165" s="9">
        <f t="shared" si="128"/>
        <v>901.0498045999999</v>
      </c>
      <c r="S165" s="9">
        <f t="shared" si="129"/>
        <v>73</v>
      </c>
      <c r="T165" s="9">
        <f t="shared" si="130"/>
        <v>74</v>
      </c>
      <c r="U165" s="48"/>
      <c r="V165" s="48"/>
      <c r="W165" s="48"/>
      <c r="X165" s="48"/>
      <c r="Y165" s="49" t="str">
        <f>IF(U165&gt;0,VLOOKUP(U165,HOLEINONE!$A$1:$B$37,2,FALSE),"")</f>
        <v/>
      </c>
      <c r="Z165" s="49" t="str">
        <f>IF(V165&gt;0,VLOOKUP(V165,HOLEINONE!$A$1:$B$37,2,FALSE),"")</f>
        <v/>
      </c>
      <c r="AA165" s="49" t="str">
        <f>IF(W165&gt;0,VLOOKUP(W165,HOLEINONE!$A$1:$B$37,2,FALSE),"")</f>
        <v/>
      </c>
      <c r="AB165" s="49" t="str">
        <f>IF(X165&gt;0,VLOOKUP(X165,HOLEINONE!$A$1:$B$37,2,FALSE),"")</f>
        <v/>
      </c>
      <c r="AC165" s="58" t="str">
        <f>IF(U165&gt;0,SUM(Y165:AB165),"")</f>
        <v/>
      </c>
      <c r="AD165" s="3"/>
    </row>
    <row r="166" spans="1:30" ht="13.8">
      <c r="A166" s="52" t="s">
        <v>4</v>
      </c>
      <c r="B166" s="17" t="s">
        <v>573</v>
      </c>
      <c r="C166" s="18" t="s">
        <v>381</v>
      </c>
      <c r="D166" s="31" t="s">
        <v>574</v>
      </c>
      <c r="E166" s="31" t="s">
        <v>523</v>
      </c>
      <c r="F166" s="16" t="s">
        <v>8</v>
      </c>
      <c r="G166" s="39" t="s">
        <v>13</v>
      </c>
      <c r="H166" s="22">
        <v>21936</v>
      </c>
      <c r="I166" s="16">
        <v>7</v>
      </c>
      <c r="J166" s="16" t="str">
        <f t="shared" si="123"/>
        <v>B</v>
      </c>
      <c r="K166" s="16" t="s">
        <v>493</v>
      </c>
      <c r="L166" s="3">
        <v>57</v>
      </c>
      <c r="M166" s="3">
        <v>59</v>
      </c>
      <c r="N166" s="3">
        <f t="shared" si="124"/>
        <v>116</v>
      </c>
      <c r="O166" s="3">
        <f t="shared" si="125"/>
        <v>102</v>
      </c>
      <c r="P166" s="8">
        <f t="shared" si="126"/>
        <v>21936</v>
      </c>
      <c r="Q166" s="9">
        <f t="shared" si="127"/>
        <v>884.069977064</v>
      </c>
      <c r="R166" s="9">
        <f t="shared" si="128"/>
        <v>898.04977964</v>
      </c>
      <c r="S166" s="9">
        <f t="shared" si="129"/>
        <v>93</v>
      </c>
      <c r="T166" s="9">
        <f t="shared" si="130"/>
        <v>100</v>
      </c>
      <c r="U166" s="47"/>
      <c r="V166" s="47"/>
      <c r="W166" s="47"/>
      <c r="X166" s="47"/>
      <c r="Y166" s="4"/>
      <c r="Z166" s="4"/>
      <c r="AA166" s="4"/>
      <c r="AB166" s="4"/>
      <c r="AC166" s="15"/>
      <c r="AD166" s="3"/>
    </row>
    <row r="167" spans="1:30" ht="13.8">
      <c r="A167" s="52" t="s">
        <v>5</v>
      </c>
      <c r="B167" s="17" t="s">
        <v>302</v>
      </c>
      <c r="C167" s="18" t="s">
        <v>681</v>
      </c>
      <c r="D167" s="31" t="s">
        <v>25</v>
      </c>
      <c r="E167" s="31" t="s">
        <v>148</v>
      </c>
      <c r="F167" s="16" t="s">
        <v>8</v>
      </c>
      <c r="G167" s="16" t="s">
        <v>279</v>
      </c>
      <c r="H167" s="22">
        <v>19729</v>
      </c>
      <c r="I167" s="16">
        <v>8</v>
      </c>
      <c r="J167" s="16" t="str">
        <f t="shared" si="123"/>
        <v>B</v>
      </c>
      <c r="K167" s="16" t="s">
        <v>493</v>
      </c>
      <c r="L167" s="3">
        <v>53</v>
      </c>
      <c r="M167" s="3">
        <v>64</v>
      </c>
      <c r="N167" s="3">
        <f t="shared" si="124"/>
        <v>117</v>
      </c>
      <c r="O167" s="3">
        <f t="shared" si="125"/>
        <v>101</v>
      </c>
      <c r="P167" s="8">
        <f t="shared" si="126"/>
        <v>19729</v>
      </c>
      <c r="Q167" s="9">
        <f t="shared" si="127"/>
        <v>883.07997927100007</v>
      </c>
      <c r="R167" s="9">
        <f t="shared" si="128"/>
        <v>899.03980171000001</v>
      </c>
      <c r="S167" s="9">
        <f t="shared" si="129"/>
        <v>97</v>
      </c>
      <c r="T167" s="9">
        <f t="shared" si="130"/>
        <v>85</v>
      </c>
      <c r="U167" s="47"/>
      <c r="V167" s="47"/>
      <c r="W167" s="47"/>
      <c r="X167" s="47"/>
      <c r="Y167" s="4"/>
      <c r="Z167" s="4"/>
      <c r="AA167" s="4"/>
      <c r="AB167" s="4"/>
      <c r="AC167" s="15"/>
      <c r="AD167" s="3"/>
    </row>
    <row r="168" spans="1:30" ht="16.2">
      <c r="A168" s="52" t="s">
        <v>6</v>
      </c>
      <c r="B168" s="17" t="s">
        <v>247</v>
      </c>
      <c r="C168" s="18" t="s">
        <v>724</v>
      </c>
      <c r="D168" s="31" t="s">
        <v>124</v>
      </c>
      <c r="E168" s="31" t="s">
        <v>248</v>
      </c>
      <c r="F168" s="16" t="s">
        <v>8</v>
      </c>
      <c r="G168" s="21" t="s">
        <v>224</v>
      </c>
      <c r="H168" s="22">
        <v>24162</v>
      </c>
      <c r="I168" s="16">
        <v>8</v>
      </c>
      <c r="J168" s="16" t="str">
        <f t="shared" si="123"/>
        <v>B</v>
      </c>
      <c r="K168" s="24" t="s">
        <v>493</v>
      </c>
      <c r="L168" s="3">
        <v>52</v>
      </c>
      <c r="M168" s="3">
        <v>65</v>
      </c>
      <c r="N168" s="3">
        <f t="shared" si="124"/>
        <v>117</v>
      </c>
      <c r="O168" s="3">
        <f t="shared" si="125"/>
        <v>101</v>
      </c>
      <c r="P168" s="8">
        <f t="shared" si="126"/>
        <v>24162</v>
      </c>
      <c r="Q168" s="9">
        <f t="shared" si="127"/>
        <v>883.079974838</v>
      </c>
      <c r="R168" s="9">
        <f t="shared" si="128"/>
        <v>899.03975737999997</v>
      </c>
      <c r="S168" s="9">
        <f t="shared" si="129"/>
        <v>100</v>
      </c>
      <c r="T168" s="9">
        <f t="shared" si="130"/>
        <v>88</v>
      </c>
      <c r="U168" s="48" t="s">
        <v>467</v>
      </c>
      <c r="V168" s="48"/>
      <c r="W168" s="48"/>
      <c r="X168" s="48"/>
      <c r="Y168" s="49">
        <f>IF(U168&gt;0,VLOOKUP(U168,HOLEINONE!$A$1:$B$37,2,FALSE),"")</f>
        <v>20</v>
      </c>
      <c r="Z168" s="49" t="str">
        <f>IF(V168&gt;0,VLOOKUP(V168,HOLEINONE!$A$1:$B$37,2,FALSE),"")</f>
        <v/>
      </c>
      <c r="AA168" s="49" t="str">
        <f>IF(W168&gt;0,VLOOKUP(W168,HOLEINONE!$A$1:$B$37,2,FALSE),"")</f>
        <v/>
      </c>
      <c r="AB168" s="49" t="str">
        <f>IF(X168&gt;0,VLOOKUP(X168,HOLEINONE!$A$1:$B$37,2,FALSE),"")</f>
        <v/>
      </c>
      <c r="AC168" s="58">
        <f>IF(U168&gt;0,SUM(Y168:AB168),"")</f>
        <v>20</v>
      </c>
      <c r="AD168" s="52" t="s">
        <v>811</v>
      </c>
    </row>
    <row r="169" spans="1:30" ht="16.2">
      <c r="A169" s="52" t="s">
        <v>811</v>
      </c>
      <c r="B169" s="17" t="s">
        <v>551</v>
      </c>
      <c r="C169" s="18" t="s">
        <v>400</v>
      </c>
      <c r="D169" s="38" t="s">
        <v>552</v>
      </c>
      <c r="E169" s="31" t="s">
        <v>553</v>
      </c>
      <c r="F169" s="33" t="s">
        <v>8</v>
      </c>
      <c r="G169" s="21" t="s">
        <v>52</v>
      </c>
      <c r="H169" s="22">
        <v>28815</v>
      </c>
      <c r="I169" s="16">
        <v>8</v>
      </c>
      <c r="J169" s="16" t="str">
        <f t="shared" si="123"/>
        <v>B</v>
      </c>
      <c r="K169" s="24" t="s">
        <v>493</v>
      </c>
      <c r="L169" s="3">
        <v>59</v>
      </c>
      <c r="M169" s="3">
        <v>58</v>
      </c>
      <c r="N169" s="3">
        <f t="shared" si="124"/>
        <v>117</v>
      </c>
      <c r="O169" s="3">
        <f t="shared" si="125"/>
        <v>101</v>
      </c>
      <c r="P169" s="8">
        <f t="shared" si="126"/>
        <v>28815</v>
      </c>
      <c r="Q169" s="9">
        <f t="shared" si="127"/>
        <v>883.07997018500009</v>
      </c>
      <c r="R169" s="9">
        <f t="shared" si="128"/>
        <v>899.03971085000001</v>
      </c>
      <c r="S169" s="9">
        <f t="shared" si="129"/>
        <v>101</v>
      </c>
      <c r="T169" s="9">
        <f t="shared" si="130"/>
        <v>89</v>
      </c>
      <c r="U169" s="48"/>
      <c r="V169" s="48"/>
      <c r="W169" s="48"/>
      <c r="X169" s="48"/>
      <c r="Y169" s="49" t="str">
        <f>IF(U169&gt;0,VLOOKUP(U169,HOLEINONE!$A$1:$B$37,2,FALSE),"")</f>
        <v/>
      </c>
      <c r="Z169" s="49" t="str">
        <f>IF(V169&gt;0,VLOOKUP(V169,HOLEINONE!$A$1:$B$37,2,FALSE),"")</f>
        <v/>
      </c>
      <c r="AA169" s="49" t="str">
        <f>IF(W169&gt;0,VLOOKUP(W169,HOLEINONE!$A$1:$B$37,2,FALSE),"")</f>
        <v/>
      </c>
      <c r="AB169" s="49" t="str">
        <f>IF(X169&gt;0,VLOOKUP(X169,HOLEINONE!$A$1:$B$37,2,FALSE),"")</f>
        <v/>
      </c>
      <c r="AC169" s="58" t="str">
        <f>IF(U169&gt;0,SUM(Y169:AB169),"")</f>
        <v/>
      </c>
      <c r="AD169" s="3"/>
    </row>
    <row r="170" spans="1:30" ht="16.2">
      <c r="A170" s="52" t="s">
        <v>812</v>
      </c>
      <c r="B170" s="17" t="s">
        <v>521</v>
      </c>
      <c r="C170" s="18" t="s">
        <v>413</v>
      </c>
      <c r="D170" s="36" t="s">
        <v>522</v>
      </c>
      <c r="E170" s="36" t="s">
        <v>523</v>
      </c>
      <c r="F170" s="16" t="s">
        <v>8</v>
      </c>
      <c r="G170" s="21" t="s">
        <v>13</v>
      </c>
      <c r="H170" s="22">
        <v>21818</v>
      </c>
      <c r="I170" s="16">
        <v>7</v>
      </c>
      <c r="J170" s="16" t="str">
        <f t="shared" si="123"/>
        <v>B</v>
      </c>
      <c r="K170" s="24" t="s">
        <v>493</v>
      </c>
      <c r="L170" s="3">
        <v>56</v>
      </c>
      <c r="M170" s="3">
        <v>63</v>
      </c>
      <c r="N170" s="3">
        <f t="shared" si="124"/>
        <v>119</v>
      </c>
      <c r="O170" s="3">
        <f t="shared" si="125"/>
        <v>105</v>
      </c>
      <c r="P170" s="8">
        <f t="shared" si="126"/>
        <v>21818</v>
      </c>
      <c r="Q170" s="9">
        <f t="shared" si="127"/>
        <v>881.069977182</v>
      </c>
      <c r="R170" s="9">
        <f t="shared" si="128"/>
        <v>895.04978081999991</v>
      </c>
      <c r="S170" s="9">
        <f t="shared" si="129"/>
        <v>112</v>
      </c>
      <c r="T170" s="9">
        <f t="shared" si="130"/>
        <v>118</v>
      </c>
      <c r="U170" s="47"/>
      <c r="V170" s="47"/>
      <c r="W170" s="47"/>
      <c r="X170" s="47"/>
      <c r="Y170" s="49" t="str">
        <f>IF(U170&gt;0,VLOOKUP(U170,HOLEINONE!$A$1:$B$37,2,FALSE),"")</f>
        <v/>
      </c>
      <c r="Z170" s="4"/>
      <c r="AA170" s="4"/>
      <c r="AB170" s="4"/>
      <c r="AC170" s="15"/>
      <c r="AD170" s="3"/>
    </row>
    <row r="171" spans="1:30" ht="16.2">
      <c r="A171" s="52" t="s">
        <v>813</v>
      </c>
      <c r="B171" s="34" t="s">
        <v>566</v>
      </c>
      <c r="C171" s="35" t="s">
        <v>384</v>
      </c>
      <c r="D171" s="31" t="s">
        <v>567</v>
      </c>
      <c r="E171" s="31" t="s">
        <v>568</v>
      </c>
      <c r="F171" s="16" t="s">
        <v>8</v>
      </c>
      <c r="G171" s="21" t="s">
        <v>17</v>
      </c>
      <c r="H171" s="22">
        <v>21302</v>
      </c>
      <c r="I171" s="16">
        <v>7</v>
      </c>
      <c r="J171" s="16" t="str">
        <f t="shared" si="123"/>
        <v>B</v>
      </c>
      <c r="K171" s="16" t="s">
        <v>493</v>
      </c>
      <c r="L171" s="3">
        <v>54</v>
      </c>
      <c r="M171" s="3">
        <v>68</v>
      </c>
      <c r="N171" s="3">
        <f t="shared" si="124"/>
        <v>122</v>
      </c>
      <c r="O171" s="3">
        <f t="shared" si="125"/>
        <v>108</v>
      </c>
      <c r="P171" s="8">
        <f t="shared" si="126"/>
        <v>21302</v>
      </c>
      <c r="Q171" s="9">
        <f t="shared" si="127"/>
        <v>878.069977698</v>
      </c>
      <c r="R171" s="9">
        <f t="shared" si="128"/>
        <v>892.04978597999991</v>
      </c>
      <c r="S171" s="9">
        <f t="shared" si="129"/>
        <v>130</v>
      </c>
      <c r="T171" s="9">
        <f t="shared" si="130"/>
        <v>139</v>
      </c>
      <c r="U171" s="48"/>
      <c r="V171" s="48"/>
      <c r="W171" s="48"/>
      <c r="X171" s="48"/>
      <c r="Y171" s="49" t="str">
        <f>IF(U171&gt;0,VLOOKUP(U171,HOLEINONE!$A$1:$B$37,2,FALSE),"")</f>
        <v/>
      </c>
      <c r="Z171" s="49" t="str">
        <f>IF(V171&gt;0,VLOOKUP(V171,HOLEINONE!$A$1:$B$37,2,FALSE),"")</f>
        <v/>
      </c>
      <c r="AA171" s="49" t="str">
        <f>IF(W171&gt;0,VLOOKUP(W171,HOLEINONE!$A$1:$B$37,2,FALSE),"")</f>
        <v/>
      </c>
      <c r="AB171" s="49" t="str">
        <f>IF(X171&gt;0,VLOOKUP(X171,HOLEINONE!$A$1:$B$37,2,FALSE),"")</f>
        <v/>
      </c>
      <c r="AC171" s="58" t="str">
        <f>IF(U171&gt;0,SUM(Y171:AB171),"")</f>
        <v/>
      </c>
      <c r="AD171" s="3"/>
    </row>
    <row r="172" spans="1:30" ht="14.4">
      <c r="A172" s="52" t="s">
        <v>814</v>
      </c>
      <c r="B172" s="17" t="s">
        <v>228</v>
      </c>
      <c r="C172" s="18" t="s">
        <v>696</v>
      </c>
      <c r="D172" s="19" t="s">
        <v>229</v>
      </c>
      <c r="E172" s="19" t="s">
        <v>230</v>
      </c>
      <c r="F172" s="20" t="s">
        <v>8</v>
      </c>
      <c r="G172" s="21" t="s">
        <v>224</v>
      </c>
      <c r="H172" s="22">
        <v>20205</v>
      </c>
      <c r="I172" s="16">
        <v>9</v>
      </c>
      <c r="J172" s="16" t="str">
        <f t="shared" si="123"/>
        <v>B</v>
      </c>
      <c r="K172" s="24" t="s">
        <v>493</v>
      </c>
      <c r="L172" s="3">
        <v>63</v>
      </c>
      <c r="M172" s="3">
        <v>65</v>
      </c>
      <c r="N172" s="3">
        <f t="shared" si="124"/>
        <v>128</v>
      </c>
      <c r="O172" s="3">
        <f t="shared" si="125"/>
        <v>110</v>
      </c>
      <c r="P172" s="8">
        <f t="shared" si="126"/>
        <v>20205</v>
      </c>
      <c r="Q172" s="9">
        <f t="shared" si="127"/>
        <v>872.08997879499998</v>
      </c>
      <c r="R172" s="9">
        <f t="shared" si="128"/>
        <v>890.02979694999999</v>
      </c>
      <c r="S172" s="9">
        <f t="shared" si="129"/>
        <v>152</v>
      </c>
      <c r="T172" s="9">
        <f t="shared" si="130"/>
        <v>154</v>
      </c>
      <c r="U172" s="47"/>
      <c r="V172" s="47"/>
      <c r="W172" s="47"/>
      <c r="X172" s="47"/>
      <c r="Y172" s="4"/>
      <c r="Z172" s="4"/>
      <c r="AA172" s="4"/>
      <c r="AB172" s="4"/>
      <c r="AC172" s="15"/>
      <c r="AD172" s="3"/>
    </row>
    <row r="173" spans="1:30" ht="14.4">
      <c r="A173" s="52" t="s">
        <v>815</v>
      </c>
      <c r="B173" s="17" t="s">
        <v>53</v>
      </c>
      <c r="C173" s="18" t="s">
        <v>700</v>
      </c>
      <c r="D173" s="19" t="s">
        <v>54</v>
      </c>
      <c r="E173" s="19" t="s">
        <v>23</v>
      </c>
      <c r="F173" s="20" t="s">
        <v>8</v>
      </c>
      <c r="G173" s="21" t="s">
        <v>52</v>
      </c>
      <c r="H173" s="22">
        <v>19890</v>
      </c>
      <c r="I173" s="16">
        <v>8</v>
      </c>
      <c r="J173" s="16" t="str">
        <f t="shared" si="123"/>
        <v>B</v>
      </c>
      <c r="K173" s="24" t="s">
        <v>493</v>
      </c>
      <c r="L173" s="3">
        <v>61</v>
      </c>
      <c r="M173" s="3">
        <v>68</v>
      </c>
      <c r="N173" s="3">
        <f t="shared" si="124"/>
        <v>129</v>
      </c>
      <c r="O173" s="3">
        <f t="shared" si="125"/>
        <v>113</v>
      </c>
      <c r="P173" s="8">
        <f t="shared" si="126"/>
        <v>19890</v>
      </c>
      <c r="Q173" s="9">
        <f t="shared" si="127"/>
        <v>871.07997911000007</v>
      </c>
      <c r="R173" s="9">
        <f t="shared" si="128"/>
        <v>887.03980009999998</v>
      </c>
      <c r="S173" s="9">
        <f t="shared" si="129"/>
        <v>160</v>
      </c>
      <c r="T173" s="9">
        <f t="shared" si="130"/>
        <v>171</v>
      </c>
      <c r="U173" s="47"/>
      <c r="V173" s="47"/>
      <c r="W173" s="47"/>
      <c r="X173" s="47"/>
      <c r="Y173" s="4"/>
      <c r="Z173" s="4"/>
      <c r="AA173" s="4"/>
      <c r="AB173" s="4"/>
      <c r="AC173" s="15"/>
      <c r="AD173" s="3"/>
    </row>
    <row r="174" spans="1:30" ht="14.4">
      <c r="A174" s="52" t="s">
        <v>816</v>
      </c>
      <c r="B174" s="17" t="s">
        <v>587</v>
      </c>
      <c r="C174" s="18" t="s">
        <v>379</v>
      </c>
      <c r="D174" s="36" t="s">
        <v>588</v>
      </c>
      <c r="E174" s="36" t="s">
        <v>589</v>
      </c>
      <c r="F174" s="33" t="s">
        <v>8</v>
      </c>
      <c r="G174" s="21" t="s">
        <v>13</v>
      </c>
      <c r="H174" s="22">
        <v>19733</v>
      </c>
      <c r="I174" s="16">
        <v>9</v>
      </c>
      <c r="J174" s="16" t="str">
        <f t="shared" si="123"/>
        <v>B</v>
      </c>
      <c r="K174" s="24" t="s">
        <v>493</v>
      </c>
      <c r="L174" s="3">
        <v>59</v>
      </c>
      <c r="M174" s="3">
        <v>72</v>
      </c>
      <c r="N174" s="3">
        <f t="shared" si="124"/>
        <v>131</v>
      </c>
      <c r="O174" s="3">
        <f t="shared" si="125"/>
        <v>113</v>
      </c>
      <c r="P174" s="8">
        <f t="shared" si="126"/>
        <v>19733</v>
      </c>
      <c r="Q174" s="9">
        <f t="shared" si="127"/>
        <v>869.08997926699999</v>
      </c>
      <c r="R174" s="9">
        <f t="shared" si="128"/>
        <v>887.02980166999998</v>
      </c>
      <c r="S174" s="9">
        <f t="shared" si="129"/>
        <v>167</v>
      </c>
      <c r="T174" s="9">
        <f t="shared" si="130"/>
        <v>172</v>
      </c>
      <c r="U174" s="47"/>
      <c r="V174" s="47"/>
      <c r="W174" s="47"/>
      <c r="X174" s="47"/>
      <c r="Y174" s="4"/>
      <c r="Z174" s="4"/>
      <c r="AA174" s="4"/>
      <c r="AB174" s="4"/>
      <c r="AC174" s="15"/>
      <c r="AD174" s="3"/>
    </row>
    <row r="175" spans="1:30" ht="17.399999999999999">
      <c r="A175" s="3"/>
      <c r="B175" s="108" t="s">
        <v>799</v>
      </c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3"/>
      <c r="P175" s="8"/>
      <c r="Q175" s="9"/>
      <c r="R175" s="9"/>
      <c r="S175" s="9"/>
      <c r="T175" s="9"/>
      <c r="U175" s="47"/>
      <c r="V175" s="47"/>
      <c r="W175" s="47"/>
      <c r="X175" s="47"/>
      <c r="Y175" s="4"/>
      <c r="Z175" s="4"/>
      <c r="AA175" s="4"/>
      <c r="AB175" s="4"/>
      <c r="AC175" s="15"/>
      <c r="AD175" s="3"/>
    </row>
    <row r="176" spans="1:30" ht="16.2">
      <c r="A176" s="79" t="s">
        <v>0</v>
      </c>
      <c r="B176" s="60" t="s">
        <v>126</v>
      </c>
      <c r="C176" s="61" t="s">
        <v>353</v>
      </c>
      <c r="D176" s="71" t="s">
        <v>127</v>
      </c>
      <c r="E176" s="71" t="s">
        <v>128</v>
      </c>
      <c r="F176" s="64" t="s">
        <v>7</v>
      </c>
      <c r="G176" s="65" t="s">
        <v>103</v>
      </c>
      <c r="H176" s="66">
        <v>19929</v>
      </c>
      <c r="I176" s="67">
        <v>6</v>
      </c>
      <c r="J176" s="67" t="str">
        <f t="shared" ref="J176:J180" si="131">IF(I176="","",IF(I176&lt;=3,"EX",IF(I176&lt;=6,"A",IF(I176&lt;=9,"B","C"))))</f>
        <v>A</v>
      </c>
      <c r="K176" s="67" t="s">
        <v>493</v>
      </c>
      <c r="L176" s="68">
        <v>48</v>
      </c>
      <c r="M176" s="68">
        <v>45</v>
      </c>
      <c r="N176" s="68">
        <f t="shared" ref="N176:N180" si="132">SUM(L176+M176)</f>
        <v>93</v>
      </c>
      <c r="O176" s="3">
        <f t="shared" ref="O176:O180" si="133">SUM(N176-(2*I176))</f>
        <v>81</v>
      </c>
      <c r="P176" s="8">
        <f t="shared" ref="P176:P180" si="134">H176</f>
        <v>19929</v>
      </c>
      <c r="Q176" s="9">
        <f t="shared" ref="Q176:Q180" si="135">IF(B176&gt;0,999.999999-N176+(I176*0.01)+(P176*-0.000000001),"")</f>
        <v>907.05997907099993</v>
      </c>
      <c r="R176" s="9">
        <f t="shared" ref="R176:R180" si="136">IF(B176&gt;0,999.999999-O176+(0.12-(I176*0.01))+(P176*-0.00000001)," ")</f>
        <v>919.05979970999999</v>
      </c>
      <c r="S176" s="9">
        <f>IF(B176&gt;0,RANK(Q176,Q:Q),"")</f>
        <v>2</v>
      </c>
      <c r="T176" s="9">
        <f>IF(B176&gt;0,RANK(R176,R:R),"")</f>
        <v>1</v>
      </c>
      <c r="U176" s="48" t="s">
        <v>468</v>
      </c>
      <c r="V176" s="48"/>
      <c r="W176" s="48"/>
      <c r="X176" s="48"/>
      <c r="Y176" s="49">
        <f>IF(U176&gt;0,VLOOKUP(U176,HOLEINONE!$A$1:$B$37,2,FALSE),"")</f>
        <v>9</v>
      </c>
      <c r="Z176" s="49" t="str">
        <f>IF(V176&gt;0,VLOOKUP(V176,HOLEINONE!$A$1:$B$37,2,FALSE),"")</f>
        <v/>
      </c>
      <c r="AA176" s="49" t="str">
        <f>IF(W176&gt;0,VLOOKUP(W176,HOLEINONE!$A$1:$B$37,2,FALSE),"")</f>
        <v/>
      </c>
      <c r="AB176" s="49" t="str">
        <f>IF(X176&gt;0,VLOOKUP(X176,HOLEINONE!$A$1:$B$37,2,FALSE),"")</f>
        <v/>
      </c>
      <c r="AC176" s="58">
        <f>IF(U176&gt;0,SUM(Y176:AB176),"")</f>
        <v>9</v>
      </c>
      <c r="AD176" s="52" t="s">
        <v>822</v>
      </c>
    </row>
    <row r="177" spans="1:30" ht="14.4">
      <c r="A177" s="79" t="s">
        <v>1</v>
      </c>
      <c r="B177" s="60" t="s">
        <v>111</v>
      </c>
      <c r="C177" s="61" t="s">
        <v>347</v>
      </c>
      <c r="D177" s="63" t="s">
        <v>112</v>
      </c>
      <c r="E177" s="72" t="s">
        <v>113</v>
      </c>
      <c r="F177" s="67" t="s">
        <v>7</v>
      </c>
      <c r="G177" s="65" t="s">
        <v>103</v>
      </c>
      <c r="H177" s="66">
        <v>19170</v>
      </c>
      <c r="I177" s="67">
        <v>4</v>
      </c>
      <c r="J177" s="67" t="str">
        <f t="shared" si="131"/>
        <v>A</v>
      </c>
      <c r="K177" s="67" t="s">
        <v>493</v>
      </c>
      <c r="L177" s="68">
        <v>48</v>
      </c>
      <c r="M177" s="68">
        <v>53</v>
      </c>
      <c r="N177" s="68">
        <f t="shared" si="132"/>
        <v>101</v>
      </c>
      <c r="O177" s="3">
        <f t="shared" si="133"/>
        <v>93</v>
      </c>
      <c r="P177" s="8">
        <f t="shared" si="134"/>
        <v>19170</v>
      </c>
      <c r="Q177" s="9">
        <f t="shared" si="135"/>
        <v>899.03997982999999</v>
      </c>
      <c r="R177" s="9">
        <f t="shared" si="136"/>
        <v>907.07980730000008</v>
      </c>
      <c r="S177" s="9">
        <f>IF(B177&gt;0,RANK(Q177,Q:Q),"")</f>
        <v>14</v>
      </c>
      <c r="T177" s="9">
        <f>IF(B177&gt;0,RANK(R177,R:R),"")</f>
        <v>22</v>
      </c>
      <c r="U177" s="47"/>
      <c r="V177" s="47"/>
      <c r="W177" s="47"/>
      <c r="X177" s="47"/>
      <c r="Y177" s="4"/>
      <c r="Z177" s="4"/>
      <c r="AA177" s="4"/>
      <c r="AB177" s="4"/>
      <c r="AC177" s="15"/>
      <c r="AD177" s="3"/>
    </row>
    <row r="178" spans="1:30" ht="16.2">
      <c r="A178" s="79" t="s">
        <v>2</v>
      </c>
      <c r="B178" s="67" t="s">
        <v>660</v>
      </c>
      <c r="C178" s="70" t="s">
        <v>661</v>
      </c>
      <c r="D178" s="63" t="s">
        <v>662</v>
      </c>
      <c r="E178" s="63" t="s">
        <v>663</v>
      </c>
      <c r="F178" s="67" t="s">
        <v>7</v>
      </c>
      <c r="G178" s="65" t="s">
        <v>17</v>
      </c>
      <c r="H178" s="66">
        <v>25014</v>
      </c>
      <c r="I178" s="67">
        <v>4</v>
      </c>
      <c r="J178" s="67" t="str">
        <f t="shared" si="131"/>
        <v>A</v>
      </c>
      <c r="K178" s="67" t="s">
        <v>493</v>
      </c>
      <c r="L178" s="68">
        <v>53</v>
      </c>
      <c r="M178" s="68">
        <v>53</v>
      </c>
      <c r="N178" s="68">
        <f t="shared" si="132"/>
        <v>106</v>
      </c>
      <c r="O178" s="3">
        <f t="shared" si="133"/>
        <v>98</v>
      </c>
      <c r="P178" s="8">
        <f t="shared" si="134"/>
        <v>25014</v>
      </c>
      <c r="Q178" s="9">
        <f t="shared" si="135"/>
        <v>894.03997398599995</v>
      </c>
      <c r="R178" s="9">
        <f t="shared" si="136"/>
        <v>902.07974886</v>
      </c>
      <c r="S178" s="9">
        <f>IF(B178&gt;0,RANK(Q178,Q:Q),"")</f>
        <v>35</v>
      </c>
      <c r="T178" s="9">
        <f>IF(B178&gt;0,RANK(R178,R:R),"")</f>
        <v>62</v>
      </c>
      <c r="U178" s="48"/>
      <c r="V178" s="48"/>
      <c r="W178" s="48"/>
      <c r="X178" s="48"/>
      <c r="Y178" s="49" t="str">
        <f>IF(U178&gt;0,VLOOKUP(U178,HOLEINONE!$A$1:$B$37,2,FALSE),"")</f>
        <v/>
      </c>
      <c r="Z178" s="49" t="str">
        <f>IF(V178&gt;0,VLOOKUP(V178,HOLEINONE!$A$1:$B$37,2,FALSE),"")</f>
        <v/>
      </c>
      <c r="AA178" s="49" t="str">
        <f>IF(W178&gt;0,VLOOKUP(W178,HOLEINONE!$A$1:$B$37,2,FALSE),"")</f>
        <v/>
      </c>
      <c r="AB178" s="49" t="str">
        <f>IF(X178&gt;0,VLOOKUP(X178,HOLEINONE!$A$1:$B$37,2,FALSE),"")</f>
        <v/>
      </c>
      <c r="AC178" s="58" t="str">
        <f t="shared" ref="AC178:AC180" si="137">IF(U178&gt;0,SUM(Y178:AB178),"")</f>
        <v/>
      </c>
      <c r="AD178" s="3"/>
    </row>
    <row r="179" spans="1:30" ht="16.2">
      <c r="A179" s="3" t="s">
        <v>3</v>
      </c>
      <c r="B179" s="17" t="s">
        <v>71</v>
      </c>
      <c r="C179" s="18" t="s">
        <v>765</v>
      </c>
      <c r="D179" s="31" t="s">
        <v>72</v>
      </c>
      <c r="E179" s="32" t="s">
        <v>73</v>
      </c>
      <c r="F179" s="16" t="s">
        <v>7</v>
      </c>
      <c r="G179" s="21" t="s">
        <v>52</v>
      </c>
      <c r="H179" s="22">
        <v>20585</v>
      </c>
      <c r="I179" s="16">
        <v>6</v>
      </c>
      <c r="J179" s="16" t="str">
        <f t="shared" si="131"/>
        <v>A</v>
      </c>
      <c r="K179" s="24" t="s">
        <v>493</v>
      </c>
      <c r="L179" s="3">
        <v>53</v>
      </c>
      <c r="M179" s="3">
        <v>61</v>
      </c>
      <c r="N179" s="3">
        <f t="shared" si="132"/>
        <v>114</v>
      </c>
      <c r="O179" s="3">
        <f t="shared" si="133"/>
        <v>102</v>
      </c>
      <c r="P179" s="8">
        <f t="shared" si="134"/>
        <v>20585</v>
      </c>
      <c r="Q179" s="9">
        <f t="shared" si="135"/>
        <v>886.05997841499993</v>
      </c>
      <c r="R179" s="9">
        <f t="shared" si="136"/>
        <v>898.0597931499999</v>
      </c>
      <c r="S179" s="9">
        <f>IF(B179&gt;0,RANK(Q179,Q:Q),"")</f>
        <v>79</v>
      </c>
      <c r="T179" s="9">
        <f>IF(B179&gt;0,RANK(R179,R:R),"")</f>
        <v>99</v>
      </c>
      <c r="U179" s="48"/>
      <c r="V179" s="48"/>
      <c r="W179" s="48"/>
      <c r="X179" s="48"/>
      <c r="Y179" s="49" t="str">
        <f>IF(U179&gt;0,VLOOKUP(U179,HOLEINONE!$A$1:$B$37,2,FALSE),"")</f>
        <v/>
      </c>
      <c r="Z179" s="49" t="str">
        <f>IF(V179&gt;0,VLOOKUP(V179,HOLEINONE!$A$1:$B$37,2,FALSE),"")</f>
        <v/>
      </c>
      <c r="AA179" s="49" t="str">
        <f>IF(W179&gt;0,VLOOKUP(W179,HOLEINONE!$A$1:$B$37,2,FALSE),"")</f>
        <v/>
      </c>
      <c r="AB179" s="49" t="str">
        <f>IF(X179&gt;0,VLOOKUP(X179,HOLEINONE!$A$1:$B$37,2,FALSE),"")</f>
        <v/>
      </c>
      <c r="AC179" s="58" t="str">
        <f t="shared" si="137"/>
        <v/>
      </c>
      <c r="AD179" s="3"/>
    </row>
    <row r="180" spans="1:30" ht="16.2">
      <c r="A180" s="3" t="s">
        <v>4</v>
      </c>
      <c r="B180" s="17" t="s">
        <v>605</v>
      </c>
      <c r="C180" s="18" t="s">
        <v>366</v>
      </c>
      <c r="D180" s="19" t="s">
        <v>606</v>
      </c>
      <c r="E180" s="19" t="s">
        <v>607</v>
      </c>
      <c r="F180" s="20" t="s">
        <v>7</v>
      </c>
      <c r="G180" s="21" t="s">
        <v>94</v>
      </c>
      <c r="H180" s="22">
        <v>23722</v>
      </c>
      <c r="I180" s="16">
        <v>4</v>
      </c>
      <c r="J180" s="16" t="str">
        <f t="shared" si="131"/>
        <v>A</v>
      </c>
      <c r="K180" s="16" t="s">
        <v>493</v>
      </c>
      <c r="L180" s="3">
        <v>57</v>
      </c>
      <c r="M180" s="3">
        <v>58</v>
      </c>
      <c r="N180" s="3">
        <f t="shared" si="132"/>
        <v>115</v>
      </c>
      <c r="O180" s="3">
        <f t="shared" si="133"/>
        <v>107</v>
      </c>
      <c r="P180" s="8">
        <f t="shared" si="134"/>
        <v>23722</v>
      </c>
      <c r="Q180" s="9">
        <f t="shared" si="135"/>
        <v>885.03997527799993</v>
      </c>
      <c r="R180" s="9">
        <f t="shared" si="136"/>
        <v>893.07976178000001</v>
      </c>
      <c r="S180" s="9">
        <f>IF(B180&gt;0,RANK(Q180,Q:Q),"")</f>
        <v>87</v>
      </c>
      <c r="T180" s="9">
        <f>IF(B180&gt;0,RANK(R180,R:R),"")</f>
        <v>128</v>
      </c>
      <c r="U180" s="48"/>
      <c r="V180" s="48"/>
      <c r="W180" s="48"/>
      <c r="X180" s="48"/>
      <c r="Y180" s="49" t="str">
        <f>IF(U180&gt;0,VLOOKUP(U180,HOLEINONE!$A$1:$B$37,2,FALSE),"")</f>
        <v/>
      </c>
      <c r="Z180" s="49" t="str">
        <f>IF(V180&gt;0,VLOOKUP(V180,HOLEINONE!$A$1:$B$37,2,FALSE),"")</f>
        <v/>
      </c>
      <c r="AA180" s="49" t="str">
        <f>IF(W180&gt;0,VLOOKUP(W180,HOLEINONE!$A$1:$B$37,2,FALSE),"")</f>
        <v/>
      </c>
      <c r="AB180" s="49" t="str">
        <f>IF(X180&gt;0,VLOOKUP(X180,HOLEINONE!$A$1:$B$37,2,FALSE),"")</f>
        <v/>
      </c>
      <c r="AC180" s="58" t="str">
        <f t="shared" si="137"/>
        <v/>
      </c>
      <c r="AD180" s="3"/>
    </row>
    <row r="181" spans="1:30" ht="17.399999999999999">
      <c r="A181" s="3"/>
      <c r="B181" s="108" t="s">
        <v>800</v>
      </c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3"/>
      <c r="P181" s="8"/>
      <c r="Q181" s="9"/>
      <c r="R181" s="9"/>
      <c r="S181" s="9"/>
      <c r="T181" s="9"/>
      <c r="U181" s="47"/>
      <c r="V181" s="47"/>
      <c r="W181" s="47"/>
      <c r="X181" s="47"/>
      <c r="Y181" s="4"/>
      <c r="Z181" s="4"/>
      <c r="AA181" s="4"/>
      <c r="AB181" s="4"/>
      <c r="AC181" s="15"/>
      <c r="AD181" s="3"/>
    </row>
    <row r="182" spans="1:30" ht="14.4">
      <c r="A182" s="79" t="s">
        <v>0</v>
      </c>
      <c r="B182" s="60" t="s">
        <v>47</v>
      </c>
      <c r="C182" s="61" t="s">
        <v>360</v>
      </c>
      <c r="D182" s="63" t="s">
        <v>28</v>
      </c>
      <c r="E182" s="63" t="s">
        <v>48</v>
      </c>
      <c r="F182" s="67" t="s">
        <v>8</v>
      </c>
      <c r="G182" s="65" t="s">
        <v>30</v>
      </c>
      <c r="H182" s="66">
        <v>27807</v>
      </c>
      <c r="I182" s="67">
        <v>5</v>
      </c>
      <c r="J182" s="67" t="str">
        <f t="shared" ref="J182:J196" si="138">IF(I182="","",IF(I182&lt;=3,"EX",IF(I182&lt;=6,"A",IF(I182&lt;=9,"B","C"))))</f>
        <v>A</v>
      </c>
      <c r="K182" s="67" t="s">
        <v>493</v>
      </c>
      <c r="L182" s="68">
        <v>48</v>
      </c>
      <c r="M182" s="68">
        <v>50</v>
      </c>
      <c r="N182" s="68">
        <f t="shared" ref="N182:N197" si="139">SUM(L182+M182)</f>
        <v>98</v>
      </c>
      <c r="O182" s="3">
        <f t="shared" ref="O182:O197" si="140">SUM(N182-(2*I182))</f>
        <v>88</v>
      </c>
      <c r="P182" s="8">
        <f t="shared" ref="P182:P197" si="141">H182</f>
        <v>27807</v>
      </c>
      <c r="Q182" s="9">
        <f t="shared" ref="Q182:Q197" si="142">IF(B182&gt;0,999.999999-N182+(I182*0.01)+(P182*-0.000000001),"")</f>
        <v>902.04997119299992</v>
      </c>
      <c r="R182" s="9">
        <f t="shared" ref="R182:R197" si="143">IF(B182&gt;0,999.999999-O182+(0.12-(I182*0.01))+(P182*-0.00000001)," ")</f>
        <v>912.06972093000002</v>
      </c>
      <c r="S182" s="9">
        <f t="shared" ref="S182:S197" si="144">IF(B182&gt;0,RANK(Q182,Q:Q),"")</f>
        <v>5</v>
      </c>
      <c r="T182" s="9">
        <f t="shared" ref="T182:T197" si="145">IF(B182&gt;0,RANK(R182,R:R),"")</f>
        <v>7</v>
      </c>
      <c r="U182" s="47"/>
      <c r="V182" s="47"/>
      <c r="W182" s="47"/>
      <c r="X182" s="47"/>
      <c r="Y182" s="4"/>
      <c r="Z182" s="4"/>
      <c r="AA182" s="4"/>
      <c r="AB182" s="4"/>
      <c r="AC182" s="15"/>
      <c r="AD182" s="3"/>
    </row>
    <row r="183" spans="1:30" ht="16.2">
      <c r="A183" s="79" t="s">
        <v>1</v>
      </c>
      <c r="B183" s="60" t="s">
        <v>106</v>
      </c>
      <c r="C183" s="61" t="s">
        <v>331</v>
      </c>
      <c r="D183" s="62" t="s">
        <v>107</v>
      </c>
      <c r="E183" s="72" t="s">
        <v>97</v>
      </c>
      <c r="F183" s="69" t="s">
        <v>8</v>
      </c>
      <c r="G183" s="65" t="s">
        <v>103</v>
      </c>
      <c r="H183" s="66">
        <v>19675</v>
      </c>
      <c r="I183" s="67">
        <v>5</v>
      </c>
      <c r="J183" s="67" t="str">
        <f t="shared" si="138"/>
        <v>A</v>
      </c>
      <c r="K183" s="67" t="s">
        <v>493</v>
      </c>
      <c r="L183" s="68">
        <v>52</v>
      </c>
      <c r="M183" s="68">
        <v>53</v>
      </c>
      <c r="N183" s="68">
        <f t="shared" si="139"/>
        <v>105</v>
      </c>
      <c r="O183" s="3">
        <f t="shared" si="140"/>
        <v>95</v>
      </c>
      <c r="P183" s="8">
        <f t="shared" si="141"/>
        <v>19675</v>
      </c>
      <c r="Q183" s="9">
        <f t="shared" si="142"/>
        <v>895.04997932499998</v>
      </c>
      <c r="R183" s="9">
        <f t="shared" si="143"/>
        <v>905.06980225000007</v>
      </c>
      <c r="S183" s="9">
        <f t="shared" si="144"/>
        <v>29</v>
      </c>
      <c r="T183" s="9">
        <f t="shared" si="145"/>
        <v>36</v>
      </c>
      <c r="U183" s="48" t="s">
        <v>482</v>
      </c>
      <c r="V183" s="48"/>
      <c r="W183" s="48"/>
      <c r="X183" s="48"/>
      <c r="Y183" s="49">
        <f>IF(U183&gt;0,VLOOKUP(U183,HOLEINONE!$A$1:$B$37,2,FALSE),"")</f>
        <v>12</v>
      </c>
      <c r="Z183" s="49" t="str">
        <f>IF(V183&gt;0,VLOOKUP(V183,HOLEINONE!$A$1:$B$37,2,FALSE),"")</f>
        <v/>
      </c>
      <c r="AA183" s="49" t="str">
        <f>IF(W183&gt;0,VLOOKUP(W183,HOLEINONE!$A$1:$B$37,2,FALSE),"")</f>
        <v/>
      </c>
      <c r="AB183" s="49" t="str">
        <f>IF(X183&gt;0,VLOOKUP(X183,HOLEINONE!$A$1:$B$37,2,FALSE),"")</f>
        <v/>
      </c>
      <c r="AC183" s="58">
        <f t="shared" ref="AC183:AC189" si="146">IF(U183&gt;0,SUM(Y183:AB183),"")</f>
        <v>12</v>
      </c>
      <c r="AD183" s="52" t="s">
        <v>814</v>
      </c>
    </row>
    <row r="184" spans="1:30" ht="16.2">
      <c r="A184" s="79" t="s">
        <v>2</v>
      </c>
      <c r="B184" s="60" t="s">
        <v>77</v>
      </c>
      <c r="C184" s="61" t="s">
        <v>317</v>
      </c>
      <c r="D184" s="62" t="s">
        <v>78</v>
      </c>
      <c r="E184" s="62" t="s">
        <v>79</v>
      </c>
      <c r="F184" s="69" t="s">
        <v>8</v>
      </c>
      <c r="G184" s="65" t="s">
        <v>52</v>
      </c>
      <c r="H184" s="66">
        <v>22073</v>
      </c>
      <c r="I184" s="67">
        <v>5</v>
      </c>
      <c r="J184" s="67" t="str">
        <f t="shared" si="138"/>
        <v>A</v>
      </c>
      <c r="K184" s="67" t="s">
        <v>493</v>
      </c>
      <c r="L184" s="68">
        <v>49</v>
      </c>
      <c r="M184" s="68">
        <v>57</v>
      </c>
      <c r="N184" s="68">
        <f t="shared" si="139"/>
        <v>106</v>
      </c>
      <c r="O184" s="3">
        <f t="shared" si="140"/>
        <v>96</v>
      </c>
      <c r="P184" s="8">
        <f t="shared" si="141"/>
        <v>22073</v>
      </c>
      <c r="Q184" s="9">
        <f t="shared" si="142"/>
        <v>894.04997692699999</v>
      </c>
      <c r="R184" s="9">
        <f t="shared" si="143"/>
        <v>904.06977827000003</v>
      </c>
      <c r="S184" s="9">
        <f t="shared" si="144"/>
        <v>32</v>
      </c>
      <c r="T184" s="9">
        <f t="shared" si="145"/>
        <v>46</v>
      </c>
      <c r="U184" s="47" t="s">
        <v>486</v>
      </c>
      <c r="V184" s="47"/>
      <c r="W184" s="47"/>
      <c r="X184" s="47"/>
      <c r="Y184" s="49">
        <f>IF(U184&gt;0,VLOOKUP(U184,HOLEINONE!$A$1:$B$37,2,FALSE),"")</f>
        <v>6</v>
      </c>
      <c r="Z184" s="49" t="str">
        <f>IF(V184&gt;0,VLOOKUP(V184,HOLEINONE!$A$1:$B$37,2,FALSE),"")</f>
        <v/>
      </c>
      <c r="AA184" s="49" t="str">
        <f>IF(W184&gt;0,VLOOKUP(W184,HOLEINONE!$A$1:$B$37,2,FALSE),"")</f>
        <v/>
      </c>
      <c r="AB184" s="49" t="str">
        <f>IF(X184&gt;0,VLOOKUP(X184,HOLEINONE!$A$1:$B$37,2,FALSE),"")</f>
        <v/>
      </c>
      <c r="AC184" s="58">
        <f t="shared" si="146"/>
        <v>6</v>
      </c>
      <c r="AD184" s="52" t="s">
        <v>833</v>
      </c>
    </row>
    <row r="185" spans="1:30" ht="16.2">
      <c r="A185" s="52" t="s">
        <v>3</v>
      </c>
      <c r="B185" s="17" t="s">
        <v>195</v>
      </c>
      <c r="C185" s="18" t="s">
        <v>659</v>
      </c>
      <c r="D185" s="19" t="s">
        <v>115</v>
      </c>
      <c r="E185" s="19" t="s">
        <v>196</v>
      </c>
      <c r="F185" s="20" t="s">
        <v>8</v>
      </c>
      <c r="G185" s="21" t="s">
        <v>103</v>
      </c>
      <c r="H185" s="22">
        <v>22876</v>
      </c>
      <c r="I185" s="16">
        <v>4</v>
      </c>
      <c r="J185" s="16" t="str">
        <f t="shared" si="138"/>
        <v>A</v>
      </c>
      <c r="K185" s="24" t="s">
        <v>493</v>
      </c>
      <c r="L185" s="3">
        <v>50</v>
      </c>
      <c r="M185" s="3">
        <v>56</v>
      </c>
      <c r="N185" s="3">
        <f t="shared" si="139"/>
        <v>106</v>
      </c>
      <c r="O185" s="3">
        <f t="shared" si="140"/>
        <v>98</v>
      </c>
      <c r="P185" s="8">
        <f t="shared" si="141"/>
        <v>22876</v>
      </c>
      <c r="Q185" s="9">
        <f t="shared" si="142"/>
        <v>894.03997612399996</v>
      </c>
      <c r="R185" s="9">
        <f t="shared" si="143"/>
        <v>902.07977024000002</v>
      </c>
      <c r="S185" s="9">
        <f t="shared" si="144"/>
        <v>34</v>
      </c>
      <c r="T185" s="9">
        <f t="shared" si="145"/>
        <v>61</v>
      </c>
      <c r="U185" s="47"/>
      <c r="V185" s="47"/>
      <c r="W185" s="47"/>
      <c r="X185" s="47"/>
      <c r="Y185" s="49" t="str">
        <f>IF(U185&gt;0,VLOOKUP(U185,HOLEINONE!$A$1:$B$37,2,FALSE),"")</f>
        <v/>
      </c>
      <c r="Z185" s="49" t="str">
        <f>IF(V185&gt;0,VLOOKUP(V185,HOLEINONE!$A$1:$B$37,2,FALSE),"")</f>
        <v/>
      </c>
      <c r="AA185" s="49" t="str">
        <f>IF(W185&gt;0,VLOOKUP(W185,HOLEINONE!$A$1:$B$37,2,FALSE),"")</f>
        <v/>
      </c>
      <c r="AB185" s="49" t="str">
        <f>IF(X185&gt;0,VLOOKUP(X185,HOLEINONE!$A$1:$B$37,2,FALSE),"")</f>
        <v/>
      </c>
      <c r="AC185" s="58" t="str">
        <f t="shared" si="146"/>
        <v/>
      </c>
      <c r="AD185" s="3"/>
    </row>
    <row r="186" spans="1:30" ht="16.2">
      <c r="A186" s="52" t="s">
        <v>4</v>
      </c>
      <c r="B186" s="17" t="s">
        <v>670</v>
      </c>
      <c r="C186" s="18" t="s">
        <v>671</v>
      </c>
      <c r="D186" s="19" t="s">
        <v>535</v>
      </c>
      <c r="E186" s="19" t="s">
        <v>85</v>
      </c>
      <c r="F186" s="20" t="s">
        <v>8</v>
      </c>
      <c r="G186" s="21" t="s">
        <v>52</v>
      </c>
      <c r="H186" s="22">
        <v>19545</v>
      </c>
      <c r="I186" s="16">
        <v>6</v>
      </c>
      <c r="J186" s="16" t="str">
        <f t="shared" si="138"/>
        <v>A</v>
      </c>
      <c r="K186" s="24" t="s">
        <v>493</v>
      </c>
      <c r="L186" s="3">
        <v>48</v>
      </c>
      <c r="M186" s="3">
        <v>59</v>
      </c>
      <c r="N186" s="3">
        <f t="shared" si="139"/>
        <v>107</v>
      </c>
      <c r="O186" s="3">
        <f t="shared" si="140"/>
        <v>95</v>
      </c>
      <c r="P186" s="8">
        <f t="shared" si="141"/>
        <v>19545</v>
      </c>
      <c r="Q186" s="9">
        <f t="shared" si="142"/>
        <v>893.05997945499996</v>
      </c>
      <c r="R186" s="9">
        <f t="shared" si="143"/>
        <v>905.05980354999997</v>
      </c>
      <c r="S186" s="9">
        <f t="shared" si="144"/>
        <v>41</v>
      </c>
      <c r="T186" s="9">
        <f t="shared" si="145"/>
        <v>38</v>
      </c>
      <c r="U186" s="48"/>
      <c r="V186" s="48"/>
      <c r="W186" s="48"/>
      <c r="X186" s="48"/>
      <c r="Y186" s="49" t="str">
        <f>IF(U186&gt;0,VLOOKUP(U186,HOLEINONE!$A$1:$B$37,2,FALSE),"")</f>
        <v/>
      </c>
      <c r="Z186" s="49" t="str">
        <f>IF(V186&gt;0,VLOOKUP(V186,HOLEINONE!$A$1:$B$37,2,FALSE),"")</f>
        <v/>
      </c>
      <c r="AA186" s="49" t="str">
        <f>IF(W186&gt;0,VLOOKUP(W186,HOLEINONE!$A$1:$B$37,2,FALSE),"")</f>
        <v/>
      </c>
      <c r="AB186" s="49" t="str">
        <f>IF(X186&gt;0,VLOOKUP(X186,HOLEINONE!$A$1:$B$37,2,FALSE),"")</f>
        <v/>
      </c>
      <c r="AC186" s="58" t="str">
        <f t="shared" si="146"/>
        <v/>
      </c>
      <c r="AD186" s="3"/>
    </row>
    <row r="187" spans="1:30" ht="16.2">
      <c r="A187" s="52" t="s">
        <v>5</v>
      </c>
      <c r="B187" s="17" t="s">
        <v>287</v>
      </c>
      <c r="C187" s="18" t="s">
        <v>355</v>
      </c>
      <c r="D187" s="31" t="s">
        <v>288</v>
      </c>
      <c r="E187" s="31" t="s">
        <v>289</v>
      </c>
      <c r="F187" s="16" t="s">
        <v>8</v>
      </c>
      <c r="G187" s="21" t="s">
        <v>279</v>
      </c>
      <c r="H187" s="22">
        <v>22800</v>
      </c>
      <c r="I187" s="16">
        <v>4</v>
      </c>
      <c r="J187" s="16" t="str">
        <f t="shared" si="138"/>
        <v>A</v>
      </c>
      <c r="K187" s="24" t="s">
        <v>493</v>
      </c>
      <c r="L187" s="3">
        <v>53</v>
      </c>
      <c r="M187" s="3">
        <v>54</v>
      </c>
      <c r="N187" s="3">
        <f t="shared" si="139"/>
        <v>107</v>
      </c>
      <c r="O187" s="3">
        <f t="shared" si="140"/>
        <v>99</v>
      </c>
      <c r="P187" s="8">
        <f t="shared" si="141"/>
        <v>22800</v>
      </c>
      <c r="Q187" s="9">
        <f t="shared" si="142"/>
        <v>893.03997619999996</v>
      </c>
      <c r="R187" s="9">
        <f t="shared" si="143"/>
        <v>901.07977100000005</v>
      </c>
      <c r="S187" s="9">
        <f t="shared" si="144"/>
        <v>42</v>
      </c>
      <c r="T187" s="9">
        <f t="shared" si="145"/>
        <v>69</v>
      </c>
      <c r="U187" s="48" t="s">
        <v>481</v>
      </c>
      <c r="V187" s="48"/>
      <c r="W187" s="48"/>
      <c r="X187" s="48"/>
      <c r="Y187" s="49">
        <f>IF(U187&gt;0,VLOOKUP(U187,HOLEINONE!$A$1:$B$37,2,FALSE),"")</f>
        <v>6</v>
      </c>
      <c r="Z187" s="49" t="str">
        <f>IF(V187&gt;0,VLOOKUP(V187,HOLEINONE!$A$1:$B$37,2,FALSE),"")</f>
        <v/>
      </c>
      <c r="AA187" s="49" t="str">
        <f>IF(W187&gt;0,VLOOKUP(W187,HOLEINONE!$A$1:$B$37,2,FALSE),"")</f>
        <v/>
      </c>
      <c r="AB187" s="49" t="str">
        <f>IF(X187&gt;0,VLOOKUP(X187,HOLEINONE!$A$1:$B$37,2,FALSE),"")</f>
        <v/>
      </c>
      <c r="AC187" s="58">
        <f t="shared" si="146"/>
        <v>6</v>
      </c>
      <c r="AD187" s="52" t="s">
        <v>835</v>
      </c>
    </row>
    <row r="188" spans="1:30" ht="16.2">
      <c r="A188" s="52" t="s">
        <v>6</v>
      </c>
      <c r="B188" s="17" t="s">
        <v>489</v>
      </c>
      <c r="C188" s="18" t="s">
        <v>359</v>
      </c>
      <c r="D188" s="19" t="s">
        <v>490</v>
      </c>
      <c r="E188" s="19" t="s">
        <v>491</v>
      </c>
      <c r="F188" s="16" t="s">
        <v>8</v>
      </c>
      <c r="G188" s="21" t="s">
        <v>279</v>
      </c>
      <c r="H188" s="22">
        <v>24985</v>
      </c>
      <c r="I188" s="16">
        <v>4</v>
      </c>
      <c r="J188" s="16" t="str">
        <f t="shared" si="138"/>
        <v>A</v>
      </c>
      <c r="K188" s="24" t="s">
        <v>493</v>
      </c>
      <c r="L188" s="3">
        <v>54</v>
      </c>
      <c r="M188" s="3">
        <v>53</v>
      </c>
      <c r="N188" s="3">
        <f t="shared" si="139"/>
        <v>107</v>
      </c>
      <c r="O188" s="3">
        <f t="shared" si="140"/>
        <v>99</v>
      </c>
      <c r="P188" s="8">
        <f t="shared" si="141"/>
        <v>24985</v>
      </c>
      <c r="Q188" s="9">
        <f t="shared" si="142"/>
        <v>893.03997401499998</v>
      </c>
      <c r="R188" s="9">
        <f t="shared" si="143"/>
        <v>901.07974915</v>
      </c>
      <c r="S188" s="9">
        <f t="shared" si="144"/>
        <v>43</v>
      </c>
      <c r="T188" s="9">
        <f t="shared" si="145"/>
        <v>70</v>
      </c>
      <c r="U188" s="47" t="s">
        <v>482</v>
      </c>
      <c r="V188" s="47"/>
      <c r="W188" s="47"/>
      <c r="X188" s="47"/>
      <c r="Y188" s="49">
        <f>IF(U188&gt;0,VLOOKUP(U188,HOLEINONE!$A$1:$B$37,2,FALSE),"")</f>
        <v>12</v>
      </c>
      <c r="Z188" s="49" t="str">
        <f>IF(V188&gt;0,VLOOKUP(V188,HOLEINONE!$A$1:$B$37,2,FALSE),"")</f>
        <v/>
      </c>
      <c r="AA188" s="49" t="str">
        <f>IF(W188&gt;0,VLOOKUP(W188,HOLEINONE!$A$1:$B$37,2,FALSE),"")</f>
        <v/>
      </c>
      <c r="AB188" s="49" t="str">
        <f>IF(X188&gt;0,VLOOKUP(X188,HOLEINONE!$A$1:$B$37,2,FALSE),"")</f>
        <v/>
      </c>
      <c r="AC188" s="58">
        <f t="shared" si="146"/>
        <v>12</v>
      </c>
      <c r="AD188" s="52" t="s">
        <v>815</v>
      </c>
    </row>
    <row r="189" spans="1:30" ht="16.2">
      <c r="A189" s="52" t="s">
        <v>811</v>
      </c>
      <c r="B189" s="17" t="s">
        <v>666</v>
      </c>
      <c r="C189" s="18" t="s">
        <v>667</v>
      </c>
      <c r="D189" s="23" t="s">
        <v>668</v>
      </c>
      <c r="E189" s="23" t="s">
        <v>669</v>
      </c>
      <c r="F189" s="16" t="s">
        <v>8</v>
      </c>
      <c r="G189" s="21" t="s">
        <v>279</v>
      </c>
      <c r="H189" s="22">
        <v>34349</v>
      </c>
      <c r="I189" s="16">
        <v>4</v>
      </c>
      <c r="J189" s="16" t="str">
        <f t="shared" si="138"/>
        <v>A</v>
      </c>
      <c r="K189" s="16" t="s">
        <v>493</v>
      </c>
      <c r="L189" s="3">
        <v>50</v>
      </c>
      <c r="M189" s="3">
        <v>57</v>
      </c>
      <c r="N189" s="3">
        <f t="shared" si="139"/>
        <v>107</v>
      </c>
      <c r="O189" s="3">
        <f t="shared" si="140"/>
        <v>99</v>
      </c>
      <c r="P189" s="8">
        <f t="shared" si="141"/>
        <v>34349</v>
      </c>
      <c r="Q189" s="9">
        <f t="shared" si="142"/>
        <v>893.03996465099999</v>
      </c>
      <c r="R189" s="9">
        <f t="shared" si="143"/>
        <v>901.07965551000007</v>
      </c>
      <c r="S189" s="9">
        <f t="shared" si="144"/>
        <v>44</v>
      </c>
      <c r="T189" s="9">
        <f t="shared" si="145"/>
        <v>71</v>
      </c>
      <c r="U189" s="48" t="s">
        <v>457</v>
      </c>
      <c r="V189" s="48"/>
      <c r="W189" s="48"/>
      <c r="X189" s="48"/>
      <c r="Y189" s="49">
        <f>IF(U189&gt;0,VLOOKUP(U189,HOLEINONE!$A$1:$B$37,2,FALSE),"")</f>
        <v>15</v>
      </c>
      <c r="Z189" s="49" t="str">
        <f>IF(V189&gt;0,VLOOKUP(V189,HOLEINONE!$A$1:$B$37,2,FALSE),"")</f>
        <v/>
      </c>
      <c r="AA189" s="49" t="str">
        <f>IF(W189&gt;0,VLOOKUP(W189,HOLEINONE!$A$1:$B$37,2,FALSE),"")</f>
        <v/>
      </c>
      <c r="AB189" s="49" t="str">
        <f>IF(X189&gt;0,VLOOKUP(X189,HOLEINONE!$A$1:$B$37,2,FALSE),"")</f>
        <v/>
      </c>
      <c r="AC189" s="58">
        <f t="shared" si="146"/>
        <v>15</v>
      </c>
      <c r="AD189" s="52" t="s">
        <v>813</v>
      </c>
    </row>
    <row r="190" spans="1:30" ht="14.4">
      <c r="A190" s="52" t="s">
        <v>812</v>
      </c>
      <c r="B190" s="17" t="s">
        <v>635</v>
      </c>
      <c r="C190" s="16" t="s">
        <v>348</v>
      </c>
      <c r="D190" s="23" t="s">
        <v>636</v>
      </c>
      <c r="E190" s="23" t="s">
        <v>81</v>
      </c>
      <c r="F190" s="16" t="s">
        <v>8</v>
      </c>
      <c r="G190" s="21" t="s">
        <v>279</v>
      </c>
      <c r="H190" s="22">
        <v>28572</v>
      </c>
      <c r="I190" s="16">
        <v>5</v>
      </c>
      <c r="J190" s="16" t="str">
        <f t="shared" si="138"/>
        <v>A</v>
      </c>
      <c r="K190" s="24" t="s">
        <v>493</v>
      </c>
      <c r="L190" s="3">
        <v>51</v>
      </c>
      <c r="M190" s="3">
        <v>58</v>
      </c>
      <c r="N190" s="3">
        <f t="shared" si="139"/>
        <v>109</v>
      </c>
      <c r="O190" s="3">
        <f t="shared" si="140"/>
        <v>99</v>
      </c>
      <c r="P190" s="8">
        <f t="shared" si="141"/>
        <v>28572</v>
      </c>
      <c r="Q190" s="9">
        <f t="shared" si="142"/>
        <v>891.04997042799994</v>
      </c>
      <c r="R190" s="9">
        <f t="shared" si="143"/>
        <v>901.06971328000009</v>
      </c>
      <c r="S190" s="9">
        <f t="shared" si="144"/>
        <v>54</v>
      </c>
      <c r="T190" s="9">
        <f t="shared" si="145"/>
        <v>72</v>
      </c>
      <c r="U190" s="47"/>
      <c r="V190" s="47"/>
      <c r="W190" s="47"/>
      <c r="X190" s="47"/>
      <c r="Y190" s="4"/>
      <c r="Z190" s="4"/>
      <c r="AA190" s="4"/>
      <c r="AB190" s="4"/>
      <c r="AC190" s="15"/>
      <c r="AD190" s="3"/>
    </row>
    <row r="191" spans="1:30" ht="16.2">
      <c r="A191" s="52" t="s">
        <v>813</v>
      </c>
      <c r="B191" s="17" t="s">
        <v>153</v>
      </c>
      <c r="C191" s="18" t="s">
        <v>764</v>
      </c>
      <c r="D191" s="19" t="s">
        <v>154</v>
      </c>
      <c r="E191" s="19" t="s">
        <v>155</v>
      </c>
      <c r="F191" s="20" t="s">
        <v>8</v>
      </c>
      <c r="G191" s="21" t="s">
        <v>103</v>
      </c>
      <c r="H191" s="22">
        <v>19283</v>
      </c>
      <c r="I191" s="16">
        <v>5</v>
      </c>
      <c r="J191" s="16" t="str">
        <f t="shared" si="138"/>
        <v>A</v>
      </c>
      <c r="K191" s="16" t="s">
        <v>493</v>
      </c>
      <c r="L191" s="3">
        <v>53</v>
      </c>
      <c r="M191" s="3">
        <v>57</v>
      </c>
      <c r="N191" s="3">
        <f t="shared" si="139"/>
        <v>110</v>
      </c>
      <c r="O191" s="3">
        <f t="shared" si="140"/>
        <v>100</v>
      </c>
      <c r="P191" s="8">
        <f t="shared" si="141"/>
        <v>19283</v>
      </c>
      <c r="Q191" s="9">
        <f t="shared" si="142"/>
        <v>890.04997971699993</v>
      </c>
      <c r="R191" s="9">
        <f t="shared" si="143"/>
        <v>900.06980617000011</v>
      </c>
      <c r="S191" s="9">
        <f t="shared" si="144"/>
        <v>59</v>
      </c>
      <c r="T191" s="9">
        <f t="shared" si="145"/>
        <v>77</v>
      </c>
      <c r="U191" s="48"/>
      <c r="V191" s="48"/>
      <c r="W191" s="48"/>
      <c r="X191" s="48"/>
      <c r="Y191" s="49" t="str">
        <f>IF(U191&gt;0,VLOOKUP(U191,HOLEINONE!$A$1:$B$37,2,FALSE),"")</f>
        <v/>
      </c>
      <c r="Z191" s="49" t="str">
        <f>IF(V191&gt;0,VLOOKUP(V191,HOLEINONE!$A$1:$B$37,2,FALSE),"")</f>
        <v/>
      </c>
      <c r="AA191" s="49" t="str">
        <f>IF(W191&gt;0,VLOOKUP(W191,HOLEINONE!$A$1:$B$37,2,FALSE),"")</f>
        <v/>
      </c>
      <c r="AB191" s="49" t="str">
        <f>IF(X191&gt;0,VLOOKUP(X191,HOLEINONE!$A$1:$B$37,2,FALSE),"")</f>
        <v/>
      </c>
      <c r="AC191" s="58" t="str">
        <f>IF(U191&gt;0,SUM(Y191:AB191),"")</f>
        <v/>
      </c>
      <c r="AD191" s="3"/>
    </row>
    <row r="192" spans="1:30" ht="14.4">
      <c r="A192" s="52" t="s">
        <v>814</v>
      </c>
      <c r="B192" s="17" t="s">
        <v>283</v>
      </c>
      <c r="C192" s="18" t="s">
        <v>351</v>
      </c>
      <c r="D192" s="32" t="s">
        <v>284</v>
      </c>
      <c r="E192" s="32" t="s">
        <v>285</v>
      </c>
      <c r="F192" s="16" t="s">
        <v>8</v>
      </c>
      <c r="G192" s="21" t="s">
        <v>279</v>
      </c>
      <c r="H192" s="22" t="s">
        <v>286</v>
      </c>
      <c r="I192" s="16">
        <v>4</v>
      </c>
      <c r="J192" s="16" t="str">
        <f t="shared" si="138"/>
        <v>A</v>
      </c>
      <c r="K192" s="24" t="s">
        <v>493</v>
      </c>
      <c r="L192" s="3">
        <v>54</v>
      </c>
      <c r="M192" s="3">
        <v>58</v>
      </c>
      <c r="N192" s="3">
        <f t="shared" si="139"/>
        <v>112</v>
      </c>
      <c r="O192" s="3">
        <f t="shared" si="140"/>
        <v>104</v>
      </c>
      <c r="P192" s="8" t="str">
        <f t="shared" si="141"/>
        <v>15/07/1960</v>
      </c>
      <c r="Q192" s="9">
        <f t="shared" si="142"/>
        <v>888.03997688799996</v>
      </c>
      <c r="R192" s="9">
        <f t="shared" si="143"/>
        <v>896.07977788000005</v>
      </c>
      <c r="S192" s="9">
        <f t="shared" si="144"/>
        <v>70</v>
      </c>
      <c r="T192" s="9">
        <f t="shared" si="145"/>
        <v>110</v>
      </c>
      <c r="U192" s="47"/>
      <c r="V192" s="47"/>
      <c r="W192" s="47"/>
      <c r="X192" s="47"/>
      <c r="Y192" s="4"/>
      <c r="Z192" s="4"/>
      <c r="AA192" s="4"/>
      <c r="AB192" s="4"/>
      <c r="AC192" s="15"/>
      <c r="AD192" s="3"/>
    </row>
    <row r="193" spans="1:30" ht="16.2">
      <c r="A193" s="52" t="s">
        <v>815</v>
      </c>
      <c r="B193" s="17" t="s">
        <v>610</v>
      </c>
      <c r="C193" s="18" t="s">
        <v>363</v>
      </c>
      <c r="D193" s="23" t="s">
        <v>611</v>
      </c>
      <c r="E193" s="31" t="s">
        <v>612</v>
      </c>
      <c r="F193" s="33" t="s">
        <v>8</v>
      </c>
      <c r="G193" s="21" t="s">
        <v>52</v>
      </c>
      <c r="H193" s="22">
        <v>26370</v>
      </c>
      <c r="I193" s="16">
        <v>4</v>
      </c>
      <c r="J193" s="16" t="str">
        <f t="shared" si="138"/>
        <v>A</v>
      </c>
      <c r="K193" s="16" t="s">
        <v>493</v>
      </c>
      <c r="L193" s="3">
        <v>55</v>
      </c>
      <c r="M193" s="3">
        <v>63</v>
      </c>
      <c r="N193" s="3">
        <f t="shared" si="139"/>
        <v>118</v>
      </c>
      <c r="O193" s="3">
        <f t="shared" si="140"/>
        <v>110</v>
      </c>
      <c r="P193" s="8">
        <f t="shared" si="141"/>
        <v>26370</v>
      </c>
      <c r="Q193" s="9">
        <f t="shared" si="142"/>
        <v>882.03997262999997</v>
      </c>
      <c r="R193" s="9">
        <f t="shared" si="143"/>
        <v>890.07973530000004</v>
      </c>
      <c r="S193" s="9">
        <f t="shared" si="144"/>
        <v>108</v>
      </c>
      <c r="T193" s="9">
        <f t="shared" si="145"/>
        <v>152</v>
      </c>
      <c r="U193" s="48" t="s">
        <v>470</v>
      </c>
      <c r="V193" s="48"/>
      <c r="W193" s="48"/>
      <c r="X193" s="48"/>
      <c r="Y193" s="49">
        <f>IF(U193&gt;0,VLOOKUP(U193,HOLEINONE!$A$1:$B$37,2,FALSE),"")</f>
        <v>2</v>
      </c>
      <c r="Z193" s="49" t="str">
        <f>IF(V193&gt;0,VLOOKUP(V193,HOLEINONE!$A$1:$B$37,2,FALSE),"")</f>
        <v/>
      </c>
      <c r="AA193" s="49" t="str">
        <f>IF(W193&gt;0,VLOOKUP(W193,HOLEINONE!$A$1:$B$37,2,FALSE),"")</f>
        <v/>
      </c>
      <c r="AB193" s="49" t="str">
        <f>IF(X193&gt;0,VLOOKUP(X193,HOLEINONE!$A$1:$B$37,2,FALSE),"")</f>
        <v/>
      </c>
      <c r="AC193" s="58">
        <f>IF(U193&gt;0,SUM(Y193:AB193),"")</f>
        <v>2</v>
      </c>
      <c r="AD193" s="52" t="s">
        <v>851</v>
      </c>
    </row>
    <row r="194" spans="1:30" ht="14.4">
      <c r="A194" s="52" t="s">
        <v>816</v>
      </c>
      <c r="B194" s="17" t="s">
        <v>632</v>
      </c>
      <c r="C194" s="18" t="s">
        <v>333</v>
      </c>
      <c r="D194" s="31" t="s">
        <v>633</v>
      </c>
      <c r="E194" s="31" t="s">
        <v>634</v>
      </c>
      <c r="F194" s="33" t="s">
        <v>8</v>
      </c>
      <c r="G194" s="21" t="s">
        <v>52</v>
      </c>
      <c r="H194" s="22">
        <v>20900</v>
      </c>
      <c r="I194" s="16">
        <v>6</v>
      </c>
      <c r="J194" s="16" t="str">
        <f t="shared" si="138"/>
        <v>A</v>
      </c>
      <c r="K194" s="24" t="s">
        <v>493</v>
      </c>
      <c r="L194" s="3">
        <v>59</v>
      </c>
      <c r="M194" s="3">
        <v>61</v>
      </c>
      <c r="N194" s="3">
        <f t="shared" si="139"/>
        <v>120</v>
      </c>
      <c r="O194" s="3">
        <f t="shared" si="140"/>
        <v>108</v>
      </c>
      <c r="P194" s="8">
        <f t="shared" si="141"/>
        <v>20900</v>
      </c>
      <c r="Q194" s="9">
        <f t="shared" si="142"/>
        <v>880.05997809999997</v>
      </c>
      <c r="R194" s="9">
        <f t="shared" si="143"/>
        <v>892.05978999999991</v>
      </c>
      <c r="S194" s="9">
        <f t="shared" si="144"/>
        <v>118</v>
      </c>
      <c r="T194" s="9">
        <f t="shared" si="145"/>
        <v>138</v>
      </c>
      <c r="U194" s="47"/>
      <c r="V194" s="47"/>
      <c r="W194" s="47"/>
      <c r="X194" s="47"/>
      <c r="Y194" s="4"/>
      <c r="Z194" s="4"/>
      <c r="AA194" s="4"/>
      <c r="AB194" s="4"/>
      <c r="AC194" s="15"/>
      <c r="AD194" s="3"/>
    </row>
    <row r="195" spans="1:30" ht="16.2">
      <c r="A195" s="52" t="s">
        <v>817</v>
      </c>
      <c r="B195" s="17" t="s">
        <v>640</v>
      </c>
      <c r="C195" s="18" t="s">
        <v>334</v>
      </c>
      <c r="D195" s="31" t="s">
        <v>641</v>
      </c>
      <c r="E195" s="31" t="s">
        <v>642</v>
      </c>
      <c r="F195" s="33" t="s">
        <v>8</v>
      </c>
      <c r="G195" s="21" t="s">
        <v>52</v>
      </c>
      <c r="H195" s="22">
        <v>19681</v>
      </c>
      <c r="I195" s="16">
        <v>4</v>
      </c>
      <c r="J195" s="16" t="str">
        <f t="shared" si="138"/>
        <v>A</v>
      </c>
      <c r="K195" s="16" t="s">
        <v>493</v>
      </c>
      <c r="L195" s="3">
        <v>59</v>
      </c>
      <c r="M195" s="3">
        <v>61</v>
      </c>
      <c r="N195" s="3">
        <f t="shared" si="139"/>
        <v>120</v>
      </c>
      <c r="O195" s="3">
        <f t="shared" si="140"/>
        <v>112</v>
      </c>
      <c r="P195" s="8">
        <f t="shared" si="141"/>
        <v>19681</v>
      </c>
      <c r="Q195" s="9">
        <f t="shared" si="142"/>
        <v>880.03997931899994</v>
      </c>
      <c r="R195" s="9">
        <f t="shared" si="143"/>
        <v>888.07980219000001</v>
      </c>
      <c r="S195" s="9">
        <f t="shared" si="144"/>
        <v>120</v>
      </c>
      <c r="T195" s="9">
        <f t="shared" si="145"/>
        <v>162</v>
      </c>
      <c r="U195" s="48"/>
      <c r="V195" s="48"/>
      <c r="W195" s="48"/>
      <c r="X195" s="48"/>
      <c r="Y195" s="49" t="str">
        <f>IF(U195&gt;0,VLOOKUP(U195,HOLEINONE!$A$1:$B$37,2,FALSE),"")</f>
        <v/>
      </c>
      <c r="Z195" s="49" t="str">
        <f>IF(V195&gt;0,VLOOKUP(V195,HOLEINONE!$A$1:$B$37,2,FALSE),"")</f>
        <v/>
      </c>
      <c r="AA195" s="49" t="str">
        <f>IF(W195&gt;0,VLOOKUP(W195,HOLEINONE!$A$1:$B$37,2,FALSE),"")</f>
        <v/>
      </c>
      <c r="AB195" s="49" t="str">
        <f>IF(X195&gt;0,VLOOKUP(X195,HOLEINONE!$A$1:$B$37,2,FALSE),"")</f>
        <v/>
      </c>
      <c r="AC195" s="58" t="str">
        <f t="shared" ref="AC195:AC197" si="147">IF(U195&gt;0,SUM(Y195:AB195),"")</f>
        <v/>
      </c>
      <c r="AD195" s="3"/>
    </row>
    <row r="196" spans="1:30" ht="16.2">
      <c r="A196" s="52" t="s">
        <v>818</v>
      </c>
      <c r="B196" s="17" t="s">
        <v>645</v>
      </c>
      <c r="C196" s="18" t="s">
        <v>337</v>
      </c>
      <c r="D196" s="23" t="s">
        <v>646</v>
      </c>
      <c r="E196" s="23" t="s">
        <v>647</v>
      </c>
      <c r="F196" s="16" t="s">
        <v>8</v>
      </c>
      <c r="G196" s="21" t="s">
        <v>562</v>
      </c>
      <c r="H196" s="22">
        <v>21411</v>
      </c>
      <c r="I196" s="16">
        <v>6</v>
      </c>
      <c r="J196" s="16" t="str">
        <f t="shared" si="138"/>
        <v>A</v>
      </c>
      <c r="K196" s="24" t="s">
        <v>493</v>
      </c>
      <c r="L196" s="3">
        <v>61</v>
      </c>
      <c r="M196" s="3">
        <v>61</v>
      </c>
      <c r="N196" s="3">
        <f t="shared" si="139"/>
        <v>122</v>
      </c>
      <c r="O196" s="3">
        <f t="shared" si="140"/>
        <v>110</v>
      </c>
      <c r="P196" s="8">
        <f t="shared" si="141"/>
        <v>21411</v>
      </c>
      <c r="Q196" s="9">
        <f t="shared" si="142"/>
        <v>878.05997758899991</v>
      </c>
      <c r="R196" s="9">
        <f t="shared" si="143"/>
        <v>890.05978488999995</v>
      </c>
      <c r="S196" s="9">
        <f t="shared" si="144"/>
        <v>131</v>
      </c>
      <c r="T196" s="9">
        <f t="shared" si="145"/>
        <v>153</v>
      </c>
      <c r="U196" s="48" t="s">
        <v>455</v>
      </c>
      <c r="V196" s="48"/>
      <c r="W196" s="48"/>
      <c r="X196" s="48"/>
      <c r="Y196" s="49">
        <f>IF(U196&gt;0,VLOOKUP(U196,HOLEINONE!$A$1:$B$37,2,FALSE),"")</f>
        <v>20</v>
      </c>
      <c r="Z196" s="49" t="str">
        <f>IF(V196&gt;0,VLOOKUP(V196,HOLEINONE!$A$1:$B$37,2,FALSE),"")</f>
        <v/>
      </c>
      <c r="AA196" s="49" t="str">
        <f>IF(W196&gt;0,VLOOKUP(W196,HOLEINONE!$A$1:$B$37,2,FALSE),"")</f>
        <v/>
      </c>
      <c r="AB196" s="49" t="str">
        <f>IF(X196&gt;0,VLOOKUP(X196,HOLEINONE!$A$1:$B$37,2,FALSE),"")</f>
        <v/>
      </c>
      <c r="AC196" s="58">
        <f t="shared" si="147"/>
        <v>20</v>
      </c>
      <c r="AD196" s="52" t="s">
        <v>812</v>
      </c>
    </row>
    <row r="197" spans="1:30" ht="16.2">
      <c r="A197" s="52" t="s">
        <v>819</v>
      </c>
      <c r="B197" s="17" t="s">
        <v>778</v>
      </c>
      <c r="C197" s="18" t="s">
        <v>332</v>
      </c>
      <c r="D197" s="31" t="s">
        <v>777</v>
      </c>
      <c r="E197" s="31" t="s">
        <v>32</v>
      </c>
      <c r="F197" s="3" t="s">
        <v>8</v>
      </c>
      <c r="G197" s="21" t="s">
        <v>774</v>
      </c>
      <c r="H197" s="39">
        <v>21169</v>
      </c>
      <c r="I197" s="33">
        <v>5</v>
      </c>
      <c r="J197" s="33" t="s">
        <v>492</v>
      </c>
      <c r="K197" s="33" t="s">
        <v>493</v>
      </c>
      <c r="L197" s="3">
        <v>99</v>
      </c>
      <c r="M197" s="3">
        <v>99</v>
      </c>
      <c r="N197" s="3">
        <f t="shared" si="139"/>
        <v>198</v>
      </c>
      <c r="O197" s="3">
        <f t="shared" si="140"/>
        <v>188</v>
      </c>
      <c r="P197" s="8">
        <f t="shared" si="141"/>
        <v>21169</v>
      </c>
      <c r="Q197" s="9">
        <f t="shared" si="142"/>
        <v>802.04997783099998</v>
      </c>
      <c r="R197" s="9">
        <f t="shared" si="143"/>
        <v>812.06978731000004</v>
      </c>
      <c r="S197" s="9">
        <f t="shared" si="144"/>
        <v>193</v>
      </c>
      <c r="T197" s="9">
        <f t="shared" si="145"/>
        <v>193</v>
      </c>
      <c r="U197" s="48"/>
      <c r="V197" s="48"/>
      <c r="W197" s="48"/>
      <c r="X197" s="48"/>
      <c r="Y197" s="49" t="str">
        <f>IF(U197&gt;0,VLOOKUP(U197,HOLEINONE!$A$1:$B$37,2,FALSE),"")</f>
        <v/>
      </c>
      <c r="Z197" s="49" t="str">
        <f>IF(V197&gt;0,VLOOKUP(V197,HOLEINONE!$A$1:$B$37,2,FALSE),"")</f>
        <v/>
      </c>
      <c r="AA197" s="49" t="str">
        <f>IF(W197&gt;0,VLOOKUP(W197,HOLEINONE!$A$1:$B$37,2,FALSE),"")</f>
        <v/>
      </c>
      <c r="AB197" s="49" t="str">
        <f>IF(X197&gt;0,VLOOKUP(X197,HOLEINONE!$A$1:$B$37,2,FALSE),"")</f>
        <v/>
      </c>
      <c r="AC197" s="58" t="str">
        <f t="shared" si="147"/>
        <v/>
      </c>
      <c r="AD197" s="3"/>
    </row>
    <row r="198" spans="1:30" ht="17.399999999999999">
      <c r="A198" s="52"/>
      <c r="B198" s="108" t="s">
        <v>801</v>
      </c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3"/>
      <c r="P198" s="8"/>
      <c r="Q198" s="9"/>
      <c r="R198" s="9"/>
      <c r="S198" s="9"/>
      <c r="T198" s="9"/>
      <c r="U198" s="48"/>
      <c r="V198" s="48"/>
      <c r="W198" s="48"/>
      <c r="X198" s="48"/>
      <c r="Y198" s="49"/>
      <c r="Z198" s="49"/>
      <c r="AA198" s="49"/>
      <c r="AB198" s="49"/>
      <c r="AC198" s="58"/>
      <c r="AD198" s="52"/>
    </row>
    <row r="199" spans="1:30" ht="16.2">
      <c r="A199" s="79" t="s">
        <v>0</v>
      </c>
      <c r="B199" s="60" t="s">
        <v>218</v>
      </c>
      <c r="C199" s="61" t="s">
        <v>335</v>
      </c>
      <c r="D199" s="62" t="s">
        <v>165</v>
      </c>
      <c r="E199" s="62" t="s">
        <v>219</v>
      </c>
      <c r="F199" s="69" t="s">
        <v>7</v>
      </c>
      <c r="G199" s="65" t="s">
        <v>103</v>
      </c>
      <c r="H199" s="66">
        <v>19438</v>
      </c>
      <c r="I199" s="67">
        <v>3</v>
      </c>
      <c r="J199" s="67" t="str">
        <f t="shared" ref="J199:J205" si="148">IF(I199="","",IF(I199&lt;=3,"EX",IF(I199&lt;=6,"A",IF(I199&lt;=9,"B","C"))))</f>
        <v>EX</v>
      </c>
      <c r="K199" s="67" t="s">
        <v>493</v>
      </c>
      <c r="L199" s="68">
        <v>46</v>
      </c>
      <c r="M199" s="68">
        <v>50</v>
      </c>
      <c r="N199" s="68">
        <f t="shared" ref="N199:N205" si="149">SUM(L199+M199)</f>
        <v>96</v>
      </c>
      <c r="O199" s="3">
        <f t="shared" ref="O199:O205" si="150">SUM(N199-(2*I199))</f>
        <v>90</v>
      </c>
      <c r="P199" s="8">
        <f t="shared" ref="P199:P205" si="151">H199</f>
        <v>19438</v>
      </c>
      <c r="Q199" s="9">
        <f t="shared" ref="Q199:Q205" si="152">IF(B199&gt;0,999.999999-N199+(I199*0.01)+(P199*-0.000000001),"")</f>
        <v>904.02997956199999</v>
      </c>
      <c r="R199" s="9">
        <f t="shared" ref="R199:R205" si="153">IF(B199&gt;0,999.999999-O199+(0.12-(I199*0.01))+(P199*-0.00000001)," ")</f>
        <v>910.08980462</v>
      </c>
      <c r="S199" s="9">
        <f t="shared" ref="S199:S205" si="154">IF(B199&gt;0,RANK(Q199,Q:Q),"")</f>
        <v>4</v>
      </c>
      <c r="T199" s="9">
        <f t="shared" ref="T199:T205" si="155">IF(B199&gt;0,RANK(R199,R:R),"")</f>
        <v>10</v>
      </c>
      <c r="U199" s="47" t="s">
        <v>466</v>
      </c>
      <c r="V199" s="47"/>
      <c r="W199" s="47"/>
      <c r="X199" s="47"/>
      <c r="Y199" s="49">
        <f>IF(U199&gt;0,VLOOKUP(U199,HOLEINONE!$A$1:$B$37,2,FALSE),"")</f>
        <v>7</v>
      </c>
      <c r="Z199" s="49" t="str">
        <f>IF(V199&gt;0,VLOOKUP(V199,HOLEINONE!$A$1:$B$37,2,FALSE),"")</f>
        <v/>
      </c>
      <c r="AA199" s="49" t="str">
        <f>IF(W199&gt;0,VLOOKUP(W199,HOLEINONE!$A$1:$B$37,2,FALSE),"")</f>
        <v/>
      </c>
      <c r="AB199" s="49" t="str">
        <f>IF(X199&gt;0,VLOOKUP(X199,HOLEINONE!$A$1:$B$37,2,FALSE),"")</f>
        <v/>
      </c>
      <c r="AC199" s="58">
        <f t="shared" ref="AC199:AC201" si="156">IF(U199&gt;0,SUM(Y199:AB199),"")</f>
        <v>7</v>
      </c>
      <c r="AD199" s="52" t="s">
        <v>826</v>
      </c>
    </row>
    <row r="200" spans="1:30" ht="16.2">
      <c r="A200" s="79" t="s">
        <v>1</v>
      </c>
      <c r="B200" s="60" t="s">
        <v>156</v>
      </c>
      <c r="C200" s="61" t="s">
        <v>342</v>
      </c>
      <c r="D200" s="62" t="s">
        <v>135</v>
      </c>
      <c r="E200" s="62" t="s">
        <v>157</v>
      </c>
      <c r="F200" s="69" t="s">
        <v>7</v>
      </c>
      <c r="G200" s="65" t="s">
        <v>103</v>
      </c>
      <c r="H200" s="66">
        <v>21468</v>
      </c>
      <c r="I200" s="67">
        <v>2</v>
      </c>
      <c r="J200" s="67" t="str">
        <f t="shared" si="148"/>
        <v>EX</v>
      </c>
      <c r="K200" s="67" t="s">
        <v>493</v>
      </c>
      <c r="L200" s="68">
        <v>50</v>
      </c>
      <c r="M200" s="68">
        <v>49</v>
      </c>
      <c r="N200" s="68">
        <f t="shared" si="149"/>
        <v>99</v>
      </c>
      <c r="O200" s="3">
        <f t="shared" si="150"/>
        <v>95</v>
      </c>
      <c r="P200" s="8">
        <f t="shared" si="151"/>
        <v>21468</v>
      </c>
      <c r="Q200" s="9">
        <f t="shared" si="152"/>
        <v>901.01997753199998</v>
      </c>
      <c r="R200" s="9">
        <f t="shared" si="153"/>
        <v>905.09978432000003</v>
      </c>
      <c r="S200" s="9">
        <f t="shared" si="154"/>
        <v>9</v>
      </c>
      <c r="T200" s="9">
        <f t="shared" si="155"/>
        <v>35</v>
      </c>
      <c r="U200" s="48"/>
      <c r="V200" s="48"/>
      <c r="W200" s="48"/>
      <c r="X200" s="48"/>
      <c r="Y200" s="49" t="str">
        <f>IF(U200&gt;0,VLOOKUP(U200,HOLEINONE!$A$1:$B$37,2,FALSE),"")</f>
        <v/>
      </c>
      <c r="Z200" s="49" t="str">
        <f>IF(V200&gt;0,VLOOKUP(V200,HOLEINONE!$A$1:$B$37,2,FALSE),"")</f>
        <v/>
      </c>
      <c r="AA200" s="49" t="str">
        <f>IF(W200&gt;0,VLOOKUP(W200,HOLEINONE!$A$1:$B$37,2,FALSE),"")</f>
        <v/>
      </c>
      <c r="AB200" s="49" t="str">
        <f>IF(X200&gt;0,VLOOKUP(X200,HOLEINONE!$A$1:$B$37,2,FALSE),"")</f>
        <v/>
      </c>
      <c r="AC200" s="58" t="str">
        <f t="shared" si="156"/>
        <v/>
      </c>
      <c r="AD200" s="3"/>
    </row>
    <row r="201" spans="1:30" ht="16.2">
      <c r="A201" s="79" t="s">
        <v>2</v>
      </c>
      <c r="B201" s="60" t="s">
        <v>86</v>
      </c>
      <c r="C201" s="61" t="s">
        <v>328</v>
      </c>
      <c r="D201" s="75" t="s">
        <v>87</v>
      </c>
      <c r="E201" s="75" t="s">
        <v>88</v>
      </c>
      <c r="F201" s="67" t="s">
        <v>7</v>
      </c>
      <c r="G201" s="65" t="s">
        <v>52</v>
      </c>
      <c r="H201" s="66">
        <v>26932</v>
      </c>
      <c r="I201" s="67">
        <v>3</v>
      </c>
      <c r="J201" s="67" t="str">
        <f t="shared" si="148"/>
        <v>EX</v>
      </c>
      <c r="K201" s="67" t="s">
        <v>493</v>
      </c>
      <c r="L201" s="68">
        <v>48</v>
      </c>
      <c r="M201" s="68">
        <v>55</v>
      </c>
      <c r="N201" s="68">
        <f t="shared" si="149"/>
        <v>103</v>
      </c>
      <c r="O201" s="3">
        <f t="shared" si="150"/>
        <v>97</v>
      </c>
      <c r="P201" s="8">
        <f t="shared" si="151"/>
        <v>26932</v>
      </c>
      <c r="Q201" s="9">
        <f t="shared" si="152"/>
        <v>897.02997206800001</v>
      </c>
      <c r="R201" s="9">
        <f t="shared" si="153"/>
        <v>903.08972968</v>
      </c>
      <c r="S201" s="9">
        <f t="shared" si="154"/>
        <v>20</v>
      </c>
      <c r="T201" s="9">
        <f t="shared" si="155"/>
        <v>52</v>
      </c>
      <c r="U201" s="47" t="s">
        <v>466</v>
      </c>
      <c r="V201" s="47"/>
      <c r="W201" s="47"/>
      <c r="X201" s="47"/>
      <c r="Y201" s="49">
        <f>IF(U201&gt;0,VLOOKUP(U201,HOLEINONE!$A$1:$B$37,2,FALSE),"")</f>
        <v>7</v>
      </c>
      <c r="Z201" s="49" t="str">
        <f>IF(V201&gt;0,VLOOKUP(V201,HOLEINONE!$A$1:$B$37,2,FALSE),"")</f>
        <v/>
      </c>
      <c r="AA201" s="49" t="str">
        <f>IF(W201&gt;0,VLOOKUP(W201,HOLEINONE!$A$1:$B$37,2,FALSE),"")</f>
        <v/>
      </c>
      <c r="AB201" s="49" t="str">
        <f>IF(X201&gt;0,VLOOKUP(X201,HOLEINONE!$A$1:$B$37,2,FALSE),"")</f>
        <v/>
      </c>
      <c r="AC201" s="58">
        <f t="shared" si="156"/>
        <v>7</v>
      </c>
      <c r="AD201" s="52" t="s">
        <v>827</v>
      </c>
    </row>
    <row r="202" spans="1:30" ht="14.4">
      <c r="A202" s="52" t="s">
        <v>3</v>
      </c>
      <c r="B202" s="17" t="s">
        <v>91</v>
      </c>
      <c r="C202" s="18" t="s">
        <v>370</v>
      </c>
      <c r="D202" s="19" t="s">
        <v>92</v>
      </c>
      <c r="E202" s="19" t="s">
        <v>93</v>
      </c>
      <c r="F202" s="20" t="s">
        <v>7</v>
      </c>
      <c r="G202" s="21" t="s">
        <v>94</v>
      </c>
      <c r="H202" s="22">
        <v>26516</v>
      </c>
      <c r="I202" s="16">
        <v>3</v>
      </c>
      <c r="J202" s="16" t="str">
        <f t="shared" si="148"/>
        <v>EX</v>
      </c>
      <c r="K202" s="24" t="s">
        <v>493</v>
      </c>
      <c r="L202" s="3">
        <v>53</v>
      </c>
      <c r="M202" s="3">
        <v>55</v>
      </c>
      <c r="N202" s="3">
        <f t="shared" si="149"/>
        <v>108</v>
      </c>
      <c r="O202" s="3">
        <f t="shared" si="150"/>
        <v>102</v>
      </c>
      <c r="P202" s="8">
        <f t="shared" si="151"/>
        <v>26516</v>
      </c>
      <c r="Q202" s="9">
        <f t="shared" si="152"/>
        <v>892.02997248399993</v>
      </c>
      <c r="R202" s="9">
        <f t="shared" si="153"/>
        <v>898.08973384000001</v>
      </c>
      <c r="S202" s="9">
        <f t="shared" si="154"/>
        <v>48</v>
      </c>
      <c r="T202" s="9">
        <f t="shared" si="155"/>
        <v>96</v>
      </c>
      <c r="U202" s="47"/>
      <c r="V202" s="47"/>
      <c r="W202" s="47"/>
      <c r="X202" s="47"/>
      <c r="Y202" s="4"/>
      <c r="Z202" s="4"/>
      <c r="AA202" s="4"/>
      <c r="AB202" s="4"/>
      <c r="AC202" s="15"/>
      <c r="AD202" s="3"/>
    </row>
    <row r="203" spans="1:30" ht="16.2">
      <c r="A203" s="52" t="s">
        <v>4</v>
      </c>
      <c r="B203" s="17" t="s">
        <v>621</v>
      </c>
      <c r="C203" s="18" t="s">
        <v>354</v>
      </c>
      <c r="D203" s="31" t="s">
        <v>622</v>
      </c>
      <c r="E203" s="31" t="s">
        <v>623</v>
      </c>
      <c r="F203" s="33" t="s">
        <v>7</v>
      </c>
      <c r="G203" s="21" t="s">
        <v>52</v>
      </c>
      <c r="H203" s="22">
        <v>22219</v>
      </c>
      <c r="I203" s="16">
        <v>1</v>
      </c>
      <c r="J203" s="16" t="str">
        <f t="shared" si="148"/>
        <v>EX</v>
      </c>
      <c r="K203" s="16" t="s">
        <v>493</v>
      </c>
      <c r="L203" s="3">
        <v>50</v>
      </c>
      <c r="M203" s="3">
        <v>58</v>
      </c>
      <c r="N203" s="3">
        <f t="shared" si="149"/>
        <v>108</v>
      </c>
      <c r="O203" s="3">
        <f t="shared" si="150"/>
        <v>106</v>
      </c>
      <c r="P203" s="8">
        <f t="shared" si="151"/>
        <v>22219</v>
      </c>
      <c r="Q203" s="9">
        <f t="shared" si="152"/>
        <v>892.00997678099998</v>
      </c>
      <c r="R203" s="9">
        <f t="shared" si="153"/>
        <v>894.10977680999997</v>
      </c>
      <c r="S203" s="9">
        <f t="shared" si="154"/>
        <v>49</v>
      </c>
      <c r="T203" s="9">
        <f t="shared" si="155"/>
        <v>123</v>
      </c>
      <c r="U203" s="48"/>
      <c r="V203" s="48"/>
      <c r="W203" s="48"/>
      <c r="X203" s="48"/>
      <c r="Y203" s="49" t="str">
        <f>IF(U203&gt;0,VLOOKUP(U203,HOLEINONE!$A$1:$B$37,2,FALSE),"")</f>
        <v/>
      </c>
      <c r="Z203" s="49" t="str">
        <f>IF(V203&gt;0,VLOOKUP(V203,HOLEINONE!$A$1:$B$37,2,FALSE),"")</f>
        <v/>
      </c>
      <c r="AA203" s="49" t="str">
        <f>IF(W203&gt;0,VLOOKUP(W203,HOLEINONE!$A$1:$B$37,2,FALSE),"")</f>
        <v/>
      </c>
      <c r="AB203" s="49" t="str">
        <f>IF(X203&gt;0,VLOOKUP(X203,HOLEINONE!$A$1:$B$37,2,FALSE),"")</f>
        <v/>
      </c>
      <c r="AC203" s="58" t="str">
        <f>IF(U203&gt;0,SUM(Y203:AB203),"")</f>
        <v/>
      </c>
      <c r="AD203" s="3"/>
    </row>
    <row r="204" spans="1:30" ht="16.2">
      <c r="A204" s="52" t="s">
        <v>5</v>
      </c>
      <c r="B204" s="17" t="s">
        <v>746</v>
      </c>
      <c r="C204" s="18" t="s">
        <v>747</v>
      </c>
      <c r="D204" s="19" t="s">
        <v>96</v>
      </c>
      <c r="E204" s="19" t="s">
        <v>748</v>
      </c>
      <c r="F204" s="20" t="s">
        <v>7</v>
      </c>
      <c r="G204" s="21" t="s">
        <v>52</v>
      </c>
      <c r="H204" s="22">
        <v>20589</v>
      </c>
      <c r="I204" s="16">
        <v>3</v>
      </c>
      <c r="J204" s="16" t="str">
        <f t="shared" si="148"/>
        <v>EX</v>
      </c>
      <c r="K204" s="24" t="s">
        <v>493</v>
      </c>
      <c r="L204" s="3">
        <v>53</v>
      </c>
      <c r="M204" s="3">
        <v>56</v>
      </c>
      <c r="N204" s="3">
        <f t="shared" si="149"/>
        <v>109</v>
      </c>
      <c r="O204" s="3">
        <f t="shared" si="150"/>
        <v>103</v>
      </c>
      <c r="P204" s="8">
        <f t="shared" si="151"/>
        <v>20589</v>
      </c>
      <c r="Q204" s="9">
        <f t="shared" si="152"/>
        <v>891.029978411</v>
      </c>
      <c r="R204" s="9">
        <f t="shared" si="153"/>
        <v>897.08979311000007</v>
      </c>
      <c r="S204" s="9">
        <f t="shared" si="154"/>
        <v>55</v>
      </c>
      <c r="T204" s="9">
        <f t="shared" si="155"/>
        <v>104</v>
      </c>
      <c r="U204" s="48"/>
      <c r="V204" s="48"/>
      <c r="W204" s="48"/>
      <c r="X204" s="48"/>
      <c r="Y204" s="49" t="str">
        <f>IF(U204&gt;0,VLOOKUP(U204,HOLEINONE!$A$1:$B$37,2,FALSE),"")</f>
        <v/>
      </c>
      <c r="Z204" s="49" t="str">
        <f>IF(V204&gt;0,VLOOKUP(V204,HOLEINONE!$A$1:$B$37,2,FALSE),"")</f>
        <v/>
      </c>
      <c r="AA204" s="49" t="str">
        <f>IF(W204&gt;0,VLOOKUP(W204,HOLEINONE!$A$1:$B$37,2,FALSE),"")</f>
        <v/>
      </c>
      <c r="AB204" s="49" t="str">
        <f>IF(X204&gt;0,VLOOKUP(X204,HOLEINONE!$A$1:$B$37,2,FALSE),"")</f>
        <v/>
      </c>
      <c r="AC204" s="58" t="str">
        <f>IF(U204&gt;0,SUM(Y204:AB204),"")</f>
        <v/>
      </c>
      <c r="AD204" s="3"/>
    </row>
    <row r="205" spans="1:30" ht="14.4">
      <c r="A205" s="52" t="s">
        <v>6</v>
      </c>
      <c r="B205" s="17" t="s">
        <v>10</v>
      </c>
      <c r="C205" s="18" t="s">
        <v>316</v>
      </c>
      <c r="D205" s="23" t="s">
        <v>11</v>
      </c>
      <c r="E205" s="23" t="s">
        <v>12</v>
      </c>
      <c r="F205" s="20" t="s">
        <v>7</v>
      </c>
      <c r="G205" s="21" t="s">
        <v>13</v>
      </c>
      <c r="H205" s="22">
        <v>23431</v>
      </c>
      <c r="I205" s="16">
        <v>3</v>
      </c>
      <c r="J205" s="16" t="str">
        <f t="shared" si="148"/>
        <v>EX</v>
      </c>
      <c r="K205" s="24" t="s">
        <v>493</v>
      </c>
      <c r="L205" s="3">
        <v>58</v>
      </c>
      <c r="M205" s="3">
        <v>62</v>
      </c>
      <c r="N205" s="3">
        <f t="shared" si="149"/>
        <v>120</v>
      </c>
      <c r="O205" s="3">
        <f t="shared" si="150"/>
        <v>114</v>
      </c>
      <c r="P205" s="8">
        <f t="shared" si="151"/>
        <v>23431</v>
      </c>
      <c r="Q205" s="9">
        <f t="shared" si="152"/>
        <v>880.02997556899993</v>
      </c>
      <c r="R205" s="9">
        <f t="shared" si="153"/>
        <v>886.08976469000004</v>
      </c>
      <c r="S205" s="9">
        <f t="shared" si="154"/>
        <v>121</v>
      </c>
      <c r="T205" s="9">
        <f t="shared" si="155"/>
        <v>176</v>
      </c>
      <c r="U205" s="47"/>
      <c r="V205" s="47"/>
      <c r="W205" s="47"/>
      <c r="X205" s="47"/>
      <c r="Y205" s="4"/>
      <c r="Z205" s="4"/>
      <c r="AA205" s="4"/>
      <c r="AB205" s="4"/>
      <c r="AC205" s="15"/>
      <c r="AD205" s="3"/>
    </row>
    <row r="206" spans="1:30" ht="17.399999999999999">
      <c r="A206" s="3"/>
      <c r="B206" s="108" t="s">
        <v>802</v>
      </c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3"/>
      <c r="P206" s="8"/>
      <c r="Q206" s="9"/>
      <c r="R206" s="9"/>
      <c r="S206" s="9"/>
      <c r="T206" s="9"/>
      <c r="U206" s="48"/>
      <c r="V206" s="48"/>
      <c r="W206" s="48"/>
      <c r="X206" s="48"/>
      <c r="Y206" s="49"/>
      <c r="Z206" s="49"/>
      <c r="AA206" s="49"/>
      <c r="AB206" s="49"/>
      <c r="AC206" s="58"/>
      <c r="AD206" s="3"/>
    </row>
    <row r="207" spans="1:30" ht="16.2">
      <c r="A207" s="79" t="s">
        <v>0</v>
      </c>
      <c r="B207" s="60" t="s">
        <v>244</v>
      </c>
      <c r="C207" s="61" t="s">
        <v>664</v>
      </c>
      <c r="D207" s="63" t="s">
        <v>245</v>
      </c>
      <c r="E207" s="63" t="s">
        <v>246</v>
      </c>
      <c r="F207" s="67" t="s">
        <v>8</v>
      </c>
      <c r="G207" s="65" t="s">
        <v>224</v>
      </c>
      <c r="H207" s="66">
        <v>21124</v>
      </c>
      <c r="I207" s="67">
        <v>3</v>
      </c>
      <c r="J207" s="67" t="str">
        <f t="shared" ref="J207:J219" si="157">IF(I207="","",IF(I207&lt;=3,"EX",IF(I207&lt;=6,"A",IF(I207&lt;=9,"B","C"))))</f>
        <v>EX</v>
      </c>
      <c r="K207" s="67" t="s">
        <v>493</v>
      </c>
      <c r="L207" s="68">
        <v>45</v>
      </c>
      <c r="M207" s="68">
        <v>47</v>
      </c>
      <c r="N207" s="68">
        <f t="shared" ref="N207:N219" si="158">SUM(L207+M207)</f>
        <v>92</v>
      </c>
      <c r="O207" s="3">
        <f t="shared" ref="O207:O219" si="159">SUM(N207-(2*I207))</f>
        <v>86</v>
      </c>
      <c r="P207" s="8">
        <f t="shared" ref="P207:P219" si="160">H207</f>
        <v>21124</v>
      </c>
      <c r="Q207" s="9">
        <f t="shared" ref="Q207:Q219" si="161">IF(B207&gt;0,999.999999-N207+(I207*0.01)+(P207*-0.000000001),"")</f>
        <v>908.02997787599998</v>
      </c>
      <c r="R207" s="9">
        <f t="shared" ref="R207:R219" si="162">IF(B207&gt;0,999.999999-O207+(0.12-(I207*0.01))+(P207*-0.00000001)," ")</f>
        <v>914.08978776000004</v>
      </c>
      <c r="S207" s="9">
        <f t="shared" ref="S207:S219" si="163">IF(B207&gt;0,RANK(Q207,Q:Q),"")</f>
        <v>1</v>
      </c>
      <c r="T207" s="9">
        <f t="shared" ref="T207:T219" si="164">IF(B207&gt;0,RANK(R207,R:R),"")</f>
        <v>3</v>
      </c>
      <c r="U207" s="48"/>
      <c r="V207" s="48"/>
      <c r="W207" s="48"/>
      <c r="X207" s="48"/>
      <c r="Y207" s="49" t="str">
        <f>IF(U207&gt;0,VLOOKUP(U207,HOLEINONE!$A$1:$B$37,2,FALSE),"")</f>
        <v/>
      </c>
      <c r="Z207" s="49" t="str">
        <f>IF(V207&gt;0,VLOOKUP(V207,HOLEINONE!$A$1:$B$37,2,FALSE),"")</f>
        <v/>
      </c>
      <c r="AA207" s="49" t="str">
        <f>IF(W207&gt;0,VLOOKUP(W207,HOLEINONE!$A$1:$B$37,2,FALSE),"")</f>
        <v/>
      </c>
      <c r="AB207" s="49" t="str">
        <f>IF(X207&gt;0,VLOOKUP(X207,HOLEINONE!$A$1:$B$37,2,FALSE),"")</f>
        <v/>
      </c>
      <c r="AC207" s="58" t="str">
        <f t="shared" ref="AC207:AC210" si="165">IF(U207&gt;0,SUM(Y207:AB207),"")</f>
        <v/>
      </c>
      <c r="AD207" s="3"/>
    </row>
    <row r="208" spans="1:30" ht="16.2">
      <c r="A208" s="79" t="s">
        <v>1</v>
      </c>
      <c r="B208" s="60" t="s">
        <v>648</v>
      </c>
      <c r="C208" s="61" t="s">
        <v>649</v>
      </c>
      <c r="D208" s="62" t="s">
        <v>628</v>
      </c>
      <c r="E208" s="62" t="s">
        <v>650</v>
      </c>
      <c r="F208" s="69" t="s">
        <v>8</v>
      </c>
      <c r="G208" s="65" t="s">
        <v>17</v>
      </c>
      <c r="H208" s="66">
        <v>24950</v>
      </c>
      <c r="I208" s="67">
        <v>0</v>
      </c>
      <c r="J208" s="67" t="str">
        <f t="shared" si="157"/>
        <v>EX</v>
      </c>
      <c r="K208" s="67" t="s">
        <v>493</v>
      </c>
      <c r="L208" s="68">
        <v>45</v>
      </c>
      <c r="M208" s="68">
        <v>50</v>
      </c>
      <c r="N208" s="68">
        <f t="shared" si="158"/>
        <v>95</v>
      </c>
      <c r="O208" s="3">
        <f t="shared" si="159"/>
        <v>95</v>
      </c>
      <c r="P208" s="8">
        <f t="shared" si="160"/>
        <v>24950</v>
      </c>
      <c r="Q208" s="9">
        <f t="shared" si="161"/>
        <v>904.99997404999999</v>
      </c>
      <c r="R208" s="9">
        <f t="shared" si="162"/>
        <v>905.11974950000001</v>
      </c>
      <c r="S208" s="9">
        <f t="shared" si="163"/>
        <v>3</v>
      </c>
      <c r="T208" s="9">
        <f t="shared" si="164"/>
        <v>34</v>
      </c>
      <c r="U208" s="48" t="s">
        <v>464</v>
      </c>
      <c r="V208" s="48"/>
      <c r="W208" s="48"/>
      <c r="X208" s="48"/>
      <c r="Y208" s="49">
        <f>IF(U208&gt;0,VLOOKUP(U208,HOLEINONE!$A$1:$B$37,2,FALSE),"")</f>
        <v>6</v>
      </c>
      <c r="Z208" s="49" t="str">
        <f>IF(V208&gt;0,VLOOKUP(V208,HOLEINONE!$A$1:$B$37,2,FALSE),"")</f>
        <v/>
      </c>
      <c r="AA208" s="49" t="str">
        <f>IF(W208&gt;0,VLOOKUP(W208,HOLEINONE!$A$1:$B$37,2,FALSE),"")</f>
        <v/>
      </c>
      <c r="AB208" s="49" t="str">
        <f>IF(X208&gt;0,VLOOKUP(X208,HOLEINONE!$A$1:$B$37,2,FALSE),"")</f>
        <v/>
      </c>
      <c r="AC208" s="58">
        <f t="shared" si="165"/>
        <v>6</v>
      </c>
      <c r="AD208" s="52" t="s">
        <v>830</v>
      </c>
    </row>
    <row r="209" spans="1:30" ht="16.2">
      <c r="A209" s="79" t="s">
        <v>2</v>
      </c>
      <c r="B209" s="60" t="s">
        <v>207</v>
      </c>
      <c r="C209" s="61" t="s">
        <v>665</v>
      </c>
      <c r="D209" s="62" t="s">
        <v>208</v>
      </c>
      <c r="E209" s="72" t="s">
        <v>209</v>
      </c>
      <c r="F209" s="69" t="s">
        <v>8</v>
      </c>
      <c r="G209" s="65" t="s">
        <v>103</v>
      </c>
      <c r="H209" s="66">
        <v>24990</v>
      </c>
      <c r="I209" s="67">
        <v>2</v>
      </c>
      <c r="J209" s="67" t="str">
        <f t="shared" si="157"/>
        <v>EX</v>
      </c>
      <c r="K209" s="67" t="s">
        <v>493</v>
      </c>
      <c r="L209" s="68">
        <v>45</v>
      </c>
      <c r="M209" s="68">
        <v>53</v>
      </c>
      <c r="N209" s="68">
        <f t="shared" si="158"/>
        <v>98</v>
      </c>
      <c r="O209" s="3">
        <f t="shared" si="159"/>
        <v>94</v>
      </c>
      <c r="P209" s="8">
        <f t="shared" si="160"/>
        <v>24990</v>
      </c>
      <c r="Q209" s="9">
        <f t="shared" si="161"/>
        <v>902.01997400999994</v>
      </c>
      <c r="R209" s="9">
        <f t="shared" si="162"/>
        <v>906.09974910000005</v>
      </c>
      <c r="S209" s="9">
        <f t="shared" si="163"/>
        <v>6</v>
      </c>
      <c r="T209" s="9">
        <f t="shared" si="164"/>
        <v>29</v>
      </c>
      <c r="U209" s="48" t="s">
        <v>468</v>
      </c>
      <c r="V209" s="48"/>
      <c r="W209" s="48"/>
      <c r="X209" s="48"/>
      <c r="Y209" s="49">
        <f>IF(U209&gt;0,VLOOKUP(U209,HOLEINONE!$A$1:$B$37,2,FALSE),"")</f>
        <v>9</v>
      </c>
      <c r="Z209" s="49" t="str">
        <f>IF(V209&gt;0,VLOOKUP(V209,HOLEINONE!$A$1:$B$37,2,FALSE),"")</f>
        <v/>
      </c>
      <c r="AA209" s="49" t="str">
        <f>IF(W209&gt;0,VLOOKUP(W209,HOLEINONE!$A$1:$B$37,2,FALSE),"")</f>
        <v/>
      </c>
      <c r="AB209" s="49" t="str">
        <f>IF(X209&gt;0,VLOOKUP(X209,HOLEINONE!$A$1:$B$37,2,FALSE),"")</f>
        <v/>
      </c>
      <c r="AC209" s="58">
        <f t="shared" si="165"/>
        <v>9</v>
      </c>
      <c r="AD209" s="52" t="s">
        <v>823</v>
      </c>
    </row>
    <row r="210" spans="1:30" ht="16.2">
      <c r="A210" s="3" t="s">
        <v>3</v>
      </c>
      <c r="B210" s="60" t="s">
        <v>599</v>
      </c>
      <c r="C210" s="61" t="s">
        <v>369</v>
      </c>
      <c r="D210" s="62" t="s">
        <v>600</v>
      </c>
      <c r="E210" s="62" t="s">
        <v>601</v>
      </c>
      <c r="F210" s="69" t="s">
        <v>8</v>
      </c>
      <c r="G210" s="65" t="s">
        <v>52</v>
      </c>
      <c r="H210" s="66">
        <v>19194</v>
      </c>
      <c r="I210" s="67">
        <v>0</v>
      </c>
      <c r="J210" s="67" t="str">
        <f t="shared" si="157"/>
        <v>EX</v>
      </c>
      <c r="K210" s="67" t="s">
        <v>493</v>
      </c>
      <c r="L210" s="68">
        <v>50</v>
      </c>
      <c r="M210" s="68">
        <v>48</v>
      </c>
      <c r="N210" s="68">
        <f t="shared" si="158"/>
        <v>98</v>
      </c>
      <c r="O210" s="3">
        <f t="shared" si="159"/>
        <v>98</v>
      </c>
      <c r="P210" s="8">
        <f t="shared" si="160"/>
        <v>19194</v>
      </c>
      <c r="Q210" s="9">
        <f t="shared" si="161"/>
        <v>901.99997980600006</v>
      </c>
      <c r="R210" s="9">
        <f t="shared" si="162"/>
        <v>902.11980705999997</v>
      </c>
      <c r="S210" s="9">
        <f t="shared" si="163"/>
        <v>8</v>
      </c>
      <c r="T210" s="9">
        <f t="shared" si="164"/>
        <v>57</v>
      </c>
      <c r="U210" s="80" t="s">
        <v>455</v>
      </c>
      <c r="V210" s="80"/>
      <c r="W210" s="80"/>
      <c r="X210" s="80"/>
      <c r="Y210" s="81">
        <f>IF(U210&gt;0,VLOOKUP(U210,HOLEINONE!$A$1:$B$37,2,FALSE),"")</f>
        <v>20</v>
      </c>
      <c r="Z210" s="81" t="str">
        <f>IF(V210&gt;0,VLOOKUP(V210,HOLEINONE!$A$1:$B$37,2,FALSE),"")</f>
        <v/>
      </c>
      <c r="AA210" s="81" t="str">
        <f>IF(W210&gt;0,VLOOKUP(W210,HOLEINONE!$A$1:$B$37,2,FALSE),"")</f>
        <v/>
      </c>
      <c r="AB210" s="81" t="str">
        <f>IF(X210&gt;0,VLOOKUP(X210,HOLEINONE!$A$1:$B$37,2,FALSE),"")</f>
        <v/>
      </c>
      <c r="AC210" s="82">
        <f t="shared" si="165"/>
        <v>20</v>
      </c>
      <c r="AD210" s="79" t="s">
        <v>2</v>
      </c>
    </row>
    <row r="211" spans="1:30" ht="14.4">
      <c r="A211" s="3" t="s">
        <v>4</v>
      </c>
      <c r="B211" s="17" t="s">
        <v>24</v>
      </c>
      <c r="C211" s="18" t="s">
        <v>346</v>
      </c>
      <c r="D211" s="19" t="s">
        <v>25</v>
      </c>
      <c r="E211" s="19" t="s">
        <v>26</v>
      </c>
      <c r="F211" s="20" t="s">
        <v>8</v>
      </c>
      <c r="G211" s="21" t="s">
        <v>17</v>
      </c>
      <c r="H211" s="22">
        <v>22977</v>
      </c>
      <c r="I211" s="16">
        <v>2</v>
      </c>
      <c r="J211" s="16" t="str">
        <f t="shared" si="157"/>
        <v>EX</v>
      </c>
      <c r="K211" s="16" t="s">
        <v>493</v>
      </c>
      <c r="L211" s="3">
        <v>48</v>
      </c>
      <c r="M211" s="3">
        <v>53</v>
      </c>
      <c r="N211" s="3">
        <f t="shared" si="158"/>
        <v>101</v>
      </c>
      <c r="O211" s="3">
        <f t="shared" si="159"/>
        <v>97</v>
      </c>
      <c r="P211" s="8">
        <f t="shared" si="160"/>
        <v>22977</v>
      </c>
      <c r="Q211" s="9">
        <f t="shared" si="161"/>
        <v>899.01997602300003</v>
      </c>
      <c r="R211" s="9">
        <f t="shared" si="162"/>
        <v>903.09976922999999</v>
      </c>
      <c r="S211" s="9">
        <f t="shared" si="163"/>
        <v>15</v>
      </c>
      <c r="T211" s="9">
        <f t="shared" si="164"/>
        <v>51</v>
      </c>
      <c r="U211" s="47"/>
      <c r="V211" s="47"/>
      <c r="W211" s="47"/>
      <c r="X211" s="47"/>
      <c r="Y211" s="4"/>
      <c r="Z211" s="4"/>
      <c r="AA211" s="4"/>
      <c r="AB211" s="4"/>
      <c r="AC211" s="15"/>
      <c r="AD211" s="3"/>
    </row>
    <row r="212" spans="1:30" ht="16.2">
      <c r="A212" s="3" t="s">
        <v>5</v>
      </c>
      <c r="B212" s="17" t="s">
        <v>14</v>
      </c>
      <c r="C212" s="18" t="s">
        <v>362</v>
      </c>
      <c r="D212" s="23" t="s">
        <v>15</v>
      </c>
      <c r="E212" s="23" t="s">
        <v>16</v>
      </c>
      <c r="F212" s="20" t="s">
        <v>8</v>
      </c>
      <c r="G212" s="21" t="s">
        <v>13</v>
      </c>
      <c r="H212" s="22">
        <v>19749</v>
      </c>
      <c r="I212" s="16">
        <v>1</v>
      </c>
      <c r="J212" s="16" t="str">
        <f t="shared" si="157"/>
        <v>EX</v>
      </c>
      <c r="K212" s="24" t="s">
        <v>493</v>
      </c>
      <c r="L212" s="3">
        <v>52</v>
      </c>
      <c r="M212" s="3">
        <v>50</v>
      </c>
      <c r="N212" s="3">
        <f t="shared" si="158"/>
        <v>102</v>
      </c>
      <c r="O212" s="3">
        <f t="shared" si="159"/>
        <v>100</v>
      </c>
      <c r="P212" s="8">
        <f t="shared" si="160"/>
        <v>19749</v>
      </c>
      <c r="Q212" s="9">
        <f t="shared" si="161"/>
        <v>898.009979251</v>
      </c>
      <c r="R212" s="9">
        <f t="shared" si="162"/>
        <v>900.10980151000001</v>
      </c>
      <c r="S212" s="9">
        <f t="shared" si="163"/>
        <v>18</v>
      </c>
      <c r="T212" s="9">
        <f t="shared" si="164"/>
        <v>76</v>
      </c>
      <c r="U212" s="48"/>
      <c r="V212" s="48"/>
      <c r="W212" s="48"/>
      <c r="X212" s="48"/>
      <c r="Y212" s="49" t="str">
        <f>IF(U212&gt;0,VLOOKUP(U212,HOLEINONE!$A$1:$B$37,2,FALSE),"")</f>
        <v/>
      </c>
      <c r="Z212" s="49" t="str">
        <f>IF(V212&gt;0,VLOOKUP(V212,HOLEINONE!$A$1:$B$37,2,FALSE),"")</f>
        <v/>
      </c>
      <c r="AA212" s="49" t="str">
        <f>IF(W212&gt;0,VLOOKUP(W212,HOLEINONE!$A$1:$B$37,2,FALSE),"")</f>
        <v/>
      </c>
      <c r="AB212" s="49" t="str">
        <f>IF(X212&gt;0,VLOOKUP(X212,HOLEINONE!$A$1:$B$37,2,FALSE),"")</f>
        <v/>
      </c>
      <c r="AC212" s="58" t="str">
        <f t="shared" ref="AC212:AC219" si="166">IF(U212&gt;0,SUM(Y212:AB212),"")</f>
        <v/>
      </c>
      <c r="AD212" s="3"/>
    </row>
    <row r="213" spans="1:30" ht="16.2">
      <c r="A213" s="3" t="s">
        <v>6</v>
      </c>
      <c r="B213" s="60" t="s">
        <v>149</v>
      </c>
      <c r="C213" s="61" t="s">
        <v>315</v>
      </c>
      <c r="D213" s="62" t="s">
        <v>43</v>
      </c>
      <c r="E213" s="62" t="s">
        <v>150</v>
      </c>
      <c r="F213" s="69" t="s">
        <v>8</v>
      </c>
      <c r="G213" s="65" t="s">
        <v>103</v>
      </c>
      <c r="H213" s="66">
        <v>19753</v>
      </c>
      <c r="I213" s="67">
        <v>3</v>
      </c>
      <c r="J213" s="67" t="str">
        <f t="shared" si="157"/>
        <v>EX</v>
      </c>
      <c r="K213" s="67" t="s">
        <v>493</v>
      </c>
      <c r="L213" s="68">
        <v>52</v>
      </c>
      <c r="M213" s="68">
        <v>52</v>
      </c>
      <c r="N213" s="68">
        <f t="shared" si="158"/>
        <v>104</v>
      </c>
      <c r="O213" s="3">
        <f t="shared" si="159"/>
        <v>98</v>
      </c>
      <c r="P213" s="8">
        <f t="shared" si="160"/>
        <v>19753</v>
      </c>
      <c r="Q213" s="9">
        <f t="shared" si="161"/>
        <v>896.02997924700003</v>
      </c>
      <c r="R213" s="9">
        <f t="shared" si="162"/>
        <v>902.08980147</v>
      </c>
      <c r="S213" s="9">
        <f t="shared" si="163"/>
        <v>24</v>
      </c>
      <c r="T213" s="9">
        <f t="shared" si="164"/>
        <v>58</v>
      </c>
      <c r="U213" s="80" t="s">
        <v>459</v>
      </c>
      <c r="V213" s="80" t="s">
        <v>476</v>
      </c>
      <c r="W213" s="80"/>
      <c r="X213" s="80"/>
      <c r="Y213" s="81">
        <f>IF(U213&gt;0,VLOOKUP(U213,HOLEINONE!$A$1:$B$37,2,FALSE),"")</f>
        <v>15</v>
      </c>
      <c r="Z213" s="81">
        <f>IF(V213&gt;0,VLOOKUP(V213,HOLEINONE!$A$1:$B$37,2,FALSE),"")</f>
        <v>5</v>
      </c>
      <c r="AA213" s="81" t="str">
        <f>IF(W213&gt;0,VLOOKUP(W213,HOLEINONE!$A$1:$B$37,2,FALSE),"")</f>
        <v/>
      </c>
      <c r="AB213" s="81" t="str">
        <f>IF(X213&gt;0,VLOOKUP(X213,HOLEINONE!$A$1:$B$37,2,FALSE),"")</f>
        <v/>
      </c>
      <c r="AC213" s="82">
        <f t="shared" si="166"/>
        <v>20</v>
      </c>
      <c r="AD213" s="79" t="s">
        <v>3</v>
      </c>
    </row>
    <row r="214" spans="1:30" ht="16.2">
      <c r="A214" s="3" t="s">
        <v>811</v>
      </c>
      <c r="B214" s="17" t="s">
        <v>629</v>
      </c>
      <c r="C214" s="18" t="s">
        <v>330</v>
      </c>
      <c r="D214" s="23" t="s">
        <v>630</v>
      </c>
      <c r="E214" s="23" t="s">
        <v>631</v>
      </c>
      <c r="F214" s="16" t="s">
        <v>8</v>
      </c>
      <c r="G214" s="21" t="s">
        <v>52</v>
      </c>
      <c r="H214" s="22">
        <v>21731</v>
      </c>
      <c r="I214" s="16">
        <v>3</v>
      </c>
      <c r="J214" s="16" t="str">
        <f t="shared" si="157"/>
        <v>EX</v>
      </c>
      <c r="K214" s="16" t="s">
        <v>493</v>
      </c>
      <c r="L214" s="3">
        <v>49</v>
      </c>
      <c r="M214" s="3">
        <v>55</v>
      </c>
      <c r="N214" s="3">
        <f t="shared" si="158"/>
        <v>104</v>
      </c>
      <c r="O214" s="3">
        <f t="shared" si="159"/>
        <v>98</v>
      </c>
      <c r="P214" s="8">
        <f t="shared" si="160"/>
        <v>21731</v>
      </c>
      <c r="Q214" s="9">
        <f t="shared" si="161"/>
        <v>896.02997726900003</v>
      </c>
      <c r="R214" s="9">
        <f t="shared" si="162"/>
        <v>902.08978169</v>
      </c>
      <c r="S214" s="9">
        <f t="shared" si="163"/>
        <v>25</v>
      </c>
      <c r="T214" s="9">
        <f t="shared" si="164"/>
        <v>59</v>
      </c>
      <c r="U214" s="48"/>
      <c r="V214" s="48"/>
      <c r="W214" s="48"/>
      <c r="X214" s="48"/>
      <c r="Y214" s="49" t="str">
        <f>IF(U214&gt;0,VLOOKUP(U214,HOLEINONE!$A$1:$B$37,2,FALSE),"")</f>
        <v/>
      </c>
      <c r="Z214" s="49" t="str">
        <f>IF(V214&gt;0,VLOOKUP(V214,HOLEINONE!$A$1:$B$37,2,FALSE),"")</f>
        <v/>
      </c>
      <c r="AA214" s="49" t="str">
        <f>IF(W214&gt;0,VLOOKUP(W214,HOLEINONE!$A$1:$B$37,2,FALSE),"")</f>
        <v/>
      </c>
      <c r="AB214" s="49" t="str">
        <f>IF(X214&gt;0,VLOOKUP(X214,HOLEINONE!$A$1:$B$37,2,FALSE),"")</f>
        <v/>
      </c>
      <c r="AC214" s="58" t="str">
        <f t="shared" si="166"/>
        <v/>
      </c>
      <c r="AD214" s="3"/>
    </row>
    <row r="215" spans="1:30" ht="16.2">
      <c r="A215" s="3" t="s">
        <v>812</v>
      </c>
      <c r="B215" s="17" t="s">
        <v>82</v>
      </c>
      <c r="C215" s="18" t="s">
        <v>350</v>
      </c>
      <c r="D215" s="23" t="s">
        <v>83</v>
      </c>
      <c r="E215" s="23" t="s">
        <v>84</v>
      </c>
      <c r="F215" s="16" t="s">
        <v>8</v>
      </c>
      <c r="G215" s="21" t="s">
        <v>52</v>
      </c>
      <c r="H215" s="22">
        <v>23165</v>
      </c>
      <c r="I215" s="16">
        <v>2</v>
      </c>
      <c r="J215" s="16" t="str">
        <f t="shared" si="157"/>
        <v>EX</v>
      </c>
      <c r="K215" s="16" t="s">
        <v>493</v>
      </c>
      <c r="L215" s="3">
        <v>51</v>
      </c>
      <c r="M215" s="3">
        <v>55</v>
      </c>
      <c r="N215" s="3">
        <f t="shared" si="158"/>
        <v>106</v>
      </c>
      <c r="O215" s="3">
        <f t="shared" si="159"/>
        <v>102</v>
      </c>
      <c r="P215" s="8">
        <f t="shared" si="160"/>
        <v>23165</v>
      </c>
      <c r="Q215" s="9">
        <f t="shared" si="161"/>
        <v>894.01997583499997</v>
      </c>
      <c r="R215" s="9">
        <f t="shared" si="162"/>
        <v>898.09976734999998</v>
      </c>
      <c r="S215" s="9">
        <f t="shared" si="163"/>
        <v>37</v>
      </c>
      <c r="T215" s="9">
        <f t="shared" si="164"/>
        <v>93</v>
      </c>
      <c r="U215" s="48"/>
      <c r="V215" s="48"/>
      <c r="W215" s="48"/>
      <c r="X215" s="48"/>
      <c r="Y215" s="49" t="str">
        <f>IF(U215&gt;0,VLOOKUP(U215,HOLEINONE!$A$1:$B$37,2,FALSE),"")</f>
        <v/>
      </c>
      <c r="Z215" s="49" t="str">
        <f>IF(V215&gt;0,VLOOKUP(V215,HOLEINONE!$A$1:$B$37,2,FALSE),"")</f>
        <v/>
      </c>
      <c r="AA215" s="49" t="str">
        <f>IF(W215&gt;0,VLOOKUP(W215,HOLEINONE!$A$1:$B$37,2,FALSE),"")</f>
        <v/>
      </c>
      <c r="AB215" s="49" t="str">
        <f>IF(X215&gt;0,VLOOKUP(X215,HOLEINONE!$A$1:$B$37,2,FALSE),"")</f>
        <v/>
      </c>
      <c r="AC215" s="58" t="str">
        <f t="shared" si="166"/>
        <v/>
      </c>
      <c r="AD215" s="3"/>
    </row>
    <row r="216" spans="1:30" ht="16.2">
      <c r="A216" s="3" t="s">
        <v>813</v>
      </c>
      <c r="B216" s="17" t="s">
        <v>754</v>
      </c>
      <c r="C216" s="18" t="s">
        <v>755</v>
      </c>
      <c r="D216" s="19" t="s">
        <v>606</v>
      </c>
      <c r="E216" s="19" t="s">
        <v>259</v>
      </c>
      <c r="F216" s="20" t="s">
        <v>8</v>
      </c>
      <c r="G216" s="21" t="s">
        <v>94</v>
      </c>
      <c r="H216" s="22">
        <v>24451</v>
      </c>
      <c r="I216" s="16">
        <v>2</v>
      </c>
      <c r="J216" s="16" t="str">
        <f t="shared" si="157"/>
        <v>EX</v>
      </c>
      <c r="K216" s="16" t="s">
        <v>493</v>
      </c>
      <c r="L216" s="3">
        <v>51</v>
      </c>
      <c r="M216" s="3">
        <v>55</v>
      </c>
      <c r="N216" s="3">
        <f t="shared" si="158"/>
        <v>106</v>
      </c>
      <c r="O216" s="3">
        <f t="shared" si="159"/>
        <v>102</v>
      </c>
      <c r="P216" s="8">
        <f t="shared" si="160"/>
        <v>24451</v>
      </c>
      <c r="Q216" s="9">
        <f t="shared" si="161"/>
        <v>894.01997454900004</v>
      </c>
      <c r="R216" s="9">
        <f t="shared" si="162"/>
        <v>898.09975449000001</v>
      </c>
      <c r="S216" s="9">
        <f t="shared" si="163"/>
        <v>38</v>
      </c>
      <c r="T216" s="9">
        <f t="shared" si="164"/>
        <v>94</v>
      </c>
      <c r="U216" s="48" t="s">
        <v>473</v>
      </c>
      <c r="V216" s="48"/>
      <c r="W216" s="48"/>
      <c r="X216" s="48"/>
      <c r="Y216" s="49">
        <f>IF(U216&gt;0,VLOOKUP(U216,HOLEINONE!$A$1:$B$37,2,FALSE),"")</f>
        <v>6</v>
      </c>
      <c r="Z216" s="49" t="str">
        <f>IF(V216&gt;0,VLOOKUP(V216,HOLEINONE!$A$1:$B$37,2,FALSE),"")</f>
        <v/>
      </c>
      <c r="AA216" s="49" t="str">
        <f>IF(W216&gt;0,VLOOKUP(W216,HOLEINONE!$A$1:$B$37,2,FALSE),"")</f>
        <v/>
      </c>
      <c r="AB216" s="49" t="str">
        <f>IF(X216&gt;0,VLOOKUP(X216,HOLEINONE!$A$1:$B$37,2,FALSE),"")</f>
        <v/>
      </c>
      <c r="AC216" s="58">
        <f t="shared" si="166"/>
        <v>6</v>
      </c>
      <c r="AD216" s="52" t="s">
        <v>834</v>
      </c>
    </row>
    <row r="217" spans="1:30" ht="16.2">
      <c r="A217" s="3" t="s">
        <v>814</v>
      </c>
      <c r="B217" s="17" t="s">
        <v>65</v>
      </c>
      <c r="C217" s="18" t="s">
        <v>658</v>
      </c>
      <c r="D217" s="31" t="s">
        <v>66</v>
      </c>
      <c r="E217" s="32" t="s">
        <v>67</v>
      </c>
      <c r="F217" s="16" t="s">
        <v>8</v>
      </c>
      <c r="G217" s="21" t="s">
        <v>52</v>
      </c>
      <c r="H217" s="22">
        <v>19959</v>
      </c>
      <c r="I217" s="16">
        <v>3</v>
      </c>
      <c r="J217" s="16" t="str">
        <f t="shared" si="157"/>
        <v>EX</v>
      </c>
      <c r="K217" s="16" t="s">
        <v>493</v>
      </c>
      <c r="L217" s="3">
        <v>56</v>
      </c>
      <c r="M217" s="3">
        <v>54</v>
      </c>
      <c r="N217" s="3">
        <f t="shared" si="158"/>
        <v>110</v>
      </c>
      <c r="O217" s="3">
        <f t="shared" si="159"/>
        <v>104</v>
      </c>
      <c r="P217" s="8">
        <f t="shared" si="160"/>
        <v>19959</v>
      </c>
      <c r="Q217" s="9">
        <f t="shared" si="161"/>
        <v>890.02997904099993</v>
      </c>
      <c r="R217" s="9">
        <f t="shared" si="162"/>
        <v>896.08979941000007</v>
      </c>
      <c r="S217" s="9">
        <f t="shared" si="163"/>
        <v>60</v>
      </c>
      <c r="T217" s="9">
        <f t="shared" si="164"/>
        <v>109</v>
      </c>
      <c r="U217" s="48" t="s">
        <v>473</v>
      </c>
      <c r="V217" s="48" t="s">
        <v>486</v>
      </c>
      <c r="W217" s="48"/>
      <c r="X217" s="48"/>
      <c r="Y217" s="49">
        <f>IF(U217&gt;0,VLOOKUP(U217,HOLEINONE!$A$1:$B$37,2,FALSE),"")</f>
        <v>6</v>
      </c>
      <c r="Z217" s="49">
        <f>IF(V217&gt;0,VLOOKUP(V217,HOLEINONE!$A$1:$B$37,2,FALSE),"")</f>
        <v>6</v>
      </c>
      <c r="AA217" s="49" t="str">
        <f>IF(W217&gt;0,VLOOKUP(W217,HOLEINONE!$A$1:$B$37,2,FALSE),"")</f>
        <v/>
      </c>
      <c r="AB217" s="49" t="str">
        <f>IF(X217&gt;0,VLOOKUP(X217,HOLEINONE!$A$1:$B$37,2,FALSE),"")</f>
        <v/>
      </c>
      <c r="AC217" s="58">
        <f t="shared" si="166"/>
        <v>12</v>
      </c>
      <c r="AD217" s="52" t="s">
        <v>817</v>
      </c>
    </row>
    <row r="218" spans="1:30" ht="16.2">
      <c r="A218" s="3" t="s">
        <v>815</v>
      </c>
      <c r="B218" s="17" t="s">
        <v>627</v>
      </c>
      <c r="C218" s="18" t="s">
        <v>343</v>
      </c>
      <c r="D218" s="19" t="s">
        <v>628</v>
      </c>
      <c r="E218" s="42" t="s">
        <v>150</v>
      </c>
      <c r="F218" s="20" t="s">
        <v>8</v>
      </c>
      <c r="G218" s="21" t="s">
        <v>17</v>
      </c>
      <c r="H218" s="22">
        <v>23124</v>
      </c>
      <c r="I218" s="16">
        <v>3</v>
      </c>
      <c r="J218" s="16" t="str">
        <f t="shared" si="157"/>
        <v>EX</v>
      </c>
      <c r="K218" s="24" t="s">
        <v>493</v>
      </c>
      <c r="L218" s="3">
        <v>56</v>
      </c>
      <c r="M218" s="3">
        <v>57</v>
      </c>
      <c r="N218" s="3">
        <f t="shared" si="158"/>
        <v>113</v>
      </c>
      <c r="O218" s="3">
        <f t="shared" si="159"/>
        <v>107</v>
      </c>
      <c r="P218" s="8">
        <f t="shared" si="160"/>
        <v>23124</v>
      </c>
      <c r="Q218" s="9">
        <f t="shared" si="161"/>
        <v>887.02997587599998</v>
      </c>
      <c r="R218" s="9">
        <f t="shared" si="162"/>
        <v>893.08976776000009</v>
      </c>
      <c r="S218" s="9">
        <f t="shared" si="163"/>
        <v>74</v>
      </c>
      <c r="T218" s="9">
        <f t="shared" si="164"/>
        <v>127</v>
      </c>
      <c r="U218" s="48"/>
      <c r="V218" s="48"/>
      <c r="W218" s="48"/>
      <c r="X218" s="48"/>
      <c r="Y218" s="49" t="str">
        <f>IF(U218&gt;0,VLOOKUP(U218,HOLEINONE!$A$1:$B$37,2,FALSE),"")</f>
        <v/>
      </c>
      <c r="Z218" s="49" t="str">
        <f>IF(V218&gt;0,VLOOKUP(V218,HOLEINONE!$A$1:$B$37,2,FALSE),"")</f>
        <v/>
      </c>
      <c r="AA218" s="49" t="str">
        <f>IF(W218&gt;0,VLOOKUP(W218,HOLEINONE!$A$1:$B$37,2,FALSE),"")</f>
        <v/>
      </c>
      <c r="AB218" s="49" t="str">
        <f>IF(X218&gt;0,VLOOKUP(X218,HOLEINONE!$A$1:$B$37,2,FALSE),"")</f>
        <v/>
      </c>
      <c r="AC218" s="58" t="str">
        <f t="shared" si="166"/>
        <v/>
      </c>
      <c r="AD218" s="3"/>
    </row>
    <row r="219" spans="1:30" ht="16.2">
      <c r="A219" s="3" t="s">
        <v>816</v>
      </c>
      <c r="B219" s="17" t="s">
        <v>98</v>
      </c>
      <c r="C219" s="18" t="s">
        <v>651</v>
      </c>
      <c r="D219" s="19" t="s">
        <v>99</v>
      </c>
      <c r="E219" s="19" t="s">
        <v>100</v>
      </c>
      <c r="F219" s="20" t="s">
        <v>8</v>
      </c>
      <c r="G219" s="21" t="s">
        <v>94</v>
      </c>
      <c r="H219" s="22">
        <v>25717</v>
      </c>
      <c r="I219" s="16">
        <v>3</v>
      </c>
      <c r="J219" s="16" t="str">
        <f t="shared" si="157"/>
        <v>EX</v>
      </c>
      <c r="K219" s="24" t="s">
        <v>493</v>
      </c>
      <c r="L219" s="3">
        <v>54</v>
      </c>
      <c r="M219" s="3">
        <v>60</v>
      </c>
      <c r="N219" s="3">
        <f t="shared" si="158"/>
        <v>114</v>
      </c>
      <c r="O219" s="3">
        <f t="shared" si="159"/>
        <v>108</v>
      </c>
      <c r="P219" s="8">
        <f t="shared" si="160"/>
        <v>25717</v>
      </c>
      <c r="Q219" s="9">
        <f t="shared" si="161"/>
        <v>886.029973283</v>
      </c>
      <c r="R219" s="9">
        <f t="shared" si="162"/>
        <v>892.08974182999998</v>
      </c>
      <c r="S219" s="9">
        <f t="shared" si="163"/>
        <v>81</v>
      </c>
      <c r="T219" s="9">
        <f t="shared" si="164"/>
        <v>137</v>
      </c>
      <c r="U219" s="48"/>
      <c r="V219" s="48"/>
      <c r="W219" s="48"/>
      <c r="X219" s="48"/>
      <c r="Y219" s="49" t="str">
        <f>IF(U219&gt;0,VLOOKUP(U219,HOLEINONE!$A$1:$B$37,2,FALSE),"")</f>
        <v/>
      </c>
      <c r="Z219" s="49" t="str">
        <f>IF(V219&gt;0,VLOOKUP(V219,HOLEINONE!$A$1:$B$37,2,FALSE),"")</f>
        <v/>
      </c>
      <c r="AA219" s="49" t="str">
        <f>IF(W219&gt;0,VLOOKUP(W219,HOLEINONE!$A$1:$B$37,2,FALSE),"")</f>
        <v/>
      </c>
      <c r="AB219" s="49" t="str">
        <f>IF(X219&gt;0,VLOOKUP(X219,HOLEINONE!$A$1:$B$37,2,FALSE),"")</f>
        <v/>
      </c>
      <c r="AC219" s="58" t="str">
        <f t="shared" si="166"/>
        <v/>
      </c>
      <c r="AD219" s="3"/>
    </row>
    <row r="220" spans="1:30" ht="16.2">
      <c r="B220" s="86"/>
      <c r="C220" s="87"/>
      <c r="D220" s="88"/>
      <c r="E220" s="88"/>
      <c r="F220" s="89"/>
      <c r="G220" s="90"/>
      <c r="H220" s="91"/>
      <c r="I220" s="89"/>
      <c r="J220" s="89"/>
      <c r="K220" s="89"/>
      <c r="L220" s="12"/>
      <c r="M220" s="12"/>
      <c r="N220" s="12"/>
      <c r="O220" s="12"/>
      <c r="P220" s="92"/>
      <c r="Q220" s="93"/>
      <c r="R220" s="93"/>
      <c r="S220" s="93"/>
      <c r="T220" s="93"/>
      <c r="U220" s="13"/>
      <c r="V220" s="13"/>
      <c r="W220" s="13"/>
      <c r="X220" s="13"/>
      <c r="Y220" s="94"/>
      <c r="Z220" s="94"/>
      <c r="AA220" s="94"/>
      <c r="AB220" s="94"/>
      <c r="AC220" s="95"/>
      <c r="AD220" s="84"/>
    </row>
    <row r="221" spans="1:30" ht="16.2">
      <c r="B221" s="86"/>
      <c r="C221" s="87"/>
      <c r="D221" s="96"/>
      <c r="E221" s="96"/>
      <c r="F221" s="89"/>
      <c r="G221" s="90"/>
      <c r="H221" s="91"/>
      <c r="I221" s="89"/>
      <c r="J221" s="89"/>
      <c r="K221" s="89"/>
      <c r="L221" s="12"/>
      <c r="M221" s="12"/>
      <c r="N221" s="12"/>
      <c r="O221" s="12"/>
      <c r="P221" s="92"/>
      <c r="Q221" s="93"/>
      <c r="R221" s="93"/>
      <c r="S221" s="93"/>
      <c r="T221" s="93"/>
      <c r="Y221" s="94"/>
      <c r="Z221" s="94"/>
      <c r="AA221" s="94"/>
      <c r="AB221" s="94"/>
      <c r="AC221" s="95"/>
      <c r="AD221" s="84"/>
    </row>
    <row r="222" spans="1:30" ht="16.2">
      <c r="B222" s="86"/>
      <c r="C222" s="87"/>
      <c r="D222" s="97"/>
      <c r="E222" s="97"/>
      <c r="F222" s="89"/>
      <c r="G222" s="90"/>
      <c r="H222" s="91"/>
      <c r="I222" s="89"/>
      <c r="J222" s="89"/>
      <c r="K222" s="89"/>
      <c r="L222" s="12"/>
      <c r="M222" s="12"/>
      <c r="N222" s="12"/>
      <c r="O222" s="12"/>
      <c r="P222" s="92"/>
      <c r="Q222" s="93"/>
      <c r="R222" s="93"/>
      <c r="S222" s="93"/>
      <c r="T222" s="93"/>
      <c r="U222" s="13"/>
      <c r="V222" s="13"/>
      <c r="W222" s="13"/>
      <c r="X222" s="13"/>
      <c r="Y222" s="94"/>
      <c r="Z222" s="94"/>
      <c r="AA222" s="94"/>
      <c r="AB222" s="94"/>
      <c r="AC222" s="95"/>
      <c r="AD222" s="84"/>
    </row>
    <row r="223" spans="1:30" ht="14.4">
      <c r="B223" s="86"/>
      <c r="C223" s="89"/>
      <c r="D223" s="97"/>
      <c r="E223" s="97"/>
      <c r="F223" s="89"/>
      <c r="G223" s="90"/>
      <c r="H223" s="91"/>
      <c r="I223" s="89"/>
      <c r="J223" s="89"/>
      <c r="K223" s="89"/>
      <c r="L223" s="12"/>
      <c r="M223" s="12"/>
      <c r="N223" s="12"/>
      <c r="O223" s="12"/>
      <c r="P223" s="92"/>
      <c r="Q223" s="93"/>
      <c r="R223" s="93"/>
      <c r="S223" s="93"/>
      <c r="T223" s="93"/>
      <c r="Y223" s="14"/>
      <c r="Z223" s="14"/>
      <c r="AA223" s="14"/>
      <c r="AB223" s="14"/>
      <c r="AC223" s="98"/>
    </row>
    <row r="224" spans="1:30" ht="16.2">
      <c r="B224" s="86"/>
      <c r="C224" s="87"/>
      <c r="D224" s="96"/>
      <c r="E224" s="96"/>
      <c r="F224" s="99"/>
      <c r="G224" s="90"/>
      <c r="H224" s="91"/>
      <c r="I224" s="89"/>
      <c r="J224" s="89"/>
      <c r="K224" s="89"/>
      <c r="L224" s="12"/>
      <c r="M224" s="12"/>
      <c r="N224" s="12"/>
      <c r="O224" s="12"/>
      <c r="P224" s="92"/>
      <c r="Q224" s="93"/>
      <c r="R224" s="93"/>
      <c r="S224" s="93"/>
      <c r="T224" s="93"/>
      <c r="U224" s="13"/>
      <c r="V224" s="13"/>
      <c r="W224" s="13"/>
      <c r="X224" s="13"/>
      <c r="Y224" s="94"/>
      <c r="Z224" s="94"/>
      <c r="AA224" s="94"/>
      <c r="AB224" s="94"/>
      <c r="AC224" s="95"/>
    </row>
    <row r="225" spans="1:30" ht="14.4">
      <c r="B225" s="86"/>
      <c r="C225" s="87"/>
      <c r="D225" s="100"/>
      <c r="E225" s="100"/>
      <c r="F225" s="89"/>
      <c r="G225" s="90"/>
      <c r="H225" s="91"/>
      <c r="I225" s="89"/>
      <c r="J225" s="89"/>
      <c r="K225" s="89"/>
      <c r="L225" s="12"/>
      <c r="M225" s="12"/>
      <c r="N225" s="12"/>
      <c r="O225" s="12"/>
      <c r="P225" s="92"/>
      <c r="Q225" s="93"/>
      <c r="R225" s="93"/>
      <c r="S225" s="93"/>
      <c r="T225" s="93"/>
      <c r="Y225" s="14"/>
      <c r="Z225" s="14"/>
      <c r="AA225" s="14"/>
      <c r="AB225" s="14"/>
      <c r="AC225" s="98"/>
    </row>
    <row r="226" spans="1:30" ht="16.2">
      <c r="B226" s="86"/>
      <c r="C226" s="87"/>
      <c r="D226" s="97"/>
      <c r="E226" s="88"/>
      <c r="F226" s="101"/>
      <c r="G226" s="90"/>
      <c r="H226" s="91"/>
      <c r="I226" s="89"/>
      <c r="J226" s="89"/>
      <c r="K226" s="89"/>
      <c r="L226" s="12"/>
      <c r="M226" s="12"/>
      <c r="N226" s="12"/>
      <c r="O226" s="12"/>
      <c r="P226" s="92"/>
      <c r="Q226" s="93"/>
      <c r="R226" s="93"/>
      <c r="S226" s="93"/>
      <c r="T226" s="93"/>
      <c r="U226" s="13"/>
      <c r="V226" s="13"/>
      <c r="W226" s="13"/>
      <c r="X226" s="13"/>
      <c r="Y226" s="94"/>
      <c r="Z226" s="94"/>
      <c r="AA226" s="94"/>
      <c r="AB226" s="94"/>
      <c r="AC226" s="95"/>
      <c r="AD226" s="84"/>
    </row>
    <row r="227" spans="1:30" ht="14.4">
      <c r="B227" s="86"/>
      <c r="C227" s="87"/>
      <c r="D227" s="88"/>
      <c r="E227" s="88"/>
      <c r="F227" s="101"/>
      <c r="G227" s="90"/>
      <c r="H227" s="91"/>
      <c r="I227" s="89"/>
      <c r="J227" s="89"/>
      <c r="K227" s="89"/>
      <c r="L227" s="12"/>
      <c r="M227" s="12"/>
      <c r="N227" s="12"/>
      <c r="O227" s="12"/>
      <c r="P227" s="92"/>
      <c r="Q227" s="93"/>
      <c r="R227" s="93"/>
      <c r="S227" s="93"/>
      <c r="T227" s="93"/>
      <c r="Y227" s="14"/>
      <c r="Z227" s="14"/>
      <c r="AA227" s="14"/>
      <c r="AB227" s="14"/>
      <c r="AC227" s="98"/>
    </row>
    <row r="228" spans="1:30" ht="16.2">
      <c r="B228" s="86"/>
      <c r="C228" s="87"/>
      <c r="D228" s="88"/>
      <c r="E228" s="88"/>
      <c r="F228" s="101"/>
      <c r="G228" s="90"/>
      <c r="H228" s="91"/>
      <c r="I228" s="89"/>
      <c r="J228" s="89"/>
      <c r="K228" s="89"/>
      <c r="L228" s="12"/>
      <c r="M228" s="12"/>
      <c r="N228" s="12"/>
      <c r="O228" s="12"/>
      <c r="P228" s="92"/>
      <c r="Q228" s="93"/>
      <c r="R228" s="93"/>
      <c r="S228" s="93"/>
      <c r="T228" s="93"/>
      <c r="U228" s="13"/>
      <c r="V228" s="13"/>
      <c r="W228" s="13"/>
      <c r="X228" s="13"/>
      <c r="Y228" s="94"/>
      <c r="Z228" s="94"/>
      <c r="AA228" s="94"/>
      <c r="AB228" s="94"/>
      <c r="AC228" s="95"/>
    </row>
    <row r="229" spans="1:30" ht="16.2">
      <c r="B229" s="86"/>
      <c r="C229" s="87"/>
      <c r="D229" s="97"/>
      <c r="E229" s="97"/>
      <c r="F229" s="89"/>
      <c r="G229" s="90"/>
      <c r="H229" s="91"/>
      <c r="I229" s="89"/>
      <c r="J229" s="89"/>
      <c r="K229" s="89"/>
      <c r="L229" s="12"/>
      <c r="M229" s="12"/>
      <c r="N229" s="12"/>
      <c r="O229" s="12"/>
      <c r="P229" s="92"/>
      <c r="Q229" s="93"/>
      <c r="R229" s="93"/>
      <c r="S229" s="93"/>
      <c r="T229" s="93"/>
      <c r="U229" s="13"/>
      <c r="V229" s="13"/>
      <c r="W229" s="13"/>
      <c r="X229" s="13"/>
      <c r="Y229" s="94"/>
      <c r="Z229" s="94"/>
      <c r="AA229" s="94"/>
      <c r="AB229" s="94"/>
      <c r="AC229" s="95"/>
      <c r="AD229" s="84"/>
    </row>
    <row r="230" spans="1:30" ht="16.2">
      <c r="B230" s="86"/>
      <c r="C230" s="87"/>
      <c r="D230" s="88"/>
      <c r="E230" s="88"/>
      <c r="F230" s="12"/>
      <c r="G230" s="90"/>
      <c r="H230" s="102"/>
      <c r="I230" s="101"/>
      <c r="J230" s="101"/>
      <c r="K230" s="101"/>
      <c r="L230" s="12"/>
      <c r="M230" s="12"/>
      <c r="N230" s="12"/>
      <c r="O230" s="12"/>
      <c r="P230" s="92"/>
      <c r="Q230" s="93"/>
      <c r="R230" s="93"/>
      <c r="S230" s="93"/>
      <c r="T230" s="93"/>
      <c r="U230" s="13"/>
      <c r="V230" s="13"/>
      <c r="W230" s="13"/>
      <c r="X230" s="13"/>
      <c r="Y230" s="94"/>
      <c r="Z230" s="94"/>
      <c r="AA230" s="94"/>
      <c r="AB230" s="94"/>
      <c r="AC230" s="95"/>
    </row>
    <row r="231" spans="1:30" ht="16.2">
      <c r="B231" s="86"/>
      <c r="C231" s="87"/>
      <c r="D231" s="103"/>
      <c r="E231" s="103"/>
      <c r="F231" s="89"/>
      <c r="G231" s="90"/>
      <c r="H231" s="91"/>
      <c r="I231" s="89"/>
      <c r="J231" s="89"/>
      <c r="K231" s="89"/>
      <c r="L231" s="12"/>
      <c r="M231" s="12"/>
      <c r="N231" s="12"/>
      <c r="O231" s="12"/>
      <c r="P231" s="92"/>
      <c r="Q231" s="93"/>
      <c r="R231" s="93"/>
      <c r="S231" s="93"/>
      <c r="T231" s="93"/>
      <c r="Y231" s="94"/>
      <c r="Z231" s="14"/>
      <c r="AA231" s="14"/>
      <c r="AB231" s="14"/>
      <c r="AC231" s="98"/>
    </row>
    <row r="232" spans="1:30" ht="16.2">
      <c r="B232" s="104"/>
      <c r="C232" s="105"/>
      <c r="D232" s="88"/>
      <c r="E232" s="88"/>
      <c r="F232" s="89"/>
      <c r="G232" s="90"/>
      <c r="H232" s="91"/>
      <c r="I232" s="89"/>
      <c r="J232" s="89"/>
      <c r="K232" s="89"/>
      <c r="L232" s="12"/>
      <c r="M232" s="12"/>
      <c r="N232" s="12"/>
      <c r="O232" s="12"/>
      <c r="P232" s="92"/>
      <c r="Q232" s="93"/>
      <c r="R232" s="93"/>
      <c r="S232" s="93"/>
      <c r="T232" s="93"/>
      <c r="U232" s="13"/>
      <c r="V232" s="13"/>
      <c r="W232" s="13"/>
      <c r="X232" s="13"/>
      <c r="Y232" s="94"/>
      <c r="Z232" s="94"/>
      <c r="AA232" s="94"/>
      <c r="AB232" s="94"/>
      <c r="AC232" s="95"/>
    </row>
    <row r="233" spans="1:30" ht="14.4">
      <c r="B233" s="86"/>
      <c r="C233" s="87"/>
      <c r="D233" s="96"/>
      <c r="E233" s="96"/>
      <c r="F233" s="99"/>
      <c r="G233" s="90"/>
      <c r="H233" s="91"/>
      <c r="I233" s="89"/>
      <c r="J233" s="89"/>
      <c r="K233" s="89"/>
      <c r="L233" s="12"/>
      <c r="M233" s="12"/>
      <c r="N233" s="12"/>
      <c r="O233" s="12"/>
      <c r="P233" s="92"/>
      <c r="Q233" s="93"/>
      <c r="R233" s="93"/>
      <c r="S233" s="93"/>
      <c r="T233" s="93"/>
      <c r="Y233" s="14"/>
      <c r="Z233" s="14"/>
      <c r="AA233" s="14"/>
      <c r="AB233" s="14"/>
      <c r="AC233" s="98"/>
    </row>
    <row r="234" spans="1:30" ht="14.4">
      <c r="B234" s="86"/>
      <c r="C234" s="87"/>
      <c r="D234" s="96"/>
      <c r="E234" s="96"/>
      <c r="F234" s="99"/>
      <c r="G234" s="90"/>
      <c r="H234" s="91"/>
      <c r="I234" s="89"/>
      <c r="J234" s="89"/>
      <c r="K234" s="89"/>
      <c r="L234" s="12"/>
      <c r="M234" s="12"/>
      <c r="N234" s="12"/>
      <c r="O234" s="12"/>
      <c r="P234" s="92"/>
      <c r="Q234" s="93"/>
      <c r="R234" s="93"/>
      <c r="S234" s="93"/>
      <c r="T234" s="93"/>
      <c r="Y234" s="14"/>
      <c r="Z234" s="14"/>
      <c r="AA234" s="14"/>
      <c r="AB234" s="14"/>
      <c r="AC234" s="98"/>
    </row>
    <row r="235" spans="1:30" ht="14.4">
      <c r="B235" s="86"/>
      <c r="C235" s="87"/>
      <c r="D235" s="103"/>
      <c r="E235" s="103"/>
      <c r="F235" s="101"/>
      <c r="G235" s="90"/>
      <c r="H235" s="91"/>
      <c r="I235" s="89"/>
      <c r="J235" s="89"/>
      <c r="K235" s="89"/>
      <c r="L235" s="12"/>
      <c r="M235" s="12"/>
      <c r="N235" s="12"/>
      <c r="O235" s="12"/>
      <c r="P235" s="92"/>
      <c r="Q235" s="93"/>
      <c r="R235" s="93"/>
      <c r="S235" s="93"/>
      <c r="T235" s="93"/>
      <c r="Y235" s="14"/>
      <c r="Z235" s="14"/>
      <c r="AA235" s="14"/>
      <c r="AB235" s="14"/>
      <c r="AC235" s="98"/>
    </row>
    <row r="236" spans="1:30" ht="14.4">
      <c r="B236" s="86"/>
      <c r="C236" s="87"/>
      <c r="D236" s="103"/>
      <c r="E236" s="103"/>
      <c r="F236" s="101"/>
      <c r="G236" s="90"/>
      <c r="H236" s="91"/>
      <c r="I236" s="89"/>
      <c r="J236" s="89"/>
      <c r="K236" s="89"/>
      <c r="L236" s="12"/>
      <c r="M236" s="12"/>
      <c r="N236" s="12"/>
      <c r="O236" s="12"/>
      <c r="P236" s="92"/>
      <c r="Q236" s="93"/>
      <c r="R236" s="93"/>
      <c r="S236" s="93"/>
      <c r="T236" s="93"/>
      <c r="Y236" s="14"/>
      <c r="Z236" s="14"/>
      <c r="AA236" s="14"/>
      <c r="AB236" s="14"/>
      <c r="AC236" s="98"/>
    </row>
    <row r="237" spans="1:30" ht="14.4">
      <c r="A237" s="84"/>
      <c r="B237" s="86"/>
      <c r="C237" s="87"/>
      <c r="D237" s="88"/>
      <c r="E237" s="88"/>
      <c r="F237" s="89"/>
      <c r="G237" s="90"/>
      <c r="H237" s="91"/>
      <c r="I237" s="89"/>
      <c r="J237" s="89"/>
      <c r="K237" s="89"/>
      <c r="L237" s="12"/>
      <c r="M237" s="12"/>
      <c r="N237" s="12"/>
      <c r="O237" s="12"/>
      <c r="P237" s="92"/>
      <c r="Q237" s="93"/>
      <c r="R237" s="93"/>
      <c r="S237" s="93"/>
      <c r="T237" s="93"/>
      <c r="Y237" s="14"/>
      <c r="Z237" s="14"/>
      <c r="AA237" s="14"/>
      <c r="AB237" s="14"/>
      <c r="AC237" s="98"/>
    </row>
    <row r="238" spans="1:30" ht="16.2">
      <c r="A238" s="84"/>
      <c r="B238" s="86"/>
      <c r="C238" s="87"/>
      <c r="D238" s="96"/>
      <c r="E238" s="100"/>
      <c r="F238" s="99"/>
      <c r="G238" s="90"/>
      <c r="H238" s="91"/>
      <c r="I238" s="89"/>
      <c r="J238" s="89"/>
      <c r="K238" s="89"/>
      <c r="L238" s="12"/>
      <c r="M238" s="12"/>
      <c r="N238" s="12"/>
      <c r="O238" s="12"/>
      <c r="P238" s="92"/>
      <c r="Q238" s="93"/>
      <c r="R238" s="93"/>
      <c r="S238" s="93"/>
      <c r="T238" s="93"/>
      <c r="U238" s="13"/>
      <c r="V238" s="13"/>
      <c r="W238" s="13"/>
      <c r="X238" s="13"/>
      <c r="Y238" s="94"/>
      <c r="Z238" s="94"/>
      <c r="AA238" s="94"/>
      <c r="AB238" s="94"/>
      <c r="AC238" s="95"/>
      <c r="AD238" s="84"/>
    </row>
    <row r="239" spans="1:30" ht="16.2">
      <c r="A239" s="84"/>
      <c r="B239" s="86"/>
      <c r="C239" s="87"/>
      <c r="D239" s="96"/>
      <c r="E239" s="96"/>
      <c r="F239" s="99"/>
      <c r="G239" s="90"/>
      <c r="H239" s="91"/>
      <c r="I239" s="89"/>
      <c r="J239" s="89"/>
      <c r="K239" s="89"/>
      <c r="L239" s="12"/>
      <c r="M239" s="12"/>
      <c r="N239" s="12"/>
      <c r="O239" s="12"/>
      <c r="P239" s="92"/>
      <c r="Q239" s="93"/>
      <c r="R239" s="93"/>
      <c r="S239" s="93"/>
      <c r="T239" s="93"/>
      <c r="Y239" s="94"/>
      <c r="Z239" s="94"/>
      <c r="AA239" s="94"/>
      <c r="AB239" s="94"/>
      <c r="AC239" s="95"/>
      <c r="AD239" s="84"/>
    </row>
    <row r="240" spans="1:30" ht="16.2">
      <c r="B240" s="86"/>
      <c r="C240" s="87"/>
      <c r="D240" s="96"/>
      <c r="E240" s="96"/>
      <c r="F240" s="99"/>
      <c r="G240" s="90"/>
      <c r="H240" s="91"/>
      <c r="I240" s="89"/>
      <c r="J240" s="89"/>
      <c r="K240" s="89"/>
      <c r="L240" s="12"/>
      <c r="M240" s="12"/>
      <c r="N240" s="12"/>
      <c r="O240" s="12"/>
      <c r="P240" s="92"/>
      <c r="Q240" s="93"/>
      <c r="R240" s="93"/>
      <c r="S240" s="93"/>
      <c r="T240" s="93"/>
      <c r="Y240" s="94"/>
      <c r="Z240" s="94"/>
      <c r="AA240" s="94"/>
      <c r="AB240" s="94"/>
      <c r="AC240" s="95"/>
    </row>
    <row r="241" spans="1:30" ht="16.2">
      <c r="B241" s="86"/>
      <c r="C241" s="87"/>
      <c r="D241" s="96"/>
      <c r="E241" s="96"/>
      <c r="F241" s="99"/>
      <c r="G241" s="90"/>
      <c r="H241" s="91"/>
      <c r="I241" s="89"/>
      <c r="J241" s="89"/>
      <c r="K241" s="89"/>
      <c r="L241" s="12"/>
      <c r="M241" s="12"/>
      <c r="N241" s="12"/>
      <c r="O241" s="12"/>
      <c r="P241" s="92"/>
      <c r="Q241" s="93"/>
      <c r="R241" s="93"/>
      <c r="S241" s="93"/>
      <c r="T241" s="93"/>
      <c r="U241" s="13"/>
      <c r="V241" s="13"/>
      <c r="W241" s="13"/>
      <c r="X241" s="13"/>
      <c r="Y241" s="94"/>
      <c r="Z241" s="94"/>
      <c r="AA241" s="94"/>
      <c r="AB241" s="94"/>
      <c r="AC241" s="95"/>
    </row>
    <row r="242" spans="1:30" ht="16.2">
      <c r="B242" s="86"/>
      <c r="C242" s="87"/>
      <c r="D242" s="88"/>
      <c r="E242" s="88"/>
      <c r="F242" s="89"/>
      <c r="G242" s="90"/>
      <c r="H242" s="91"/>
      <c r="I242" s="89"/>
      <c r="J242" s="89"/>
      <c r="K242" s="89"/>
      <c r="L242" s="12"/>
      <c r="M242" s="12"/>
      <c r="N242" s="12"/>
      <c r="O242" s="12"/>
      <c r="P242" s="92"/>
      <c r="Q242" s="93"/>
      <c r="R242" s="93"/>
      <c r="S242" s="93"/>
      <c r="T242" s="93"/>
      <c r="U242" s="13"/>
      <c r="V242" s="13"/>
      <c r="W242" s="13"/>
      <c r="X242" s="13"/>
      <c r="Y242" s="94"/>
      <c r="Z242" s="94"/>
      <c r="AA242" s="94"/>
      <c r="AB242" s="94"/>
      <c r="AC242" s="95"/>
      <c r="AD242" s="84"/>
    </row>
    <row r="243" spans="1:30" ht="16.2">
      <c r="B243" s="86"/>
      <c r="C243" s="87"/>
      <c r="D243" s="96"/>
      <c r="E243" s="96"/>
      <c r="F243" s="89"/>
      <c r="G243" s="90"/>
      <c r="H243" s="91"/>
      <c r="I243" s="89"/>
      <c r="J243" s="89"/>
      <c r="K243" s="89"/>
      <c r="L243" s="12"/>
      <c r="M243" s="12"/>
      <c r="N243" s="12"/>
      <c r="O243" s="12"/>
      <c r="P243" s="92"/>
      <c r="Q243" s="93"/>
      <c r="R243" s="93"/>
      <c r="S243" s="93"/>
      <c r="T243" s="93"/>
      <c r="Y243" s="94"/>
      <c r="Z243" s="94"/>
      <c r="AA243" s="94"/>
      <c r="AB243" s="94"/>
      <c r="AC243" s="95"/>
      <c r="AD243" s="84"/>
    </row>
    <row r="244" spans="1:30" ht="16.2">
      <c r="B244" s="86"/>
      <c r="C244" s="87"/>
      <c r="D244" s="97"/>
      <c r="E244" s="97"/>
      <c r="F244" s="89"/>
      <c r="G244" s="90"/>
      <c r="H244" s="91"/>
      <c r="I244" s="89"/>
      <c r="J244" s="89"/>
      <c r="K244" s="89"/>
      <c r="L244" s="12"/>
      <c r="M244" s="12"/>
      <c r="N244" s="12"/>
      <c r="O244" s="12"/>
      <c r="P244" s="92"/>
      <c r="Q244" s="93"/>
      <c r="R244" s="93"/>
      <c r="S244" s="93"/>
      <c r="T244" s="93"/>
      <c r="U244" s="13"/>
      <c r="V244" s="13"/>
      <c r="W244" s="13"/>
      <c r="X244" s="13"/>
      <c r="Y244" s="94"/>
      <c r="Z244" s="94"/>
      <c r="AA244" s="94"/>
      <c r="AB244" s="94"/>
      <c r="AC244" s="95"/>
      <c r="AD244" s="84"/>
    </row>
    <row r="245" spans="1:30" ht="14.4">
      <c r="B245" s="86"/>
      <c r="C245" s="89"/>
      <c r="D245" s="97"/>
      <c r="E245" s="97"/>
      <c r="F245" s="89"/>
      <c r="G245" s="90"/>
      <c r="H245" s="91"/>
      <c r="I245" s="89"/>
      <c r="J245" s="89"/>
      <c r="K245" s="89"/>
      <c r="L245" s="12"/>
      <c r="M245" s="12"/>
      <c r="N245" s="12"/>
      <c r="O245" s="12"/>
      <c r="P245" s="92"/>
      <c r="Q245" s="93"/>
      <c r="R245" s="93"/>
      <c r="S245" s="93"/>
      <c r="T245" s="93"/>
      <c r="Y245" s="14"/>
      <c r="Z245" s="14"/>
      <c r="AA245" s="14"/>
      <c r="AB245" s="14"/>
      <c r="AC245" s="98"/>
    </row>
    <row r="246" spans="1:30" ht="16.2">
      <c r="B246" s="86"/>
      <c r="C246" s="87"/>
      <c r="D246" s="96"/>
      <c r="E246" s="96"/>
      <c r="F246" s="99"/>
      <c r="G246" s="90"/>
      <c r="H246" s="91"/>
      <c r="I246" s="89"/>
      <c r="J246" s="89"/>
      <c r="K246" s="89"/>
      <c r="L246" s="12"/>
      <c r="M246" s="12"/>
      <c r="N246" s="12"/>
      <c r="O246" s="12"/>
      <c r="P246" s="92"/>
      <c r="Q246" s="93"/>
      <c r="R246" s="93"/>
      <c r="S246" s="93"/>
      <c r="T246" s="93"/>
      <c r="U246" s="13"/>
      <c r="V246" s="13"/>
      <c r="W246" s="13"/>
      <c r="X246" s="13"/>
      <c r="Y246" s="94"/>
      <c r="Z246" s="94"/>
      <c r="AA246" s="94"/>
      <c r="AB246" s="94"/>
      <c r="AC246" s="95"/>
    </row>
    <row r="247" spans="1:30" ht="14.4">
      <c r="B247" s="86"/>
      <c r="C247" s="87"/>
      <c r="D247" s="100"/>
      <c r="E247" s="100"/>
      <c r="F247" s="89"/>
      <c r="G247" s="90"/>
      <c r="H247" s="91"/>
      <c r="I247" s="89"/>
      <c r="J247" s="89"/>
      <c r="K247" s="89"/>
      <c r="L247" s="12"/>
      <c r="M247" s="12"/>
      <c r="N247" s="12"/>
      <c r="O247" s="12"/>
      <c r="P247" s="92"/>
      <c r="Q247" s="93"/>
      <c r="R247" s="93"/>
      <c r="S247" s="93"/>
      <c r="T247" s="93"/>
      <c r="Y247" s="14"/>
      <c r="Z247" s="14"/>
      <c r="AA247" s="14"/>
      <c r="AB247" s="14"/>
      <c r="AC247" s="98"/>
    </row>
    <row r="248" spans="1:30" ht="16.2">
      <c r="B248" s="86"/>
      <c r="C248" s="87"/>
      <c r="D248" s="97"/>
      <c r="E248" s="88"/>
      <c r="F248" s="101"/>
      <c r="G248" s="90"/>
      <c r="H248" s="91"/>
      <c r="I248" s="89"/>
      <c r="J248" s="89"/>
      <c r="K248" s="89"/>
      <c r="L248" s="12"/>
      <c r="M248" s="12"/>
      <c r="N248" s="12"/>
      <c r="O248" s="12"/>
      <c r="P248" s="92"/>
      <c r="Q248" s="93"/>
      <c r="R248" s="93"/>
      <c r="S248" s="93"/>
      <c r="T248" s="93"/>
      <c r="U248" s="13"/>
      <c r="V248" s="13"/>
      <c r="W248" s="13"/>
      <c r="X248" s="13"/>
      <c r="Y248" s="94"/>
      <c r="Z248" s="94"/>
      <c r="AA248" s="94"/>
      <c r="AB248" s="94"/>
      <c r="AC248" s="95"/>
      <c r="AD248" s="84"/>
    </row>
    <row r="249" spans="1:30" ht="14.4">
      <c r="B249" s="86"/>
      <c r="C249" s="87"/>
      <c r="D249" s="88"/>
      <c r="E249" s="88"/>
      <c r="F249" s="101"/>
      <c r="G249" s="90"/>
      <c r="H249" s="91"/>
      <c r="I249" s="89"/>
      <c r="J249" s="89"/>
      <c r="K249" s="89"/>
      <c r="L249" s="12"/>
      <c r="M249" s="12"/>
      <c r="N249" s="12"/>
      <c r="O249" s="12"/>
      <c r="P249" s="92"/>
      <c r="Q249" s="93"/>
      <c r="R249" s="93"/>
      <c r="S249" s="93"/>
      <c r="T249" s="93"/>
      <c r="Y249" s="14"/>
      <c r="Z249" s="14"/>
      <c r="AA249" s="14"/>
      <c r="AB249" s="14"/>
      <c r="AC249" s="98"/>
    </row>
    <row r="250" spans="1:30" ht="16.2">
      <c r="B250" s="86"/>
      <c r="C250" s="87"/>
      <c r="D250" s="88"/>
      <c r="E250" s="88"/>
      <c r="F250" s="101"/>
      <c r="G250" s="90"/>
      <c r="H250" s="91"/>
      <c r="I250" s="89"/>
      <c r="J250" s="89"/>
      <c r="K250" s="89"/>
      <c r="L250" s="12"/>
      <c r="M250" s="12"/>
      <c r="N250" s="12"/>
      <c r="O250" s="12"/>
      <c r="P250" s="92"/>
      <c r="Q250" s="93"/>
      <c r="R250" s="93"/>
      <c r="S250" s="93"/>
      <c r="T250" s="93"/>
      <c r="U250" s="13"/>
      <c r="V250" s="13"/>
      <c r="W250" s="13"/>
      <c r="X250" s="13"/>
      <c r="Y250" s="94"/>
      <c r="Z250" s="94"/>
      <c r="AA250" s="94"/>
      <c r="AB250" s="94"/>
      <c r="AC250" s="95"/>
    </row>
    <row r="251" spans="1:30" ht="16.2">
      <c r="B251" s="86"/>
      <c r="C251" s="87"/>
      <c r="D251" s="97"/>
      <c r="E251" s="97"/>
      <c r="F251" s="89"/>
      <c r="G251" s="90"/>
      <c r="H251" s="91"/>
      <c r="I251" s="89"/>
      <c r="J251" s="89"/>
      <c r="K251" s="89"/>
      <c r="L251" s="12"/>
      <c r="M251" s="12"/>
      <c r="N251" s="12"/>
      <c r="O251" s="12"/>
      <c r="P251" s="92"/>
      <c r="Q251" s="93"/>
      <c r="R251" s="93"/>
      <c r="S251" s="93"/>
      <c r="T251" s="93"/>
      <c r="U251" s="13"/>
      <c r="V251" s="13"/>
      <c r="W251" s="13"/>
      <c r="X251" s="13"/>
      <c r="Y251" s="94"/>
      <c r="Z251" s="94"/>
      <c r="AA251" s="94"/>
      <c r="AB251" s="94"/>
      <c r="AC251" s="95"/>
      <c r="AD251" s="84"/>
    </row>
    <row r="252" spans="1:30" ht="16.2">
      <c r="B252" s="86"/>
      <c r="C252" s="87"/>
      <c r="D252" s="88"/>
      <c r="E252" s="88"/>
      <c r="F252" s="12"/>
      <c r="G252" s="90"/>
      <c r="H252" s="102"/>
      <c r="I252" s="101"/>
      <c r="J252" s="101"/>
      <c r="K252" s="101"/>
      <c r="L252" s="12"/>
      <c r="M252" s="12"/>
      <c r="N252" s="12"/>
      <c r="O252" s="12"/>
      <c r="P252" s="92"/>
      <c r="Q252" s="93"/>
      <c r="R252" s="93"/>
      <c r="S252" s="93"/>
      <c r="T252" s="93"/>
      <c r="U252" s="13"/>
      <c r="V252" s="13"/>
      <c r="W252" s="13"/>
      <c r="X252" s="13"/>
      <c r="Y252" s="94"/>
      <c r="Z252" s="94"/>
      <c r="AA252" s="94"/>
      <c r="AB252" s="94"/>
      <c r="AC252" s="95"/>
    </row>
    <row r="253" spans="1:30" ht="16.2">
      <c r="B253" s="86"/>
      <c r="C253" s="87"/>
      <c r="D253" s="88"/>
      <c r="E253" s="88"/>
      <c r="F253" s="12"/>
      <c r="G253" s="90"/>
      <c r="H253" s="102"/>
      <c r="I253" s="101"/>
      <c r="J253" s="101"/>
      <c r="K253" s="101"/>
      <c r="L253" s="12"/>
      <c r="M253" s="12"/>
      <c r="N253" s="12"/>
      <c r="O253" s="12"/>
      <c r="P253" s="92"/>
      <c r="Q253" s="93"/>
      <c r="R253" s="93"/>
      <c r="S253" s="93"/>
      <c r="T253" s="93"/>
      <c r="U253" s="13"/>
      <c r="V253" s="13"/>
      <c r="W253" s="13"/>
      <c r="X253" s="13"/>
      <c r="Y253" s="94"/>
      <c r="Z253" s="94"/>
      <c r="AA253" s="94"/>
      <c r="AB253" s="94"/>
      <c r="AC253" s="95"/>
    </row>
    <row r="254" spans="1:30" ht="16.2">
      <c r="A254" s="84"/>
      <c r="B254" s="86"/>
      <c r="C254" s="87"/>
      <c r="D254" s="88"/>
      <c r="E254" s="88"/>
      <c r="F254" s="89"/>
      <c r="G254" s="90"/>
      <c r="H254" s="91"/>
      <c r="I254" s="89"/>
      <c r="J254" s="89"/>
      <c r="K254" s="89"/>
      <c r="L254" s="12"/>
      <c r="M254" s="12"/>
      <c r="N254" s="12"/>
      <c r="O254" s="12"/>
      <c r="P254" s="92"/>
      <c r="Q254" s="93"/>
      <c r="R254" s="93"/>
      <c r="S254" s="93"/>
      <c r="T254" s="93"/>
      <c r="U254" s="13"/>
      <c r="V254" s="13"/>
      <c r="W254" s="13"/>
      <c r="X254" s="13"/>
      <c r="Y254" s="94"/>
      <c r="Z254" s="94"/>
      <c r="AA254" s="94"/>
      <c r="AB254" s="94"/>
      <c r="AC254" s="95"/>
    </row>
    <row r="255" spans="1:30" ht="16.2">
      <c r="A255" s="84"/>
      <c r="B255" s="86"/>
      <c r="C255" s="87"/>
      <c r="D255" s="96"/>
      <c r="E255" s="96"/>
      <c r="F255" s="99"/>
      <c r="G255" s="90"/>
      <c r="H255" s="91"/>
      <c r="I255" s="89"/>
      <c r="J255" s="89"/>
      <c r="K255" s="89"/>
      <c r="L255" s="12"/>
      <c r="M255" s="12"/>
      <c r="N255" s="12"/>
      <c r="O255" s="12"/>
      <c r="P255" s="92"/>
      <c r="Q255" s="93"/>
      <c r="R255" s="93"/>
      <c r="S255" s="93"/>
      <c r="T255" s="93"/>
      <c r="U255" s="13"/>
      <c r="V255" s="13"/>
      <c r="W255" s="13"/>
      <c r="X255" s="13"/>
      <c r="Y255" s="94"/>
      <c r="Z255" s="94"/>
      <c r="AA255" s="94"/>
      <c r="AB255" s="94"/>
      <c r="AC255" s="95"/>
      <c r="AD255" s="84"/>
    </row>
    <row r="256" spans="1:30" ht="16.2">
      <c r="A256" s="84"/>
      <c r="B256" s="86"/>
      <c r="C256" s="87"/>
      <c r="D256" s="96"/>
      <c r="E256" s="100"/>
      <c r="F256" s="99"/>
      <c r="G256" s="90"/>
      <c r="H256" s="91"/>
      <c r="I256" s="89"/>
      <c r="J256" s="89"/>
      <c r="K256" s="89"/>
      <c r="L256" s="12"/>
      <c r="M256" s="12"/>
      <c r="N256" s="12"/>
      <c r="O256" s="12"/>
      <c r="P256" s="92"/>
      <c r="Q256" s="93"/>
      <c r="R256" s="93"/>
      <c r="S256" s="93"/>
      <c r="T256" s="93"/>
      <c r="U256" s="13"/>
      <c r="V256" s="13"/>
      <c r="W256" s="13"/>
      <c r="X256" s="13"/>
      <c r="Y256" s="94"/>
      <c r="Z256" s="94"/>
      <c r="AA256" s="94"/>
      <c r="AB256" s="94"/>
      <c r="AC256" s="95"/>
      <c r="AD256" s="84"/>
    </row>
    <row r="257" spans="2:30" ht="16.2">
      <c r="B257" s="86"/>
      <c r="C257" s="87"/>
      <c r="D257" s="96"/>
      <c r="E257" s="96"/>
      <c r="F257" s="99"/>
      <c r="G257" s="90"/>
      <c r="H257" s="91"/>
      <c r="I257" s="89"/>
      <c r="J257" s="89"/>
      <c r="K257" s="89"/>
      <c r="L257" s="12"/>
      <c r="M257" s="12"/>
      <c r="N257" s="12"/>
      <c r="O257" s="12"/>
      <c r="P257" s="92"/>
      <c r="Q257" s="93"/>
      <c r="R257" s="93"/>
      <c r="S257" s="93"/>
      <c r="T257" s="93"/>
      <c r="U257" s="13"/>
      <c r="V257" s="13"/>
      <c r="W257" s="13"/>
      <c r="X257" s="13"/>
      <c r="Y257" s="94"/>
      <c r="Z257" s="94"/>
      <c r="AA257" s="94"/>
      <c r="AB257" s="94"/>
      <c r="AC257" s="95"/>
      <c r="AD257" s="84"/>
    </row>
    <row r="258" spans="2:30" ht="14.4">
      <c r="B258" s="86"/>
      <c r="C258" s="87"/>
      <c r="D258" s="96"/>
      <c r="E258" s="96"/>
      <c r="F258" s="99"/>
      <c r="G258" s="90"/>
      <c r="H258" s="91"/>
      <c r="I258" s="89"/>
      <c r="J258" s="89"/>
      <c r="K258" s="89"/>
      <c r="L258" s="12"/>
      <c r="M258" s="12"/>
      <c r="N258" s="12"/>
      <c r="O258" s="12"/>
      <c r="P258" s="92"/>
      <c r="Q258" s="93"/>
      <c r="R258" s="93"/>
      <c r="S258" s="93"/>
      <c r="T258" s="93"/>
      <c r="Y258" s="14"/>
      <c r="Z258" s="14"/>
      <c r="AA258" s="14"/>
      <c r="AB258" s="14"/>
      <c r="AC258" s="98"/>
    </row>
    <row r="259" spans="2:30" ht="16.2">
      <c r="B259" s="86"/>
      <c r="C259" s="87"/>
      <c r="D259" s="97"/>
      <c r="E259" s="97"/>
      <c r="F259" s="99"/>
      <c r="G259" s="90"/>
      <c r="H259" s="91"/>
      <c r="I259" s="89"/>
      <c r="J259" s="89"/>
      <c r="K259" s="89"/>
      <c r="L259" s="12"/>
      <c r="M259" s="12"/>
      <c r="N259" s="12"/>
      <c r="O259" s="12"/>
      <c r="P259" s="92"/>
      <c r="Q259" s="93"/>
      <c r="R259" s="93"/>
      <c r="S259" s="93"/>
      <c r="T259" s="93"/>
      <c r="U259" s="13"/>
      <c r="V259" s="13"/>
      <c r="W259" s="13"/>
      <c r="X259" s="13"/>
      <c r="Y259" s="94"/>
      <c r="Z259" s="94"/>
      <c r="AA259" s="94"/>
      <c r="AB259" s="94"/>
      <c r="AC259" s="95"/>
    </row>
    <row r="260" spans="2:30" ht="16.2">
      <c r="B260" s="86"/>
      <c r="C260" s="87"/>
      <c r="D260" s="96"/>
      <c r="E260" s="96"/>
      <c r="F260" s="99"/>
      <c r="G260" s="90"/>
      <c r="H260" s="91"/>
      <c r="I260" s="89"/>
      <c r="J260" s="89"/>
      <c r="K260" s="89"/>
      <c r="L260" s="12"/>
      <c r="M260" s="12"/>
      <c r="N260" s="12"/>
      <c r="O260" s="12"/>
      <c r="P260" s="92"/>
      <c r="Q260" s="93"/>
      <c r="R260" s="93"/>
      <c r="S260" s="93"/>
      <c r="T260" s="93"/>
      <c r="U260" s="13"/>
      <c r="V260" s="13"/>
      <c r="W260" s="13"/>
      <c r="X260" s="13"/>
      <c r="Y260" s="94"/>
      <c r="Z260" s="94"/>
      <c r="AA260" s="94"/>
      <c r="AB260" s="94"/>
      <c r="AC260" s="95"/>
      <c r="AD260" s="84"/>
    </row>
    <row r="261" spans="2:30" ht="16.2">
      <c r="B261" s="86"/>
      <c r="C261" s="87"/>
      <c r="D261" s="97"/>
      <c r="E261" s="97"/>
      <c r="F261" s="89"/>
      <c r="G261" s="90"/>
      <c r="H261" s="91"/>
      <c r="I261" s="89"/>
      <c r="J261" s="89"/>
      <c r="K261" s="89"/>
      <c r="L261" s="12"/>
      <c r="M261" s="12"/>
      <c r="N261" s="12"/>
      <c r="O261" s="12"/>
      <c r="P261" s="92"/>
      <c r="Q261" s="93"/>
      <c r="R261" s="93"/>
      <c r="S261" s="93"/>
      <c r="T261" s="93"/>
      <c r="U261" s="13"/>
      <c r="V261" s="13"/>
      <c r="W261" s="13"/>
      <c r="X261" s="13"/>
      <c r="Y261" s="94"/>
      <c r="Z261" s="94"/>
      <c r="AA261" s="94"/>
      <c r="AB261" s="94"/>
      <c r="AC261" s="95"/>
    </row>
    <row r="262" spans="2:30" ht="16.2">
      <c r="B262" s="86"/>
      <c r="C262" s="87"/>
      <c r="D262" s="97"/>
      <c r="E262" s="97"/>
      <c r="F262" s="89"/>
      <c r="G262" s="90"/>
      <c r="H262" s="91"/>
      <c r="I262" s="89"/>
      <c r="J262" s="89"/>
      <c r="K262" s="89"/>
      <c r="L262" s="12"/>
      <c r="M262" s="12"/>
      <c r="N262" s="12"/>
      <c r="O262" s="12"/>
      <c r="P262" s="92"/>
      <c r="Q262" s="93"/>
      <c r="R262" s="93"/>
      <c r="S262" s="93"/>
      <c r="T262" s="93"/>
      <c r="U262" s="13"/>
      <c r="V262" s="13"/>
      <c r="W262" s="13"/>
      <c r="X262" s="13"/>
      <c r="Y262" s="94"/>
      <c r="Z262" s="94"/>
      <c r="AA262" s="94"/>
      <c r="AB262" s="94"/>
      <c r="AC262" s="95"/>
    </row>
    <row r="263" spans="2:30" ht="16.2">
      <c r="B263" s="86"/>
      <c r="C263" s="87"/>
      <c r="D263" s="96"/>
      <c r="E263" s="96"/>
      <c r="F263" s="99"/>
      <c r="G263" s="90"/>
      <c r="H263" s="91"/>
      <c r="I263" s="89"/>
      <c r="J263" s="89"/>
      <c r="K263" s="89"/>
      <c r="L263" s="12"/>
      <c r="M263" s="12"/>
      <c r="N263" s="12"/>
      <c r="O263" s="12"/>
      <c r="P263" s="92"/>
      <c r="Q263" s="93"/>
      <c r="R263" s="93"/>
      <c r="S263" s="93"/>
      <c r="T263" s="93"/>
      <c r="U263" s="13"/>
      <c r="V263" s="13"/>
      <c r="W263" s="13"/>
      <c r="X263" s="13"/>
      <c r="Y263" s="94"/>
      <c r="Z263" s="94"/>
      <c r="AA263" s="94"/>
      <c r="AB263" s="94"/>
      <c r="AC263" s="95"/>
      <c r="AD263" s="84"/>
    </row>
    <row r="264" spans="2:30" ht="16.2">
      <c r="B264" s="86"/>
      <c r="C264" s="87"/>
      <c r="D264" s="88"/>
      <c r="E264" s="100"/>
      <c r="F264" s="89"/>
      <c r="G264" s="90"/>
      <c r="H264" s="91"/>
      <c r="I264" s="89"/>
      <c r="J264" s="89"/>
      <c r="K264" s="89"/>
      <c r="L264" s="12"/>
      <c r="M264" s="12"/>
      <c r="N264" s="12"/>
      <c r="O264" s="12"/>
      <c r="P264" s="92"/>
      <c r="Q264" s="93"/>
      <c r="R264" s="93"/>
      <c r="S264" s="93"/>
      <c r="T264" s="93"/>
      <c r="U264" s="13"/>
      <c r="V264" s="13"/>
      <c r="W264" s="13"/>
      <c r="X264" s="13"/>
      <c r="Y264" s="94"/>
      <c r="Z264" s="94"/>
      <c r="AA264" s="94"/>
      <c r="AB264" s="94"/>
      <c r="AC264" s="95"/>
      <c r="AD264" s="84"/>
    </row>
    <row r="265" spans="2:30" ht="16.2">
      <c r="B265" s="86"/>
      <c r="C265" s="87"/>
      <c r="D265" s="96"/>
      <c r="E265" s="106"/>
      <c r="F265" s="99"/>
      <c r="G265" s="90"/>
      <c r="H265" s="91"/>
      <c r="I265" s="89"/>
      <c r="J265" s="89"/>
      <c r="K265" s="89"/>
      <c r="L265" s="12"/>
      <c r="M265" s="12"/>
      <c r="N265" s="12"/>
      <c r="O265" s="12"/>
      <c r="P265" s="92"/>
      <c r="Q265" s="93"/>
      <c r="R265" s="93"/>
      <c r="S265" s="93"/>
      <c r="T265" s="93"/>
      <c r="U265" s="13"/>
      <c r="V265" s="13"/>
      <c r="W265" s="13"/>
      <c r="X265" s="13"/>
      <c r="Y265" s="94"/>
      <c r="Z265" s="94"/>
      <c r="AA265" s="94"/>
      <c r="AB265" s="94"/>
      <c r="AC265" s="95"/>
    </row>
    <row r="266" spans="2:30" ht="16.2">
      <c r="B266" s="86"/>
      <c r="C266" s="87"/>
      <c r="D266" s="96"/>
      <c r="E266" s="96"/>
      <c r="F266" s="99"/>
      <c r="G266" s="90"/>
      <c r="H266" s="91"/>
      <c r="I266" s="89"/>
      <c r="J266" s="89"/>
      <c r="K266" s="89"/>
      <c r="L266" s="12"/>
      <c r="M266" s="12"/>
      <c r="N266" s="12"/>
      <c r="O266" s="12"/>
      <c r="P266" s="92"/>
      <c r="Q266" s="93"/>
      <c r="R266" s="93"/>
      <c r="S266" s="93"/>
      <c r="T266" s="93"/>
      <c r="U266" s="13"/>
      <c r="V266" s="13"/>
      <c r="W266" s="13"/>
      <c r="X266" s="13"/>
      <c r="Y266" s="94"/>
      <c r="Z266" s="94"/>
      <c r="AA266" s="94"/>
      <c r="AB266" s="94"/>
      <c r="AC266" s="95"/>
    </row>
  </sheetData>
  <sortState xmlns:xlrd2="http://schemas.microsoft.com/office/spreadsheetml/2017/richdata2" ref="B7:AD266">
    <sortCondition ref="K7:K266" customList="MR,SR,NSR"/>
    <sortCondition ref="F7:F266" customList="F,M"/>
    <sortCondition ref="J7:J266" customList="c,b,a,ex"/>
    <sortCondition ref="N7:N266"/>
    <sortCondition descending="1" ref="I7:I266"/>
    <sortCondition ref="H7:H266"/>
  </sortState>
  <mergeCells count="23">
    <mergeCell ref="B181:N181"/>
    <mergeCell ref="B198:N198"/>
    <mergeCell ref="B206:N206"/>
    <mergeCell ref="B126:N126"/>
    <mergeCell ref="B141:N141"/>
    <mergeCell ref="B148:N148"/>
    <mergeCell ref="B161:N161"/>
    <mergeCell ref="B175:N175"/>
    <mergeCell ref="B61:N61"/>
    <mergeCell ref="B76:N76"/>
    <mergeCell ref="B103:N103"/>
    <mergeCell ref="B120:N120"/>
    <mergeCell ref="B94:N94"/>
    <mergeCell ref="B42:N42"/>
    <mergeCell ref="B20:N20"/>
    <mergeCell ref="B31:N31"/>
    <mergeCell ref="B38:N38"/>
    <mergeCell ref="B53:N53"/>
    <mergeCell ref="U5:X5"/>
    <mergeCell ref="Y5:AB5"/>
    <mergeCell ref="B6:N6"/>
    <mergeCell ref="B9:N9"/>
    <mergeCell ref="B13:N13"/>
  </mergeCells>
  <phoneticPr fontId="1" type="noConversion"/>
  <printOptions horizontalCentered="1"/>
  <pageMargins left="0" right="0" top="0.19685039370078741" bottom="0.19685039370078741" header="0.51181102362204722" footer="0.51181102362204722"/>
  <pageSetup paperSize="9" scale="81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436E8-5066-42C3-87B0-31B100B8D4E0}">
  <dimension ref="A1:B37"/>
  <sheetViews>
    <sheetView workbookViewId="0">
      <selection activeCell="B2" sqref="B2"/>
    </sheetView>
  </sheetViews>
  <sheetFormatPr defaultRowHeight="13.2"/>
  <sheetData>
    <row r="1" spans="1:2" ht="15">
      <c r="A1" s="10" t="s">
        <v>451</v>
      </c>
    </row>
    <row r="2" spans="1:2" ht="14.4">
      <c r="A2" s="11" t="s">
        <v>453</v>
      </c>
      <c r="B2" s="51">
        <v>32</v>
      </c>
    </row>
    <row r="3" spans="1:2" ht="15.6">
      <c r="A3" s="11" t="s">
        <v>456</v>
      </c>
      <c r="B3" s="50">
        <v>10</v>
      </c>
    </row>
    <row r="4" spans="1:2" ht="15.6">
      <c r="A4" s="11" t="s">
        <v>457</v>
      </c>
      <c r="B4" s="50">
        <v>15</v>
      </c>
    </row>
    <row r="5" spans="1:2" ht="15.6">
      <c r="A5" s="11" t="s">
        <v>458</v>
      </c>
      <c r="B5" s="50">
        <v>16</v>
      </c>
    </row>
    <row r="6" spans="1:2" ht="15.6">
      <c r="A6" s="11" t="s">
        <v>459</v>
      </c>
      <c r="B6" s="50">
        <v>15</v>
      </c>
    </row>
    <row r="7" spans="1:2" ht="15.6">
      <c r="A7" s="11" t="s">
        <v>460</v>
      </c>
      <c r="B7" s="50">
        <v>30</v>
      </c>
    </row>
    <row r="8" spans="1:2" ht="15.6">
      <c r="A8" s="11" t="s">
        <v>461</v>
      </c>
      <c r="B8" s="50">
        <v>25</v>
      </c>
    </row>
    <row r="9" spans="1:2" ht="15.6">
      <c r="A9" s="11" t="s">
        <v>462</v>
      </c>
      <c r="B9" s="50">
        <v>20</v>
      </c>
    </row>
    <row r="10" spans="1:2" ht="15.6">
      <c r="A10" s="11" t="s">
        <v>463</v>
      </c>
      <c r="B10" s="50">
        <v>26</v>
      </c>
    </row>
    <row r="11" spans="1:2" ht="15.6">
      <c r="A11" s="11" t="s">
        <v>464</v>
      </c>
      <c r="B11" s="50">
        <v>6</v>
      </c>
    </row>
    <row r="12" spans="1:2" ht="15.6">
      <c r="A12" s="11" t="s">
        <v>465</v>
      </c>
      <c r="B12" s="50">
        <v>50</v>
      </c>
    </row>
    <row r="13" spans="1:2" ht="15.6">
      <c r="A13" s="11" t="s">
        <v>466</v>
      </c>
      <c r="B13" s="50">
        <v>7</v>
      </c>
    </row>
    <row r="14" spans="1:2" ht="15.6">
      <c r="A14" s="11" t="s">
        <v>467</v>
      </c>
      <c r="B14" s="50">
        <v>20</v>
      </c>
    </row>
    <row r="15" spans="1:2" ht="15.6">
      <c r="A15" s="11" t="s">
        <v>468</v>
      </c>
      <c r="B15" s="50">
        <v>9</v>
      </c>
    </row>
    <row r="16" spans="1:2" ht="15.6">
      <c r="A16" s="11" t="s">
        <v>469</v>
      </c>
      <c r="B16" s="50">
        <v>7</v>
      </c>
    </row>
    <row r="17" spans="1:2" ht="15.6">
      <c r="A17" s="11" t="s">
        <v>470</v>
      </c>
      <c r="B17" s="50">
        <v>2</v>
      </c>
    </row>
    <row r="18" spans="1:2" ht="15.6">
      <c r="A18" s="11" t="s">
        <v>471</v>
      </c>
      <c r="B18" s="50">
        <v>34</v>
      </c>
    </row>
    <row r="19" spans="1:2" ht="15.6">
      <c r="A19" s="11" t="s">
        <v>472</v>
      </c>
      <c r="B19" s="50">
        <v>24</v>
      </c>
    </row>
    <row r="20" spans="1:2" ht="15.6">
      <c r="A20" s="11" t="s">
        <v>455</v>
      </c>
      <c r="B20" s="50">
        <v>20</v>
      </c>
    </row>
    <row r="21" spans="1:2" ht="15.6">
      <c r="A21" s="10" t="s">
        <v>454</v>
      </c>
      <c r="B21" s="50">
        <v>15</v>
      </c>
    </row>
    <row r="22" spans="1:2" ht="15.6">
      <c r="A22" s="11" t="s">
        <v>473</v>
      </c>
      <c r="B22" s="50">
        <v>6</v>
      </c>
    </row>
    <row r="23" spans="1:2" ht="15.6">
      <c r="A23" s="10" t="s">
        <v>474</v>
      </c>
      <c r="B23" s="50">
        <v>8</v>
      </c>
    </row>
    <row r="24" spans="1:2" ht="15.6">
      <c r="A24" s="11" t="s">
        <v>475</v>
      </c>
      <c r="B24" s="50">
        <v>15</v>
      </c>
    </row>
    <row r="25" spans="1:2" ht="15.6">
      <c r="A25" s="10" t="s">
        <v>476</v>
      </c>
      <c r="B25" s="50">
        <v>5</v>
      </c>
    </row>
    <row r="26" spans="1:2" ht="15.6">
      <c r="A26" s="11" t="s">
        <v>477</v>
      </c>
      <c r="B26" s="50">
        <v>19</v>
      </c>
    </row>
    <row r="27" spans="1:2" ht="15.6">
      <c r="A27" s="10" t="s">
        <v>478</v>
      </c>
      <c r="B27" s="50">
        <v>31</v>
      </c>
    </row>
    <row r="28" spans="1:2" ht="15.6">
      <c r="A28" s="11" t="s">
        <v>479</v>
      </c>
      <c r="B28" s="50">
        <v>13</v>
      </c>
    </row>
    <row r="29" spans="1:2" ht="15.6">
      <c r="A29" s="10" t="s">
        <v>480</v>
      </c>
      <c r="B29" s="50">
        <v>27</v>
      </c>
    </row>
    <row r="30" spans="1:2" ht="15.6">
      <c r="A30" s="11" t="s">
        <v>481</v>
      </c>
      <c r="B30" s="50">
        <v>6</v>
      </c>
    </row>
    <row r="31" spans="1:2" ht="15.6">
      <c r="A31" s="10" t="s">
        <v>482</v>
      </c>
      <c r="B31" s="50">
        <v>12</v>
      </c>
    </row>
    <row r="32" spans="1:2" ht="15.6">
      <c r="A32" s="11" t="s">
        <v>483</v>
      </c>
      <c r="B32" s="50">
        <v>40</v>
      </c>
    </row>
    <row r="33" spans="1:2" ht="15.6">
      <c r="A33" s="10" t="s">
        <v>484</v>
      </c>
      <c r="B33" s="50">
        <v>32</v>
      </c>
    </row>
    <row r="34" spans="1:2" ht="15.6">
      <c r="A34" s="11" t="s">
        <v>485</v>
      </c>
      <c r="B34" s="50">
        <v>35</v>
      </c>
    </row>
    <row r="35" spans="1:2" ht="15.6">
      <c r="A35" s="10" t="s">
        <v>486</v>
      </c>
      <c r="B35" s="50">
        <v>6</v>
      </c>
    </row>
    <row r="36" spans="1:2" ht="15.6">
      <c r="A36" s="11" t="s">
        <v>487</v>
      </c>
      <c r="B36" s="50">
        <v>21</v>
      </c>
    </row>
    <row r="37" spans="1:2" ht="15.6">
      <c r="A37" s="10" t="s">
        <v>488</v>
      </c>
      <c r="B37" s="50">
        <v>20</v>
      </c>
    </row>
  </sheetData>
  <phoneticPr fontId="12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CFC9-A209-4907-A8F8-2007BEF59D40}">
  <dimension ref="A1:N146"/>
  <sheetViews>
    <sheetView view="pageLayout" topLeftCell="A127" zoomScaleNormal="100" workbookViewId="0">
      <selection activeCell="C8" sqref="C8"/>
    </sheetView>
  </sheetViews>
  <sheetFormatPr defaultRowHeight="13.2"/>
  <cols>
    <col min="1" max="1" width="6.6640625" style="12" customWidth="1"/>
    <col min="2" max="2" width="15" customWidth="1"/>
    <col min="3" max="3" width="13.33203125" customWidth="1"/>
    <col min="4" max="4" width="6" customWidth="1"/>
    <col min="6" max="6" width="11.33203125" customWidth="1"/>
    <col min="7" max="7" width="6.88671875" customWidth="1"/>
    <col min="8" max="8" width="7.33203125" customWidth="1"/>
    <col min="9" max="9" width="6.44140625" customWidth="1"/>
    <col min="10" max="10" width="8" customWidth="1"/>
    <col min="11" max="11" width="7.21875" customWidth="1"/>
    <col min="12" max="12" width="7.77734375" customWidth="1"/>
  </cols>
  <sheetData>
    <row r="1" spans="1:12" ht="17.399999999999999">
      <c r="A1" s="3"/>
      <c r="B1" s="108" t="s">
        <v>779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13.8">
      <c r="A2" s="3"/>
      <c r="B2" s="6" t="s">
        <v>304</v>
      </c>
      <c r="C2" s="6" t="s">
        <v>305</v>
      </c>
      <c r="D2" s="6" t="s">
        <v>306</v>
      </c>
      <c r="E2" s="6" t="s">
        <v>307</v>
      </c>
      <c r="F2" s="6" t="s">
        <v>308</v>
      </c>
      <c r="G2" s="6" t="s">
        <v>309</v>
      </c>
      <c r="H2" s="6" t="s">
        <v>310</v>
      </c>
      <c r="I2" s="6" t="s">
        <v>449</v>
      </c>
      <c r="J2" s="6" t="s">
        <v>440</v>
      </c>
      <c r="K2" s="6" t="s">
        <v>441</v>
      </c>
      <c r="L2" s="6" t="s">
        <v>442</v>
      </c>
    </row>
    <row r="3" spans="1:12" ht="14.4">
      <c r="A3" s="3" t="s">
        <v>0</v>
      </c>
      <c r="B3" s="19" t="s">
        <v>133</v>
      </c>
      <c r="C3" s="31" t="s">
        <v>134</v>
      </c>
      <c r="D3" s="33" t="s">
        <v>7</v>
      </c>
      <c r="E3" s="21" t="s">
        <v>103</v>
      </c>
      <c r="F3" s="22">
        <v>12831</v>
      </c>
      <c r="G3" s="16">
        <v>12</v>
      </c>
      <c r="H3" s="16" t="str">
        <f t="shared" ref="H3:H4" si="0">IF(G3="","",IF(G3&lt;=3,"EX",IF(G3&lt;=6,"A",IF(G3&lt;=9,"B","C"))))</f>
        <v>C</v>
      </c>
      <c r="I3" s="16" t="s">
        <v>497</v>
      </c>
      <c r="J3" s="3">
        <v>57</v>
      </c>
      <c r="K3" s="3">
        <v>70</v>
      </c>
      <c r="L3" s="3">
        <f t="shared" ref="L3:L4" si="1">SUM(J3+K3)</f>
        <v>127</v>
      </c>
    </row>
    <row r="4" spans="1:12" ht="14.4">
      <c r="A4" s="3" t="s">
        <v>1</v>
      </c>
      <c r="B4" s="19" t="s">
        <v>226</v>
      </c>
      <c r="C4" s="19" t="s">
        <v>227</v>
      </c>
      <c r="D4" s="20" t="s">
        <v>7</v>
      </c>
      <c r="E4" s="21" t="s">
        <v>224</v>
      </c>
      <c r="F4" s="22">
        <v>13844</v>
      </c>
      <c r="G4" s="16">
        <v>12</v>
      </c>
      <c r="H4" s="16" t="str">
        <f t="shared" si="0"/>
        <v>C</v>
      </c>
      <c r="I4" s="24" t="s">
        <v>497</v>
      </c>
      <c r="J4" s="3">
        <v>61</v>
      </c>
      <c r="K4" s="3">
        <v>73</v>
      </c>
      <c r="L4" s="3">
        <f t="shared" si="1"/>
        <v>134</v>
      </c>
    </row>
    <row r="5" spans="1:12" ht="14.4">
      <c r="A5" s="3" t="s">
        <v>2</v>
      </c>
      <c r="B5" s="19"/>
      <c r="C5" s="19"/>
      <c r="D5" s="20"/>
      <c r="E5" s="21"/>
      <c r="F5" s="22"/>
      <c r="G5" s="16"/>
      <c r="H5" s="16"/>
      <c r="I5" s="24"/>
      <c r="J5" s="3"/>
      <c r="K5" s="3"/>
      <c r="L5" s="3"/>
    </row>
    <row r="6" spans="1:12" ht="17.399999999999999">
      <c r="A6" s="3"/>
      <c r="B6" s="108" t="s">
        <v>781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</row>
    <row r="7" spans="1:12" ht="13.8">
      <c r="A7" s="3"/>
      <c r="B7" s="6" t="s">
        <v>304</v>
      </c>
      <c r="C7" s="6" t="s">
        <v>305</v>
      </c>
      <c r="D7" s="6" t="s">
        <v>306</v>
      </c>
      <c r="E7" s="6" t="s">
        <v>307</v>
      </c>
      <c r="F7" s="6" t="s">
        <v>308</v>
      </c>
      <c r="G7" s="6" t="s">
        <v>309</v>
      </c>
      <c r="H7" s="6" t="s">
        <v>310</v>
      </c>
      <c r="I7" s="6" t="s">
        <v>449</v>
      </c>
      <c r="J7" s="6" t="s">
        <v>440</v>
      </c>
      <c r="K7" s="6" t="s">
        <v>441</v>
      </c>
      <c r="L7" s="6" t="s">
        <v>442</v>
      </c>
    </row>
    <row r="8" spans="1:12" ht="14.4">
      <c r="A8" s="3" t="s">
        <v>0</v>
      </c>
      <c r="B8" s="23" t="s">
        <v>685</v>
      </c>
      <c r="C8" s="23" t="s">
        <v>155</v>
      </c>
      <c r="D8" s="16" t="s">
        <v>8</v>
      </c>
      <c r="E8" s="21" t="s">
        <v>52</v>
      </c>
      <c r="F8" s="22">
        <v>14732</v>
      </c>
      <c r="G8" s="16">
        <v>12</v>
      </c>
      <c r="H8" s="16" t="str">
        <f t="shared" ref="H8:H10" si="2">IF(G8="","",IF(G8&lt;=3,"EX",IF(G8&lt;=6,"A",IF(G8&lt;=9,"B","C"))))</f>
        <v>C</v>
      </c>
      <c r="I8" s="24" t="s">
        <v>497</v>
      </c>
      <c r="J8" s="3">
        <v>61</v>
      </c>
      <c r="K8" s="3">
        <v>68</v>
      </c>
      <c r="L8" s="3">
        <f t="shared" ref="L8:L10" si="3">SUM(J8+K8)</f>
        <v>129</v>
      </c>
    </row>
    <row r="9" spans="1:12" ht="14.4">
      <c r="A9" s="3" t="s">
        <v>1</v>
      </c>
      <c r="B9" s="19" t="s">
        <v>168</v>
      </c>
      <c r="C9" s="19" t="s">
        <v>556</v>
      </c>
      <c r="D9" s="20" t="s">
        <v>8</v>
      </c>
      <c r="E9" s="21" t="s">
        <v>263</v>
      </c>
      <c r="F9" s="22">
        <v>14124</v>
      </c>
      <c r="G9" s="16">
        <v>12</v>
      </c>
      <c r="H9" s="16" t="str">
        <f t="shared" si="2"/>
        <v>C</v>
      </c>
      <c r="I9" s="24" t="s">
        <v>497</v>
      </c>
      <c r="J9" s="3">
        <v>67</v>
      </c>
      <c r="K9" s="3">
        <v>71</v>
      </c>
      <c r="L9" s="3">
        <f t="shared" si="3"/>
        <v>138</v>
      </c>
    </row>
    <row r="10" spans="1:12" ht="14.4">
      <c r="A10" s="3" t="s">
        <v>2</v>
      </c>
      <c r="B10" s="43" t="s">
        <v>314</v>
      </c>
      <c r="C10" s="19" t="s">
        <v>159</v>
      </c>
      <c r="D10" s="20" t="s">
        <v>8</v>
      </c>
      <c r="E10" s="21" t="s">
        <v>103</v>
      </c>
      <c r="F10" s="22">
        <v>11642</v>
      </c>
      <c r="G10" s="16">
        <v>10</v>
      </c>
      <c r="H10" s="16" t="str">
        <f t="shared" si="2"/>
        <v>C</v>
      </c>
      <c r="I10" s="16" t="s">
        <v>497</v>
      </c>
      <c r="J10" s="3">
        <v>70</v>
      </c>
      <c r="K10" s="3">
        <v>69</v>
      </c>
      <c r="L10" s="3">
        <f t="shared" si="3"/>
        <v>139</v>
      </c>
    </row>
    <row r="11" spans="1:12" ht="17.399999999999999">
      <c r="A11" s="3"/>
      <c r="B11" s="108" t="s">
        <v>780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</row>
    <row r="12" spans="1:12" ht="13.8">
      <c r="A12" s="3"/>
      <c r="B12" s="6" t="s">
        <v>304</v>
      </c>
      <c r="C12" s="6" t="s">
        <v>305</v>
      </c>
      <c r="D12" s="6" t="s">
        <v>306</v>
      </c>
      <c r="E12" s="6" t="s">
        <v>307</v>
      </c>
      <c r="F12" s="6" t="s">
        <v>308</v>
      </c>
      <c r="G12" s="6" t="s">
        <v>309</v>
      </c>
      <c r="H12" s="6" t="s">
        <v>310</v>
      </c>
      <c r="I12" s="6" t="s">
        <v>449</v>
      </c>
      <c r="J12" s="6" t="s">
        <v>440</v>
      </c>
      <c r="K12" s="6" t="s">
        <v>441</v>
      </c>
      <c r="L12" s="6" t="s">
        <v>442</v>
      </c>
    </row>
    <row r="13" spans="1:12" ht="14.4">
      <c r="A13" s="3" t="s">
        <v>0</v>
      </c>
      <c r="B13" s="19" t="s">
        <v>183</v>
      </c>
      <c r="C13" s="19" t="s">
        <v>184</v>
      </c>
      <c r="D13" s="20" t="s">
        <v>7</v>
      </c>
      <c r="E13" s="21" t="s">
        <v>103</v>
      </c>
      <c r="F13" s="22">
        <v>14124</v>
      </c>
      <c r="G13" s="16">
        <v>9</v>
      </c>
      <c r="H13" s="16" t="str">
        <f t="shared" ref="H13:H15" si="4">IF(G13="","",IF(G13&lt;=3,"EX",IF(G13&lt;=6,"A",IF(G13&lt;=9,"B","C"))))</f>
        <v>B</v>
      </c>
      <c r="I13" s="16" t="s">
        <v>497</v>
      </c>
      <c r="J13" s="3">
        <v>49</v>
      </c>
      <c r="K13" s="3">
        <v>58</v>
      </c>
      <c r="L13" s="3">
        <f t="shared" ref="L13:L15" si="5">SUM(J13+K13)</f>
        <v>107</v>
      </c>
    </row>
    <row r="14" spans="1:12" ht="14.4">
      <c r="A14" s="3" t="s">
        <v>1</v>
      </c>
      <c r="B14" s="19" t="s">
        <v>545</v>
      </c>
      <c r="C14" s="19" t="s">
        <v>546</v>
      </c>
      <c r="D14" s="20" t="s">
        <v>7</v>
      </c>
      <c r="E14" s="21" t="s">
        <v>52</v>
      </c>
      <c r="F14" s="22">
        <v>15141</v>
      </c>
      <c r="G14" s="16">
        <v>9</v>
      </c>
      <c r="H14" s="16" t="str">
        <f t="shared" si="4"/>
        <v>B</v>
      </c>
      <c r="I14" s="24" t="s">
        <v>497</v>
      </c>
      <c r="J14" s="3">
        <v>52</v>
      </c>
      <c r="K14" s="3">
        <v>59</v>
      </c>
      <c r="L14" s="3">
        <f t="shared" si="5"/>
        <v>111</v>
      </c>
    </row>
    <row r="15" spans="1:12" ht="14.4">
      <c r="A15" s="3" t="s">
        <v>2</v>
      </c>
      <c r="B15" s="19" t="s">
        <v>87</v>
      </c>
      <c r="C15" s="19" t="s">
        <v>163</v>
      </c>
      <c r="D15" s="20" t="s">
        <v>7</v>
      </c>
      <c r="E15" s="21" t="s">
        <v>263</v>
      </c>
      <c r="F15" s="22">
        <v>13623</v>
      </c>
      <c r="G15" s="16">
        <v>9</v>
      </c>
      <c r="H15" s="16" t="str">
        <f t="shared" si="4"/>
        <v>B</v>
      </c>
      <c r="I15" s="24" t="s">
        <v>497</v>
      </c>
      <c r="J15" s="3">
        <v>60</v>
      </c>
      <c r="K15" s="3">
        <v>62</v>
      </c>
      <c r="L15" s="3">
        <f t="shared" si="5"/>
        <v>122</v>
      </c>
    </row>
    <row r="16" spans="1:12" ht="17.399999999999999">
      <c r="A16" s="3"/>
      <c r="B16" s="108" t="s">
        <v>782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</row>
    <row r="17" spans="1:12" ht="13.8">
      <c r="A17" s="3"/>
      <c r="B17" s="6" t="s">
        <v>304</v>
      </c>
      <c r="C17" s="6" t="s">
        <v>305</v>
      </c>
      <c r="D17" s="6" t="s">
        <v>306</v>
      </c>
      <c r="E17" s="6" t="s">
        <v>307</v>
      </c>
      <c r="F17" s="6" t="s">
        <v>308</v>
      </c>
      <c r="G17" s="6" t="s">
        <v>309</v>
      </c>
      <c r="H17" s="6" t="s">
        <v>310</v>
      </c>
      <c r="I17" s="6" t="s">
        <v>449</v>
      </c>
      <c r="J17" s="6" t="s">
        <v>440</v>
      </c>
      <c r="K17" s="6" t="s">
        <v>441</v>
      </c>
      <c r="L17" s="6" t="s">
        <v>442</v>
      </c>
    </row>
    <row r="18" spans="1:12" ht="14.4">
      <c r="A18" s="3" t="s">
        <v>0</v>
      </c>
      <c r="B18" s="19" t="s">
        <v>28</v>
      </c>
      <c r="C18" s="19" t="s">
        <v>29</v>
      </c>
      <c r="D18" s="20" t="s">
        <v>8</v>
      </c>
      <c r="E18" s="21" t="s">
        <v>30</v>
      </c>
      <c r="F18" s="22">
        <v>14590</v>
      </c>
      <c r="G18" s="16">
        <v>9</v>
      </c>
      <c r="H18" s="16" t="str">
        <f t="shared" ref="H18" si="6">IF(G18="","",IF(G18&lt;=3,"EX",IF(G18&lt;=6,"A",IF(G18&lt;=9,"B","C"))))</f>
        <v>B</v>
      </c>
      <c r="I18" s="16" t="s">
        <v>497</v>
      </c>
      <c r="J18" s="3">
        <v>55</v>
      </c>
      <c r="K18" s="3">
        <v>57</v>
      </c>
      <c r="L18" s="3">
        <f t="shared" ref="L18:L20" si="7">SUM(J18+K18)</f>
        <v>112</v>
      </c>
    </row>
    <row r="19" spans="1:12" ht="14.4">
      <c r="A19" s="3" t="s">
        <v>1</v>
      </c>
      <c r="B19" s="32" t="s">
        <v>772</v>
      </c>
      <c r="C19" s="32" t="s">
        <v>773</v>
      </c>
      <c r="D19" s="17" t="s">
        <v>8</v>
      </c>
      <c r="E19" s="46" t="s">
        <v>774</v>
      </c>
      <c r="F19" s="57">
        <v>12745</v>
      </c>
      <c r="G19" s="33">
        <v>9</v>
      </c>
      <c r="H19" s="33" t="s">
        <v>313</v>
      </c>
      <c r="I19" s="33" t="s">
        <v>497</v>
      </c>
      <c r="J19" s="3">
        <v>56</v>
      </c>
      <c r="K19" s="3">
        <v>60</v>
      </c>
      <c r="L19" s="3">
        <f t="shared" si="7"/>
        <v>116</v>
      </c>
    </row>
    <row r="20" spans="1:12" ht="14.4">
      <c r="A20" s="3" t="s">
        <v>2</v>
      </c>
      <c r="B20" s="31" t="s">
        <v>542</v>
      </c>
      <c r="C20" s="31" t="s">
        <v>543</v>
      </c>
      <c r="D20" s="33" t="s">
        <v>8</v>
      </c>
      <c r="E20" s="21" t="s">
        <v>224</v>
      </c>
      <c r="F20" s="22">
        <v>12082</v>
      </c>
      <c r="G20" s="16">
        <v>8</v>
      </c>
      <c r="H20" s="16" t="str">
        <f t="shared" ref="H20" si="8">IF(G20="","",IF(G20&lt;=3,"EX",IF(G20&lt;=6,"A",IF(G20&lt;=9,"B","C"))))</f>
        <v>B</v>
      </c>
      <c r="I20" s="24" t="s">
        <v>497</v>
      </c>
      <c r="J20" s="3">
        <v>60</v>
      </c>
      <c r="K20" s="3">
        <v>57</v>
      </c>
      <c r="L20" s="3">
        <f t="shared" si="7"/>
        <v>117</v>
      </c>
    </row>
    <row r="21" spans="1:12" ht="17.399999999999999">
      <c r="A21" s="3"/>
      <c r="B21" s="108" t="s">
        <v>783</v>
      </c>
      <c r="C21" s="108"/>
      <c r="D21" s="108"/>
      <c r="E21" s="108"/>
      <c r="F21" s="108"/>
      <c r="G21" s="108"/>
      <c r="H21" s="108"/>
      <c r="I21" s="108"/>
      <c r="J21" s="108"/>
      <c r="K21" s="108"/>
      <c r="L21" s="108"/>
    </row>
    <row r="22" spans="1:12" ht="13.8">
      <c r="A22" s="3"/>
      <c r="B22" s="6" t="s">
        <v>304</v>
      </c>
      <c r="C22" s="6" t="s">
        <v>305</v>
      </c>
      <c r="D22" s="6" t="s">
        <v>306</v>
      </c>
      <c r="E22" s="6" t="s">
        <v>307</v>
      </c>
      <c r="F22" s="6" t="s">
        <v>308</v>
      </c>
      <c r="G22" s="6" t="s">
        <v>309</v>
      </c>
      <c r="H22" s="6" t="s">
        <v>310</v>
      </c>
      <c r="I22" s="6" t="s">
        <v>449</v>
      </c>
      <c r="J22" s="6" t="s">
        <v>440</v>
      </c>
      <c r="K22" s="6" t="s">
        <v>441</v>
      </c>
      <c r="L22" s="6" t="s">
        <v>442</v>
      </c>
    </row>
    <row r="23" spans="1:12" ht="14.4">
      <c r="A23" s="3" t="s">
        <v>0</v>
      </c>
      <c r="B23" s="19"/>
      <c r="C23" s="19"/>
      <c r="D23" s="20"/>
      <c r="E23" s="21"/>
      <c r="F23" s="22"/>
      <c r="G23" s="16"/>
      <c r="H23" s="16"/>
      <c r="I23" s="24"/>
      <c r="J23" s="3"/>
      <c r="K23" s="3"/>
      <c r="L23" s="3"/>
    </row>
    <row r="24" spans="1:12" ht="14.4">
      <c r="A24" s="3" t="s">
        <v>1</v>
      </c>
      <c r="B24" s="19"/>
      <c r="C24" s="31"/>
      <c r="D24" s="33"/>
      <c r="E24" s="21"/>
      <c r="F24" s="22"/>
      <c r="G24" s="16"/>
      <c r="H24" s="16"/>
      <c r="I24" s="16"/>
      <c r="J24" s="3"/>
      <c r="K24" s="3"/>
      <c r="L24" s="3"/>
    </row>
    <row r="25" spans="1:12" ht="14.4">
      <c r="A25" s="3" t="s">
        <v>2</v>
      </c>
      <c r="B25" s="19"/>
      <c r="C25" s="19"/>
      <c r="D25" s="20"/>
      <c r="E25" s="21"/>
      <c r="F25" s="22"/>
      <c r="G25" s="16"/>
      <c r="H25" s="16"/>
      <c r="I25" s="24"/>
      <c r="J25" s="3"/>
      <c r="K25" s="3"/>
      <c r="L25" s="3"/>
    </row>
    <row r="26" spans="1:12" ht="17.399999999999999">
      <c r="A26" s="3"/>
      <c r="B26" s="108" t="s">
        <v>784</v>
      </c>
      <c r="C26" s="108"/>
      <c r="D26" s="108"/>
      <c r="E26" s="108"/>
      <c r="F26" s="108"/>
      <c r="G26" s="108"/>
      <c r="H26" s="108"/>
      <c r="I26" s="108"/>
      <c r="J26" s="108"/>
      <c r="K26" s="108"/>
      <c r="L26" s="108"/>
    </row>
    <row r="27" spans="1:12" ht="13.8">
      <c r="A27" s="3"/>
      <c r="B27" s="6" t="s">
        <v>304</v>
      </c>
      <c r="C27" s="6" t="s">
        <v>305</v>
      </c>
      <c r="D27" s="6" t="s">
        <v>306</v>
      </c>
      <c r="E27" s="6" t="s">
        <v>307</v>
      </c>
      <c r="F27" s="6" t="s">
        <v>308</v>
      </c>
      <c r="G27" s="6" t="s">
        <v>309</v>
      </c>
      <c r="H27" s="6" t="s">
        <v>310</v>
      </c>
      <c r="I27" s="6" t="s">
        <v>449</v>
      </c>
      <c r="J27" s="6" t="s">
        <v>440</v>
      </c>
      <c r="K27" s="6" t="s">
        <v>441</v>
      </c>
      <c r="L27" s="6" t="s">
        <v>442</v>
      </c>
    </row>
    <row r="28" spans="1:12" ht="14.4">
      <c r="A28" s="3" t="s">
        <v>0</v>
      </c>
      <c r="B28" s="19" t="s">
        <v>751</v>
      </c>
      <c r="C28" s="19" t="s">
        <v>752</v>
      </c>
      <c r="D28" s="20" t="s">
        <v>8</v>
      </c>
      <c r="E28" s="21" t="s">
        <v>562</v>
      </c>
      <c r="F28" s="22">
        <v>13681</v>
      </c>
      <c r="G28" s="16">
        <v>6</v>
      </c>
      <c r="H28" s="16" t="str">
        <f t="shared" ref="H28:H30" si="9">IF(G28="","",IF(G28&lt;=3,"EX",IF(G28&lt;=6,"A",IF(G28&lt;=9,"B","C"))))</f>
        <v>A</v>
      </c>
      <c r="I28" s="16" t="s">
        <v>497</v>
      </c>
      <c r="J28" s="3">
        <v>50</v>
      </c>
      <c r="K28" s="3">
        <v>54</v>
      </c>
      <c r="L28" s="3">
        <f t="shared" ref="L28:L30" si="10">SUM(J28+K28)</f>
        <v>104</v>
      </c>
    </row>
    <row r="29" spans="1:12" ht="14.4">
      <c r="A29" s="3" t="s">
        <v>1</v>
      </c>
      <c r="B29" s="19" t="s">
        <v>234</v>
      </c>
      <c r="C29" s="19" t="s">
        <v>235</v>
      </c>
      <c r="D29" s="20" t="s">
        <v>8</v>
      </c>
      <c r="E29" s="21" t="s">
        <v>224</v>
      </c>
      <c r="F29" s="22">
        <v>13665</v>
      </c>
      <c r="G29" s="16">
        <v>6</v>
      </c>
      <c r="H29" s="16" t="str">
        <f t="shared" si="9"/>
        <v>A</v>
      </c>
      <c r="I29" s="16" t="s">
        <v>497</v>
      </c>
      <c r="J29" s="3">
        <v>48</v>
      </c>
      <c r="K29" s="3">
        <v>57</v>
      </c>
      <c r="L29" s="3">
        <f t="shared" si="10"/>
        <v>105</v>
      </c>
    </row>
    <row r="30" spans="1:12" ht="14.4">
      <c r="A30" s="3" t="s">
        <v>2</v>
      </c>
      <c r="B30" s="19" t="s">
        <v>34</v>
      </c>
      <c r="C30" s="19" t="s">
        <v>35</v>
      </c>
      <c r="D30" s="20" t="s">
        <v>8</v>
      </c>
      <c r="E30" s="21" t="s">
        <v>30</v>
      </c>
      <c r="F30" s="22">
        <v>15313</v>
      </c>
      <c r="G30" s="16">
        <v>6</v>
      </c>
      <c r="H30" s="16" t="str">
        <f t="shared" si="9"/>
        <v>A</v>
      </c>
      <c r="I30" s="24" t="s">
        <v>497</v>
      </c>
      <c r="J30" s="3">
        <v>53</v>
      </c>
      <c r="K30" s="3">
        <v>52</v>
      </c>
      <c r="L30" s="3">
        <f t="shared" si="10"/>
        <v>105</v>
      </c>
    </row>
    <row r="31" spans="1:12" ht="17.399999999999999">
      <c r="A31" s="3"/>
      <c r="B31" s="108" t="s">
        <v>785</v>
      </c>
      <c r="C31" s="108"/>
      <c r="D31" s="108"/>
      <c r="E31" s="108"/>
      <c r="F31" s="108"/>
      <c r="G31" s="108"/>
      <c r="H31" s="108"/>
      <c r="I31" s="108"/>
      <c r="J31" s="108"/>
      <c r="K31" s="108"/>
      <c r="L31" s="108"/>
    </row>
    <row r="32" spans="1:12" ht="13.8">
      <c r="A32" s="3"/>
      <c r="B32" s="6" t="s">
        <v>304</v>
      </c>
      <c r="C32" s="6" t="s">
        <v>305</v>
      </c>
      <c r="D32" s="6" t="s">
        <v>306</v>
      </c>
      <c r="E32" s="6" t="s">
        <v>307</v>
      </c>
      <c r="F32" s="6" t="s">
        <v>308</v>
      </c>
      <c r="G32" s="6" t="s">
        <v>309</v>
      </c>
      <c r="H32" s="6" t="s">
        <v>310</v>
      </c>
      <c r="I32" s="6" t="s">
        <v>449</v>
      </c>
      <c r="J32" s="6" t="s">
        <v>440</v>
      </c>
      <c r="K32" s="6" t="s">
        <v>441</v>
      </c>
      <c r="L32" s="6" t="s">
        <v>442</v>
      </c>
    </row>
    <row r="33" spans="1:12" ht="14.4">
      <c r="A33" s="3" t="s">
        <v>0</v>
      </c>
      <c r="B33" s="19"/>
      <c r="C33" s="19"/>
      <c r="D33" s="20"/>
      <c r="E33" s="21"/>
      <c r="F33" s="22"/>
      <c r="G33" s="16"/>
      <c r="H33" s="16"/>
      <c r="I33" s="24"/>
      <c r="J33" s="3"/>
      <c r="K33" s="3"/>
      <c r="L33" s="3"/>
    </row>
    <row r="34" spans="1:12" ht="14.4">
      <c r="A34" s="3" t="s">
        <v>1</v>
      </c>
      <c r="B34" s="19"/>
      <c r="C34" s="31"/>
      <c r="D34" s="33"/>
      <c r="E34" s="21"/>
      <c r="F34" s="22"/>
      <c r="G34" s="16"/>
      <c r="H34" s="16"/>
      <c r="I34" s="16"/>
      <c r="J34" s="3"/>
      <c r="K34" s="3"/>
      <c r="L34" s="3"/>
    </row>
    <row r="35" spans="1:12" ht="14.4">
      <c r="A35" s="3" t="s">
        <v>2</v>
      </c>
      <c r="B35" s="19"/>
      <c r="C35" s="19"/>
      <c r="D35" s="20"/>
      <c r="E35" s="21"/>
      <c r="F35" s="22"/>
      <c r="G35" s="16"/>
      <c r="H35" s="16"/>
      <c r="I35" s="24"/>
      <c r="J35" s="3"/>
      <c r="K35" s="3"/>
      <c r="L35" s="3"/>
    </row>
    <row r="36" spans="1:12" ht="17.399999999999999">
      <c r="A36" s="3"/>
      <c r="B36" s="108" t="s">
        <v>786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</row>
    <row r="37" spans="1:12" ht="13.8">
      <c r="A37" s="3"/>
      <c r="B37" s="6" t="s">
        <v>304</v>
      </c>
      <c r="C37" s="6" t="s">
        <v>305</v>
      </c>
      <c r="D37" s="6" t="s">
        <v>306</v>
      </c>
      <c r="E37" s="6" t="s">
        <v>307</v>
      </c>
      <c r="F37" s="6" t="s">
        <v>308</v>
      </c>
      <c r="G37" s="6" t="s">
        <v>309</v>
      </c>
      <c r="H37" s="6" t="s">
        <v>310</v>
      </c>
      <c r="I37" s="6" t="s">
        <v>449</v>
      </c>
      <c r="J37" s="6" t="s">
        <v>440</v>
      </c>
      <c r="K37" s="6" t="s">
        <v>441</v>
      </c>
      <c r="L37" s="6" t="s">
        <v>442</v>
      </c>
    </row>
    <row r="38" spans="1:12" ht="14.4">
      <c r="A38" s="3" t="s">
        <v>0</v>
      </c>
      <c r="B38" s="19" t="s">
        <v>147</v>
      </c>
      <c r="C38" s="19" t="s">
        <v>148</v>
      </c>
      <c r="D38" s="20" t="s">
        <v>8</v>
      </c>
      <c r="E38" s="21" t="s">
        <v>103</v>
      </c>
      <c r="F38" s="22">
        <v>12932</v>
      </c>
      <c r="G38" s="16">
        <v>3</v>
      </c>
      <c r="H38" s="16" t="str">
        <f t="shared" ref="H38:H40" si="11">IF(G38="","",IF(G38&lt;=3,"EX",IF(G38&lt;=6,"A",IF(G38&lt;=9,"B","C"))))</f>
        <v>EX</v>
      </c>
      <c r="I38" s="16" t="s">
        <v>497</v>
      </c>
      <c r="J38" s="3">
        <v>49</v>
      </c>
      <c r="K38" s="3">
        <v>51</v>
      </c>
      <c r="L38" s="3">
        <f t="shared" ref="L38:L40" si="12">SUM(J38+K38)</f>
        <v>100</v>
      </c>
    </row>
    <row r="39" spans="1:12" ht="14.4">
      <c r="A39" s="3" t="s">
        <v>1</v>
      </c>
      <c r="B39" s="19" t="s">
        <v>597</v>
      </c>
      <c r="C39" s="19" t="s">
        <v>769</v>
      </c>
      <c r="D39" s="20" t="s">
        <v>8</v>
      </c>
      <c r="E39" s="21" t="s">
        <v>279</v>
      </c>
      <c r="F39" s="22">
        <v>15336</v>
      </c>
      <c r="G39" s="16">
        <v>3</v>
      </c>
      <c r="H39" s="16" t="str">
        <f t="shared" si="11"/>
        <v>EX</v>
      </c>
      <c r="I39" s="16" t="s">
        <v>497</v>
      </c>
      <c r="J39" s="3">
        <v>52</v>
      </c>
      <c r="K39" s="3">
        <v>56</v>
      </c>
      <c r="L39" s="3">
        <f t="shared" si="12"/>
        <v>108</v>
      </c>
    </row>
    <row r="40" spans="1:12" ht="14.4">
      <c r="A40" s="3" t="s">
        <v>2</v>
      </c>
      <c r="B40" s="19" t="s">
        <v>101</v>
      </c>
      <c r="C40" s="19" t="s">
        <v>102</v>
      </c>
      <c r="D40" s="20" t="s">
        <v>8</v>
      </c>
      <c r="E40" s="21" t="s">
        <v>103</v>
      </c>
      <c r="F40" s="22">
        <v>15220</v>
      </c>
      <c r="G40" s="16">
        <v>3</v>
      </c>
      <c r="H40" s="16" t="str">
        <f t="shared" si="11"/>
        <v>EX</v>
      </c>
      <c r="I40" s="16" t="s">
        <v>497</v>
      </c>
      <c r="J40" s="3">
        <v>52</v>
      </c>
      <c r="K40" s="3">
        <v>62</v>
      </c>
      <c r="L40" s="3">
        <f t="shared" si="12"/>
        <v>114</v>
      </c>
    </row>
    <row r="41" spans="1:12">
      <c r="A41" s="3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ht="17.399999999999999">
      <c r="A42" s="3"/>
      <c r="B42" s="108" t="s">
        <v>787</v>
      </c>
      <c r="C42" s="108"/>
      <c r="D42" s="108"/>
      <c r="E42" s="108"/>
      <c r="F42" s="108"/>
      <c r="G42" s="108"/>
      <c r="H42" s="108"/>
      <c r="I42" s="108"/>
      <c r="J42" s="108"/>
      <c r="K42" s="108"/>
      <c r="L42" s="108"/>
    </row>
    <row r="43" spans="1:12" ht="13.8">
      <c r="A43" s="3"/>
      <c r="B43" s="6" t="s">
        <v>304</v>
      </c>
      <c r="C43" s="6" t="s">
        <v>305</v>
      </c>
      <c r="D43" s="6" t="s">
        <v>306</v>
      </c>
      <c r="E43" s="6" t="s">
        <v>307</v>
      </c>
      <c r="F43" s="6" t="s">
        <v>308</v>
      </c>
      <c r="G43" s="6" t="s">
        <v>309</v>
      </c>
      <c r="H43" s="6" t="s">
        <v>310</v>
      </c>
      <c r="I43" s="6" t="s">
        <v>449</v>
      </c>
      <c r="J43" s="6" t="s">
        <v>440</v>
      </c>
      <c r="K43" s="6" t="s">
        <v>441</v>
      </c>
      <c r="L43" s="6" t="s">
        <v>442</v>
      </c>
    </row>
    <row r="44" spans="1:12" ht="14.4">
      <c r="A44" s="3" t="s">
        <v>0</v>
      </c>
      <c r="B44" s="23" t="s">
        <v>180</v>
      </c>
      <c r="C44" s="23" t="s">
        <v>181</v>
      </c>
      <c r="D44" s="16" t="s">
        <v>7</v>
      </c>
      <c r="E44" s="21" t="s">
        <v>103</v>
      </c>
      <c r="F44" s="22">
        <v>16988</v>
      </c>
      <c r="G44" s="16">
        <v>12</v>
      </c>
      <c r="H44" s="16" t="str">
        <f t="shared" ref="H44:H46" si="13">IF(G44="","",IF(G44&lt;=3,"EX",IF(G44&lt;=6,"A",IF(G44&lt;=9,"B","C"))))</f>
        <v>C</v>
      </c>
      <c r="I44" s="24" t="s">
        <v>498</v>
      </c>
      <c r="J44" s="3">
        <v>60</v>
      </c>
      <c r="K44" s="3">
        <v>60</v>
      </c>
      <c r="L44" s="3">
        <f t="shared" ref="L44:L46" si="14">SUM(J44+K44)</f>
        <v>120</v>
      </c>
    </row>
    <row r="45" spans="1:12" ht="14.4">
      <c r="A45" s="3" t="s">
        <v>1</v>
      </c>
      <c r="B45" s="23" t="s">
        <v>205</v>
      </c>
      <c r="C45" s="23" t="s">
        <v>206</v>
      </c>
      <c r="D45" s="16" t="s">
        <v>7</v>
      </c>
      <c r="E45" s="21" t="s">
        <v>103</v>
      </c>
      <c r="F45" s="22">
        <v>18352</v>
      </c>
      <c r="G45" s="16">
        <v>12</v>
      </c>
      <c r="H45" s="16" t="str">
        <f t="shared" si="13"/>
        <v>C</v>
      </c>
      <c r="I45" s="16" t="s">
        <v>498</v>
      </c>
      <c r="J45" s="3">
        <v>61</v>
      </c>
      <c r="K45" s="3">
        <v>60</v>
      </c>
      <c r="L45" s="3">
        <f t="shared" si="14"/>
        <v>121</v>
      </c>
    </row>
    <row r="46" spans="1:12" ht="14.4">
      <c r="A46" s="3" t="s">
        <v>2</v>
      </c>
      <c r="B46" s="23" t="s">
        <v>118</v>
      </c>
      <c r="C46" s="19" t="s">
        <v>119</v>
      </c>
      <c r="D46" s="16" t="s">
        <v>7</v>
      </c>
      <c r="E46" s="21" t="s">
        <v>103</v>
      </c>
      <c r="F46" s="22">
        <v>17833</v>
      </c>
      <c r="G46" s="16">
        <v>12</v>
      </c>
      <c r="H46" s="16" t="str">
        <f t="shared" si="13"/>
        <v>C</v>
      </c>
      <c r="I46" s="24" t="s">
        <v>498</v>
      </c>
      <c r="J46" s="3">
        <v>57</v>
      </c>
      <c r="K46" s="3">
        <v>67</v>
      </c>
      <c r="L46" s="3">
        <f t="shared" si="14"/>
        <v>124</v>
      </c>
    </row>
    <row r="47" spans="1:12" ht="17.399999999999999">
      <c r="A47" s="3"/>
      <c r="B47" s="108" t="s">
        <v>788</v>
      </c>
      <c r="C47" s="108"/>
      <c r="D47" s="108"/>
      <c r="E47" s="108"/>
      <c r="F47" s="108"/>
      <c r="G47" s="108"/>
      <c r="H47" s="108"/>
      <c r="I47" s="108"/>
      <c r="J47" s="108"/>
      <c r="K47" s="108"/>
      <c r="L47" s="108"/>
    </row>
    <row r="48" spans="1:12" ht="13.8">
      <c r="A48" s="3"/>
      <c r="B48" s="6" t="s">
        <v>304</v>
      </c>
      <c r="C48" s="6" t="s">
        <v>305</v>
      </c>
      <c r="D48" s="6" t="s">
        <v>306</v>
      </c>
      <c r="E48" s="6" t="s">
        <v>307</v>
      </c>
      <c r="F48" s="6" t="s">
        <v>308</v>
      </c>
      <c r="G48" s="6" t="s">
        <v>309</v>
      </c>
      <c r="H48" s="6" t="s">
        <v>310</v>
      </c>
      <c r="I48" s="6" t="s">
        <v>449</v>
      </c>
      <c r="J48" s="6" t="s">
        <v>440</v>
      </c>
      <c r="K48" s="6" t="s">
        <v>441</v>
      </c>
      <c r="L48" s="6" t="s">
        <v>442</v>
      </c>
    </row>
    <row r="49" spans="1:12" ht="14.4">
      <c r="A49" s="3" t="s">
        <v>0</v>
      </c>
      <c r="B49" s="23" t="s">
        <v>186</v>
      </c>
      <c r="C49" s="23" t="s">
        <v>187</v>
      </c>
      <c r="D49" s="16" t="s">
        <v>8</v>
      </c>
      <c r="E49" s="21" t="s">
        <v>103</v>
      </c>
      <c r="F49" s="22">
        <v>18490</v>
      </c>
      <c r="G49" s="16">
        <v>12</v>
      </c>
      <c r="H49" s="16" t="str">
        <f t="shared" ref="H49:H51" si="15">IF(G49="","",IF(G49&lt;=3,"EX",IF(G49&lt;=6,"A",IF(G49&lt;=9,"B","C"))))</f>
        <v>C</v>
      </c>
      <c r="I49" s="24" t="s">
        <v>498</v>
      </c>
      <c r="J49" s="3">
        <v>56</v>
      </c>
      <c r="K49" s="3">
        <v>55</v>
      </c>
      <c r="L49" s="3">
        <f t="shared" ref="L49:L51" si="16">SUM(J49+K49)</f>
        <v>111</v>
      </c>
    </row>
    <row r="50" spans="1:12" ht="14.4">
      <c r="A50" s="3" t="s">
        <v>1</v>
      </c>
      <c r="B50" s="31" t="s">
        <v>69</v>
      </c>
      <c r="C50" s="32" t="s">
        <v>70</v>
      </c>
      <c r="D50" s="16" t="s">
        <v>8</v>
      </c>
      <c r="E50" s="21" t="s">
        <v>52</v>
      </c>
      <c r="F50" s="22">
        <v>15912</v>
      </c>
      <c r="G50" s="16">
        <v>12</v>
      </c>
      <c r="H50" s="16" t="str">
        <f t="shared" si="15"/>
        <v>C</v>
      </c>
      <c r="I50" s="24" t="s">
        <v>498</v>
      </c>
      <c r="J50" s="3">
        <v>60</v>
      </c>
      <c r="K50" s="3">
        <v>58</v>
      </c>
      <c r="L50" s="3">
        <f t="shared" si="16"/>
        <v>118</v>
      </c>
    </row>
    <row r="51" spans="1:12" ht="14.4">
      <c r="A51" s="3" t="s">
        <v>2</v>
      </c>
      <c r="B51" s="23" t="s">
        <v>193</v>
      </c>
      <c r="C51" s="23" t="s">
        <v>194</v>
      </c>
      <c r="D51" s="16" t="s">
        <v>8</v>
      </c>
      <c r="E51" s="21" t="s">
        <v>103</v>
      </c>
      <c r="F51" s="22">
        <v>18945</v>
      </c>
      <c r="G51" s="16">
        <v>12</v>
      </c>
      <c r="H51" s="16" t="str">
        <f t="shared" si="15"/>
        <v>C</v>
      </c>
      <c r="I51" s="16" t="s">
        <v>498</v>
      </c>
      <c r="J51" s="3">
        <v>59</v>
      </c>
      <c r="K51" s="3">
        <v>69</v>
      </c>
      <c r="L51" s="3">
        <f t="shared" si="16"/>
        <v>128</v>
      </c>
    </row>
    <row r="52" spans="1:12" ht="17.399999999999999">
      <c r="A52" s="3"/>
      <c r="B52" s="108" t="s">
        <v>789</v>
      </c>
      <c r="C52" s="108"/>
      <c r="D52" s="108"/>
      <c r="E52" s="108"/>
      <c r="F52" s="108"/>
      <c r="G52" s="108"/>
      <c r="H52" s="108"/>
      <c r="I52" s="108"/>
      <c r="J52" s="108"/>
      <c r="K52" s="108"/>
      <c r="L52" s="108"/>
    </row>
    <row r="53" spans="1:12" ht="13.8">
      <c r="A53" s="3"/>
      <c r="B53" s="6" t="s">
        <v>304</v>
      </c>
      <c r="C53" s="6" t="s">
        <v>305</v>
      </c>
      <c r="D53" s="6" t="s">
        <v>306</v>
      </c>
      <c r="E53" s="6" t="s">
        <v>307</v>
      </c>
      <c r="F53" s="6" t="s">
        <v>308</v>
      </c>
      <c r="G53" s="6" t="s">
        <v>309</v>
      </c>
      <c r="H53" s="6" t="s">
        <v>310</v>
      </c>
      <c r="I53" s="6" t="s">
        <v>449</v>
      </c>
      <c r="J53" s="6" t="s">
        <v>440</v>
      </c>
      <c r="K53" s="6" t="s">
        <v>441</v>
      </c>
      <c r="L53" s="6" t="s">
        <v>442</v>
      </c>
    </row>
    <row r="54" spans="1:12" ht="14.4">
      <c r="A54" s="3" t="s">
        <v>0</v>
      </c>
      <c r="B54" s="19" t="s">
        <v>177</v>
      </c>
      <c r="C54" s="19" t="s">
        <v>178</v>
      </c>
      <c r="D54" s="20" t="s">
        <v>7</v>
      </c>
      <c r="E54" s="21" t="s">
        <v>103</v>
      </c>
      <c r="F54" s="22">
        <v>16868</v>
      </c>
      <c r="G54" s="16">
        <v>8</v>
      </c>
      <c r="H54" s="16" t="str">
        <f t="shared" ref="H54:H56" si="17">IF(G54="","",IF(G54&lt;=3,"EX",IF(G54&lt;=6,"A",IF(G54&lt;=9,"B","C"))))</f>
        <v>B</v>
      </c>
      <c r="I54" s="24" t="s">
        <v>498</v>
      </c>
      <c r="J54" s="3">
        <v>57</v>
      </c>
      <c r="K54" s="3">
        <v>53</v>
      </c>
      <c r="L54" s="3">
        <f t="shared" ref="L54:L56" si="18">SUM(J54+K54)</f>
        <v>110</v>
      </c>
    </row>
    <row r="55" spans="1:12" ht="14.4">
      <c r="A55" s="3" t="s">
        <v>1</v>
      </c>
      <c r="B55" s="19" t="s">
        <v>271</v>
      </c>
      <c r="C55" s="19" t="s">
        <v>736</v>
      </c>
      <c r="D55" s="20" t="s">
        <v>7</v>
      </c>
      <c r="E55" s="21" t="s">
        <v>263</v>
      </c>
      <c r="F55" s="22">
        <v>18926</v>
      </c>
      <c r="G55" s="16">
        <v>9</v>
      </c>
      <c r="H55" s="16" t="str">
        <f t="shared" si="17"/>
        <v>B</v>
      </c>
      <c r="I55" s="24" t="s">
        <v>498</v>
      </c>
      <c r="J55" s="3">
        <v>60</v>
      </c>
      <c r="K55" s="3">
        <v>55</v>
      </c>
      <c r="L55" s="3">
        <f t="shared" si="18"/>
        <v>115</v>
      </c>
    </row>
    <row r="56" spans="1:12" ht="14.4">
      <c r="A56" s="3" t="s">
        <v>2</v>
      </c>
      <c r="B56" s="19" t="s">
        <v>37</v>
      </c>
      <c r="C56" s="19" t="s">
        <v>38</v>
      </c>
      <c r="D56" s="20" t="s">
        <v>7</v>
      </c>
      <c r="E56" s="21" t="s">
        <v>30</v>
      </c>
      <c r="F56" s="22">
        <v>16757</v>
      </c>
      <c r="G56" s="16">
        <v>9</v>
      </c>
      <c r="H56" s="16" t="str">
        <f t="shared" si="17"/>
        <v>B</v>
      </c>
      <c r="I56" s="24" t="s">
        <v>498</v>
      </c>
      <c r="J56" s="3">
        <v>56</v>
      </c>
      <c r="K56" s="3">
        <v>60</v>
      </c>
      <c r="L56" s="3">
        <f t="shared" si="18"/>
        <v>116</v>
      </c>
    </row>
    <row r="57" spans="1:12" ht="17.399999999999999">
      <c r="A57" s="3"/>
      <c r="B57" s="108" t="s">
        <v>790</v>
      </c>
      <c r="C57" s="108"/>
      <c r="D57" s="108"/>
      <c r="E57" s="108"/>
      <c r="F57" s="108"/>
      <c r="G57" s="108"/>
      <c r="H57" s="108"/>
      <c r="I57" s="108"/>
      <c r="J57" s="108"/>
      <c r="K57" s="108"/>
      <c r="L57" s="108"/>
    </row>
    <row r="58" spans="1:12" ht="13.8">
      <c r="A58" s="3"/>
      <c r="B58" s="6" t="s">
        <v>304</v>
      </c>
      <c r="C58" s="6" t="s">
        <v>305</v>
      </c>
      <c r="D58" s="6" t="s">
        <v>306</v>
      </c>
      <c r="E58" s="6" t="s">
        <v>307</v>
      </c>
      <c r="F58" s="6" t="s">
        <v>308</v>
      </c>
      <c r="G58" s="6" t="s">
        <v>309</v>
      </c>
      <c r="H58" s="6" t="s">
        <v>310</v>
      </c>
      <c r="I58" s="6" t="s">
        <v>449</v>
      </c>
      <c r="J58" s="6" t="s">
        <v>440</v>
      </c>
      <c r="K58" s="6" t="s">
        <v>441</v>
      </c>
      <c r="L58" s="6" t="s">
        <v>442</v>
      </c>
    </row>
    <row r="59" spans="1:12" ht="14.4">
      <c r="A59" s="3" t="s">
        <v>0</v>
      </c>
      <c r="B59" s="31" t="s">
        <v>43</v>
      </c>
      <c r="C59" s="31" t="s">
        <v>44</v>
      </c>
      <c r="D59" s="16" t="s">
        <v>8</v>
      </c>
      <c r="E59" s="21" t="s">
        <v>30</v>
      </c>
      <c r="F59" s="22">
        <v>16971</v>
      </c>
      <c r="G59" s="16">
        <v>7</v>
      </c>
      <c r="H59" s="16" t="str">
        <f t="shared" ref="H59:H61" si="19">IF(G59="","",IF(G59&lt;=3,"EX",IF(G59&lt;=6,"A",IF(G59&lt;=9,"B","C"))))</f>
        <v>B</v>
      </c>
      <c r="I59" s="24" t="s">
        <v>498</v>
      </c>
      <c r="J59" s="3">
        <v>53</v>
      </c>
      <c r="K59" s="3">
        <v>51</v>
      </c>
      <c r="L59" s="3">
        <f t="shared" ref="L59:L61" si="20">SUM(J59+K59)</f>
        <v>104</v>
      </c>
    </row>
    <row r="60" spans="1:12" ht="13.8">
      <c r="A60" s="3" t="s">
        <v>1</v>
      </c>
      <c r="B60" s="23" t="s">
        <v>96</v>
      </c>
      <c r="C60" s="23" t="s">
        <v>718</v>
      </c>
      <c r="D60" s="16" t="s">
        <v>8</v>
      </c>
      <c r="E60" s="16" t="s">
        <v>224</v>
      </c>
      <c r="F60" s="22">
        <v>17176</v>
      </c>
      <c r="G60" s="16">
        <v>9</v>
      </c>
      <c r="H60" s="16" t="str">
        <f t="shared" si="19"/>
        <v>B</v>
      </c>
      <c r="I60" s="24" t="s">
        <v>498</v>
      </c>
      <c r="J60" s="3">
        <v>51</v>
      </c>
      <c r="K60" s="3">
        <v>57</v>
      </c>
      <c r="L60" s="3">
        <f t="shared" si="20"/>
        <v>108</v>
      </c>
    </row>
    <row r="61" spans="1:12" ht="14.4">
      <c r="A61" s="3" t="s">
        <v>2</v>
      </c>
      <c r="B61" s="31" t="s">
        <v>115</v>
      </c>
      <c r="C61" s="32" t="s">
        <v>116</v>
      </c>
      <c r="D61" s="16" t="s">
        <v>8</v>
      </c>
      <c r="E61" s="21" t="s">
        <v>103</v>
      </c>
      <c r="F61" s="22">
        <v>18853</v>
      </c>
      <c r="G61" s="16">
        <v>8</v>
      </c>
      <c r="H61" s="16" t="str">
        <f t="shared" si="19"/>
        <v>B</v>
      </c>
      <c r="I61" s="24" t="s">
        <v>498</v>
      </c>
      <c r="J61" s="3">
        <v>56</v>
      </c>
      <c r="K61" s="3">
        <v>53</v>
      </c>
      <c r="L61" s="3">
        <f t="shared" si="20"/>
        <v>109</v>
      </c>
    </row>
    <row r="62" spans="1:12" ht="17.399999999999999">
      <c r="A62" s="3"/>
      <c r="B62" s="108" t="s">
        <v>791</v>
      </c>
      <c r="C62" s="108"/>
      <c r="D62" s="108"/>
      <c r="E62" s="108"/>
      <c r="F62" s="108"/>
      <c r="G62" s="108"/>
      <c r="H62" s="108"/>
      <c r="I62" s="108"/>
      <c r="J62" s="108"/>
      <c r="K62" s="108"/>
      <c r="L62" s="108"/>
    </row>
    <row r="63" spans="1:12" ht="13.8">
      <c r="A63" s="3"/>
      <c r="B63" s="6" t="s">
        <v>304</v>
      </c>
      <c r="C63" s="6" t="s">
        <v>305</v>
      </c>
      <c r="D63" s="6" t="s">
        <v>306</v>
      </c>
      <c r="E63" s="6" t="s">
        <v>307</v>
      </c>
      <c r="F63" s="6" t="s">
        <v>308</v>
      </c>
      <c r="G63" s="6" t="s">
        <v>309</v>
      </c>
      <c r="H63" s="6" t="s">
        <v>310</v>
      </c>
      <c r="I63" s="6" t="s">
        <v>449</v>
      </c>
      <c r="J63" s="6" t="s">
        <v>440</v>
      </c>
      <c r="K63" s="6" t="s">
        <v>441</v>
      </c>
      <c r="L63" s="6" t="s">
        <v>442</v>
      </c>
    </row>
    <row r="64" spans="1:12" ht="14.4">
      <c r="A64" s="3" t="s">
        <v>0</v>
      </c>
      <c r="B64" s="19" t="s">
        <v>144</v>
      </c>
      <c r="C64" s="19" t="s">
        <v>145</v>
      </c>
      <c r="D64" s="20" t="s">
        <v>7</v>
      </c>
      <c r="E64" s="21" t="s">
        <v>103</v>
      </c>
      <c r="F64" s="22">
        <v>16580</v>
      </c>
      <c r="G64" s="16">
        <v>6</v>
      </c>
      <c r="H64" s="16" t="str">
        <f t="shared" ref="H64:H66" si="21">IF(G64="","",IF(G64&lt;=3,"EX",IF(G64&lt;=6,"A",IF(G64&lt;=9,"B","C"))))</f>
        <v>A</v>
      </c>
      <c r="I64" s="24" t="s">
        <v>498</v>
      </c>
      <c r="J64" s="3">
        <v>46</v>
      </c>
      <c r="K64" s="3">
        <v>54</v>
      </c>
      <c r="L64" s="3">
        <f t="shared" ref="L64:L66" si="22">SUM(J64+K64)</f>
        <v>100</v>
      </c>
    </row>
    <row r="65" spans="1:12" ht="14.4">
      <c r="A65" s="3" t="s">
        <v>1</v>
      </c>
      <c r="B65" s="31" t="s">
        <v>109</v>
      </c>
      <c r="C65" s="32" t="s">
        <v>110</v>
      </c>
      <c r="D65" s="16" t="s">
        <v>7</v>
      </c>
      <c r="E65" s="21" t="s">
        <v>103</v>
      </c>
      <c r="F65" s="22">
        <v>18327</v>
      </c>
      <c r="G65" s="16">
        <v>4</v>
      </c>
      <c r="H65" s="16" t="str">
        <f t="shared" si="21"/>
        <v>A</v>
      </c>
      <c r="I65" s="24" t="s">
        <v>498</v>
      </c>
      <c r="J65" s="3">
        <v>48</v>
      </c>
      <c r="K65" s="3">
        <v>52</v>
      </c>
      <c r="L65" s="3">
        <f t="shared" si="22"/>
        <v>100</v>
      </c>
    </row>
    <row r="66" spans="1:12" ht="14.4">
      <c r="A66" s="3" t="s">
        <v>2</v>
      </c>
      <c r="B66" s="19" t="s">
        <v>101</v>
      </c>
      <c r="C66" s="19" t="s">
        <v>105</v>
      </c>
      <c r="D66" s="20" t="s">
        <v>7</v>
      </c>
      <c r="E66" s="21" t="s">
        <v>103</v>
      </c>
      <c r="F66" s="22">
        <v>17241</v>
      </c>
      <c r="G66" s="16">
        <v>6</v>
      </c>
      <c r="H66" s="16" t="str">
        <f t="shared" si="21"/>
        <v>A</v>
      </c>
      <c r="I66" s="16" t="s">
        <v>498</v>
      </c>
      <c r="J66" s="3">
        <v>50</v>
      </c>
      <c r="K66" s="3">
        <v>52</v>
      </c>
      <c r="L66" s="3">
        <f t="shared" si="22"/>
        <v>102</v>
      </c>
    </row>
    <row r="67" spans="1:12" ht="17.399999999999999">
      <c r="A67" s="3"/>
      <c r="B67" s="108" t="s">
        <v>792</v>
      </c>
      <c r="C67" s="108"/>
      <c r="D67" s="108"/>
      <c r="E67" s="108"/>
      <c r="F67" s="108"/>
      <c r="G67" s="108"/>
      <c r="H67" s="108"/>
      <c r="I67" s="108"/>
      <c r="J67" s="108"/>
      <c r="K67" s="108"/>
      <c r="L67" s="108"/>
    </row>
    <row r="68" spans="1:12" ht="13.8">
      <c r="A68" s="3"/>
      <c r="B68" s="6" t="s">
        <v>304</v>
      </c>
      <c r="C68" s="6" t="s">
        <v>305</v>
      </c>
      <c r="D68" s="6" t="s">
        <v>306</v>
      </c>
      <c r="E68" s="6" t="s">
        <v>307</v>
      </c>
      <c r="F68" s="6" t="s">
        <v>308</v>
      </c>
      <c r="G68" s="6" t="s">
        <v>309</v>
      </c>
      <c r="H68" s="6" t="s">
        <v>310</v>
      </c>
      <c r="I68" s="6" t="s">
        <v>449</v>
      </c>
      <c r="J68" s="6" t="s">
        <v>440</v>
      </c>
      <c r="K68" s="6" t="s">
        <v>441</v>
      </c>
      <c r="L68" s="6" t="s">
        <v>442</v>
      </c>
    </row>
    <row r="69" spans="1:12" ht="14.4">
      <c r="A69" s="3" t="s">
        <v>0</v>
      </c>
      <c r="B69" s="19" t="s">
        <v>271</v>
      </c>
      <c r="C69" s="19" t="s">
        <v>276</v>
      </c>
      <c r="D69" s="20" t="s">
        <v>8</v>
      </c>
      <c r="E69" s="21" t="s">
        <v>263</v>
      </c>
      <c r="F69" s="22">
        <v>16365</v>
      </c>
      <c r="G69" s="16">
        <v>5</v>
      </c>
      <c r="H69" s="16" t="str">
        <f t="shared" ref="H69:H71" si="23">IF(G69="","",IF(G69&lt;=3,"EX",IF(G69&lt;=6,"A",IF(G69&lt;=9,"B","C"))))</f>
        <v>A</v>
      </c>
      <c r="I69" s="24" t="s">
        <v>498</v>
      </c>
      <c r="J69" s="3">
        <v>47</v>
      </c>
      <c r="K69" s="3">
        <v>53</v>
      </c>
      <c r="L69" s="3">
        <f t="shared" ref="L69:L71" si="24">SUM(J69+K69)</f>
        <v>100</v>
      </c>
    </row>
    <row r="70" spans="1:12" ht="14.4">
      <c r="A70" s="3" t="s">
        <v>1</v>
      </c>
      <c r="B70" s="23" t="s">
        <v>205</v>
      </c>
      <c r="C70" s="23" t="s">
        <v>220</v>
      </c>
      <c r="D70" s="16" t="s">
        <v>8</v>
      </c>
      <c r="E70" s="21" t="s">
        <v>103</v>
      </c>
      <c r="F70" s="22">
        <v>17411</v>
      </c>
      <c r="G70" s="16">
        <v>5</v>
      </c>
      <c r="H70" s="16" t="str">
        <f t="shared" si="23"/>
        <v>A</v>
      </c>
      <c r="I70" s="24" t="s">
        <v>498</v>
      </c>
      <c r="J70" s="3">
        <v>52</v>
      </c>
      <c r="K70" s="3">
        <v>50</v>
      </c>
      <c r="L70" s="3">
        <f t="shared" si="24"/>
        <v>102</v>
      </c>
    </row>
    <row r="71" spans="1:12" ht="14.4">
      <c r="A71" s="3" t="s">
        <v>2</v>
      </c>
      <c r="B71" s="19" t="s">
        <v>127</v>
      </c>
      <c r="C71" s="19" t="s">
        <v>269</v>
      </c>
      <c r="D71" s="20" t="s">
        <v>8</v>
      </c>
      <c r="E71" s="21" t="s">
        <v>263</v>
      </c>
      <c r="F71" s="22">
        <v>17060</v>
      </c>
      <c r="G71" s="16">
        <v>4</v>
      </c>
      <c r="H71" s="16" t="str">
        <f t="shared" si="23"/>
        <v>A</v>
      </c>
      <c r="I71" s="24" t="s">
        <v>498</v>
      </c>
      <c r="J71" s="3">
        <v>52</v>
      </c>
      <c r="K71" s="3">
        <v>52</v>
      </c>
      <c r="L71" s="3">
        <f t="shared" si="24"/>
        <v>104</v>
      </c>
    </row>
    <row r="72" spans="1:12" ht="17.399999999999999">
      <c r="A72" s="3"/>
      <c r="B72" s="108" t="s">
        <v>793</v>
      </c>
      <c r="C72" s="108"/>
      <c r="D72" s="108"/>
      <c r="E72" s="108"/>
      <c r="F72" s="108"/>
      <c r="G72" s="108"/>
      <c r="H72" s="108"/>
      <c r="I72" s="108"/>
      <c r="J72" s="108"/>
      <c r="K72" s="108"/>
      <c r="L72" s="108"/>
    </row>
    <row r="73" spans="1:12" ht="13.8">
      <c r="A73" s="3"/>
      <c r="B73" s="6" t="s">
        <v>304</v>
      </c>
      <c r="C73" s="6" t="s">
        <v>305</v>
      </c>
      <c r="D73" s="6" t="s">
        <v>306</v>
      </c>
      <c r="E73" s="6" t="s">
        <v>307</v>
      </c>
      <c r="F73" s="6" t="s">
        <v>308</v>
      </c>
      <c r="G73" s="6" t="s">
        <v>309</v>
      </c>
      <c r="H73" s="6" t="s">
        <v>310</v>
      </c>
      <c r="I73" s="6" t="s">
        <v>449</v>
      </c>
      <c r="J73" s="6" t="s">
        <v>440</v>
      </c>
      <c r="K73" s="6" t="s">
        <v>441</v>
      </c>
      <c r="L73" s="6" t="s">
        <v>442</v>
      </c>
    </row>
    <row r="74" spans="1:12" ht="14.4">
      <c r="A74" s="3" t="s">
        <v>0</v>
      </c>
      <c r="B74" s="19"/>
      <c r="C74" s="19"/>
      <c r="D74" s="20"/>
      <c r="E74" s="21"/>
      <c r="F74" s="22"/>
      <c r="G74" s="16"/>
      <c r="H74" s="16"/>
      <c r="I74" s="24"/>
      <c r="J74" s="3"/>
      <c r="K74" s="3"/>
      <c r="L74" s="3"/>
    </row>
    <row r="75" spans="1:12" ht="14.4">
      <c r="A75" s="3" t="s">
        <v>1</v>
      </c>
      <c r="B75" s="19"/>
      <c r="C75" s="31"/>
      <c r="D75" s="33"/>
      <c r="E75" s="21"/>
      <c r="F75" s="22"/>
      <c r="G75" s="16"/>
      <c r="H75" s="16"/>
      <c r="I75" s="16"/>
      <c r="J75" s="3"/>
      <c r="K75" s="3"/>
      <c r="L75" s="3"/>
    </row>
    <row r="76" spans="1:12" ht="14.4">
      <c r="A76" s="3" t="s">
        <v>2</v>
      </c>
      <c r="B76" s="19"/>
      <c r="C76" s="19"/>
      <c r="D76" s="20"/>
      <c r="E76" s="21"/>
      <c r="F76" s="22"/>
      <c r="G76" s="16"/>
      <c r="H76" s="16"/>
      <c r="I76" s="24"/>
      <c r="J76" s="3"/>
      <c r="K76" s="3"/>
      <c r="L76" s="3"/>
    </row>
    <row r="77" spans="1:12" ht="17.399999999999999">
      <c r="A77" s="3"/>
      <c r="B77" s="108" t="s">
        <v>794</v>
      </c>
      <c r="C77" s="108"/>
      <c r="D77" s="108"/>
      <c r="E77" s="108"/>
      <c r="F77" s="108"/>
      <c r="G77" s="108"/>
      <c r="H77" s="108"/>
      <c r="I77" s="108"/>
      <c r="J77" s="108"/>
      <c r="K77" s="108"/>
      <c r="L77" s="108"/>
    </row>
    <row r="78" spans="1:12" ht="13.8">
      <c r="A78" s="3"/>
      <c r="B78" s="6" t="s">
        <v>304</v>
      </c>
      <c r="C78" s="6" t="s">
        <v>305</v>
      </c>
      <c r="D78" s="6" t="s">
        <v>306</v>
      </c>
      <c r="E78" s="6" t="s">
        <v>307</v>
      </c>
      <c r="F78" s="6" t="s">
        <v>308</v>
      </c>
      <c r="G78" s="6" t="s">
        <v>309</v>
      </c>
      <c r="H78" s="6" t="s">
        <v>310</v>
      </c>
      <c r="I78" s="6" t="s">
        <v>449</v>
      </c>
      <c r="J78" s="6" t="s">
        <v>440</v>
      </c>
      <c r="K78" s="6" t="s">
        <v>441</v>
      </c>
      <c r="L78" s="6" t="s">
        <v>442</v>
      </c>
    </row>
    <row r="79" spans="1:12" ht="14.4">
      <c r="A79" s="3" t="s">
        <v>0</v>
      </c>
      <c r="B79" s="31" t="s">
        <v>616</v>
      </c>
      <c r="C79" s="31" t="s">
        <v>617</v>
      </c>
      <c r="D79" s="33" t="s">
        <v>8</v>
      </c>
      <c r="E79" s="21" t="s">
        <v>52</v>
      </c>
      <c r="F79" s="22">
        <v>16973</v>
      </c>
      <c r="G79" s="16">
        <v>1</v>
      </c>
      <c r="H79" s="16" t="str">
        <f t="shared" ref="H79:H81" si="25">IF(G79="","",IF(G79&lt;=3,"EX",IF(G79&lt;=6,"A",IF(G79&lt;=9,"B","C"))))</f>
        <v>EX</v>
      </c>
      <c r="I79" s="24" t="s">
        <v>498</v>
      </c>
      <c r="J79" s="3">
        <v>47</v>
      </c>
      <c r="K79" s="3">
        <v>51</v>
      </c>
      <c r="L79" s="3">
        <f t="shared" ref="L79:L81" si="26">SUM(J79+K79)</f>
        <v>98</v>
      </c>
    </row>
    <row r="80" spans="1:12" ht="14.4">
      <c r="A80" s="3" t="s">
        <v>1</v>
      </c>
      <c r="B80" s="19" t="s">
        <v>56</v>
      </c>
      <c r="C80" s="19" t="s">
        <v>59</v>
      </c>
      <c r="D80" s="20" t="s">
        <v>8</v>
      </c>
      <c r="E80" s="21" t="s">
        <v>52</v>
      </c>
      <c r="F80" s="22">
        <v>16676</v>
      </c>
      <c r="G80" s="16">
        <v>2</v>
      </c>
      <c r="H80" s="16" t="str">
        <f t="shared" si="25"/>
        <v>EX</v>
      </c>
      <c r="I80" s="24" t="s">
        <v>498</v>
      </c>
      <c r="J80" s="3">
        <v>51</v>
      </c>
      <c r="K80" s="3">
        <v>55</v>
      </c>
      <c r="L80" s="3">
        <f t="shared" si="26"/>
        <v>106</v>
      </c>
    </row>
    <row r="81" spans="1:12" ht="14.4">
      <c r="A81" s="3" t="s">
        <v>2</v>
      </c>
      <c r="B81" s="42" t="s">
        <v>211</v>
      </c>
      <c r="C81" s="42" t="s">
        <v>762</v>
      </c>
      <c r="D81" s="20" t="s">
        <v>8</v>
      </c>
      <c r="E81" s="21" t="s">
        <v>562</v>
      </c>
      <c r="F81" s="22">
        <v>16304</v>
      </c>
      <c r="G81" s="16">
        <v>3</v>
      </c>
      <c r="H81" s="16" t="str">
        <f t="shared" si="25"/>
        <v>EX</v>
      </c>
      <c r="I81" s="24" t="s">
        <v>498</v>
      </c>
      <c r="J81" s="3">
        <v>53</v>
      </c>
      <c r="K81" s="3">
        <v>54</v>
      </c>
      <c r="L81" s="3">
        <f t="shared" si="26"/>
        <v>107</v>
      </c>
    </row>
    <row r="82" spans="1:12" ht="17.399999999999999">
      <c r="A82" s="3"/>
      <c r="B82" s="108" t="s">
        <v>795</v>
      </c>
      <c r="C82" s="108"/>
      <c r="D82" s="108"/>
      <c r="E82" s="108"/>
      <c r="F82" s="108"/>
      <c r="G82" s="108"/>
      <c r="H82" s="108"/>
      <c r="I82" s="108"/>
      <c r="J82" s="108"/>
      <c r="K82" s="108"/>
      <c r="L82" s="108"/>
    </row>
    <row r="83" spans="1:12" ht="13.8">
      <c r="A83" s="3"/>
      <c r="B83" s="6" t="s">
        <v>304</v>
      </c>
      <c r="C83" s="6" t="s">
        <v>305</v>
      </c>
      <c r="D83" s="6" t="s">
        <v>306</v>
      </c>
      <c r="E83" s="6" t="s">
        <v>307</v>
      </c>
      <c r="F83" s="6" t="s">
        <v>308</v>
      </c>
      <c r="G83" s="6" t="s">
        <v>309</v>
      </c>
      <c r="H83" s="6" t="s">
        <v>310</v>
      </c>
      <c r="I83" s="6" t="s">
        <v>449</v>
      </c>
      <c r="J83" s="6" t="s">
        <v>440</v>
      </c>
      <c r="K83" s="6" t="s">
        <v>441</v>
      </c>
      <c r="L83" s="6" t="s">
        <v>442</v>
      </c>
    </row>
    <row r="84" spans="1:12" ht="13.8">
      <c r="A84" s="3" t="s">
        <v>0</v>
      </c>
      <c r="B84" s="23" t="s">
        <v>688</v>
      </c>
      <c r="C84" s="23" t="s">
        <v>689</v>
      </c>
      <c r="D84" s="16" t="s">
        <v>7</v>
      </c>
      <c r="E84" s="16" t="s">
        <v>562</v>
      </c>
      <c r="F84" s="22">
        <v>25513</v>
      </c>
      <c r="G84" s="16">
        <v>12</v>
      </c>
      <c r="H84" s="16" t="str">
        <f t="shared" ref="H84:H86" si="27">IF(G84="","",IF(G84&lt;=3,"EX",IF(G84&lt;=6,"A",IF(G84&lt;=9,"B","C"))))</f>
        <v>C</v>
      </c>
      <c r="I84" s="24" t="s">
        <v>493</v>
      </c>
      <c r="J84" s="3">
        <v>52</v>
      </c>
      <c r="K84" s="3">
        <v>57</v>
      </c>
      <c r="L84" s="3">
        <f t="shared" ref="L84:L86" si="28">SUM(J84+K84)</f>
        <v>109</v>
      </c>
    </row>
    <row r="85" spans="1:12" ht="13.8">
      <c r="A85" s="3" t="s">
        <v>1</v>
      </c>
      <c r="B85" s="23" t="s">
        <v>564</v>
      </c>
      <c r="C85" s="23" t="s">
        <v>565</v>
      </c>
      <c r="D85" s="16" t="s">
        <v>7</v>
      </c>
      <c r="E85" s="16" t="s">
        <v>224</v>
      </c>
      <c r="F85" s="22">
        <v>19766</v>
      </c>
      <c r="G85" s="16">
        <v>12</v>
      </c>
      <c r="H85" s="16" t="str">
        <f t="shared" si="27"/>
        <v>C</v>
      </c>
      <c r="I85" s="16" t="s">
        <v>493</v>
      </c>
      <c r="J85" s="3">
        <v>51</v>
      </c>
      <c r="K85" s="3">
        <v>59</v>
      </c>
      <c r="L85" s="3">
        <f t="shared" si="28"/>
        <v>110</v>
      </c>
    </row>
    <row r="86" spans="1:12" ht="14.4">
      <c r="A86" s="3" t="s">
        <v>2</v>
      </c>
      <c r="B86" s="23" t="s">
        <v>171</v>
      </c>
      <c r="C86" s="23" t="s">
        <v>172</v>
      </c>
      <c r="D86" s="16" t="s">
        <v>7</v>
      </c>
      <c r="E86" s="21" t="s">
        <v>103</v>
      </c>
      <c r="F86" s="22">
        <v>26071</v>
      </c>
      <c r="G86" s="16">
        <v>12</v>
      </c>
      <c r="H86" s="16" t="str">
        <f t="shared" si="27"/>
        <v>C</v>
      </c>
      <c r="I86" s="16" t="s">
        <v>493</v>
      </c>
      <c r="J86" s="3">
        <v>54</v>
      </c>
      <c r="K86" s="3">
        <v>62</v>
      </c>
      <c r="L86" s="3">
        <f t="shared" si="28"/>
        <v>116</v>
      </c>
    </row>
    <row r="87" spans="1:12" ht="17.399999999999999">
      <c r="A87" s="3"/>
      <c r="B87" s="108" t="s">
        <v>796</v>
      </c>
      <c r="C87" s="108"/>
      <c r="D87" s="108"/>
      <c r="E87" s="108"/>
      <c r="F87" s="108"/>
      <c r="G87" s="108"/>
      <c r="H87" s="108"/>
      <c r="I87" s="108"/>
      <c r="J87" s="108"/>
      <c r="K87" s="108"/>
      <c r="L87" s="108"/>
    </row>
    <row r="88" spans="1:12" ht="13.8">
      <c r="A88" s="3"/>
      <c r="B88" s="6" t="s">
        <v>304</v>
      </c>
      <c r="C88" s="6" t="s">
        <v>305</v>
      </c>
      <c r="D88" s="6" t="s">
        <v>306</v>
      </c>
      <c r="E88" s="6" t="s">
        <v>307</v>
      </c>
      <c r="F88" s="6" t="s">
        <v>308</v>
      </c>
      <c r="G88" s="6" t="s">
        <v>309</v>
      </c>
      <c r="H88" s="6" t="s">
        <v>310</v>
      </c>
      <c r="I88" s="6" t="s">
        <v>449</v>
      </c>
      <c r="J88" s="6" t="s">
        <v>440</v>
      </c>
      <c r="K88" s="6" t="s">
        <v>441</v>
      </c>
      <c r="L88" s="6" t="s">
        <v>442</v>
      </c>
    </row>
    <row r="89" spans="1:12" ht="13.8">
      <c r="A89" s="3" t="s">
        <v>0</v>
      </c>
      <c r="B89" s="23" t="s">
        <v>679</v>
      </c>
      <c r="C89" s="23" t="s">
        <v>680</v>
      </c>
      <c r="D89" s="16" t="s">
        <v>8</v>
      </c>
      <c r="E89" s="16" t="s">
        <v>562</v>
      </c>
      <c r="F89" s="22">
        <v>24988</v>
      </c>
      <c r="G89" s="16">
        <v>12</v>
      </c>
      <c r="H89" s="16" t="str">
        <f t="shared" ref="H89:H91" si="29">IF(G89="","",IF(G89&lt;=3,"EX",IF(G89&lt;=6,"A",IF(G89&lt;=9,"B","C"))))</f>
        <v>C</v>
      </c>
      <c r="I89" s="24" t="s">
        <v>493</v>
      </c>
      <c r="J89" s="3">
        <v>61</v>
      </c>
      <c r="K89" s="3">
        <v>56</v>
      </c>
      <c r="L89" s="3">
        <f t="shared" ref="L89:L91" si="30">SUM(J89+K89)</f>
        <v>117</v>
      </c>
    </row>
    <row r="90" spans="1:12" ht="14.4">
      <c r="A90" s="3" t="s">
        <v>1</v>
      </c>
      <c r="B90" s="26" t="s">
        <v>312</v>
      </c>
      <c r="C90" s="26" t="s">
        <v>586</v>
      </c>
      <c r="D90" s="27" t="s">
        <v>8</v>
      </c>
      <c r="E90" s="21" t="s">
        <v>103</v>
      </c>
      <c r="F90" s="29">
        <v>21525</v>
      </c>
      <c r="G90" s="24">
        <v>12</v>
      </c>
      <c r="H90" s="24" t="str">
        <f t="shared" si="29"/>
        <v>C</v>
      </c>
      <c r="I90" s="24" t="s">
        <v>493</v>
      </c>
      <c r="J90" s="3">
        <v>47</v>
      </c>
      <c r="K90" s="3">
        <v>72</v>
      </c>
      <c r="L90" s="3">
        <f t="shared" si="30"/>
        <v>119</v>
      </c>
    </row>
    <row r="91" spans="1:12" ht="13.8">
      <c r="A91" s="3" t="s">
        <v>2</v>
      </c>
      <c r="B91" s="23" t="s">
        <v>294</v>
      </c>
      <c r="C91" s="23" t="s">
        <v>295</v>
      </c>
      <c r="D91" s="16" t="s">
        <v>8</v>
      </c>
      <c r="E91" s="16" t="s">
        <v>279</v>
      </c>
      <c r="F91" s="22">
        <v>41116</v>
      </c>
      <c r="G91" s="16">
        <v>12</v>
      </c>
      <c r="H91" s="16" t="str">
        <f t="shared" si="29"/>
        <v>C</v>
      </c>
      <c r="I91" s="24" t="s">
        <v>493</v>
      </c>
      <c r="J91" s="3">
        <v>58</v>
      </c>
      <c r="K91" s="3">
        <v>64</v>
      </c>
      <c r="L91" s="3">
        <f t="shared" si="30"/>
        <v>122</v>
      </c>
    </row>
    <row r="92" spans="1:12" ht="17.399999999999999">
      <c r="A92" s="3"/>
      <c r="B92" s="108" t="s">
        <v>797</v>
      </c>
      <c r="C92" s="108"/>
      <c r="D92" s="108"/>
      <c r="E92" s="108"/>
      <c r="F92" s="108"/>
      <c r="G92" s="108"/>
      <c r="H92" s="108"/>
      <c r="I92" s="108"/>
      <c r="J92" s="108"/>
      <c r="K92" s="108"/>
      <c r="L92" s="108"/>
    </row>
    <row r="93" spans="1:12" ht="13.8">
      <c r="A93" s="3"/>
      <c r="B93" s="6" t="s">
        <v>304</v>
      </c>
      <c r="C93" s="6" t="s">
        <v>305</v>
      </c>
      <c r="D93" s="6" t="s">
        <v>306</v>
      </c>
      <c r="E93" s="6" t="s">
        <v>307</v>
      </c>
      <c r="F93" s="6" t="s">
        <v>308</v>
      </c>
      <c r="G93" s="6" t="s">
        <v>309</v>
      </c>
      <c r="H93" s="6" t="s">
        <v>310</v>
      </c>
      <c r="I93" s="6" t="s">
        <v>449</v>
      </c>
      <c r="J93" s="6" t="s">
        <v>440</v>
      </c>
      <c r="K93" s="6" t="s">
        <v>441</v>
      </c>
      <c r="L93" s="6" t="s">
        <v>442</v>
      </c>
    </row>
    <row r="94" spans="1:12" ht="14.4">
      <c r="A94" s="3" t="s">
        <v>0</v>
      </c>
      <c r="B94" s="40" t="s">
        <v>216</v>
      </c>
      <c r="C94" s="41" t="s">
        <v>217</v>
      </c>
      <c r="D94" s="16" t="s">
        <v>7</v>
      </c>
      <c r="E94" s="21" t="s">
        <v>103</v>
      </c>
      <c r="F94" s="22">
        <v>20981</v>
      </c>
      <c r="G94" s="16">
        <v>7</v>
      </c>
      <c r="H94" s="16" t="str">
        <f t="shared" ref="H94:H96" si="31">IF(G94="","",IF(G94&lt;=3,"EX",IF(G94&lt;=6,"A",IF(G94&lt;=9,"B","C"))))</f>
        <v>B</v>
      </c>
      <c r="I94" s="24" t="s">
        <v>493</v>
      </c>
      <c r="J94" s="3">
        <v>53</v>
      </c>
      <c r="K94" s="3">
        <v>53</v>
      </c>
      <c r="L94" s="3">
        <f t="shared" ref="L94:L96" si="32">SUM(J94+K94)</f>
        <v>106</v>
      </c>
    </row>
    <row r="95" spans="1:12" ht="14.4">
      <c r="A95" s="3" t="s">
        <v>1</v>
      </c>
      <c r="B95" s="19" t="s">
        <v>107</v>
      </c>
      <c r="C95" s="19" t="s">
        <v>137</v>
      </c>
      <c r="D95" s="20" t="s">
        <v>7</v>
      </c>
      <c r="E95" s="21" t="s">
        <v>103</v>
      </c>
      <c r="F95" s="22">
        <v>20672</v>
      </c>
      <c r="G95" s="16">
        <v>9</v>
      </c>
      <c r="H95" s="16" t="str">
        <f t="shared" si="31"/>
        <v>B</v>
      </c>
      <c r="I95" s="16" t="s">
        <v>493</v>
      </c>
      <c r="J95" s="3">
        <v>54</v>
      </c>
      <c r="K95" s="3">
        <v>59</v>
      </c>
      <c r="L95" s="3">
        <f t="shared" si="32"/>
        <v>113</v>
      </c>
    </row>
    <row r="96" spans="1:12" ht="14.4">
      <c r="A96" s="3" t="s">
        <v>2</v>
      </c>
      <c r="B96" s="31" t="s">
        <v>43</v>
      </c>
      <c r="C96" s="37" t="s">
        <v>46</v>
      </c>
      <c r="D96" s="16" t="s">
        <v>7</v>
      </c>
      <c r="E96" s="21" t="s">
        <v>30</v>
      </c>
      <c r="F96" s="22">
        <v>20316</v>
      </c>
      <c r="G96" s="16">
        <v>9</v>
      </c>
      <c r="H96" s="16" t="str">
        <f t="shared" si="31"/>
        <v>B</v>
      </c>
      <c r="I96" s="16" t="s">
        <v>493</v>
      </c>
      <c r="J96" s="3">
        <v>55</v>
      </c>
      <c r="K96" s="3">
        <v>59</v>
      </c>
      <c r="L96" s="3">
        <f t="shared" si="32"/>
        <v>114</v>
      </c>
    </row>
    <row r="97" spans="1:12" ht="17.399999999999999">
      <c r="A97" s="3"/>
      <c r="B97" s="108" t="s">
        <v>798</v>
      </c>
      <c r="C97" s="108"/>
      <c r="D97" s="108"/>
      <c r="E97" s="108"/>
      <c r="F97" s="108"/>
      <c r="G97" s="108"/>
      <c r="H97" s="108"/>
      <c r="I97" s="108"/>
      <c r="J97" s="108"/>
      <c r="K97" s="108"/>
      <c r="L97" s="108"/>
    </row>
    <row r="98" spans="1:12" ht="13.8">
      <c r="A98" s="3"/>
      <c r="B98" s="6" t="s">
        <v>304</v>
      </c>
      <c r="C98" s="6" t="s">
        <v>305</v>
      </c>
      <c r="D98" s="6" t="s">
        <v>306</v>
      </c>
      <c r="E98" s="6" t="s">
        <v>307</v>
      </c>
      <c r="F98" s="6" t="s">
        <v>308</v>
      </c>
      <c r="G98" s="6" t="s">
        <v>309</v>
      </c>
      <c r="H98" s="6" t="s">
        <v>310</v>
      </c>
      <c r="I98" s="6" t="s">
        <v>449</v>
      </c>
      <c r="J98" s="6" t="s">
        <v>440</v>
      </c>
      <c r="K98" s="6" t="s">
        <v>441</v>
      </c>
      <c r="L98" s="6" t="s">
        <v>442</v>
      </c>
    </row>
    <row r="99" spans="1:12" ht="14.4">
      <c r="A99" s="3" t="s">
        <v>0</v>
      </c>
      <c r="B99" s="23" t="s">
        <v>174</v>
      </c>
      <c r="C99" s="23" t="s">
        <v>175</v>
      </c>
      <c r="D99" s="16" t="s">
        <v>8</v>
      </c>
      <c r="E99" s="21" t="s">
        <v>103</v>
      </c>
      <c r="F99" s="22">
        <v>23259</v>
      </c>
      <c r="G99" s="16">
        <v>9</v>
      </c>
      <c r="H99" s="16" t="str">
        <f t="shared" ref="H99:H101" si="33">IF(G99="","",IF(G99&lt;=3,"EX",IF(G99&lt;=6,"A",IF(G99&lt;=9,"B","C"))))</f>
        <v>B</v>
      </c>
      <c r="I99" s="16" t="s">
        <v>493</v>
      </c>
      <c r="J99" s="3">
        <v>51</v>
      </c>
      <c r="K99" s="3">
        <v>54</v>
      </c>
      <c r="L99" s="3">
        <f t="shared" ref="L99:L101" si="34">SUM(J99+K99)</f>
        <v>105</v>
      </c>
    </row>
    <row r="100" spans="1:12" ht="14.4">
      <c r="A100" s="3" t="s">
        <v>1</v>
      </c>
      <c r="B100" s="23" t="s">
        <v>200</v>
      </c>
      <c r="C100" s="23" t="s">
        <v>201</v>
      </c>
      <c r="D100" s="16" t="s">
        <v>8</v>
      </c>
      <c r="E100" s="21" t="s">
        <v>103</v>
      </c>
      <c r="F100" s="22">
        <v>29896</v>
      </c>
      <c r="G100" s="16">
        <v>9</v>
      </c>
      <c r="H100" s="16" t="str">
        <f t="shared" si="33"/>
        <v>B</v>
      </c>
      <c r="I100" s="24" t="s">
        <v>493</v>
      </c>
      <c r="J100" s="3">
        <v>56</v>
      </c>
      <c r="K100" s="3">
        <v>54</v>
      </c>
      <c r="L100" s="3">
        <f t="shared" si="34"/>
        <v>110</v>
      </c>
    </row>
    <row r="101" spans="1:12" ht="14.4">
      <c r="A101" s="3" t="s">
        <v>2</v>
      </c>
      <c r="B101" s="23" t="s">
        <v>135</v>
      </c>
      <c r="C101" s="23" t="s">
        <v>572</v>
      </c>
      <c r="D101" s="33" t="s">
        <v>8</v>
      </c>
      <c r="E101" s="21" t="s">
        <v>103</v>
      </c>
      <c r="F101" s="22">
        <v>20561</v>
      </c>
      <c r="G101" s="16">
        <v>9</v>
      </c>
      <c r="H101" s="16" t="str">
        <f t="shared" si="33"/>
        <v>B</v>
      </c>
      <c r="I101" s="16" t="s">
        <v>493</v>
      </c>
      <c r="J101" s="3">
        <v>51</v>
      </c>
      <c r="K101" s="3">
        <v>60</v>
      </c>
      <c r="L101" s="3">
        <f t="shared" si="34"/>
        <v>111</v>
      </c>
    </row>
    <row r="102" spans="1:12" ht="17.399999999999999">
      <c r="A102" s="3"/>
      <c r="B102" s="108" t="s">
        <v>799</v>
      </c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</row>
    <row r="103" spans="1:12" ht="13.8">
      <c r="A103" s="3"/>
      <c r="B103" s="6" t="s">
        <v>304</v>
      </c>
      <c r="C103" s="6" t="s">
        <v>305</v>
      </c>
      <c r="D103" s="6" t="s">
        <v>306</v>
      </c>
      <c r="E103" s="6" t="s">
        <v>307</v>
      </c>
      <c r="F103" s="6" t="s">
        <v>308</v>
      </c>
      <c r="G103" s="6" t="s">
        <v>309</v>
      </c>
      <c r="H103" s="6" t="s">
        <v>310</v>
      </c>
      <c r="I103" s="6" t="s">
        <v>449</v>
      </c>
      <c r="J103" s="6" t="s">
        <v>440</v>
      </c>
      <c r="K103" s="6" t="s">
        <v>441</v>
      </c>
      <c r="L103" s="6" t="s">
        <v>442</v>
      </c>
    </row>
    <row r="104" spans="1:12" ht="14.4">
      <c r="A104" s="3" t="s">
        <v>0</v>
      </c>
      <c r="B104" s="23" t="s">
        <v>127</v>
      </c>
      <c r="C104" s="23" t="s">
        <v>128</v>
      </c>
      <c r="D104" s="33" t="s">
        <v>7</v>
      </c>
      <c r="E104" s="21" t="s">
        <v>103</v>
      </c>
      <c r="F104" s="22">
        <v>19929</v>
      </c>
      <c r="G104" s="16">
        <v>6</v>
      </c>
      <c r="H104" s="16" t="str">
        <f t="shared" ref="H104:H106" si="35">IF(G104="","",IF(G104&lt;=3,"EX",IF(G104&lt;=6,"A",IF(G104&lt;=9,"B","C"))))</f>
        <v>A</v>
      </c>
      <c r="I104" s="24" t="s">
        <v>493</v>
      </c>
      <c r="J104" s="3">
        <v>48</v>
      </c>
      <c r="K104" s="3">
        <v>45</v>
      </c>
      <c r="L104" s="3">
        <f t="shared" ref="L104:L106" si="36">SUM(J104+K104)</f>
        <v>93</v>
      </c>
    </row>
    <row r="105" spans="1:12" ht="14.4">
      <c r="A105" s="3" t="s">
        <v>1</v>
      </c>
      <c r="B105" s="31" t="s">
        <v>112</v>
      </c>
      <c r="C105" s="32" t="s">
        <v>113</v>
      </c>
      <c r="D105" s="16" t="s">
        <v>7</v>
      </c>
      <c r="E105" s="21" t="s">
        <v>103</v>
      </c>
      <c r="F105" s="22">
        <v>19170</v>
      </c>
      <c r="G105" s="16">
        <v>4</v>
      </c>
      <c r="H105" s="16" t="str">
        <f t="shared" si="35"/>
        <v>A</v>
      </c>
      <c r="I105" s="16" t="s">
        <v>493</v>
      </c>
      <c r="J105" s="3">
        <v>48</v>
      </c>
      <c r="K105" s="3">
        <v>53</v>
      </c>
      <c r="L105" s="3">
        <f t="shared" si="36"/>
        <v>101</v>
      </c>
    </row>
    <row r="106" spans="1:12" ht="14.4">
      <c r="A106" s="3" t="s">
        <v>2</v>
      </c>
      <c r="B106" s="31" t="s">
        <v>662</v>
      </c>
      <c r="C106" s="31" t="s">
        <v>663</v>
      </c>
      <c r="D106" s="16" t="s">
        <v>7</v>
      </c>
      <c r="E106" s="21" t="s">
        <v>17</v>
      </c>
      <c r="F106" s="22">
        <v>25014</v>
      </c>
      <c r="G106" s="16">
        <v>4</v>
      </c>
      <c r="H106" s="16" t="str">
        <f t="shared" si="35"/>
        <v>A</v>
      </c>
      <c r="I106" s="16" t="s">
        <v>493</v>
      </c>
      <c r="J106" s="3">
        <v>53</v>
      </c>
      <c r="K106" s="3">
        <v>53</v>
      </c>
      <c r="L106" s="3">
        <f t="shared" si="36"/>
        <v>106</v>
      </c>
    </row>
    <row r="107" spans="1:12" ht="17.399999999999999">
      <c r="A107" s="3"/>
      <c r="B107" s="108" t="s">
        <v>800</v>
      </c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</row>
    <row r="108" spans="1:12" ht="13.8">
      <c r="A108" s="3"/>
      <c r="B108" s="6" t="s">
        <v>304</v>
      </c>
      <c r="C108" s="6" t="s">
        <v>305</v>
      </c>
      <c r="D108" s="6" t="s">
        <v>306</v>
      </c>
      <c r="E108" s="6" t="s">
        <v>307</v>
      </c>
      <c r="F108" s="6" t="s">
        <v>308</v>
      </c>
      <c r="G108" s="6" t="s">
        <v>309</v>
      </c>
      <c r="H108" s="6" t="s">
        <v>310</v>
      </c>
      <c r="I108" s="6" t="s">
        <v>449</v>
      </c>
      <c r="J108" s="6" t="s">
        <v>440</v>
      </c>
      <c r="K108" s="6" t="s">
        <v>441</v>
      </c>
      <c r="L108" s="6" t="s">
        <v>442</v>
      </c>
    </row>
    <row r="109" spans="1:12" ht="14.4">
      <c r="A109" s="3" t="s">
        <v>0</v>
      </c>
      <c r="B109" s="31" t="s">
        <v>28</v>
      </c>
      <c r="C109" s="31" t="s">
        <v>48</v>
      </c>
      <c r="D109" s="16" t="s">
        <v>8</v>
      </c>
      <c r="E109" s="21" t="s">
        <v>30</v>
      </c>
      <c r="F109" s="22">
        <v>27807</v>
      </c>
      <c r="G109" s="16">
        <v>5</v>
      </c>
      <c r="H109" s="16" t="str">
        <f t="shared" ref="H109:H111" si="37">IF(G109="","",IF(G109&lt;=3,"EX",IF(G109&lt;=6,"A",IF(G109&lt;=9,"B","C"))))</f>
        <v>A</v>
      </c>
      <c r="I109" s="16" t="s">
        <v>493</v>
      </c>
      <c r="J109" s="3">
        <v>48</v>
      </c>
      <c r="K109" s="3">
        <v>50</v>
      </c>
      <c r="L109" s="3">
        <f t="shared" ref="L109:L111" si="38">SUM(J109+K109)</f>
        <v>98</v>
      </c>
    </row>
    <row r="110" spans="1:12" ht="14.4">
      <c r="A110" s="3" t="s">
        <v>1</v>
      </c>
      <c r="B110" s="19" t="s">
        <v>107</v>
      </c>
      <c r="C110" s="32" t="s">
        <v>97</v>
      </c>
      <c r="D110" s="20" t="s">
        <v>8</v>
      </c>
      <c r="E110" s="21" t="s">
        <v>103</v>
      </c>
      <c r="F110" s="22">
        <v>19675</v>
      </c>
      <c r="G110" s="16">
        <v>5</v>
      </c>
      <c r="H110" s="16" t="str">
        <f t="shared" si="37"/>
        <v>A</v>
      </c>
      <c r="I110" s="24" t="s">
        <v>493</v>
      </c>
      <c r="J110" s="3">
        <v>52</v>
      </c>
      <c r="K110" s="3">
        <v>53</v>
      </c>
      <c r="L110" s="3">
        <f t="shared" si="38"/>
        <v>105</v>
      </c>
    </row>
    <row r="111" spans="1:12" ht="14.4">
      <c r="A111" s="3" t="s">
        <v>2</v>
      </c>
      <c r="B111" s="19" t="s">
        <v>78</v>
      </c>
      <c r="C111" s="19" t="s">
        <v>79</v>
      </c>
      <c r="D111" s="20" t="s">
        <v>8</v>
      </c>
      <c r="E111" s="21" t="s">
        <v>52</v>
      </c>
      <c r="F111" s="22">
        <v>22073</v>
      </c>
      <c r="G111" s="16">
        <v>5</v>
      </c>
      <c r="H111" s="16" t="str">
        <f t="shared" si="37"/>
        <v>A</v>
      </c>
      <c r="I111" s="24" t="s">
        <v>493</v>
      </c>
      <c r="J111" s="3">
        <v>49</v>
      </c>
      <c r="K111" s="3">
        <v>57</v>
      </c>
      <c r="L111" s="3">
        <f t="shared" si="38"/>
        <v>106</v>
      </c>
    </row>
    <row r="112" spans="1:12" ht="17.399999999999999">
      <c r="A112" s="3"/>
      <c r="B112" s="108" t="s">
        <v>801</v>
      </c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</row>
    <row r="113" spans="1:12" ht="13.8">
      <c r="A113" s="3"/>
      <c r="B113" s="6" t="s">
        <v>304</v>
      </c>
      <c r="C113" s="6" t="s">
        <v>305</v>
      </c>
      <c r="D113" s="6" t="s">
        <v>306</v>
      </c>
      <c r="E113" s="6" t="s">
        <v>307</v>
      </c>
      <c r="F113" s="6" t="s">
        <v>308</v>
      </c>
      <c r="G113" s="6" t="s">
        <v>309</v>
      </c>
      <c r="H113" s="6" t="s">
        <v>310</v>
      </c>
      <c r="I113" s="6" t="s">
        <v>449</v>
      </c>
      <c r="J113" s="6" t="s">
        <v>440</v>
      </c>
      <c r="K113" s="6" t="s">
        <v>441</v>
      </c>
      <c r="L113" s="6" t="s">
        <v>442</v>
      </c>
    </row>
    <row r="114" spans="1:12" ht="14.4">
      <c r="A114" s="3" t="s">
        <v>0</v>
      </c>
      <c r="B114" s="19" t="s">
        <v>165</v>
      </c>
      <c r="C114" s="19" t="s">
        <v>219</v>
      </c>
      <c r="D114" s="20" t="s">
        <v>7</v>
      </c>
      <c r="E114" s="21" t="s">
        <v>103</v>
      </c>
      <c r="F114" s="22">
        <v>19438</v>
      </c>
      <c r="G114" s="16">
        <v>3</v>
      </c>
      <c r="H114" s="16" t="str">
        <f t="shared" ref="H114:H116" si="39">IF(G114="","",IF(G114&lt;=3,"EX",IF(G114&lt;=6,"A",IF(G114&lt;=9,"B","C"))))</f>
        <v>EX</v>
      </c>
      <c r="I114" s="16" t="s">
        <v>493</v>
      </c>
      <c r="J114" s="3">
        <v>46</v>
      </c>
      <c r="K114" s="3">
        <v>50</v>
      </c>
      <c r="L114" s="3">
        <f t="shared" ref="L114:L116" si="40">SUM(J114+K114)</f>
        <v>96</v>
      </c>
    </row>
    <row r="115" spans="1:12" ht="14.4">
      <c r="A115" s="3" t="s">
        <v>1</v>
      </c>
      <c r="B115" s="19" t="s">
        <v>135</v>
      </c>
      <c r="C115" s="19" t="s">
        <v>157</v>
      </c>
      <c r="D115" s="20" t="s">
        <v>7</v>
      </c>
      <c r="E115" s="21" t="s">
        <v>103</v>
      </c>
      <c r="F115" s="22">
        <v>21468</v>
      </c>
      <c r="G115" s="16">
        <v>2</v>
      </c>
      <c r="H115" s="16" t="str">
        <f t="shared" si="39"/>
        <v>EX</v>
      </c>
      <c r="I115" s="16" t="s">
        <v>493</v>
      </c>
      <c r="J115" s="3">
        <v>50</v>
      </c>
      <c r="K115" s="3">
        <v>49</v>
      </c>
      <c r="L115" s="3">
        <f t="shared" si="40"/>
        <v>99</v>
      </c>
    </row>
    <row r="116" spans="1:12" ht="14.4">
      <c r="A116" s="3" t="s">
        <v>2</v>
      </c>
      <c r="B116" s="42" t="s">
        <v>87</v>
      </c>
      <c r="C116" s="42" t="s">
        <v>88</v>
      </c>
      <c r="D116" s="16" t="s">
        <v>7</v>
      </c>
      <c r="E116" s="21" t="s">
        <v>52</v>
      </c>
      <c r="F116" s="22">
        <v>26932</v>
      </c>
      <c r="G116" s="16">
        <v>3</v>
      </c>
      <c r="H116" s="16" t="str">
        <f t="shared" si="39"/>
        <v>EX</v>
      </c>
      <c r="I116" s="24" t="s">
        <v>493</v>
      </c>
      <c r="J116" s="3">
        <v>48</v>
      </c>
      <c r="K116" s="3">
        <v>55</v>
      </c>
      <c r="L116" s="3">
        <f t="shared" si="40"/>
        <v>103</v>
      </c>
    </row>
    <row r="117" spans="1:12" ht="17.399999999999999">
      <c r="A117" s="3"/>
      <c r="B117" s="108" t="s">
        <v>802</v>
      </c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</row>
    <row r="118" spans="1:12" ht="13.8">
      <c r="A118" s="3"/>
      <c r="B118" s="6" t="s">
        <v>304</v>
      </c>
      <c r="C118" s="6" t="s">
        <v>305</v>
      </c>
      <c r="D118" s="6" t="s">
        <v>306</v>
      </c>
      <c r="E118" s="6" t="s">
        <v>307</v>
      </c>
      <c r="F118" s="6" t="s">
        <v>308</v>
      </c>
      <c r="G118" s="6" t="s">
        <v>309</v>
      </c>
      <c r="H118" s="6" t="s">
        <v>310</v>
      </c>
      <c r="I118" s="6" t="s">
        <v>449</v>
      </c>
      <c r="J118" s="6" t="s">
        <v>440</v>
      </c>
      <c r="K118" s="6" t="s">
        <v>441</v>
      </c>
      <c r="L118" s="6" t="s">
        <v>442</v>
      </c>
    </row>
    <row r="119" spans="1:12" ht="14.4">
      <c r="A119" s="3" t="s">
        <v>0</v>
      </c>
      <c r="B119" s="31" t="s">
        <v>245</v>
      </c>
      <c r="C119" s="31" t="s">
        <v>246</v>
      </c>
      <c r="D119" s="16" t="s">
        <v>8</v>
      </c>
      <c r="E119" s="21" t="s">
        <v>224</v>
      </c>
      <c r="F119" s="44">
        <v>21124</v>
      </c>
      <c r="G119" s="16">
        <v>3</v>
      </c>
      <c r="H119" s="45" t="str">
        <f t="shared" ref="H119:H121" si="41">IF(G119="","",IF(G119&lt;=3,"EX",IF(G119&lt;=6,"A",IF(G119&lt;=9,"B","C"))))</f>
        <v>EX</v>
      </c>
      <c r="I119" s="16" t="s">
        <v>493</v>
      </c>
      <c r="J119" s="3">
        <v>45</v>
      </c>
      <c r="K119" s="3">
        <v>47</v>
      </c>
      <c r="L119" s="3">
        <f t="shared" ref="L119:L121" si="42">SUM(J119+K119)</f>
        <v>92</v>
      </c>
    </row>
    <row r="120" spans="1:12" ht="14.4">
      <c r="A120" s="3" t="s">
        <v>1</v>
      </c>
      <c r="B120" s="19" t="s">
        <v>628</v>
      </c>
      <c r="C120" s="19" t="s">
        <v>650</v>
      </c>
      <c r="D120" s="20" t="s">
        <v>8</v>
      </c>
      <c r="E120" s="21" t="s">
        <v>17</v>
      </c>
      <c r="F120" s="44">
        <v>24950</v>
      </c>
      <c r="G120" s="16">
        <v>0</v>
      </c>
      <c r="H120" s="45" t="str">
        <f t="shared" si="41"/>
        <v>EX</v>
      </c>
      <c r="I120" s="16" t="s">
        <v>493</v>
      </c>
      <c r="J120" s="3">
        <v>45</v>
      </c>
      <c r="K120" s="3">
        <v>50</v>
      </c>
      <c r="L120" s="3">
        <f t="shared" si="42"/>
        <v>95</v>
      </c>
    </row>
    <row r="121" spans="1:12" ht="14.4">
      <c r="A121" s="3" t="s">
        <v>2</v>
      </c>
      <c r="B121" s="19" t="s">
        <v>208</v>
      </c>
      <c r="C121" s="32" t="s">
        <v>209</v>
      </c>
      <c r="D121" s="20" t="s">
        <v>8</v>
      </c>
      <c r="E121" s="21" t="s">
        <v>103</v>
      </c>
      <c r="F121" s="44">
        <v>24990</v>
      </c>
      <c r="G121" s="16">
        <v>2</v>
      </c>
      <c r="H121" s="45" t="str">
        <f t="shared" si="41"/>
        <v>EX</v>
      </c>
      <c r="I121" s="16" t="s">
        <v>493</v>
      </c>
      <c r="J121" s="3">
        <v>45</v>
      </c>
      <c r="K121" s="3">
        <v>53</v>
      </c>
      <c r="L121" s="3">
        <f t="shared" si="42"/>
        <v>98</v>
      </c>
    </row>
    <row r="122" spans="1:12">
      <c r="A122" s="3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1:12" ht="17.399999999999999">
      <c r="A123" s="3"/>
      <c r="B123" s="108" t="s">
        <v>803</v>
      </c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</row>
    <row r="124" spans="1:12" ht="13.8">
      <c r="A124" s="52"/>
      <c r="B124" s="6" t="s">
        <v>304</v>
      </c>
      <c r="C124" s="6" t="s">
        <v>305</v>
      </c>
      <c r="D124" s="6" t="s">
        <v>306</v>
      </c>
      <c r="E124" s="6" t="s">
        <v>307</v>
      </c>
      <c r="F124" s="6" t="s">
        <v>308</v>
      </c>
      <c r="G124" s="6" t="s">
        <v>309</v>
      </c>
      <c r="H124" s="6" t="s">
        <v>310</v>
      </c>
      <c r="I124" s="6" t="s">
        <v>449</v>
      </c>
      <c r="J124" s="6" t="s">
        <v>440</v>
      </c>
      <c r="K124" s="6" t="s">
        <v>441</v>
      </c>
      <c r="L124" s="6" t="s">
        <v>442</v>
      </c>
    </row>
    <row r="125" spans="1:12" ht="14.4">
      <c r="A125" s="52" t="s">
        <v>8</v>
      </c>
      <c r="B125" s="19"/>
      <c r="C125" s="19"/>
      <c r="D125" s="20"/>
      <c r="E125" s="21"/>
      <c r="F125" s="22"/>
      <c r="G125" s="16"/>
      <c r="H125" s="16"/>
      <c r="I125" s="24"/>
      <c r="J125" s="3"/>
      <c r="K125" s="3"/>
      <c r="L125" s="3"/>
    </row>
    <row r="126" spans="1:12" ht="14.4">
      <c r="A126" s="52" t="s">
        <v>7</v>
      </c>
      <c r="B126" s="19"/>
      <c r="C126" s="31"/>
      <c r="D126" s="33"/>
      <c r="E126" s="21"/>
      <c r="F126" s="22"/>
      <c r="G126" s="16"/>
      <c r="H126" s="16"/>
      <c r="I126" s="16"/>
      <c r="J126" s="3"/>
      <c r="K126" s="3"/>
      <c r="L126" s="3"/>
    </row>
    <row r="127" spans="1:12" ht="17.399999999999999">
      <c r="A127" s="3"/>
      <c r="B127" s="108" t="s">
        <v>804</v>
      </c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</row>
    <row r="128" spans="1:12" ht="15.6">
      <c r="A128" s="3"/>
      <c r="B128" s="112" t="s">
        <v>805</v>
      </c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</row>
    <row r="129" spans="1:14" ht="13.8">
      <c r="A129" s="3"/>
      <c r="B129" s="6" t="s">
        <v>304</v>
      </c>
      <c r="C129" s="6" t="s">
        <v>305</v>
      </c>
      <c r="D129" s="6" t="s">
        <v>306</v>
      </c>
      <c r="E129" s="6" t="s">
        <v>307</v>
      </c>
      <c r="F129" s="6" t="s">
        <v>308</v>
      </c>
      <c r="G129" s="6" t="s">
        <v>309</v>
      </c>
      <c r="H129" s="6" t="s">
        <v>310</v>
      </c>
      <c r="I129" s="6" t="s">
        <v>449</v>
      </c>
      <c r="J129" s="6" t="s">
        <v>440</v>
      </c>
      <c r="K129" s="6" t="s">
        <v>441</v>
      </c>
      <c r="L129" s="6" t="s">
        <v>442</v>
      </c>
    </row>
    <row r="130" spans="1:14" ht="14.4">
      <c r="A130" s="52" t="s">
        <v>8</v>
      </c>
      <c r="B130" s="19"/>
      <c r="C130" s="19"/>
      <c r="D130" s="20"/>
      <c r="E130" s="21"/>
      <c r="F130" s="22"/>
      <c r="G130" s="16"/>
      <c r="H130" s="16"/>
      <c r="I130" s="24"/>
      <c r="J130" s="3"/>
      <c r="K130" s="3"/>
      <c r="L130" s="3"/>
    </row>
    <row r="131" spans="1:14" ht="14.4">
      <c r="A131" s="52" t="s">
        <v>7</v>
      </c>
      <c r="B131" s="19"/>
      <c r="C131" s="31"/>
      <c r="D131" s="33"/>
      <c r="E131" s="21"/>
      <c r="F131" s="22"/>
      <c r="G131" s="16"/>
      <c r="H131" s="16"/>
      <c r="I131" s="16"/>
      <c r="J131" s="3"/>
      <c r="K131" s="3"/>
      <c r="L131" s="3"/>
    </row>
    <row r="132" spans="1:14" ht="15.6">
      <c r="A132" s="3"/>
      <c r="B132" s="112" t="s">
        <v>439</v>
      </c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</row>
    <row r="133" spans="1:14" ht="13.8">
      <c r="A133" s="3"/>
      <c r="B133" s="6" t="s">
        <v>304</v>
      </c>
      <c r="C133" s="6" t="s">
        <v>305</v>
      </c>
      <c r="D133" s="6" t="s">
        <v>306</v>
      </c>
      <c r="E133" s="6" t="s">
        <v>307</v>
      </c>
      <c r="F133" s="6" t="s">
        <v>308</v>
      </c>
      <c r="G133" s="6" t="s">
        <v>309</v>
      </c>
      <c r="H133" s="6" t="s">
        <v>310</v>
      </c>
      <c r="I133" s="6" t="s">
        <v>449</v>
      </c>
      <c r="J133" s="6" t="s">
        <v>440</v>
      </c>
      <c r="K133" s="6" t="s">
        <v>441</v>
      </c>
      <c r="L133" s="6" t="s">
        <v>442</v>
      </c>
    </row>
    <row r="134" spans="1:14" ht="14.4">
      <c r="A134" s="52" t="s">
        <v>8</v>
      </c>
      <c r="B134" s="19"/>
      <c r="C134" s="19"/>
      <c r="D134" s="20"/>
      <c r="E134" s="21"/>
      <c r="F134" s="22"/>
      <c r="G134" s="16"/>
      <c r="H134" s="16"/>
      <c r="I134" s="24"/>
      <c r="J134" s="3"/>
      <c r="K134" s="3"/>
      <c r="L134" s="3"/>
    </row>
    <row r="135" spans="1:14" ht="14.4">
      <c r="A135" s="52" t="s">
        <v>7</v>
      </c>
      <c r="B135" s="19"/>
      <c r="C135" s="31"/>
      <c r="D135" s="33"/>
      <c r="E135" s="21"/>
      <c r="F135" s="22"/>
      <c r="G135" s="16"/>
      <c r="H135" s="16"/>
      <c r="I135" s="16"/>
      <c r="J135" s="3"/>
      <c r="K135" s="3"/>
      <c r="L135" s="3"/>
    </row>
    <row r="136" spans="1:14" ht="15.6">
      <c r="A136" s="3"/>
      <c r="B136" s="112" t="s">
        <v>806</v>
      </c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</row>
    <row r="137" spans="1:14" ht="13.8">
      <c r="A137" s="3"/>
      <c r="B137" s="6" t="s">
        <v>304</v>
      </c>
      <c r="C137" s="6" t="s">
        <v>305</v>
      </c>
      <c r="D137" s="6" t="s">
        <v>306</v>
      </c>
      <c r="E137" s="6" t="s">
        <v>307</v>
      </c>
      <c r="F137" s="6" t="s">
        <v>308</v>
      </c>
      <c r="G137" s="6" t="s">
        <v>309</v>
      </c>
      <c r="H137" s="6" t="s">
        <v>310</v>
      </c>
      <c r="I137" s="6" t="s">
        <v>449</v>
      </c>
      <c r="J137" s="6" t="s">
        <v>440</v>
      </c>
      <c r="K137" s="6" t="s">
        <v>441</v>
      </c>
      <c r="L137" s="6" t="s">
        <v>442</v>
      </c>
    </row>
    <row r="138" spans="1:14" ht="14.4">
      <c r="A138" s="52" t="s">
        <v>8</v>
      </c>
      <c r="B138" s="19"/>
      <c r="C138" s="19"/>
      <c r="D138" s="20"/>
      <c r="E138" s="21"/>
      <c r="F138" s="22"/>
      <c r="G138" s="16"/>
      <c r="H138" s="16"/>
      <c r="I138" s="24"/>
      <c r="J138" s="3"/>
      <c r="K138" s="3"/>
      <c r="L138" s="3"/>
    </row>
    <row r="139" spans="1:14" ht="14.4">
      <c r="A139" s="52" t="s">
        <v>7</v>
      </c>
      <c r="B139" s="19"/>
      <c r="C139" s="31"/>
      <c r="D139" s="33"/>
      <c r="E139" s="21"/>
      <c r="F139" s="22"/>
      <c r="G139" s="16"/>
      <c r="H139" s="16"/>
      <c r="I139" s="16"/>
      <c r="J139" s="3"/>
      <c r="K139" s="3"/>
      <c r="L139" s="3"/>
    </row>
    <row r="140" spans="1:14" ht="15.6">
      <c r="A140" s="3"/>
      <c r="B140" s="112" t="s">
        <v>807</v>
      </c>
      <c r="C140" s="112"/>
      <c r="D140" s="112"/>
      <c r="E140" s="112"/>
      <c r="F140" s="112"/>
      <c r="G140" s="112"/>
      <c r="H140" s="112"/>
      <c r="I140" s="112"/>
      <c r="J140" s="112"/>
      <c r="K140" s="112"/>
      <c r="L140" s="113"/>
    </row>
    <row r="141" spans="1:14" ht="13.8">
      <c r="A141" s="3"/>
      <c r="B141" s="6" t="s">
        <v>304</v>
      </c>
      <c r="C141" s="6" t="s">
        <v>305</v>
      </c>
      <c r="D141" s="6" t="s">
        <v>306</v>
      </c>
      <c r="E141" s="6" t="s">
        <v>307</v>
      </c>
      <c r="F141" s="6" t="s">
        <v>308</v>
      </c>
      <c r="G141" s="109" t="s">
        <v>808</v>
      </c>
      <c r="H141" s="111"/>
      <c r="I141" s="110"/>
      <c r="J141" s="109" t="s">
        <v>446</v>
      </c>
      <c r="K141" s="110"/>
      <c r="L141" s="56" t="s">
        <v>447</v>
      </c>
      <c r="M141" s="54"/>
      <c r="N141" s="55"/>
    </row>
    <row r="142" spans="1:14" ht="14.4">
      <c r="A142" s="52" t="s">
        <v>0</v>
      </c>
      <c r="B142" s="19"/>
      <c r="C142" s="19"/>
      <c r="D142" s="20"/>
      <c r="E142" s="21"/>
      <c r="F142" s="5"/>
      <c r="G142" s="5"/>
      <c r="H142" s="5"/>
      <c r="I142" s="5"/>
      <c r="J142" s="53"/>
      <c r="K142" s="4"/>
      <c r="L142" s="4"/>
      <c r="M142" s="14"/>
    </row>
    <row r="143" spans="1:14" ht="14.4">
      <c r="A143" s="52" t="s">
        <v>1</v>
      </c>
      <c r="B143" s="19"/>
      <c r="C143" s="31"/>
      <c r="D143" s="33"/>
      <c r="E143" s="21"/>
      <c r="F143" s="22"/>
      <c r="G143" s="16"/>
      <c r="H143" s="16"/>
      <c r="I143" s="16"/>
      <c r="J143" s="3"/>
      <c r="K143" s="3"/>
      <c r="L143" s="3"/>
    </row>
    <row r="144" spans="1:14" ht="14.4">
      <c r="A144" s="52" t="s">
        <v>2</v>
      </c>
      <c r="B144" s="19"/>
      <c r="C144" s="19"/>
      <c r="D144" s="20"/>
      <c r="E144" s="21"/>
      <c r="F144" s="22"/>
      <c r="G144" s="16"/>
      <c r="H144" s="16"/>
      <c r="I144" s="24"/>
      <c r="J144" s="3"/>
      <c r="K144" s="3"/>
      <c r="L144" s="3"/>
    </row>
    <row r="145" spans="1:12" ht="14.4">
      <c r="A145" s="52" t="s">
        <v>3</v>
      </c>
      <c r="B145" s="19"/>
      <c r="C145" s="31"/>
      <c r="D145" s="33"/>
      <c r="E145" s="21"/>
      <c r="F145" s="22"/>
      <c r="G145" s="16"/>
      <c r="H145" s="16"/>
      <c r="I145" s="16"/>
      <c r="J145" s="3"/>
      <c r="K145" s="3"/>
      <c r="L145" s="3"/>
    </row>
    <row r="146" spans="1:12" ht="14.4">
      <c r="A146" s="52" t="s">
        <v>4</v>
      </c>
      <c r="B146" s="19"/>
      <c r="C146" s="19"/>
      <c r="D146" s="20"/>
      <c r="E146" s="21"/>
      <c r="F146" s="22"/>
      <c r="G146" s="16"/>
      <c r="H146" s="16"/>
      <c r="I146" s="24"/>
      <c r="J146" s="3"/>
      <c r="K146" s="3"/>
      <c r="L146" s="3"/>
    </row>
  </sheetData>
  <mergeCells count="32">
    <mergeCell ref="J141:K141"/>
    <mergeCell ref="G141:I141"/>
    <mergeCell ref="B128:L128"/>
    <mergeCell ref="B132:L132"/>
    <mergeCell ref="B136:L136"/>
    <mergeCell ref="B140:L140"/>
    <mergeCell ref="B127:L127"/>
    <mergeCell ref="B72:L72"/>
    <mergeCell ref="B77:L77"/>
    <mergeCell ref="B82:L82"/>
    <mergeCell ref="B87:L87"/>
    <mergeCell ref="B92:L92"/>
    <mergeCell ref="B97:L97"/>
    <mergeCell ref="B102:L102"/>
    <mergeCell ref="B107:L107"/>
    <mergeCell ref="B112:L112"/>
    <mergeCell ref="B117:L117"/>
    <mergeCell ref="B123:L123"/>
    <mergeCell ref="B57:L57"/>
    <mergeCell ref="B62:L62"/>
    <mergeCell ref="B67:L67"/>
    <mergeCell ref="B21:L21"/>
    <mergeCell ref="B26:L26"/>
    <mergeCell ref="B31:L31"/>
    <mergeCell ref="B36:L36"/>
    <mergeCell ref="B42:L42"/>
    <mergeCell ref="B47:L47"/>
    <mergeCell ref="B1:L1"/>
    <mergeCell ref="B6:L6"/>
    <mergeCell ref="B11:L11"/>
    <mergeCell ref="B16:L16"/>
    <mergeCell ref="B52:L52"/>
  </mergeCells>
  <phoneticPr fontId="12" type="noConversion"/>
  <pageMargins left="0.511811024" right="0.511811024" top="0.78740157499999996" bottom="0.78740157499999996" header="0.31496062000000002" footer="0.31496062000000002"/>
  <pageSetup paperSize="9" scale="89" orientation="portrait" r:id="rId1"/>
  <rowBreaks count="2" manualBreakCount="2">
    <brk id="56" max="16383" man="1"/>
    <brk id="11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207EA-7DA8-4684-9698-8BA436476538}">
  <dimension ref="A1:AD266"/>
  <sheetViews>
    <sheetView tabSelected="1" zoomScaleNormal="100" workbookViewId="0">
      <selection activeCell="K7" sqref="K7"/>
    </sheetView>
  </sheetViews>
  <sheetFormatPr defaultRowHeight="13.2"/>
  <cols>
    <col min="1" max="1" width="8.88671875" style="12"/>
    <col min="2" max="2" width="5.109375" customWidth="1"/>
    <col min="3" max="3" width="7.109375" customWidth="1"/>
    <col min="4" max="4" width="19.6640625" customWidth="1"/>
    <col min="5" max="5" width="17.88671875" customWidth="1"/>
    <col min="6" max="6" width="4.6640625" customWidth="1"/>
    <col min="7" max="7" width="7.44140625" customWidth="1"/>
    <col min="8" max="8" width="11.33203125" customWidth="1"/>
    <col min="9" max="10" width="4.88671875" customWidth="1"/>
    <col min="11" max="11" width="3.88671875" customWidth="1"/>
    <col min="12" max="15" width="7.33203125" customWidth="1"/>
    <col min="16" max="18" width="11.5546875" hidden="1" customWidth="1"/>
    <col min="19" max="20" width="5.6640625" customWidth="1"/>
    <col min="21" max="23" width="3.77734375" customWidth="1"/>
    <col min="24" max="27" width="3.44140625" customWidth="1"/>
    <col min="28" max="28" width="3.33203125" customWidth="1"/>
    <col min="29" max="29" width="8.109375" customWidth="1"/>
    <col min="30" max="30" width="8.88671875" style="12"/>
  </cols>
  <sheetData>
    <row r="1" spans="1:30" ht="22.8">
      <c r="B1" s="1" t="s">
        <v>809</v>
      </c>
      <c r="C1" s="1"/>
      <c r="D1" s="1"/>
      <c r="E1" s="1"/>
      <c r="F1" s="1"/>
      <c r="G1" s="1"/>
      <c r="H1" s="7"/>
      <c r="I1" s="7"/>
    </row>
    <row r="2" spans="1:30" ht="21">
      <c r="B2" s="2" t="s">
        <v>810</v>
      </c>
      <c r="C2" s="2"/>
      <c r="D2" s="2"/>
      <c r="E2" s="2"/>
      <c r="F2" s="2"/>
      <c r="G2" s="2"/>
    </row>
    <row r="3" spans="1:30" ht="21">
      <c r="B3" s="2"/>
      <c r="C3" s="2"/>
      <c r="D3" s="2"/>
      <c r="E3" s="2"/>
      <c r="F3" s="2"/>
      <c r="G3" s="2"/>
    </row>
    <row r="4" spans="1:30" ht="13.8">
      <c r="A4" s="3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6" t="s">
        <v>444</v>
      </c>
      <c r="O4" s="56"/>
      <c r="P4" s="56"/>
      <c r="Q4" s="56"/>
      <c r="R4" s="56"/>
      <c r="S4" s="56" t="s">
        <v>445</v>
      </c>
      <c r="T4" s="56"/>
      <c r="U4" s="56" t="s">
        <v>448</v>
      </c>
      <c r="V4" s="56"/>
      <c r="W4" s="56"/>
      <c r="X4" s="56"/>
      <c r="Y4" s="56"/>
      <c r="Z4" s="56"/>
      <c r="AA4" s="56"/>
      <c r="AB4" s="56"/>
      <c r="AC4" s="56"/>
      <c r="AD4" s="3"/>
    </row>
    <row r="5" spans="1:30" ht="13.8">
      <c r="A5" s="3"/>
      <c r="B5" s="6" t="s">
        <v>303</v>
      </c>
      <c r="C5" s="85" t="s">
        <v>450</v>
      </c>
      <c r="D5" s="6" t="s">
        <v>304</v>
      </c>
      <c r="E5" s="6" t="s">
        <v>305</v>
      </c>
      <c r="F5" s="6" t="s">
        <v>306</v>
      </c>
      <c r="G5" s="6" t="s">
        <v>307</v>
      </c>
      <c r="H5" s="6" t="s">
        <v>308</v>
      </c>
      <c r="I5" s="6" t="s">
        <v>309</v>
      </c>
      <c r="J5" s="6" t="s">
        <v>310</v>
      </c>
      <c r="K5" s="6" t="s">
        <v>449</v>
      </c>
      <c r="L5" s="6" t="s">
        <v>440</v>
      </c>
      <c r="M5" s="6" t="s">
        <v>441</v>
      </c>
      <c r="N5" s="6" t="s">
        <v>442</v>
      </c>
      <c r="O5" s="6" t="s">
        <v>443</v>
      </c>
      <c r="P5" s="6"/>
      <c r="Q5" s="6"/>
      <c r="R5" s="6"/>
      <c r="S5" s="6" t="s">
        <v>442</v>
      </c>
      <c r="T5" s="6" t="s">
        <v>443</v>
      </c>
      <c r="U5" s="107" t="s">
        <v>452</v>
      </c>
      <c r="V5" s="107"/>
      <c r="W5" s="107"/>
      <c r="X5" s="107"/>
      <c r="Y5" s="107" t="s">
        <v>446</v>
      </c>
      <c r="Z5" s="107"/>
      <c r="AA5" s="107"/>
      <c r="AB5" s="107"/>
      <c r="AC5" s="6" t="s">
        <v>9</v>
      </c>
      <c r="AD5" s="85" t="s">
        <v>853</v>
      </c>
    </row>
    <row r="6" spans="1:30" ht="17.399999999999999">
      <c r="A6" s="3"/>
      <c r="B6" s="108" t="s">
        <v>779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85"/>
    </row>
    <row r="7" spans="1:30" ht="14.4">
      <c r="A7" s="79" t="s">
        <v>0</v>
      </c>
      <c r="B7" s="60" t="s">
        <v>132</v>
      </c>
      <c r="C7" s="61" t="s">
        <v>708</v>
      </c>
      <c r="D7" s="62" t="s">
        <v>133</v>
      </c>
      <c r="E7" s="63" t="s">
        <v>134</v>
      </c>
      <c r="F7" s="64" t="s">
        <v>7</v>
      </c>
      <c r="G7" s="65" t="s">
        <v>103</v>
      </c>
      <c r="H7" s="66">
        <v>12831</v>
      </c>
      <c r="I7" s="67">
        <v>12</v>
      </c>
      <c r="J7" s="67" t="str">
        <f t="shared" ref="J7:J19" si="0">IF(I7="","",IF(I7&lt;=3,"EX",IF(I7&lt;=6,"A",IF(I7&lt;=9,"B","C"))))</f>
        <v>C</v>
      </c>
      <c r="K7" s="67" t="s">
        <v>497</v>
      </c>
      <c r="L7" s="68">
        <v>57</v>
      </c>
      <c r="M7" s="68">
        <v>70</v>
      </c>
      <c r="N7" s="68">
        <f t="shared" ref="N7:N19" si="1">SUM(L7+M7)</f>
        <v>127</v>
      </c>
      <c r="O7" s="3">
        <f t="shared" ref="O7:O19" si="2">SUM(N7-(2*I7))</f>
        <v>103</v>
      </c>
      <c r="P7" s="8">
        <f t="shared" ref="P7:P19" si="3">H7</f>
        <v>12831</v>
      </c>
      <c r="Q7" s="9">
        <f t="shared" ref="Q7:Q19" si="4">IF(B7&gt;0,999.999999-N7+(I7*0.01)+(P7*-0.000000001),"")</f>
        <v>873.11998616899996</v>
      </c>
      <c r="R7" s="9">
        <f t="shared" ref="R7:R19" si="5">IF(B7&gt;0,999.999999-O7+(0.12-(I7*0.01))+(P7*-0.00000001)," ")</f>
        <v>896.99987068999997</v>
      </c>
      <c r="S7" s="9">
        <f>IF(B7&gt;0,RANK(Q7,Q:Q),"")</f>
        <v>146</v>
      </c>
      <c r="T7" s="9">
        <f>IF(B7&gt;0,RANK(R7,R:R),"")</f>
        <v>108</v>
      </c>
      <c r="U7" s="47"/>
      <c r="V7" s="47"/>
      <c r="W7" s="47"/>
      <c r="X7" s="47"/>
      <c r="Y7" s="4"/>
      <c r="Z7" s="4"/>
      <c r="AA7" s="4"/>
      <c r="AB7" s="4"/>
      <c r="AC7" s="15"/>
      <c r="AD7" s="3"/>
    </row>
    <row r="8" spans="1:30" ht="16.2">
      <c r="A8" s="79" t="s">
        <v>1</v>
      </c>
      <c r="B8" s="60" t="s">
        <v>225</v>
      </c>
      <c r="C8" s="61" t="s">
        <v>738</v>
      </c>
      <c r="D8" s="62" t="s">
        <v>226</v>
      </c>
      <c r="E8" s="62" t="s">
        <v>227</v>
      </c>
      <c r="F8" s="69" t="s">
        <v>7</v>
      </c>
      <c r="G8" s="65" t="s">
        <v>224</v>
      </c>
      <c r="H8" s="66">
        <v>13844</v>
      </c>
      <c r="I8" s="67">
        <v>12</v>
      </c>
      <c r="J8" s="67" t="str">
        <f t="shared" si="0"/>
        <v>C</v>
      </c>
      <c r="K8" s="67" t="s">
        <v>497</v>
      </c>
      <c r="L8" s="68">
        <v>61</v>
      </c>
      <c r="M8" s="68">
        <v>73</v>
      </c>
      <c r="N8" s="68">
        <f t="shared" si="1"/>
        <v>134</v>
      </c>
      <c r="O8" s="3">
        <f t="shared" si="2"/>
        <v>110</v>
      </c>
      <c r="P8" s="8">
        <f t="shared" si="3"/>
        <v>13844</v>
      </c>
      <c r="Q8" s="9">
        <f t="shared" si="4"/>
        <v>866.11998515599998</v>
      </c>
      <c r="R8" s="9">
        <f t="shared" si="5"/>
        <v>889.99986056</v>
      </c>
      <c r="S8" s="9">
        <f>IF(B8&gt;0,RANK(Q8,Q:Q),"")</f>
        <v>174</v>
      </c>
      <c r="T8" s="9">
        <f>IF(B8&gt;0,RANK(R8,R:R),"")</f>
        <v>156</v>
      </c>
      <c r="U8" s="48"/>
      <c r="V8" s="48"/>
      <c r="W8" s="48"/>
      <c r="X8" s="48"/>
      <c r="Y8" s="49" t="str">
        <f>IF(U8&gt;0,VLOOKUP(U8,HOLEINONE!$A$1:$B$37,2,FALSE),"")</f>
        <v/>
      </c>
      <c r="Z8" s="49" t="str">
        <f>IF(V8&gt;0,VLOOKUP(V8,HOLEINONE!$A$1:$B$37,2,FALSE),"")</f>
        <v/>
      </c>
      <c r="AA8" s="49" t="str">
        <f>IF(W8&gt;0,VLOOKUP(W8,HOLEINONE!$A$1:$B$37,2,FALSE),"")</f>
        <v/>
      </c>
      <c r="AB8" s="49" t="str">
        <f>IF(X8&gt;0,VLOOKUP(X8,HOLEINONE!$A$1:$B$37,2,FALSE),"")</f>
        <v/>
      </c>
      <c r="AC8" s="58" t="str">
        <f>IF(U8&gt;0,SUM(Y8:AB8),"")</f>
        <v/>
      </c>
      <c r="AD8" s="3"/>
    </row>
    <row r="9" spans="1:30" ht="17.399999999999999">
      <c r="A9" s="52"/>
      <c r="B9" s="108" t="s">
        <v>781</v>
      </c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3"/>
      <c r="P9" s="8"/>
      <c r="Q9" s="9"/>
      <c r="R9" s="9"/>
      <c r="S9" s="9"/>
      <c r="T9" s="9"/>
      <c r="U9" s="48"/>
      <c r="V9" s="48"/>
      <c r="W9" s="48"/>
      <c r="X9" s="48"/>
      <c r="Y9" s="49"/>
      <c r="Z9" s="49"/>
      <c r="AA9" s="49"/>
      <c r="AB9" s="49"/>
      <c r="AC9" s="58"/>
      <c r="AD9" s="3"/>
    </row>
    <row r="10" spans="1:30" ht="16.2">
      <c r="A10" s="79" t="s">
        <v>0</v>
      </c>
      <c r="B10" s="60" t="s">
        <v>683</v>
      </c>
      <c r="C10" s="61" t="s">
        <v>684</v>
      </c>
      <c r="D10" s="71" t="s">
        <v>685</v>
      </c>
      <c r="E10" s="71" t="s">
        <v>155</v>
      </c>
      <c r="F10" s="67" t="s">
        <v>8</v>
      </c>
      <c r="G10" s="65" t="s">
        <v>52</v>
      </c>
      <c r="H10" s="66">
        <v>14732</v>
      </c>
      <c r="I10" s="67">
        <v>12</v>
      </c>
      <c r="J10" s="67" t="str">
        <f t="shared" ref="J10:J12" si="6">IF(I10="","",IF(I10&lt;=3,"EX",IF(I10&lt;=6,"A",IF(I10&lt;=9,"B","C"))))</f>
        <v>C</v>
      </c>
      <c r="K10" s="67" t="s">
        <v>497</v>
      </c>
      <c r="L10" s="68">
        <v>61</v>
      </c>
      <c r="M10" s="68">
        <v>68</v>
      </c>
      <c r="N10" s="68">
        <f t="shared" ref="N10:N12" si="7">SUM(L10+M10)</f>
        <v>129</v>
      </c>
      <c r="O10" s="3">
        <f t="shared" ref="O10:O12" si="8">SUM(N10-(2*I10))</f>
        <v>105</v>
      </c>
      <c r="P10" s="8">
        <f t="shared" ref="P10:P12" si="9">H10</f>
        <v>14732</v>
      </c>
      <c r="Q10" s="9">
        <f t="shared" ref="Q10:Q12" si="10">IF(B10&gt;0,999.999999-N10+(I10*0.01)+(P10*-0.000000001),"")</f>
        <v>871.11998426800005</v>
      </c>
      <c r="R10" s="9">
        <f t="shared" ref="R10:R12" si="11">IF(B10&gt;0,999.999999-O10+(0.12-(I10*0.01))+(P10*-0.00000001)," ")</f>
        <v>894.99985168000001</v>
      </c>
      <c r="S10" s="9">
        <f>IF(B10&gt;0,RANK(Q10,Q:Q),"")</f>
        <v>154</v>
      </c>
      <c r="T10" s="9">
        <f>IF(B10&gt;0,RANK(R10,R:R),"")</f>
        <v>120</v>
      </c>
      <c r="U10" s="48"/>
      <c r="V10" s="48"/>
      <c r="W10" s="48"/>
      <c r="X10" s="48"/>
      <c r="Y10" s="49"/>
      <c r="Z10" s="49"/>
      <c r="AA10" s="49"/>
      <c r="AB10" s="49"/>
      <c r="AC10" s="58"/>
      <c r="AD10" s="3"/>
    </row>
    <row r="11" spans="1:30" ht="16.2">
      <c r="A11" s="79" t="s">
        <v>1</v>
      </c>
      <c r="B11" s="60" t="s">
        <v>555</v>
      </c>
      <c r="C11" s="61" t="s">
        <v>396</v>
      </c>
      <c r="D11" s="62" t="s">
        <v>168</v>
      </c>
      <c r="E11" s="62" t="s">
        <v>556</v>
      </c>
      <c r="F11" s="69" t="s">
        <v>8</v>
      </c>
      <c r="G11" s="65" t="s">
        <v>263</v>
      </c>
      <c r="H11" s="66">
        <v>14124</v>
      </c>
      <c r="I11" s="67">
        <v>12</v>
      </c>
      <c r="J11" s="67" t="str">
        <f t="shared" si="6"/>
        <v>C</v>
      </c>
      <c r="K11" s="67" t="s">
        <v>497</v>
      </c>
      <c r="L11" s="68">
        <v>67</v>
      </c>
      <c r="M11" s="68">
        <v>71</v>
      </c>
      <c r="N11" s="68">
        <f t="shared" si="7"/>
        <v>138</v>
      </c>
      <c r="O11" s="3">
        <f t="shared" si="8"/>
        <v>114</v>
      </c>
      <c r="P11" s="8">
        <f t="shared" si="9"/>
        <v>14124</v>
      </c>
      <c r="Q11" s="9">
        <f t="shared" si="10"/>
        <v>862.11998487599999</v>
      </c>
      <c r="R11" s="9">
        <f t="shared" si="11"/>
        <v>885.99985776000005</v>
      </c>
      <c r="S11" s="9">
        <f>IF(B11&gt;0,RANK(Q11,Q:Q),"")</f>
        <v>183</v>
      </c>
      <c r="T11" s="9">
        <f>IF(B11&gt;0,RANK(R11,R:R),"")</f>
        <v>181</v>
      </c>
      <c r="U11" s="48"/>
      <c r="V11" s="48"/>
      <c r="W11" s="48"/>
      <c r="X11" s="48"/>
      <c r="Y11" s="49"/>
      <c r="Z11" s="49"/>
      <c r="AA11" s="49"/>
      <c r="AB11" s="49"/>
      <c r="AC11" s="58"/>
      <c r="AD11" s="3"/>
    </row>
    <row r="12" spans="1:30" ht="16.2">
      <c r="A12" s="79" t="s">
        <v>2</v>
      </c>
      <c r="B12" s="60" t="s">
        <v>158</v>
      </c>
      <c r="C12" s="61" t="s">
        <v>710</v>
      </c>
      <c r="D12" s="72" t="s">
        <v>314</v>
      </c>
      <c r="E12" s="62" t="s">
        <v>159</v>
      </c>
      <c r="F12" s="69" t="s">
        <v>8</v>
      </c>
      <c r="G12" s="65" t="s">
        <v>103</v>
      </c>
      <c r="H12" s="66">
        <v>11642</v>
      </c>
      <c r="I12" s="67">
        <v>10</v>
      </c>
      <c r="J12" s="67" t="str">
        <f t="shared" si="6"/>
        <v>C</v>
      </c>
      <c r="K12" s="67" t="s">
        <v>497</v>
      </c>
      <c r="L12" s="68">
        <v>70</v>
      </c>
      <c r="M12" s="68">
        <v>69</v>
      </c>
      <c r="N12" s="68">
        <f t="shared" si="7"/>
        <v>139</v>
      </c>
      <c r="O12" s="3">
        <f t="shared" si="8"/>
        <v>119</v>
      </c>
      <c r="P12" s="8">
        <f t="shared" si="9"/>
        <v>11642</v>
      </c>
      <c r="Q12" s="9">
        <f t="shared" si="10"/>
        <v>861.09998735800002</v>
      </c>
      <c r="R12" s="9">
        <f t="shared" si="11"/>
        <v>881.01988257999994</v>
      </c>
      <c r="S12" s="9">
        <f>IF(B12&gt;0,RANK(Q12,Q:Q),"")</f>
        <v>185</v>
      </c>
      <c r="T12" s="9">
        <f>IF(B12&gt;0,RANK(R12,R:R),"")</f>
        <v>185</v>
      </c>
      <c r="U12" s="48"/>
      <c r="V12" s="48"/>
      <c r="W12" s="48"/>
      <c r="X12" s="48"/>
      <c r="Y12" s="49"/>
      <c r="Z12" s="49"/>
      <c r="AA12" s="49"/>
      <c r="AB12" s="49"/>
      <c r="AC12" s="58"/>
      <c r="AD12" s="3"/>
    </row>
    <row r="13" spans="1:30" ht="17.399999999999999">
      <c r="A13" s="52"/>
      <c r="B13" s="108" t="s">
        <v>780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3"/>
      <c r="P13" s="8"/>
      <c r="Q13" s="9"/>
      <c r="R13" s="9"/>
      <c r="S13" s="9"/>
      <c r="T13" s="9"/>
      <c r="U13" s="48"/>
      <c r="V13" s="48"/>
      <c r="W13" s="48"/>
      <c r="X13" s="48"/>
      <c r="Y13" s="49"/>
      <c r="Z13" s="49"/>
      <c r="AA13" s="49"/>
      <c r="AB13" s="49"/>
      <c r="AC13" s="58"/>
      <c r="AD13" s="3"/>
    </row>
    <row r="14" spans="1:30" ht="16.2">
      <c r="A14" s="79" t="s">
        <v>0</v>
      </c>
      <c r="B14" s="67" t="s">
        <v>182</v>
      </c>
      <c r="C14" s="70" t="s">
        <v>389</v>
      </c>
      <c r="D14" s="62" t="s">
        <v>183</v>
      </c>
      <c r="E14" s="62" t="s">
        <v>184</v>
      </c>
      <c r="F14" s="69" t="s">
        <v>7</v>
      </c>
      <c r="G14" s="65" t="s">
        <v>103</v>
      </c>
      <c r="H14" s="66">
        <v>14124</v>
      </c>
      <c r="I14" s="67">
        <v>9</v>
      </c>
      <c r="J14" s="67" t="str">
        <f t="shared" si="0"/>
        <v>B</v>
      </c>
      <c r="K14" s="67" t="s">
        <v>497</v>
      </c>
      <c r="L14" s="68">
        <v>49</v>
      </c>
      <c r="M14" s="68">
        <v>58</v>
      </c>
      <c r="N14" s="68">
        <f t="shared" si="1"/>
        <v>107</v>
      </c>
      <c r="O14" s="3">
        <f t="shared" si="2"/>
        <v>89</v>
      </c>
      <c r="P14" s="8">
        <f t="shared" si="3"/>
        <v>14124</v>
      </c>
      <c r="Q14" s="9">
        <f t="shared" si="4"/>
        <v>893.08998487600002</v>
      </c>
      <c r="R14" s="9">
        <f t="shared" si="5"/>
        <v>911.02985776000003</v>
      </c>
      <c r="S14" s="9">
        <f t="shared" ref="S14:S19" si="12">IF(B14&gt;0,RANK(Q14,Q:Q),"")</f>
        <v>39</v>
      </c>
      <c r="T14" s="9">
        <f t="shared" ref="T14:T19" si="13">IF(B14&gt;0,RANK(R14,R:R),"")</f>
        <v>9</v>
      </c>
      <c r="U14" s="48"/>
      <c r="V14" s="48"/>
      <c r="W14" s="48"/>
      <c r="X14" s="48"/>
      <c r="Y14" s="49" t="str">
        <f>IF(U14&gt;0,VLOOKUP(U14,HOLEINONE!$A$1:$B$37,2,FALSE),"")</f>
        <v/>
      </c>
      <c r="Z14" s="49" t="str">
        <f>IF(V14&gt;0,VLOOKUP(V14,HOLEINONE!$A$1:$B$37,2,FALSE),"")</f>
        <v/>
      </c>
      <c r="AA14" s="49" t="str">
        <f>IF(W14&gt;0,VLOOKUP(W14,HOLEINONE!$A$1:$B$37,2,FALSE),"")</f>
        <v/>
      </c>
      <c r="AB14" s="49" t="str">
        <f>IF(X14&gt;0,VLOOKUP(X14,HOLEINONE!$A$1:$B$37,2,FALSE),"")</f>
        <v/>
      </c>
      <c r="AC14" s="58" t="str">
        <f>IF(U14&gt;0,SUM(Y14:AB14),"")</f>
        <v/>
      </c>
      <c r="AD14" s="3"/>
    </row>
    <row r="15" spans="1:30" ht="16.2">
      <c r="A15" s="79" t="s">
        <v>1</v>
      </c>
      <c r="B15" s="60" t="s">
        <v>544</v>
      </c>
      <c r="C15" s="61" t="s">
        <v>404</v>
      </c>
      <c r="D15" s="62" t="s">
        <v>545</v>
      </c>
      <c r="E15" s="62" t="s">
        <v>546</v>
      </c>
      <c r="F15" s="69" t="s">
        <v>7</v>
      </c>
      <c r="G15" s="65" t="s">
        <v>52</v>
      </c>
      <c r="H15" s="66">
        <v>15141</v>
      </c>
      <c r="I15" s="67">
        <v>9</v>
      </c>
      <c r="J15" s="67" t="str">
        <f t="shared" si="0"/>
        <v>B</v>
      </c>
      <c r="K15" s="67" t="s">
        <v>497</v>
      </c>
      <c r="L15" s="68">
        <v>52</v>
      </c>
      <c r="M15" s="68">
        <v>59</v>
      </c>
      <c r="N15" s="68">
        <f t="shared" si="1"/>
        <v>111</v>
      </c>
      <c r="O15" s="3">
        <f t="shared" si="2"/>
        <v>93</v>
      </c>
      <c r="P15" s="8">
        <f t="shared" si="3"/>
        <v>15141</v>
      </c>
      <c r="Q15" s="9">
        <f t="shared" si="4"/>
        <v>889.08998385900009</v>
      </c>
      <c r="R15" s="9">
        <f t="shared" si="5"/>
        <v>907.02984759000003</v>
      </c>
      <c r="S15" s="9">
        <f t="shared" si="12"/>
        <v>62</v>
      </c>
      <c r="T15" s="9">
        <f t="shared" si="13"/>
        <v>26</v>
      </c>
      <c r="U15" s="47"/>
      <c r="V15" s="47"/>
      <c r="W15" s="47"/>
      <c r="X15" s="47"/>
      <c r="Y15" s="49" t="str">
        <f>IF(U15&gt;0,VLOOKUP(U15,HOLEINONE!$A$1:$B$37,2,FALSE),"")</f>
        <v/>
      </c>
      <c r="Z15" s="49" t="str">
        <f>IF(V15&gt;0,VLOOKUP(V15,HOLEINONE!$A$1:$B$37,2,FALSE),"")</f>
        <v/>
      </c>
      <c r="AA15" s="49" t="str">
        <f>IF(W15&gt;0,VLOOKUP(W15,HOLEINONE!$A$1:$B$37,2,FALSE),"")</f>
        <v/>
      </c>
      <c r="AB15" s="49" t="str">
        <f>IF(X15&gt;0,VLOOKUP(X15,HOLEINONE!$A$1:$B$37,2,FALSE),"")</f>
        <v/>
      </c>
      <c r="AC15" s="58" t="str">
        <f>IF(U15&gt;0,SUM(Y15:AB15),"")</f>
        <v/>
      </c>
      <c r="AD15" s="3"/>
    </row>
    <row r="16" spans="1:30" ht="16.2">
      <c r="A16" s="79" t="s">
        <v>2</v>
      </c>
      <c r="B16" s="60" t="s">
        <v>267</v>
      </c>
      <c r="C16" s="61" t="s">
        <v>409</v>
      </c>
      <c r="D16" s="62" t="s">
        <v>87</v>
      </c>
      <c r="E16" s="62" t="s">
        <v>163</v>
      </c>
      <c r="F16" s="69" t="s">
        <v>7</v>
      </c>
      <c r="G16" s="65" t="s">
        <v>263</v>
      </c>
      <c r="H16" s="66">
        <v>13623</v>
      </c>
      <c r="I16" s="67">
        <v>9</v>
      </c>
      <c r="J16" s="67" t="str">
        <f t="shared" si="0"/>
        <v>B</v>
      </c>
      <c r="K16" s="67" t="s">
        <v>497</v>
      </c>
      <c r="L16" s="68">
        <v>60</v>
      </c>
      <c r="M16" s="68">
        <v>62</v>
      </c>
      <c r="N16" s="68">
        <f t="shared" si="1"/>
        <v>122</v>
      </c>
      <c r="O16" s="3">
        <f t="shared" si="2"/>
        <v>104</v>
      </c>
      <c r="P16" s="8">
        <f t="shared" si="3"/>
        <v>13623</v>
      </c>
      <c r="Q16" s="9">
        <f t="shared" si="4"/>
        <v>878.08998537700006</v>
      </c>
      <c r="R16" s="9">
        <f t="shared" si="5"/>
        <v>896.02986277000002</v>
      </c>
      <c r="S16" s="9">
        <f t="shared" si="12"/>
        <v>126</v>
      </c>
      <c r="T16" s="9">
        <f t="shared" si="13"/>
        <v>113</v>
      </c>
      <c r="U16" s="48"/>
      <c r="V16" s="48"/>
      <c r="W16" s="48"/>
      <c r="X16" s="48"/>
      <c r="Y16" s="49" t="str">
        <f>IF(U16&gt;0,VLOOKUP(U16,HOLEINONE!$A$1:$B$37,2,FALSE),"")</f>
        <v/>
      </c>
      <c r="Z16" s="49" t="str">
        <f>IF(V16&gt;0,VLOOKUP(V16,HOLEINONE!$A$1:$B$37,2,FALSE),"")</f>
        <v/>
      </c>
      <c r="AA16" s="49" t="str">
        <f>IF(W16&gt;0,VLOOKUP(W16,HOLEINONE!$A$1:$B$37,2,FALSE),"")</f>
        <v/>
      </c>
      <c r="AB16" s="49" t="str">
        <f>IF(X16&gt;0,VLOOKUP(X16,HOLEINONE!$A$1:$B$37,2,FALSE),"")</f>
        <v/>
      </c>
      <c r="AC16" s="58" t="str">
        <f>IF(U16&gt;0,SUM(Y16:AB16),"")</f>
        <v/>
      </c>
      <c r="AD16" s="3"/>
    </row>
    <row r="17" spans="1:30" ht="16.2">
      <c r="A17" s="3" t="s">
        <v>3</v>
      </c>
      <c r="B17" s="17" t="s">
        <v>138</v>
      </c>
      <c r="C17" s="18" t="s">
        <v>428</v>
      </c>
      <c r="D17" s="19" t="s">
        <v>115</v>
      </c>
      <c r="E17" s="19" t="s">
        <v>139</v>
      </c>
      <c r="F17" s="20" t="s">
        <v>7</v>
      </c>
      <c r="G17" s="21" t="s">
        <v>103</v>
      </c>
      <c r="H17" s="22">
        <v>12223</v>
      </c>
      <c r="I17" s="16">
        <v>9</v>
      </c>
      <c r="J17" s="16" t="str">
        <f t="shared" si="0"/>
        <v>B</v>
      </c>
      <c r="K17" s="16" t="s">
        <v>497</v>
      </c>
      <c r="L17" s="3">
        <v>57</v>
      </c>
      <c r="M17" s="3">
        <v>69</v>
      </c>
      <c r="N17" s="3">
        <f t="shared" si="1"/>
        <v>126</v>
      </c>
      <c r="O17" s="3">
        <f t="shared" si="2"/>
        <v>108</v>
      </c>
      <c r="P17" s="8">
        <f t="shared" si="3"/>
        <v>12223</v>
      </c>
      <c r="Q17" s="9">
        <f t="shared" si="4"/>
        <v>874.08998677700004</v>
      </c>
      <c r="R17" s="9">
        <f t="shared" si="5"/>
        <v>892.02987676999999</v>
      </c>
      <c r="S17" s="9">
        <f t="shared" si="12"/>
        <v>144</v>
      </c>
      <c r="T17" s="9">
        <f t="shared" si="13"/>
        <v>140</v>
      </c>
      <c r="U17" s="47"/>
      <c r="V17" s="47"/>
      <c r="W17" s="47"/>
      <c r="X17" s="47"/>
      <c r="Y17" s="49" t="str">
        <f>IF(U17&gt;0,VLOOKUP(U17,HOLEINONE!$A$1:$B$37,2,FALSE),"")</f>
        <v/>
      </c>
      <c r="Z17" s="4"/>
      <c r="AA17" s="4"/>
      <c r="AB17" s="4"/>
      <c r="AC17" s="15"/>
      <c r="AD17" s="3"/>
    </row>
    <row r="18" spans="1:30" ht="16.2">
      <c r="A18" s="3" t="s">
        <v>4</v>
      </c>
      <c r="B18" s="17" t="s">
        <v>569</v>
      </c>
      <c r="C18" s="18" t="s">
        <v>385</v>
      </c>
      <c r="D18" s="19" t="s">
        <v>570</v>
      </c>
      <c r="E18" s="23" t="s">
        <v>219</v>
      </c>
      <c r="F18" s="16" t="s">
        <v>7</v>
      </c>
      <c r="G18" s="21" t="s">
        <v>562</v>
      </c>
      <c r="H18" s="22">
        <v>14991</v>
      </c>
      <c r="I18" s="16">
        <v>9</v>
      </c>
      <c r="J18" s="16" t="str">
        <f t="shared" si="0"/>
        <v>B</v>
      </c>
      <c r="K18" s="16" t="s">
        <v>497</v>
      </c>
      <c r="L18" s="3">
        <v>58</v>
      </c>
      <c r="M18" s="3">
        <v>68</v>
      </c>
      <c r="N18" s="3">
        <f t="shared" si="1"/>
        <v>126</v>
      </c>
      <c r="O18" s="3">
        <f t="shared" si="2"/>
        <v>108</v>
      </c>
      <c r="P18" s="8">
        <f t="shared" si="3"/>
        <v>14991</v>
      </c>
      <c r="Q18" s="9">
        <f t="shared" si="4"/>
        <v>874.08998400900009</v>
      </c>
      <c r="R18" s="9">
        <f t="shared" si="5"/>
        <v>892.02984908999997</v>
      </c>
      <c r="S18" s="9">
        <f t="shared" si="12"/>
        <v>145</v>
      </c>
      <c r="T18" s="9">
        <f t="shared" si="13"/>
        <v>141</v>
      </c>
      <c r="U18" s="48"/>
      <c r="V18" s="48"/>
      <c r="W18" s="48"/>
      <c r="X18" s="48"/>
      <c r="Y18" s="49" t="str">
        <f>IF(U18&gt;0,VLOOKUP(U18,HOLEINONE!$A$1:$B$37,2,FALSE),"")</f>
        <v/>
      </c>
      <c r="Z18" s="49" t="str">
        <f>IF(V18&gt;0,VLOOKUP(V18,HOLEINONE!$A$1:$B$37,2,FALSE),"")</f>
        <v/>
      </c>
      <c r="AA18" s="49" t="str">
        <f>IF(W18&gt;0,VLOOKUP(W18,HOLEINONE!$A$1:$B$37,2,FALSE),"")</f>
        <v/>
      </c>
      <c r="AB18" s="49" t="str">
        <f>IF(X18&gt;0,VLOOKUP(X18,HOLEINONE!$A$1:$B$37,2,FALSE),"")</f>
        <v/>
      </c>
      <c r="AC18" s="58" t="str">
        <f>IF(U18&gt;0,SUM(Y18:AB18),"")</f>
        <v/>
      </c>
      <c r="AD18" s="3"/>
    </row>
    <row r="19" spans="1:30" ht="14.4">
      <c r="A19" s="3" t="s">
        <v>5</v>
      </c>
      <c r="B19" s="17" t="s">
        <v>160</v>
      </c>
      <c r="C19" s="18" t="s">
        <v>704</v>
      </c>
      <c r="D19" s="19" t="s">
        <v>161</v>
      </c>
      <c r="E19" s="19" t="s">
        <v>162</v>
      </c>
      <c r="F19" s="20" t="s">
        <v>7</v>
      </c>
      <c r="G19" s="21" t="s">
        <v>103</v>
      </c>
      <c r="H19" s="22">
        <v>13575</v>
      </c>
      <c r="I19" s="16">
        <v>9</v>
      </c>
      <c r="J19" s="16" t="str">
        <f t="shared" si="0"/>
        <v>B</v>
      </c>
      <c r="K19" s="16" t="s">
        <v>497</v>
      </c>
      <c r="L19" s="3">
        <v>61</v>
      </c>
      <c r="M19" s="3">
        <v>68</v>
      </c>
      <c r="N19" s="3">
        <f t="shared" si="1"/>
        <v>129</v>
      </c>
      <c r="O19" s="3">
        <f t="shared" si="2"/>
        <v>111</v>
      </c>
      <c r="P19" s="8">
        <f t="shared" si="3"/>
        <v>13575</v>
      </c>
      <c r="Q19" s="9">
        <f t="shared" si="4"/>
        <v>871.08998542500001</v>
      </c>
      <c r="R19" s="9">
        <f t="shared" si="5"/>
        <v>889.02986324999995</v>
      </c>
      <c r="S19" s="9">
        <f t="shared" si="12"/>
        <v>158</v>
      </c>
      <c r="T19" s="9">
        <f t="shared" si="13"/>
        <v>158</v>
      </c>
      <c r="U19" s="47"/>
      <c r="V19" s="47"/>
      <c r="W19" s="47"/>
      <c r="X19" s="47"/>
      <c r="Y19" s="4"/>
      <c r="Z19" s="4"/>
      <c r="AA19" s="4"/>
      <c r="AB19" s="4"/>
      <c r="AC19" s="15"/>
      <c r="AD19" s="3"/>
    </row>
    <row r="20" spans="1:30" ht="17.399999999999999">
      <c r="A20" s="3"/>
      <c r="B20" s="108" t="s">
        <v>782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3"/>
      <c r="P20" s="8"/>
      <c r="Q20" s="9"/>
      <c r="R20" s="9"/>
      <c r="S20" s="9"/>
      <c r="T20" s="9"/>
      <c r="U20" s="47"/>
      <c r="V20" s="47"/>
      <c r="W20" s="47"/>
      <c r="X20" s="47"/>
      <c r="Y20" s="4"/>
      <c r="Z20" s="4"/>
      <c r="AA20" s="4"/>
      <c r="AB20" s="4"/>
      <c r="AC20" s="15"/>
      <c r="AD20" s="3"/>
    </row>
    <row r="21" spans="1:30" ht="16.2">
      <c r="A21" s="79" t="s">
        <v>0</v>
      </c>
      <c r="B21" s="60" t="s">
        <v>27</v>
      </c>
      <c r="C21" s="61" t="s">
        <v>432</v>
      </c>
      <c r="D21" s="62" t="s">
        <v>28</v>
      </c>
      <c r="E21" s="62" t="s">
        <v>29</v>
      </c>
      <c r="F21" s="69" t="s">
        <v>8</v>
      </c>
      <c r="G21" s="65" t="s">
        <v>30</v>
      </c>
      <c r="H21" s="66">
        <v>14590</v>
      </c>
      <c r="I21" s="67">
        <v>9</v>
      </c>
      <c r="J21" s="67" t="str">
        <f t="shared" ref="J21" si="14">IF(I21="","",IF(I21&lt;=3,"EX",IF(I21&lt;=6,"A",IF(I21&lt;=9,"B","C"))))</f>
        <v>B</v>
      </c>
      <c r="K21" s="67" t="s">
        <v>497</v>
      </c>
      <c r="L21" s="68">
        <v>55</v>
      </c>
      <c r="M21" s="68">
        <v>57</v>
      </c>
      <c r="N21" s="68">
        <f t="shared" ref="N21:N30" si="15">SUM(L21+M21)</f>
        <v>112</v>
      </c>
      <c r="O21" s="3">
        <f t="shared" ref="O21:O30" si="16">SUM(N21-(2*I21))</f>
        <v>94</v>
      </c>
      <c r="P21" s="8">
        <f t="shared" ref="P21:P30" si="17">H21</f>
        <v>14590</v>
      </c>
      <c r="Q21" s="9">
        <f t="shared" ref="Q21:Q30" si="18">IF(B21&gt;0,999.999999-N21+(I21*0.01)+(P21*-0.000000001),"")</f>
        <v>888.08998441000006</v>
      </c>
      <c r="R21" s="9">
        <f t="shared" ref="R21:R30" si="19">IF(B21&gt;0,999.999999-O21+(0.12-(I21*0.01))+(P21*-0.00000001)," ")</f>
        <v>906.02985309999997</v>
      </c>
      <c r="S21" s="9">
        <f t="shared" ref="S21:S30" si="20">IF(B21&gt;0,RANK(Q21,Q:Q),"")</f>
        <v>66</v>
      </c>
      <c r="T21" s="9">
        <f t="shared" ref="T21:T30" si="21">IF(B21&gt;0,RANK(R21,R:R),"")</f>
        <v>32</v>
      </c>
      <c r="U21" s="48" t="s">
        <v>482</v>
      </c>
      <c r="V21" s="48"/>
      <c r="W21" s="48"/>
      <c r="X21" s="48"/>
      <c r="Y21" s="49">
        <f>IF(U21&gt;0,VLOOKUP(U21,HOLEINONE!$A$1:$B$37,2,FALSE),"")</f>
        <v>12</v>
      </c>
      <c r="Z21" s="49" t="str">
        <f>IF(V21&gt;0,VLOOKUP(V21,HOLEINONE!$A$1:$B$37,2,FALSE),"")</f>
        <v/>
      </c>
      <c r="AA21" s="49" t="str">
        <f>IF(W21&gt;0,VLOOKUP(W21,HOLEINONE!$A$1:$B$37,2,FALSE),"")</f>
        <v/>
      </c>
      <c r="AB21" s="49" t="str">
        <f>IF(X21&gt;0,VLOOKUP(X21,HOLEINONE!$A$1:$B$37,2,FALSE),"")</f>
        <v/>
      </c>
      <c r="AC21" s="58">
        <f t="shared" ref="AC21:AC23" si="22">IF(U21&gt;0,SUM(Y21:AB21),"")</f>
        <v>12</v>
      </c>
      <c r="AD21" s="52" t="s">
        <v>818</v>
      </c>
    </row>
    <row r="22" spans="1:30" ht="16.2">
      <c r="A22" s="79" t="s">
        <v>1</v>
      </c>
      <c r="B22" s="64">
        <v>247</v>
      </c>
      <c r="C22" s="61" t="s">
        <v>694</v>
      </c>
      <c r="D22" s="72" t="s">
        <v>772</v>
      </c>
      <c r="E22" s="72" t="s">
        <v>773</v>
      </c>
      <c r="F22" s="60" t="s">
        <v>8</v>
      </c>
      <c r="G22" s="73" t="s">
        <v>774</v>
      </c>
      <c r="H22" s="74">
        <v>12745</v>
      </c>
      <c r="I22" s="64">
        <v>9</v>
      </c>
      <c r="J22" s="64" t="s">
        <v>313</v>
      </c>
      <c r="K22" s="64" t="s">
        <v>497</v>
      </c>
      <c r="L22" s="68">
        <v>56</v>
      </c>
      <c r="M22" s="68">
        <v>60</v>
      </c>
      <c r="N22" s="68">
        <f t="shared" si="15"/>
        <v>116</v>
      </c>
      <c r="O22" s="3">
        <f t="shared" si="16"/>
        <v>98</v>
      </c>
      <c r="P22" s="8">
        <f t="shared" si="17"/>
        <v>12745</v>
      </c>
      <c r="Q22" s="9">
        <f t="shared" si="18"/>
        <v>884.08998625499999</v>
      </c>
      <c r="R22" s="9">
        <f t="shared" si="19"/>
        <v>902.02987154999994</v>
      </c>
      <c r="S22" s="9">
        <f t="shared" si="20"/>
        <v>89</v>
      </c>
      <c r="T22" s="9">
        <f t="shared" si="21"/>
        <v>64</v>
      </c>
      <c r="U22" s="48"/>
      <c r="V22" s="48"/>
      <c r="W22" s="48"/>
      <c r="X22" s="48"/>
      <c r="Y22" s="49" t="str">
        <f>IF(U22&gt;0,VLOOKUP(U22,HOLEINONE!$A$1:$B$37,2,FALSE),"")</f>
        <v/>
      </c>
      <c r="Z22" s="49" t="str">
        <f>IF(V22&gt;0,VLOOKUP(V22,HOLEINONE!$A$1:$B$37,2,FALSE),"")</f>
        <v/>
      </c>
      <c r="AA22" s="49" t="str">
        <f>IF(W22&gt;0,VLOOKUP(W22,HOLEINONE!$A$1:$B$37,2,FALSE),"")</f>
        <v/>
      </c>
      <c r="AB22" s="49" t="str">
        <f>IF(X22&gt;0,VLOOKUP(X22,HOLEINONE!$A$1:$B$37,2,FALSE),"")</f>
        <v/>
      </c>
      <c r="AC22" s="58" t="str">
        <f t="shared" si="22"/>
        <v/>
      </c>
      <c r="AD22" s="3"/>
    </row>
    <row r="23" spans="1:30" ht="16.2">
      <c r="A23" s="79" t="s">
        <v>2</v>
      </c>
      <c r="B23" s="60" t="s">
        <v>541</v>
      </c>
      <c r="C23" s="61" t="s">
        <v>403</v>
      </c>
      <c r="D23" s="63" t="s">
        <v>542</v>
      </c>
      <c r="E23" s="63" t="s">
        <v>543</v>
      </c>
      <c r="F23" s="64" t="s">
        <v>8</v>
      </c>
      <c r="G23" s="65" t="s">
        <v>224</v>
      </c>
      <c r="H23" s="66">
        <v>12082</v>
      </c>
      <c r="I23" s="67">
        <v>8</v>
      </c>
      <c r="J23" s="67" t="str">
        <f t="shared" ref="J23:J30" si="23">IF(I23="","",IF(I23&lt;=3,"EX",IF(I23&lt;=6,"A",IF(I23&lt;=9,"B","C"))))</f>
        <v>B</v>
      </c>
      <c r="K23" s="67" t="s">
        <v>497</v>
      </c>
      <c r="L23" s="68">
        <v>60</v>
      </c>
      <c r="M23" s="68">
        <v>57</v>
      </c>
      <c r="N23" s="68">
        <f t="shared" si="15"/>
        <v>117</v>
      </c>
      <c r="O23" s="3">
        <f t="shared" si="16"/>
        <v>101</v>
      </c>
      <c r="P23" s="8">
        <f t="shared" si="17"/>
        <v>12082</v>
      </c>
      <c r="Q23" s="9">
        <f t="shared" si="18"/>
        <v>883.07998691800003</v>
      </c>
      <c r="R23" s="9">
        <f t="shared" si="19"/>
        <v>899.03987817999996</v>
      </c>
      <c r="S23" s="9">
        <f t="shared" si="20"/>
        <v>96</v>
      </c>
      <c r="T23" s="9">
        <f t="shared" si="21"/>
        <v>84</v>
      </c>
      <c r="U23" s="48"/>
      <c r="V23" s="48"/>
      <c r="W23" s="48"/>
      <c r="X23" s="48"/>
      <c r="Y23" s="49" t="str">
        <f>IF(U23&gt;0,VLOOKUP(U23,HOLEINONE!$A$1:$B$37,2,FALSE),"")</f>
        <v/>
      </c>
      <c r="Z23" s="49" t="str">
        <f>IF(V23&gt;0,VLOOKUP(V23,HOLEINONE!$A$1:$B$37,2,FALSE),"")</f>
        <v/>
      </c>
      <c r="AA23" s="49" t="str">
        <f>IF(W23&gt;0,VLOOKUP(W23,HOLEINONE!$A$1:$B$37,2,FALSE),"")</f>
        <v/>
      </c>
      <c r="AB23" s="49" t="str">
        <f>IF(X23&gt;0,VLOOKUP(X23,HOLEINONE!$A$1:$B$37,2,FALSE),"")</f>
        <v/>
      </c>
      <c r="AC23" s="58" t="str">
        <f t="shared" si="22"/>
        <v/>
      </c>
      <c r="AD23" s="3"/>
    </row>
    <row r="24" spans="1:30" ht="16.2">
      <c r="A24" s="52" t="s">
        <v>3</v>
      </c>
      <c r="B24" s="17" t="s">
        <v>524</v>
      </c>
      <c r="C24" s="18" t="s">
        <v>414</v>
      </c>
      <c r="D24" s="19" t="s">
        <v>525</v>
      </c>
      <c r="E24" s="19" t="s">
        <v>526</v>
      </c>
      <c r="F24" s="20" t="s">
        <v>8</v>
      </c>
      <c r="G24" s="21" t="s">
        <v>52</v>
      </c>
      <c r="H24" s="22">
        <v>14496</v>
      </c>
      <c r="I24" s="16">
        <v>9</v>
      </c>
      <c r="J24" s="16" t="str">
        <f t="shared" si="23"/>
        <v>B</v>
      </c>
      <c r="K24" s="16" t="s">
        <v>497</v>
      </c>
      <c r="L24" s="3">
        <v>56</v>
      </c>
      <c r="M24" s="3">
        <v>63</v>
      </c>
      <c r="N24" s="3">
        <f t="shared" si="15"/>
        <v>119</v>
      </c>
      <c r="O24" s="3">
        <f t="shared" si="16"/>
        <v>101</v>
      </c>
      <c r="P24" s="8">
        <f t="shared" si="17"/>
        <v>14496</v>
      </c>
      <c r="Q24" s="9">
        <f t="shared" si="18"/>
        <v>881.08998450400009</v>
      </c>
      <c r="R24" s="9">
        <f t="shared" si="19"/>
        <v>899.02985404000003</v>
      </c>
      <c r="S24" s="9">
        <f t="shared" si="20"/>
        <v>110</v>
      </c>
      <c r="T24" s="9">
        <f t="shared" si="21"/>
        <v>90</v>
      </c>
      <c r="U24" s="47"/>
      <c r="V24" s="47"/>
      <c r="W24" s="47"/>
      <c r="X24" s="47"/>
      <c r="Y24" s="49" t="str">
        <f>IF(U24&gt;0,VLOOKUP(U24,HOLEINONE!$A$1:$B$37,2,FALSE),"")</f>
        <v/>
      </c>
      <c r="Z24" s="4"/>
      <c r="AA24" s="4"/>
      <c r="AB24" s="4"/>
      <c r="AC24" s="15"/>
      <c r="AD24" s="3"/>
    </row>
    <row r="25" spans="1:30" ht="16.2">
      <c r="A25" s="52" t="s">
        <v>4</v>
      </c>
      <c r="B25" s="17" t="s">
        <v>221</v>
      </c>
      <c r="C25" s="18" t="s">
        <v>421</v>
      </c>
      <c r="D25" s="19" t="s">
        <v>222</v>
      </c>
      <c r="E25" s="19" t="s">
        <v>223</v>
      </c>
      <c r="F25" s="20" t="s">
        <v>8</v>
      </c>
      <c r="G25" s="21" t="s">
        <v>224</v>
      </c>
      <c r="H25" s="22">
        <v>13189</v>
      </c>
      <c r="I25" s="16">
        <v>9</v>
      </c>
      <c r="J25" s="16" t="str">
        <f t="shared" si="23"/>
        <v>B</v>
      </c>
      <c r="K25" s="24" t="s">
        <v>497</v>
      </c>
      <c r="L25" s="3">
        <v>55</v>
      </c>
      <c r="M25" s="3">
        <v>65</v>
      </c>
      <c r="N25" s="3">
        <f t="shared" si="15"/>
        <v>120</v>
      </c>
      <c r="O25" s="3">
        <f t="shared" si="16"/>
        <v>102</v>
      </c>
      <c r="P25" s="8">
        <f t="shared" si="17"/>
        <v>13189</v>
      </c>
      <c r="Q25" s="9">
        <f t="shared" si="18"/>
        <v>880.08998581100002</v>
      </c>
      <c r="R25" s="9">
        <f t="shared" si="19"/>
        <v>898.02986710999994</v>
      </c>
      <c r="S25" s="9">
        <f t="shared" si="20"/>
        <v>115</v>
      </c>
      <c r="T25" s="9">
        <f t="shared" si="21"/>
        <v>102</v>
      </c>
      <c r="U25" s="47"/>
      <c r="V25" s="47"/>
      <c r="W25" s="47"/>
      <c r="X25" s="47"/>
      <c r="Y25" s="49" t="str">
        <f>IF(U25&gt;0,VLOOKUP(U25,HOLEINONE!$A$1:$B$37,2,FALSE),"")</f>
        <v/>
      </c>
      <c r="Z25" s="4"/>
      <c r="AA25" s="4"/>
      <c r="AB25" s="4"/>
      <c r="AC25" s="15"/>
      <c r="AD25" s="3"/>
    </row>
    <row r="26" spans="1:30" ht="16.2">
      <c r="A26" s="52" t="s">
        <v>5</v>
      </c>
      <c r="B26" s="17" t="s">
        <v>520</v>
      </c>
      <c r="C26" s="18" t="s">
        <v>417</v>
      </c>
      <c r="D26" s="19" t="s">
        <v>512</v>
      </c>
      <c r="E26" s="19" t="s">
        <v>491</v>
      </c>
      <c r="F26" s="20" t="s">
        <v>8</v>
      </c>
      <c r="G26" s="21" t="s">
        <v>94</v>
      </c>
      <c r="H26" s="22">
        <v>14528</v>
      </c>
      <c r="I26" s="16">
        <v>9</v>
      </c>
      <c r="J26" s="16" t="str">
        <f t="shared" si="23"/>
        <v>B</v>
      </c>
      <c r="K26" s="16" t="s">
        <v>497</v>
      </c>
      <c r="L26" s="3">
        <v>60</v>
      </c>
      <c r="M26" s="3">
        <v>65</v>
      </c>
      <c r="N26" s="3">
        <f t="shared" si="15"/>
        <v>125</v>
      </c>
      <c r="O26" s="3">
        <f t="shared" si="16"/>
        <v>107</v>
      </c>
      <c r="P26" s="8">
        <f t="shared" si="17"/>
        <v>14528</v>
      </c>
      <c r="Q26" s="9">
        <f t="shared" si="18"/>
        <v>875.08998447200008</v>
      </c>
      <c r="R26" s="9">
        <f t="shared" si="19"/>
        <v>893.02985372000001</v>
      </c>
      <c r="S26" s="9">
        <f t="shared" si="20"/>
        <v>140</v>
      </c>
      <c r="T26" s="9">
        <f t="shared" si="21"/>
        <v>130</v>
      </c>
      <c r="U26" s="48"/>
      <c r="V26" s="48"/>
      <c r="W26" s="48"/>
      <c r="X26" s="48"/>
      <c r="Y26" s="49" t="str">
        <f>IF(U26&gt;0,VLOOKUP(U26,HOLEINONE!$A$1:$B$37,2,FALSE),"")</f>
        <v/>
      </c>
      <c r="Z26" s="49" t="str">
        <f>IF(V26&gt;0,VLOOKUP(V26,HOLEINONE!$A$1:$B$37,2,FALSE),"")</f>
        <v/>
      </c>
      <c r="AA26" s="49" t="str">
        <f>IF(W26&gt;0,VLOOKUP(W26,HOLEINONE!$A$1:$B$37,2,FALSE),"")</f>
        <v/>
      </c>
      <c r="AB26" s="49" t="str">
        <f>IF(X26&gt;0,VLOOKUP(X26,HOLEINONE!$A$1:$B$37,2,FALSE),"")</f>
        <v/>
      </c>
      <c r="AC26" s="58" t="str">
        <f>IF(U26&gt;0,SUM(Y26:AB26),"")</f>
        <v/>
      </c>
      <c r="AD26" s="3"/>
    </row>
    <row r="27" spans="1:30" ht="16.2">
      <c r="A27" s="52" t="s">
        <v>6</v>
      </c>
      <c r="B27" s="17" t="s">
        <v>21</v>
      </c>
      <c r="C27" s="18" t="s">
        <v>401</v>
      </c>
      <c r="D27" s="19" t="s">
        <v>22</v>
      </c>
      <c r="E27" s="19" t="s">
        <v>23</v>
      </c>
      <c r="F27" s="20" t="s">
        <v>8</v>
      </c>
      <c r="G27" s="21" t="s">
        <v>17</v>
      </c>
      <c r="H27" s="22">
        <v>15211</v>
      </c>
      <c r="I27" s="16">
        <v>9</v>
      </c>
      <c r="J27" s="16" t="str">
        <f t="shared" si="23"/>
        <v>B</v>
      </c>
      <c r="K27" s="16" t="s">
        <v>497</v>
      </c>
      <c r="L27" s="3">
        <v>63</v>
      </c>
      <c r="M27" s="3">
        <v>64</v>
      </c>
      <c r="N27" s="3">
        <f t="shared" si="15"/>
        <v>127</v>
      </c>
      <c r="O27" s="3">
        <f t="shared" si="16"/>
        <v>109</v>
      </c>
      <c r="P27" s="8">
        <f t="shared" si="17"/>
        <v>15211</v>
      </c>
      <c r="Q27" s="9">
        <f t="shared" si="18"/>
        <v>873.08998378900003</v>
      </c>
      <c r="R27" s="9">
        <f t="shared" si="19"/>
        <v>891.02984688999993</v>
      </c>
      <c r="S27" s="9">
        <f t="shared" si="20"/>
        <v>147</v>
      </c>
      <c r="T27" s="9">
        <f t="shared" si="21"/>
        <v>147</v>
      </c>
      <c r="U27" s="48"/>
      <c r="V27" s="48"/>
      <c r="W27" s="48"/>
      <c r="X27" s="48"/>
      <c r="Y27" s="49" t="str">
        <f>IF(U27&gt;0,VLOOKUP(U27,HOLEINONE!$A$1:$B$37,2,FALSE),"")</f>
        <v/>
      </c>
      <c r="Z27" s="49" t="str">
        <f>IF(V27&gt;0,VLOOKUP(V27,HOLEINONE!$A$1:$B$37,2,FALSE),"")</f>
        <v/>
      </c>
      <c r="AA27" s="49" t="str">
        <f>IF(W27&gt;0,VLOOKUP(W27,HOLEINONE!$A$1:$B$37,2,FALSE),"")</f>
        <v/>
      </c>
      <c r="AB27" s="49" t="str">
        <f>IF(X27&gt;0,VLOOKUP(X27,HOLEINONE!$A$1:$B$37,2,FALSE),"")</f>
        <v/>
      </c>
      <c r="AC27" s="58" t="str">
        <f>IF(U27&gt;0,SUM(Y27:AB27),"")</f>
        <v/>
      </c>
      <c r="AD27" s="3"/>
    </row>
    <row r="28" spans="1:30" ht="16.2">
      <c r="A28" s="52" t="s">
        <v>811</v>
      </c>
      <c r="B28" s="17" t="s">
        <v>534</v>
      </c>
      <c r="C28" s="18" t="s">
        <v>406</v>
      </c>
      <c r="D28" s="32" t="s">
        <v>535</v>
      </c>
      <c r="E28" s="32" t="s">
        <v>536</v>
      </c>
      <c r="F28" s="16" t="s">
        <v>8</v>
      </c>
      <c r="G28" s="21" t="s">
        <v>224</v>
      </c>
      <c r="H28" s="22">
        <v>14088</v>
      </c>
      <c r="I28" s="16">
        <v>9</v>
      </c>
      <c r="J28" s="16" t="str">
        <f t="shared" si="23"/>
        <v>B</v>
      </c>
      <c r="K28" s="16" t="s">
        <v>497</v>
      </c>
      <c r="L28" s="3">
        <v>64</v>
      </c>
      <c r="M28" s="3">
        <v>68</v>
      </c>
      <c r="N28" s="3">
        <f t="shared" si="15"/>
        <v>132</v>
      </c>
      <c r="O28" s="3">
        <f t="shared" si="16"/>
        <v>114</v>
      </c>
      <c r="P28" s="8">
        <f t="shared" si="17"/>
        <v>14088</v>
      </c>
      <c r="Q28" s="9">
        <f t="shared" si="18"/>
        <v>868.08998491200009</v>
      </c>
      <c r="R28" s="9">
        <f t="shared" si="19"/>
        <v>886.02985811999997</v>
      </c>
      <c r="S28" s="9">
        <f t="shared" si="20"/>
        <v>170</v>
      </c>
      <c r="T28" s="9">
        <f t="shared" si="21"/>
        <v>178</v>
      </c>
      <c r="U28" s="48"/>
      <c r="V28" s="48"/>
      <c r="W28" s="48"/>
      <c r="X28" s="48"/>
      <c r="Y28" s="49" t="str">
        <f>IF(U28&gt;0,VLOOKUP(U28,HOLEINONE!$A$1:$B$37,2,FALSE),"")</f>
        <v/>
      </c>
      <c r="Z28" s="49" t="str">
        <f>IF(V28&gt;0,VLOOKUP(V28,HOLEINONE!$A$1:$B$37,2,FALSE),"")</f>
        <v/>
      </c>
      <c r="AA28" s="49" t="str">
        <f>IF(W28&gt;0,VLOOKUP(W28,HOLEINONE!$A$1:$B$37,2,FALSE),"")</f>
        <v/>
      </c>
      <c r="AB28" s="49" t="str">
        <f>IF(X28&gt;0,VLOOKUP(X28,HOLEINONE!$A$1:$B$37,2,FALSE),"")</f>
        <v/>
      </c>
      <c r="AC28" s="58" t="str">
        <f>IF(U28&gt;0,SUM(Y28:AB28),"")</f>
        <v/>
      </c>
      <c r="AD28" s="3"/>
    </row>
    <row r="29" spans="1:30" ht="16.2">
      <c r="A29" s="52" t="s">
        <v>812</v>
      </c>
      <c r="B29" s="17" t="s">
        <v>257</v>
      </c>
      <c r="C29" s="18" t="s">
        <v>682</v>
      </c>
      <c r="D29" s="31" t="s">
        <v>258</v>
      </c>
      <c r="E29" s="31" t="s">
        <v>259</v>
      </c>
      <c r="F29" s="33" t="s">
        <v>8</v>
      </c>
      <c r="G29" s="21" t="s">
        <v>224</v>
      </c>
      <c r="H29" s="22">
        <v>14865</v>
      </c>
      <c r="I29" s="16">
        <v>9</v>
      </c>
      <c r="J29" s="16" t="str">
        <f t="shared" si="23"/>
        <v>B</v>
      </c>
      <c r="K29" s="16" t="s">
        <v>497</v>
      </c>
      <c r="L29" s="3">
        <v>58</v>
      </c>
      <c r="M29" s="3">
        <v>74</v>
      </c>
      <c r="N29" s="3">
        <f t="shared" si="15"/>
        <v>132</v>
      </c>
      <c r="O29" s="3">
        <f t="shared" si="16"/>
        <v>114</v>
      </c>
      <c r="P29" s="8">
        <f t="shared" si="17"/>
        <v>14865</v>
      </c>
      <c r="Q29" s="9">
        <f t="shared" si="18"/>
        <v>868.08998413500001</v>
      </c>
      <c r="R29" s="9">
        <f t="shared" si="19"/>
        <v>886.02985034999995</v>
      </c>
      <c r="S29" s="9">
        <f t="shared" si="20"/>
        <v>171</v>
      </c>
      <c r="T29" s="9">
        <f t="shared" si="21"/>
        <v>179</v>
      </c>
      <c r="U29" s="48"/>
      <c r="V29" s="48"/>
      <c r="W29" s="48"/>
      <c r="X29" s="48"/>
      <c r="Y29" s="49" t="str">
        <f>IF(U29&gt;0,VLOOKUP(U29,HOLEINONE!$A$1:$B$37,2,FALSE),"")</f>
        <v/>
      </c>
      <c r="Z29" s="49" t="str">
        <f>IF(V29&gt;0,VLOOKUP(V29,HOLEINONE!$A$1:$B$37,2,FALSE),"")</f>
        <v/>
      </c>
      <c r="AA29" s="49" t="str">
        <f>IF(W29&gt;0,VLOOKUP(W29,HOLEINONE!$A$1:$B$37,2,FALSE),"")</f>
        <v/>
      </c>
      <c r="AB29" s="49" t="str">
        <f>IF(X29&gt;0,VLOOKUP(X29,HOLEINONE!$A$1:$B$37,2,FALSE),"")</f>
        <v/>
      </c>
      <c r="AC29" s="58" t="str">
        <f>IF(U29&gt;0,SUM(Y29:AB29),"")</f>
        <v/>
      </c>
      <c r="AD29" s="3"/>
    </row>
    <row r="30" spans="1:30" ht="14.4">
      <c r="A30" s="52" t="s">
        <v>813</v>
      </c>
      <c r="B30" s="17" t="s">
        <v>494</v>
      </c>
      <c r="C30" s="18" t="s">
        <v>433</v>
      </c>
      <c r="D30" s="19" t="s">
        <v>495</v>
      </c>
      <c r="E30" s="19" t="s">
        <v>496</v>
      </c>
      <c r="F30" s="20" t="s">
        <v>8</v>
      </c>
      <c r="G30" s="21" t="s">
        <v>224</v>
      </c>
      <c r="H30" s="22">
        <v>15013</v>
      </c>
      <c r="I30" s="16">
        <v>7</v>
      </c>
      <c r="J30" s="16" t="str">
        <f t="shared" si="23"/>
        <v>B</v>
      </c>
      <c r="K30" s="16" t="s">
        <v>497</v>
      </c>
      <c r="L30" s="3">
        <v>65</v>
      </c>
      <c r="M30" s="3">
        <v>69</v>
      </c>
      <c r="N30" s="3">
        <f t="shared" si="15"/>
        <v>134</v>
      </c>
      <c r="O30" s="3">
        <f t="shared" si="16"/>
        <v>120</v>
      </c>
      <c r="P30" s="8">
        <f t="shared" si="17"/>
        <v>15013</v>
      </c>
      <c r="Q30" s="9">
        <f t="shared" si="18"/>
        <v>866.069983987</v>
      </c>
      <c r="R30" s="9">
        <f t="shared" si="19"/>
        <v>880.04984887000001</v>
      </c>
      <c r="S30" s="9">
        <f t="shared" si="20"/>
        <v>175</v>
      </c>
      <c r="T30" s="9">
        <f t="shared" si="21"/>
        <v>186</v>
      </c>
      <c r="U30" s="47"/>
      <c r="V30" s="47"/>
      <c r="W30" s="47"/>
      <c r="X30" s="47"/>
      <c r="Y30" s="4"/>
      <c r="Z30" s="4"/>
      <c r="AA30" s="4"/>
      <c r="AB30" s="4"/>
      <c r="AC30" s="15"/>
      <c r="AD30" s="3"/>
    </row>
    <row r="31" spans="1:30" ht="17.399999999999999">
      <c r="A31" s="3"/>
      <c r="B31" s="108" t="s">
        <v>784</v>
      </c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3"/>
      <c r="P31" s="8"/>
      <c r="Q31" s="9"/>
      <c r="R31" s="9"/>
      <c r="S31" s="9"/>
      <c r="T31" s="9"/>
      <c r="U31" s="47"/>
      <c r="V31" s="47"/>
      <c r="W31" s="47"/>
      <c r="X31" s="47"/>
      <c r="Y31" s="4"/>
      <c r="Z31" s="4"/>
      <c r="AA31" s="4"/>
      <c r="AB31" s="4"/>
      <c r="AC31" s="15"/>
      <c r="AD31" s="3"/>
    </row>
    <row r="32" spans="1:30" ht="16.2">
      <c r="A32" s="79" t="s">
        <v>0</v>
      </c>
      <c r="B32" s="60" t="s">
        <v>749</v>
      </c>
      <c r="C32" s="61" t="s">
        <v>750</v>
      </c>
      <c r="D32" s="62" t="s">
        <v>751</v>
      </c>
      <c r="E32" s="62" t="s">
        <v>752</v>
      </c>
      <c r="F32" s="69" t="s">
        <v>8</v>
      </c>
      <c r="G32" s="65" t="s">
        <v>562</v>
      </c>
      <c r="H32" s="66">
        <v>13681</v>
      </c>
      <c r="I32" s="67">
        <v>6</v>
      </c>
      <c r="J32" s="67" t="str">
        <f t="shared" ref="J32:J37" si="24">IF(I32="","",IF(I32&lt;=3,"EX",IF(I32&lt;=6,"A",IF(I32&lt;=9,"B","C"))))</f>
        <v>A</v>
      </c>
      <c r="K32" s="67" t="s">
        <v>497</v>
      </c>
      <c r="L32" s="68">
        <v>50</v>
      </c>
      <c r="M32" s="68">
        <v>54</v>
      </c>
      <c r="N32" s="68">
        <f t="shared" ref="N32:N37" si="25">SUM(L32+M32)</f>
        <v>104</v>
      </c>
      <c r="O32" s="3">
        <f t="shared" ref="O32:O37" si="26">SUM(N32-(2*I32))</f>
        <v>92</v>
      </c>
      <c r="P32" s="8">
        <f t="shared" ref="P32:P37" si="27">H32</f>
        <v>13681</v>
      </c>
      <c r="Q32" s="9">
        <f t="shared" ref="Q32:Q37" si="28">IF(B32&gt;0,999.999999-N32+(I32*0.01)+(P32*-0.000000001),"")</f>
        <v>896.05998531899991</v>
      </c>
      <c r="R32" s="9">
        <f t="shared" ref="R32:R37" si="29">IF(B32&gt;0,999.999999-O32+(0.12-(I32*0.01))+(P32*-0.00000001)," ")</f>
        <v>908.05986218999999</v>
      </c>
      <c r="S32" s="9">
        <f t="shared" ref="S32:S37" si="30">IF(B32&gt;0,RANK(Q32,Q:Q),"")</f>
        <v>22</v>
      </c>
      <c r="T32" s="9">
        <f t="shared" ref="T32:T37" si="31">IF(B32&gt;0,RANK(R32,R:R),"")</f>
        <v>18</v>
      </c>
      <c r="U32" s="48" t="s">
        <v>466</v>
      </c>
      <c r="V32" s="48"/>
      <c r="W32" s="48"/>
      <c r="X32" s="48"/>
      <c r="Y32" s="49">
        <f>IF(U32&gt;0,VLOOKUP(U32,HOLEINONE!$A$1:$B$37,2,FALSE),"")</f>
        <v>7</v>
      </c>
      <c r="Z32" s="49" t="str">
        <f>IF(V32&gt;0,VLOOKUP(V32,HOLEINONE!$A$1:$B$37,2,FALSE),"")</f>
        <v/>
      </c>
      <c r="AA32" s="49" t="str">
        <f>IF(W32&gt;0,VLOOKUP(W32,HOLEINONE!$A$1:$B$37,2,FALSE),"")</f>
        <v/>
      </c>
      <c r="AB32" s="49" t="str">
        <f>IF(X32&gt;0,VLOOKUP(X32,HOLEINONE!$A$1:$B$37,2,FALSE),"")</f>
        <v/>
      </c>
      <c r="AC32" s="58">
        <f t="shared" ref="AC32:AC37" si="32">IF(U32&gt;0,SUM(Y32:AB32),"")</f>
        <v>7</v>
      </c>
      <c r="AD32" s="52" t="s">
        <v>828</v>
      </c>
    </row>
    <row r="33" spans="1:30" ht="16.2">
      <c r="A33" s="79" t="s">
        <v>1</v>
      </c>
      <c r="B33" s="60" t="s">
        <v>233</v>
      </c>
      <c r="C33" s="61" t="s">
        <v>322</v>
      </c>
      <c r="D33" s="62" t="s">
        <v>234</v>
      </c>
      <c r="E33" s="62" t="s">
        <v>235</v>
      </c>
      <c r="F33" s="69" t="s">
        <v>8</v>
      </c>
      <c r="G33" s="65" t="s">
        <v>224</v>
      </c>
      <c r="H33" s="66">
        <v>13665</v>
      </c>
      <c r="I33" s="67">
        <v>6</v>
      </c>
      <c r="J33" s="67" t="str">
        <f t="shared" si="24"/>
        <v>A</v>
      </c>
      <c r="K33" s="67" t="s">
        <v>497</v>
      </c>
      <c r="L33" s="68">
        <v>48</v>
      </c>
      <c r="M33" s="68">
        <v>57</v>
      </c>
      <c r="N33" s="68">
        <f t="shared" si="25"/>
        <v>105</v>
      </c>
      <c r="O33" s="3">
        <f t="shared" si="26"/>
        <v>93</v>
      </c>
      <c r="P33" s="8">
        <f t="shared" si="27"/>
        <v>13665</v>
      </c>
      <c r="Q33" s="9">
        <f t="shared" si="28"/>
        <v>895.05998533499996</v>
      </c>
      <c r="R33" s="9">
        <f t="shared" si="29"/>
        <v>907.05986235</v>
      </c>
      <c r="S33" s="9">
        <f t="shared" si="30"/>
        <v>27</v>
      </c>
      <c r="T33" s="9">
        <f t="shared" si="31"/>
        <v>23</v>
      </c>
      <c r="U33" s="47" t="s">
        <v>468</v>
      </c>
      <c r="V33" s="47"/>
      <c r="W33" s="47"/>
      <c r="X33" s="47"/>
      <c r="Y33" s="49">
        <f>IF(U33&gt;0,VLOOKUP(U33,HOLEINONE!$A$1:$B$37,2,FALSE),"")</f>
        <v>9</v>
      </c>
      <c r="Z33" s="49" t="str">
        <f>IF(V33&gt;0,VLOOKUP(V33,HOLEINONE!$A$1:$B$37,2,FALSE),"")</f>
        <v/>
      </c>
      <c r="AA33" s="49" t="str">
        <f>IF(W33&gt;0,VLOOKUP(W33,HOLEINONE!$A$1:$B$37,2,FALSE),"")</f>
        <v/>
      </c>
      <c r="AB33" s="49" t="str">
        <f>IF(X33&gt;0,VLOOKUP(X33,HOLEINONE!$A$1:$B$37,2,FALSE),"")</f>
        <v/>
      </c>
      <c r="AC33" s="58">
        <f t="shared" si="32"/>
        <v>9</v>
      </c>
      <c r="AD33" s="52" t="s">
        <v>824</v>
      </c>
    </row>
    <row r="34" spans="1:30" ht="16.2">
      <c r="A34" s="79" t="s">
        <v>2</v>
      </c>
      <c r="B34" s="60" t="s">
        <v>33</v>
      </c>
      <c r="C34" s="61" t="s">
        <v>356</v>
      </c>
      <c r="D34" s="62" t="s">
        <v>34</v>
      </c>
      <c r="E34" s="62" t="s">
        <v>35</v>
      </c>
      <c r="F34" s="69" t="s">
        <v>8</v>
      </c>
      <c r="G34" s="65" t="s">
        <v>30</v>
      </c>
      <c r="H34" s="66">
        <v>15313</v>
      </c>
      <c r="I34" s="67">
        <v>6</v>
      </c>
      <c r="J34" s="67" t="str">
        <f t="shared" si="24"/>
        <v>A</v>
      </c>
      <c r="K34" s="67" t="s">
        <v>497</v>
      </c>
      <c r="L34" s="68">
        <v>53</v>
      </c>
      <c r="M34" s="68">
        <v>52</v>
      </c>
      <c r="N34" s="68">
        <f t="shared" si="25"/>
        <v>105</v>
      </c>
      <c r="O34" s="3">
        <f t="shared" si="26"/>
        <v>93</v>
      </c>
      <c r="P34" s="8">
        <f t="shared" si="27"/>
        <v>15313</v>
      </c>
      <c r="Q34" s="9">
        <f t="shared" si="28"/>
        <v>895.059983687</v>
      </c>
      <c r="R34" s="9">
        <f t="shared" si="29"/>
        <v>907.05984587</v>
      </c>
      <c r="S34" s="9">
        <f t="shared" si="30"/>
        <v>28</v>
      </c>
      <c r="T34" s="9">
        <f t="shared" si="31"/>
        <v>24</v>
      </c>
      <c r="U34" s="48" t="s">
        <v>473</v>
      </c>
      <c r="V34" s="48"/>
      <c r="W34" s="48"/>
      <c r="X34" s="48"/>
      <c r="Y34" s="49">
        <f>IF(U34&gt;0,VLOOKUP(U34,HOLEINONE!$A$1:$B$37,2,FALSE),"")</f>
        <v>6</v>
      </c>
      <c r="Z34" s="49" t="str">
        <f>IF(V34&gt;0,VLOOKUP(V34,HOLEINONE!$A$1:$B$37,2,FALSE),"")</f>
        <v/>
      </c>
      <c r="AA34" s="49" t="str">
        <f>IF(W34&gt;0,VLOOKUP(W34,HOLEINONE!$A$1:$B$37,2,FALSE),"")</f>
        <v/>
      </c>
      <c r="AB34" s="49" t="str">
        <f>IF(X34&gt;0,VLOOKUP(X34,HOLEINONE!$A$1:$B$37,2,FALSE),"")</f>
        <v/>
      </c>
      <c r="AC34" s="58">
        <f t="shared" si="32"/>
        <v>6</v>
      </c>
      <c r="AD34" s="52" t="s">
        <v>832</v>
      </c>
    </row>
    <row r="35" spans="1:30" ht="16.2">
      <c r="A35" s="3" t="s">
        <v>3</v>
      </c>
      <c r="B35" s="17" t="s">
        <v>120</v>
      </c>
      <c r="C35" s="18" t="s">
        <v>771</v>
      </c>
      <c r="D35" s="19" t="s">
        <v>121</v>
      </c>
      <c r="E35" s="19" t="s">
        <v>122</v>
      </c>
      <c r="F35" s="20" t="s">
        <v>8</v>
      </c>
      <c r="G35" s="21" t="s">
        <v>103</v>
      </c>
      <c r="H35" s="22">
        <v>14203</v>
      </c>
      <c r="I35" s="16">
        <v>6</v>
      </c>
      <c r="J35" s="16" t="str">
        <f t="shared" si="24"/>
        <v>A</v>
      </c>
      <c r="K35" s="16" t="s">
        <v>497</v>
      </c>
      <c r="L35" s="3">
        <v>53</v>
      </c>
      <c r="M35" s="3">
        <v>58</v>
      </c>
      <c r="N35" s="3">
        <f t="shared" si="25"/>
        <v>111</v>
      </c>
      <c r="O35" s="3">
        <f t="shared" si="26"/>
        <v>99</v>
      </c>
      <c r="P35" s="8">
        <f t="shared" si="27"/>
        <v>14203</v>
      </c>
      <c r="Q35" s="9">
        <f t="shared" si="28"/>
        <v>889.05998479699997</v>
      </c>
      <c r="R35" s="9">
        <f t="shared" si="29"/>
        <v>901.05985696999994</v>
      </c>
      <c r="S35" s="9">
        <f t="shared" si="30"/>
        <v>65</v>
      </c>
      <c r="T35" s="9">
        <f t="shared" si="31"/>
        <v>73</v>
      </c>
      <c r="U35" s="48"/>
      <c r="V35" s="48"/>
      <c r="W35" s="48"/>
      <c r="X35" s="48"/>
      <c r="Y35" s="49" t="str">
        <f>IF(U35&gt;0,VLOOKUP(U35,HOLEINONE!$A$1:$B$37,2,FALSE),"")</f>
        <v/>
      </c>
      <c r="Z35" s="49" t="str">
        <f>IF(V35&gt;0,VLOOKUP(V35,HOLEINONE!$A$1:$B$37,2,FALSE),"")</f>
        <v/>
      </c>
      <c r="AA35" s="49" t="str">
        <f>IF(W35&gt;0,VLOOKUP(W35,HOLEINONE!$A$1:$B$37,2,FALSE),"")</f>
        <v/>
      </c>
      <c r="AB35" s="49" t="str">
        <f>IF(X35&gt;0,VLOOKUP(X35,HOLEINONE!$A$1:$B$37,2,FALSE),"")</f>
        <v/>
      </c>
      <c r="AC35" s="58" t="str">
        <f t="shared" si="32"/>
        <v/>
      </c>
      <c r="AD35" s="3"/>
    </row>
    <row r="36" spans="1:30" ht="16.2">
      <c r="A36" s="3" t="s">
        <v>4</v>
      </c>
      <c r="B36" s="17" t="s">
        <v>277</v>
      </c>
      <c r="C36" s="18" t="s">
        <v>753</v>
      </c>
      <c r="D36" s="19" t="s">
        <v>92</v>
      </c>
      <c r="E36" s="19" t="s">
        <v>278</v>
      </c>
      <c r="F36" s="20" t="s">
        <v>8</v>
      </c>
      <c r="G36" s="21" t="s">
        <v>279</v>
      </c>
      <c r="H36" s="22">
        <v>14323</v>
      </c>
      <c r="I36" s="16">
        <v>6</v>
      </c>
      <c r="J36" s="16" t="str">
        <f t="shared" si="24"/>
        <v>A</v>
      </c>
      <c r="K36" s="24" t="s">
        <v>497</v>
      </c>
      <c r="L36" s="3">
        <v>55</v>
      </c>
      <c r="M36" s="3">
        <v>57</v>
      </c>
      <c r="N36" s="3">
        <f t="shared" si="25"/>
        <v>112</v>
      </c>
      <c r="O36" s="3">
        <f t="shared" si="26"/>
        <v>100</v>
      </c>
      <c r="P36" s="8">
        <f t="shared" si="27"/>
        <v>14323</v>
      </c>
      <c r="Q36" s="9">
        <f t="shared" si="28"/>
        <v>888.05998467699999</v>
      </c>
      <c r="R36" s="9">
        <f t="shared" si="29"/>
        <v>900.0598557699999</v>
      </c>
      <c r="S36" s="9">
        <f t="shared" si="30"/>
        <v>68</v>
      </c>
      <c r="T36" s="9">
        <f t="shared" si="31"/>
        <v>78</v>
      </c>
      <c r="U36" s="48"/>
      <c r="V36" s="48"/>
      <c r="W36" s="48"/>
      <c r="X36" s="48"/>
      <c r="Y36" s="49" t="str">
        <f>IF(U36&gt;0,VLOOKUP(U36,HOLEINONE!$A$1:$B$37,2,FALSE),"")</f>
        <v/>
      </c>
      <c r="Z36" s="49" t="str">
        <f>IF(V36&gt;0,VLOOKUP(V36,HOLEINONE!$A$1:$B$37,2,FALSE),"")</f>
        <v/>
      </c>
      <c r="AA36" s="49" t="str">
        <f>IF(W36&gt;0,VLOOKUP(W36,HOLEINONE!$A$1:$B$37,2,FALSE),"")</f>
        <v/>
      </c>
      <c r="AB36" s="49" t="str">
        <f>IF(X36&gt;0,VLOOKUP(X36,HOLEINONE!$A$1:$B$37,2,FALSE),"")</f>
        <v/>
      </c>
      <c r="AC36" s="58" t="str">
        <f t="shared" si="32"/>
        <v/>
      </c>
      <c r="AD36" s="3"/>
    </row>
    <row r="37" spans="1:30" ht="16.2">
      <c r="A37" s="3" t="s">
        <v>5</v>
      </c>
      <c r="B37" s="17" t="s">
        <v>613</v>
      </c>
      <c r="C37" s="18" t="s">
        <v>364</v>
      </c>
      <c r="D37" s="19" t="s">
        <v>545</v>
      </c>
      <c r="E37" s="19" t="s">
        <v>220</v>
      </c>
      <c r="F37" s="20" t="s">
        <v>8</v>
      </c>
      <c r="G37" s="21" t="s">
        <v>52</v>
      </c>
      <c r="H37" s="22">
        <v>15321</v>
      </c>
      <c r="I37" s="16">
        <v>6</v>
      </c>
      <c r="J37" s="16" t="str">
        <f t="shared" si="24"/>
        <v>A</v>
      </c>
      <c r="K37" s="16" t="s">
        <v>497</v>
      </c>
      <c r="L37" s="3">
        <v>99</v>
      </c>
      <c r="M37" s="3">
        <v>99</v>
      </c>
      <c r="N37" s="3">
        <f t="shared" si="25"/>
        <v>198</v>
      </c>
      <c r="O37" s="3">
        <f t="shared" si="26"/>
        <v>186</v>
      </c>
      <c r="P37" s="8">
        <f t="shared" si="27"/>
        <v>15321</v>
      </c>
      <c r="Q37" s="9">
        <f t="shared" si="28"/>
        <v>802.05998367899997</v>
      </c>
      <c r="R37" s="9">
        <f t="shared" si="29"/>
        <v>814.05984578999994</v>
      </c>
      <c r="S37" s="9">
        <f t="shared" si="30"/>
        <v>192</v>
      </c>
      <c r="T37" s="9">
        <f t="shared" si="31"/>
        <v>192</v>
      </c>
      <c r="U37" s="48"/>
      <c r="V37" s="48"/>
      <c r="W37" s="48"/>
      <c r="X37" s="48"/>
      <c r="Y37" s="49" t="str">
        <f>IF(U37&gt;0,VLOOKUP(U37,HOLEINONE!$A$1:$B$37,2,FALSE),"")</f>
        <v/>
      </c>
      <c r="Z37" s="49" t="str">
        <f>IF(V37&gt;0,VLOOKUP(V37,HOLEINONE!$A$1:$B$37,2,FALSE),"")</f>
        <v/>
      </c>
      <c r="AA37" s="49" t="str">
        <f>IF(W37&gt;0,VLOOKUP(W37,HOLEINONE!$A$1:$B$37,2,FALSE),"")</f>
        <v/>
      </c>
      <c r="AB37" s="49" t="str">
        <f>IF(X37&gt;0,VLOOKUP(X37,HOLEINONE!$A$1:$B$37,2,FALSE),"")</f>
        <v/>
      </c>
      <c r="AC37" s="58" t="str">
        <f t="shared" si="32"/>
        <v/>
      </c>
      <c r="AD37" s="3"/>
    </row>
    <row r="38" spans="1:30" ht="17.399999999999999">
      <c r="A38" s="52"/>
      <c r="B38" s="108" t="s">
        <v>786</v>
      </c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3"/>
      <c r="P38" s="8"/>
      <c r="Q38" s="9"/>
      <c r="R38" s="9"/>
      <c r="S38" s="9"/>
      <c r="T38" s="9"/>
      <c r="U38" s="48"/>
      <c r="V38" s="48"/>
      <c r="W38" s="48"/>
      <c r="X38" s="48"/>
      <c r="Y38" s="49"/>
      <c r="Z38" s="49"/>
      <c r="AA38" s="49"/>
      <c r="AB38" s="49"/>
      <c r="AC38" s="58"/>
      <c r="AD38" s="3"/>
    </row>
    <row r="39" spans="1:30" ht="16.2">
      <c r="A39" s="79" t="s">
        <v>0</v>
      </c>
      <c r="B39" s="60" t="s">
        <v>146</v>
      </c>
      <c r="C39" s="61" t="s">
        <v>745</v>
      </c>
      <c r="D39" s="62" t="s">
        <v>147</v>
      </c>
      <c r="E39" s="62" t="s">
        <v>148</v>
      </c>
      <c r="F39" s="69" t="s">
        <v>8</v>
      </c>
      <c r="G39" s="65" t="s">
        <v>103</v>
      </c>
      <c r="H39" s="66">
        <v>12932</v>
      </c>
      <c r="I39" s="67">
        <v>3</v>
      </c>
      <c r="J39" s="67" t="str">
        <f t="shared" ref="J39:J41" si="33">IF(I39="","",IF(I39&lt;=3,"EX",IF(I39&lt;=6,"A",IF(I39&lt;=9,"B","C"))))</f>
        <v>EX</v>
      </c>
      <c r="K39" s="67" t="s">
        <v>497</v>
      </c>
      <c r="L39" s="68">
        <v>49</v>
      </c>
      <c r="M39" s="68">
        <v>51</v>
      </c>
      <c r="N39" s="68">
        <f t="shared" ref="N39:N41" si="34">SUM(L39+M39)</f>
        <v>100</v>
      </c>
      <c r="O39" s="3">
        <f t="shared" ref="O39:O41" si="35">SUM(N39-(2*I39))</f>
        <v>94</v>
      </c>
      <c r="P39" s="8">
        <f t="shared" ref="P39:P41" si="36">H39</f>
        <v>12932</v>
      </c>
      <c r="Q39" s="9">
        <f t="shared" ref="Q39:Q41" si="37">IF(B39&gt;0,999.999999-N39+(I39*0.01)+(P39*-0.000000001),"")</f>
        <v>900.02998606799997</v>
      </c>
      <c r="R39" s="9">
        <f t="shared" ref="R39:R41" si="38">IF(B39&gt;0,999.999999-O39+(0.12-(I39*0.01))+(P39*-0.00000001)," ")</f>
        <v>906.08986967999999</v>
      </c>
      <c r="S39" s="9">
        <f>IF(B39&gt;0,RANK(Q39,Q:Q),"")</f>
        <v>13</v>
      </c>
      <c r="T39" s="9">
        <f>IF(B39&gt;0,RANK(R39,R:R),"")</f>
        <v>30</v>
      </c>
      <c r="U39" s="47"/>
      <c r="V39" s="47"/>
      <c r="W39" s="47"/>
      <c r="X39" s="47"/>
      <c r="Y39" s="49"/>
      <c r="Z39" s="4"/>
      <c r="AA39" s="4"/>
      <c r="AB39" s="4"/>
      <c r="AC39" s="15"/>
      <c r="AD39" s="3"/>
    </row>
    <row r="40" spans="1:30" ht="16.2">
      <c r="A40" s="79" t="s">
        <v>1</v>
      </c>
      <c r="B40" s="60" t="s">
        <v>767</v>
      </c>
      <c r="C40" s="61" t="s">
        <v>768</v>
      </c>
      <c r="D40" s="62" t="s">
        <v>597</v>
      </c>
      <c r="E40" s="62" t="s">
        <v>769</v>
      </c>
      <c r="F40" s="69" t="s">
        <v>8</v>
      </c>
      <c r="G40" s="65" t="s">
        <v>279</v>
      </c>
      <c r="H40" s="66">
        <v>15336</v>
      </c>
      <c r="I40" s="67">
        <v>3</v>
      </c>
      <c r="J40" s="67" t="str">
        <f t="shared" si="33"/>
        <v>EX</v>
      </c>
      <c r="K40" s="67" t="s">
        <v>497</v>
      </c>
      <c r="L40" s="68">
        <v>52</v>
      </c>
      <c r="M40" s="68">
        <v>56</v>
      </c>
      <c r="N40" s="68">
        <f t="shared" si="34"/>
        <v>108</v>
      </c>
      <c r="O40" s="3">
        <f t="shared" si="35"/>
        <v>102</v>
      </c>
      <c r="P40" s="8">
        <f t="shared" si="36"/>
        <v>15336</v>
      </c>
      <c r="Q40" s="9">
        <f t="shared" si="37"/>
        <v>892.02998366399993</v>
      </c>
      <c r="R40" s="9">
        <f t="shared" si="38"/>
        <v>898.08984564000002</v>
      </c>
      <c r="S40" s="9">
        <f>IF(B40&gt;0,RANK(Q40,Q:Q),"")</f>
        <v>47</v>
      </c>
      <c r="T40" s="9">
        <f>IF(B40&gt;0,RANK(R40,R:R),"")</f>
        <v>95</v>
      </c>
      <c r="U40" s="47"/>
      <c r="V40" s="47"/>
      <c r="W40" s="47"/>
      <c r="X40" s="47"/>
      <c r="Y40" s="49"/>
      <c r="Z40" s="4"/>
      <c r="AA40" s="4"/>
      <c r="AB40" s="4"/>
      <c r="AC40" s="15"/>
      <c r="AD40" s="3"/>
    </row>
    <row r="41" spans="1:30" ht="16.2">
      <c r="A41" s="79" t="s">
        <v>2</v>
      </c>
      <c r="B41" s="60">
        <v>256</v>
      </c>
      <c r="C41" s="61" t="s">
        <v>319</v>
      </c>
      <c r="D41" s="62" t="s">
        <v>101</v>
      </c>
      <c r="E41" s="62" t="s">
        <v>102</v>
      </c>
      <c r="F41" s="69" t="s">
        <v>8</v>
      </c>
      <c r="G41" s="65" t="s">
        <v>103</v>
      </c>
      <c r="H41" s="66">
        <v>15220</v>
      </c>
      <c r="I41" s="67">
        <v>3</v>
      </c>
      <c r="J41" s="67" t="str">
        <f t="shared" si="33"/>
        <v>EX</v>
      </c>
      <c r="K41" s="67" t="s">
        <v>497</v>
      </c>
      <c r="L41" s="68">
        <v>52</v>
      </c>
      <c r="M41" s="68">
        <v>62</v>
      </c>
      <c r="N41" s="68">
        <f t="shared" si="34"/>
        <v>114</v>
      </c>
      <c r="O41" s="3">
        <f t="shared" si="35"/>
        <v>108</v>
      </c>
      <c r="P41" s="8">
        <f t="shared" si="36"/>
        <v>15220</v>
      </c>
      <c r="Q41" s="9">
        <f t="shared" si="37"/>
        <v>886.02998377999995</v>
      </c>
      <c r="R41" s="9">
        <f t="shared" si="38"/>
        <v>892.08984680000003</v>
      </c>
      <c r="S41" s="9">
        <f>IF(B41&gt;0,RANK(Q41,Q:Q),"")</f>
        <v>80</v>
      </c>
      <c r="T41" s="9">
        <f>IF(B41&gt;0,RANK(R41,R:R),"")</f>
        <v>136</v>
      </c>
      <c r="U41" s="48"/>
      <c r="V41" s="48"/>
      <c r="W41" s="48"/>
      <c r="X41" s="48"/>
      <c r="Y41" s="49"/>
      <c r="Z41" s="49"/>
      <c r="AA41" s="49"/>
      <c r="AB41" s="49"/>
      <c r="AC41" s="58"/>
      <c r="AD41" s="3"/>
    </row>
    <row r="42" spans="1:30" ht="17.399999999999999">
      <c r="A42" s="3"/>
      <c r="B42" s="108" t="s">
        <v>787</v>
      </c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3"/>
      <c r="P42" s="8"/>
      <c r="Q42" s="9"/>
      <c r="R42" s="9"/>
      <c r="S42" s="9"/>
      <c r="T42" s="9"/>
      <c r="U42" s="48"/>
      <c r="V42" s="48"/>
      <c r="W42" s="48"/>
      <c r="X42" s="48"/>
      <c r="Y42" s="49"/>
      <c r="Z42" s="49"/>
      <c r="AA42" s="49"/>
      <c r="AB42" s="49"/>
      <c r="AC42" s="58"/>
      <c r="AD42" s="3"/>
    </row>
    <row r="43" spans="1:30" ht="16.2">
      <c r="A43" s="79" t="s">
        <v>0</v>
      </c>
      <c r="B43" s="67" t="s">
        <v>179</v>
      </c>
      <c r="C43" s="70" t="s">
        <v>737</v>
      </c>
      <c r="D43" s="71" t="s">
        <v>180</v>
      </c>
      <c r="E43" s="71" t="s">
        <v>181</v>
      </c>
      <c r="F43" s="67" t="s">
        <v>7</v>
      </c>
      <c r="G43" s="65" t="s">
        <v>103</v>
      </c>
      <c r="H43" s="66">
        <v>16988</v>
      </c>
      <c r="I43" s="67">
        <v>12</v>
      </c>
      <c r="J43" s="67" t="str">
        <f t="shared" ref="J43:J52" si="39">IF(I43="","",IF(I43&lt;=3,"EX",IF(I43&lt;=6,"A",IF(I43&lt;=9,"B","C"))))</f>
        <v>C</v>
      </c>
      <c r="K43" s="67" t="s">
        <v>498</v>
      </c>
      <c r="L43" s="68">
        <v>60</v>
      </c>
      <c r="M43" s="68">
        <v>60</v>
      </c>
      <c r="N43" s="68">
        <f t="shared" ref="N43:N52" si="40">SUM(L43+M43)</f>
        <v>120</v>
      </c>
      <c r="O43" s="3">
        <f t="shared" ref="O43:O52" si="41">SUM(N43-(2*I43))</f>
        <v>96</v>
      </c>
      <c r="P43" s="8">
        <f t="shared" ref="P43:P52" si="42">H43</f>
        <v>16988</v>
      </c>
      <c r="Q43" s="9">
        <f t="shared" ref="Q43:Q52" si="43">IF(B43&gt;0,999.999999-N43+(I43*0.01)+(P43*-0.000000001),"")</f>
        <v>880.11998201200004</v>
      </c>
      <c r="R43" s="9">
        <f t="shared" ref="R43:R52" si="44">IF(B43&gt;0,999.999999-O43+(0.12-(I43*0.01))+(P43*-0.00000001)," ")</f>
        <v>903.99982911999996</v>
      </c>
      <c r="S43" s="9">
        <f t="shared" ref="S43:S52" si="45">IF(B43&gt;0,RANK(Q43,Q:Q),"")</f>
        <v>114</v>
      </c>
      <c r="T43" s="9">
        <f t="shared" ref="T43:T52" si="46">IF(B43&gt;0,RANK(R43,R:R),"")</f>
        <v>50</v>
      </c>
      <c r="U43" s="48"/>
      <c r="V43" s="48"/>
      <c r="W43" s="48"/>
      <c r="X43" s="48"/>
      <c r="Y43" s="49"/>
      <c r="Z43" s="49"/>
      <c r="AA43" s="49"/>
      <c r="AB43" s="49"/>
      <c r="AC43" s="58"/>
      <c r="AD43" s="3"/>
    </row>
    <row r="44" spans="1:30" ht="16.2">
      <c r="A44" s="79" t="s">
        <v>1</v>
      </c>
      <c r="B44" s="67" t="s">
        <v>204</v>
      </c>
      <c r="C44" s="70" t="s">
        <v>419</v>
      </c>
      <c r="D44" s="71" t="s">
        <v>205</v>
      </c>
      <c r="E44" s="71" t="s">
        <v>206</v>
      </c>
      <c r="F44" s="67" t="s">
        <v>7</v>
      </c>
      <c r="G44" s="65" t="s">
        <v>103</v>
      </c>
      <c r="H44" s="66">
        <v>18352</v>
      </c>
      <c r="I44" s="67">
        <v>12</v>
      </c>
      <c r="J44" s="67" t="str">
        <f t="shared" si="39"/>
        <v>C</v>
      </c>
      <c r="K44" s="67" t="s">
        <v>498</v>
      </c>
      <c r="L44" s="68">
        <v>61</v>
      </c>
      <c r="M44" s="68">
        <v>60</v>
      </c>
      <c r="N44" s="68">
        <f t="shared" si="40"/>
        <v>121</v>
      </c>
      <c r="O44" s="3">
        <f t="shared" si="41"/>
        <v>97</v>
      </c>
      <c r="P44" s="8">
        <f t="shared" si="42"/>
        <v>18352</v>
      </c>
      <c r="Q44" s="9">
        <f t="shared" si="43"/>
        <v>879.11998064800002</v>
      </c>
      <c r="R44" s="9">
        <f t="shared" si="44"/>
        <v>902.99981548000005</v>
      </c>
      <c r="S44" s="9">
        <f t="shared" si="45"/>
        <v>122</v>
      </c>
      <c r="T44" s="9">
        <f t="shared" si="46"/>
        <v>55</v>
      </c>
      <c r="U44" s="48"/>
      <c r="V44" s="48"/>
      <c r="W44" s="48"/>
      <c r="X44" s="48"/>
      <c r="Y44" s="49"/>
      <c r="Z44" s="49"/>
      <c r="AA44" s="49"/>
      <c r="AB44" s="49"/>
      <c r="AC44" s="58"/>
      <c r="AD44" s="3"/>
    </row>
    <row r="45" spans="1:30" ht="14.4">
      <c r="A45" s="79" t="s">
        <v>2</v>
      </c>
      <c r="B45" s="60" t="s">
        <v>117</v>
      </c>
      <c r="C45" s="61" t="s">
        <v>702</v>
      </c>
      <c r="D45" s="71" t="s">
        <v>118</v>
      </c>
      <c r="E45" s="62" t="s">
        <v>119</v>
      </c>
      <c r="F45" s="67" t="s">
        <v>7</v>
      </c>
      <c r="G45" s="65" t="s">
        <v>103</v>
      </c>
      <c r="H45" s="66">
        <v>17833</v>
      </c>
      <c r="I45" s="67">
        <v>12</v>
      </c>
      <c r="J45" s="67" t="str">
        <f t="shared" si="39"/>
        <v>C</v>
      </c>
      <c r="K45" s="67" t="s">
        <v>498</v>
      </c>
      <c r="L45" s="68">
        <v>57</v>
      </c>
      <c r="M45" s="68">
        <v>67</v>
      </c>
      <c r="N45" s="68">
        <f t="shared" si="40"/>
        <v>124</v>
      </c>
      <c r="O45" s="3">
        <f t="shared" si="41"/>
        <v>100</v>
      </c>
      <c r="P45" s="8">
        <f t="shared" si="42"/>
        <v>17833</v>
      </c>
      <c r="Q45" s="9">
        <f t="shared" si="43"/>
        <v>876.11998116699999</v>
      </c>
      <c r="R45" s="9">
        <f t="shared" si="44"/>
        <v>899.99982066999996</v>
      </c>
      <c r="S45" s="9">
        <f t="shared" si="45"/>
        <v>136</v>
      </c>
      <c r="T45" s="9">
        <f t="shared" si="46"/>
        <v>81</v>
      </c>
      <c r="U45" s="47"/>
      <c r="V45" s="47"/>
      <c r="W45" s="47"/>
      <c r="X45" s="47"/>
      <c r="Y45" s="4"/>
      <c r="Z45" s="4"/>
      <c r="AA45" s="4"/>
      <c r="AB45" s="4"/>
      <c r="AC45" s="15"/>
      <c r="AD45" s="3"/>
    </row>
    <row r="46" spans="1:30" ht="14.4">
      <c r="A46" s="3" t="s">
        <v>3</v>
      </c>
      <c r="B46" s="17" t="s">
        <v>296</v>
      </c>
      <c r="C46" s="18" t="s">
        <v>514</v>
      </c>
      <c r="D46" s="31" t="s">
        <v>297</v>
      </c>
      <c r="E46" s="31" t="s">
        <v>298</v>
      </c>
      <c r="F46" s="16" t="s">
        <v>7</v>
      </c>
      <c r="G46" s="21" t="s">
        <v>279</v>
      </c>
      <c r="H46" s="22">
        <v>18970</v>
      </c>
      <c r="I46" s="16">
        <v>12</v>
      </c>
      <c r="J46" s="16" t="str">
        <f t="shared" si="39"/>
        <v>C</v>
      </c>
      <c r="K46" s="24" t="s">
        <v>498</v>
      </c>
      <c r="L46" s="3">
        <v>63</v>
      </c>
      <c r="M46" s="3">
        <v>66</v>
      </c>
      <c r="N46" s="3">
        <f t="shared" si="40"/>
        <v>129</v>
      </c>
      <c r="O46" s="3">
        <f t="shared" si="41"/>
        <v>105</v>
      </c>
      <c r="P46" s="8">
        <f t="shared" si="42"/>
        <v>18970</v>
      </c>
      <c r="Q46" s="9">
        <f t="shared" si="43"/>
        <v>871.11998002999997</v>
      </c>
      <c r="R46" s="9">
        <f t="shared" si="44"/>
        <v>894.99980930000004</v>
      </c>
      <c r="S46" s="9">
        <f t="shared" si="45"/>
        <v>155</v>
      </c>
      <c r="T46" s="9">
        <f t="shared" si="46"/>
        <v>121</v>
      </c>
      <c r="U46" s="47"/>
      <c r="V46" s="47"/>
      <c r="W46" s="47"/>
      <c r="X46" s="47"/>
      <c r="Y46" s="4"/>
      <c r="Z46" s="4"/>
      <c r="AA46" s="4"/>
      <c r="AB46" s="4"/>
      <c r="AC46" s="15"/>
      <c r="AD46" s="3"/>
    </row>
    <row r="47" spans="1:30" ht="16.2">
      <c r="A47" s="3" t="s">
        <v>4</v>
      </c>
      <c r="B47" s="17" t="s">
        <v>518</v>
      </c>
      <c r="C47" s="18" t="s">
        <v>430</v>
      </c>
      <c r="D47" s="23" t="s">
        <v>61</v>
      </c>
      <c r="E47" s="19" t="s">
        <v>519</v>
      </c>
      <c r="F47" s="16" t="s">
        <v>7</v>
      </c>
      <c r="G47" s="21" t="s">
        <v>52</v>
      </c>
      <c r="H47" s="22">
        <v>17947</v>
      </c>
      <c r="I47" s="16">
        <v>12</v>
      </c>
      <c r="J47" s="16" t="str">
        <f t="shared" si="39"/>
        <v>C</v>
      </c>
      <c r="K47" s="24" t="s">
        <v>498</v>
      </c>
      <c r="L47" s="3">
        <v>64</v>
      </c>
      <c r="M47" s="3">
        <v>67</v>
      </c>
      <c r="N47" s="3">
        <f t="shared" si="40"/>
        <v>131</v>
      </c>
      <c r="O47" s="3">
        <f t="shared" si="41"/>
        <v>107</v>
      </c>
      <c r="P47" s="8">
        <f t="shared" si="42"/>
        <v>17947</v>
      </c>
      <c r="Q47" s="9">
        <f t="shared" si="43"/>
        <v>869.11998105300006</v>
      </c>
      <c r="R47" s="9">
        <f t="shared" si="44"/>
        <v>892.99981952999997</v>
      </c>
      <c r="S47" s="9">
        <f t="shared" si="45"/>
        <v>164</v>
      </c>
      <c r="T47" s="9">
        <f t="shared" si="46"/>
        <v>132</v>
      </c>
      <c r="U47" s="48"/>
      <c r="V47" s="48"/>
      <c r="W47" s="48"/>
      <c r="X47" s="48"/>
      <c r="Y47" s="49"/>
      <c r="Z47" s="49"/>
      <c r="AA47" s="49"/>
      <c r="AB47" s="49"/>
      <c r="AC47" s="58"/>
      <c r="AD47" s="52"/>
    </row>
    <row r="48" spans="1:30" ht="16.2">
      <c r="A48" s="3" t="s">
        <v>5</v>
      </c>
      <c r="B48" s="17" t="s">
        <v>188</v>
      </c>
      <c r="C48" s="18" t="s">
        <v>510</v>
      </c>
      <c r="D48" s="23" t="s">
        <v>186</v>
      </c>
      <c r="E48" s="23" t="s">
        <v>189</v>
      </c>
      <c r="F48" s="16" t="s">
        <v>7</v>
      </c>
      <c r="G48" s="21" t="s">
        <v>103</v>
      </c>
      <c r="H48" s="22">
        <v>18316</v>
      </c>
      <c r="I48" s="16">
        <v>12</v>
      </c>
      <c r="J48" s="16" t="str">
        <f t="shared" si="39"/>
        <v>C</v>
      </c>
      <c r="K48" s="24" t="s">
        <v>498</v>
      </c>
      <c r="L48" s="3">
        <v>67</v>
      </c>
      <c r="M48" s="3">
        <v>64</v>
      </c>
      <c r="N48" s="3">
        <f t="shared" si="40"/>
        <v>131</v>
      </c>
      <c r="O48" s="3">
        <f t="shared" si="41"/>
        <v>107</v>
      </c>
      <c r="P48" s="8">
        <f t="shared" si="42"/>
        <v>18316</v>
      </c>
      <c r="Q48" s="9">
        <f t="shared" si="43"/>
        <v>869.11998068399998</v>
      </c>
      <c r="R48" s="9">
        <f t="shared" si="44"/>
        <v>892.99981584</v>
      </c>
      <c r="S48" s="9">
        <f t="shared" si="45"/>
        <v>165</v>
      </c>
      <c r="T48" s="9">
        <f t="shared" si="46"/>
        <v>133</v>
      </c>
      <c r="U48" s="47"/>
      <c r="V48" s="47"/>
      <c r="W48" s="47"/>
      <c r="X48" s="47"/>
      <c r="Y48" s="49"/>
      <c r="Z48" s="49"/>
      <c r="AA48" s="49"/>
      <c r="AB48" s="49"/>
      <c r="AC48" s="58"/>
      <c r="AD48" s="52"/>
    </row>
    <row r="49" spans="1:30" ht="16.2">
      <c r="A49" s="3" t="s">
        <v>6</v>
      </c>
      <c r="B49" s="17" t="s">
        <v>299</v>
      </c>
      <c r="C49" s="18" t="s">
        <v>719</v>
      </c>
      <c r="D49" s="31" t="s">
        <v>300</v>
      </c>
      <c r="E49" s="37" t="s">
        <v>301</v>
      </c>
      <c r="F49" s="16" t="s">
        <v>7</v>
      </c>
      <c r="G49" s="16" t="s">
        <v>279</v>
      </c>
      <c r="H49" s="22">
        <v>16884</v>
      </c>
      <c r="I49" s="16">
        <v>12</v>
      </c>
      <c r="J49" s="16" t="str">
        <f t="shared" si="39"/>
        <v>C</v>
      </c>
      <c r="K49" s="24" t="s">
        <v>498</v>
      </c>
      <c r="L49" s="3">
        <v>64</v>
      </c>
      <c r="M49" s="3">
        <v>71</v>
      </c>
      <c r="N49" s="3">
        <f t="shared" si="40"/>
        <v>135</v>
      </c>
      <c r="O49" s="3">
        <f t="shared" si="41"/>
        <v>111</v>
      </c>
      <c r="P49" s="8">
        <f t="shared" si="42"/>
        <v>16884</v>
      </c>
      <c r="Q49" s="9">
        <f t="shared" si="43"/>
        <v>865.11998211599996</v>
      </c>
      <c r="R49" s="9">
        <f t="shared" si="44"/>
        <v>888.99983015999999</v>
      </c>
      <c r="S49" s="9">
        <f t="shared" si="45"/>
        <v>176</v>
      </c>
      <c r="T49" s="9">
        <f t="shared" si="46"/>
        <v>160</v>
      </c>
      <c r="U49" s="48"/>
      <c r="V49" s="48"/>
      <c r="W49" s="48"/>
      <c r="X49" s="48"/>
      <c r="Y49" s="49"/>
      <c r="Z49" s="49"/>
      <c r="AA49" s="49"/>
      <c r="AB49" s="49"/>
      <c r="AC49" s="58"/>
      <c r="AD49" s="52"/>
    </row>
    <row r="50" spans="1:30" ht="16.2">
      <c r="A50" s="3" t="s">
        <v>811</v>
      </c>
      <c r="B50" s="17" t="s">
        <v>554</v>
      </c>
      <c r="C50" s="18" t="s">
        <v>431</v>
      </c>
      <c r="D50" s="19" t="s">
        <v>495</v>
      </c>
      <c r="E50" s="19" t="s">
        <v>139</v>
      </c>
      <c r="F50" s="20" t="s">
        <v>7</v>
      </c>
      <c r="G50" s="21" t="s">
        <v>224</v>
      </c>
      <c r="H50" s="22">
        <v>15849</v>
      </c>
      <c r="I50" s="16">
        <v>12</v>
      </c>
      <c r="J50" s="16" t="str">
        <f t="shared" si="39"/>
        <v>C</v>
      </c>
      <c r="K50" s="24" t="s">
        <v>498</v>
      </c>
      <c r="L50" s="3">
        <v>67</v>
      </c>
      <c r="M50" s="3">
        <v>69</v>
      </c>
      <c r="N50" s="3">
        <f t="shared" si="40"/>
        <v>136</v>
      </c>
      <c r="O50" s="3">
        <f t="shared" si="41"/>
        <v>112</v>
      </c>
      <c r="P50" s="8">
        <f t="shared" si="42"/>
        <v>15849</v>
      </c>
      <c r="Q50" s="9">
        <f t="shared" si="43"/>
        <v>864.11998315100004</v>
      </c>
      <c r="R50" s="9">
        <f t="shared" si="44"/>
        <v>887.99984051000001</v>
      </c>
      <c r="S50" s="9">
        <f t="shared" si="45"/>
        <v>177</v>
      </c>
      <c r="T50" s="9">
        <f t="shared" si="46"/>
        <v>167</v>
      </c>
      <c r="U50" s="48"/>
      <c r="V50" s="48"/>
      <c r="W50" s="48"/>
      <c r="X50" s="48"/>
      <c r="Y50" s="49"/>
      <c r="Z50" s="49"/>
      <c r="AA50" s="49"/>
      <c r="AB50" s="49"/>
      <c r="AC50" s="58"/>
      <c r="AD50" s="3"/>
    </row>
    <row r="51" spans="1:30" ht="16.2">
      <c r="A51" s="3" t="s">
        <v>812</v>
      </c>
      <c r="B51" s="16" t="s">
        <v>190</v>
      </c>
      <c r="C51" s="25" t="s">
        <v>411</v>
      </c>
      <c r="D51" s="23" t="s">
        <v>31</v>
      </c>
      <c r="E51" s="23" t="s">
        <v>191</v>
      </c>
      <c r="F51" s="16" t="s">
        <v>7</v>
      </c>
      <c r="G51" s="21" t="s">
        <v>103</v>
      </c>
      <c r="H51" s="22">
        <v>18680</v>
      </c>
      <c r="I51" s="16">
        <v>12</v>
      </c>
      <c r="J51" s="16" t="str">
        <f t="shared" si="39"/>
        <v>C</v>
      </c>
      <c r="K51" s="24" t="s">
        <v>498</v>
      </c>
      <c r="L51" s="3">
        <v>65</v>
      </c>
      <c r="M51" s="3">
        <v>74</v>
      </c>
      <c r="N51" s="3">
        <f t="shared" si="40"/>
        <v>139</v>
      </c>
      <c r="O51" s="3">
        <f t="shared" si="41"/>
        <v>115</v>
      </c>
      <c r="P51" s="8">
        <f t="shared" si="42"/>
        <v>18680</v>
      </c>
      <c r="Q51" s="9">
        <f t="shared" si="43"/>
        <v>861.11998031999997</v>
      </c>
      <c r="R51" s="9">
        <f t="shared" si="44"/>
        <v>884.99981219999995</v>
      </c>
      <c r="S51" s="9">
        <f t="shared" si="45"/>
        <v>184</v>
      </c>
      <c r="T51" s="9">
        <f t="shared" si="46"/>
        <v>183</v>
      </c>
      <c r="U51" s="48"/>
      <c r="V51" s="48"/>
      <c r="W51" s="48"/>
      <c r="X51" s="48"/>
      <c r="Y51" s="49"/>
      <c r="Z51" s="49"/>
      <c r="AA51" s="49"/>
      <c r="AB51" s="49"/>
      <c r="AC51" s="58"/>
      <c r="AD51" s="3"/>
    </row>
    <row r="52" spans="1:30" ht="16.2">
      <c r="A52" s="3" t="s">
        <v>813</v>
      </c>
      <c r="B52" s="17" t="s">
        <v>511</v>
      </c>
      <c r="C52" s="18" t="s">
        <v>429</v>
      </c>
      <c r="D52" s="19" t="s">
        <v>512</v>
      </c>
      <c r="E52" s="19" t="s">
        <v>513</v>
      </c>
      <c r="F52" s="20" t="s">
        <v>7</v>
      </c>
      <c r="G52" s="21" t="s">
        <v>94</v>
      </c>
      <c r="H52" s="22">
        <v>15760</v>
      </c>
      <c r="I52" s="16">
        <v>12</v>
      </c>
      <c r="J52" s="16" t="str">
        <f t="shared" si="39"/>
        <v>C</v>
      </c>
      <c r="K52" s="24" t="s">
        <v>498</v>
      </c>
      <c r="L52" s="3">
        <v>66</v>
      </c>
      <c r="M52" s="3">
        <v>74</v>
      </c>
      <c r="N52" s="3">
        <f t="shared" si="40"/>
        <v>140</v>
      </c>
      <c r="O52" s="3">
        <f t="shared" si="41"/>
        <v>116</v>
      </c>
      <c r="P52" s="8">
        <f t="shared" si="42"/>
        <v>15760</v>
      </c>
      <c r="Q52" s="9">
        <f t="shared" si="43"/>
        <v>860.11998324000001</v>
      </c>
      <c r="R52" s="9">
        <f t="shared" si="44"/>
        <v>883.99984140000004</v>
      </c>
      <c r="S52" s="9">
        <f t="shared" si="45"/>
        <v>186</v>
      </c>
      <c r="T52" s="9">
        <f t="shared" si="46"/>
        <v>184</v>
      </c>
      <c r="U52" s="48"/>
      <c r="V52" s="48"/>
      <c r="W52" s="48"/>
      <c r="X52" s="48"/>
      <c r="Y52" s="49"/>
      <c r="Z52" s="49"/>
      <c r="AA52" s="49"/>
      <c r="AB52" s="49"/>
      <c r="AC52" s="58"/>
      <c r="AD52" s="3"/>
    </row>
    <row r="53" spans="1:30" ht="17.399999999999999">
      <c r="A53" s="3"/>
      <c r="B53" s="108" t="s">
        <v>788</v>
      </c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3"/>
      <c r="P53" s="8"/>
      <c r="Q53" s="9"/>
      <c r="R53" s="9"/>
      <c r="S53" s="9"/>
      <c r="T53" s="9"/>
      <c r="U53" s="48"/>
      <c r="V53" s="48"/>
      <c r="W53" s="48"/>
      <c r="X53" s="48"/>
      <c r="Y53" s="49"/>
      <c r="Z53" s="49"/>
      <c r="AA53" s="49"/>
      <c r="AB53" s="49"/>
      <c r="AC53" s="58"/>
      <c r="AD53" s="3"/>
    </row>
    <row r="54" spans="1:30" ht="16.2">
      <c r="A54" s="79" t="s">
        <v>0</v>
      </c>
      <c r="B54" s="60" t="s">
        <v>185</v>
      </c>
      <c r="C54" s="61" t="s">
        <v>728</v>
      </c>
      <c r="D54" s="71" t="s">
        <v>186</v>
      </c>
      <c r="E54" s="71" t="s">
        <v>187</v>
      </c>
      <c r="F54" s="67" t="s">
        <v>8</v>
      </c>
      <c r="G54" s="65" t="s">
        <v>103</v>
      </c>
      <c r="H54" s="66">
        <v>18490</v>
      </c>
      <c r="I54" s="67">
        <v>12</v>
      </c>
      <c r="J54" s="67" t="str">
        <f t="shared" ref="J54:J60" si="47">IF(I54="","",IF(I54&lt;=3,"EX",IF(I54&lt;=6,"A",IF(I54&lt;=9,"B","C"))))</f>
        <v>C</v>
      </c>
      <c r="K54" s="67" t="s">
        <v>498</v>
      </c>
      <c r="L54" s="68">
        <v>56</v>
      </c>
      <c r="M54" s="68">
        <v>55</v>
      </c>
      <c r="N54" s="68">
        <f t="shared" ref="N54:N60" si="48">SUM(L54+M54)</f>
        <v>111</v>
      </c>
      <c r="O54" s="3">
        <f t="shared" ref="O54:O60" si="49">SUM(N54-(2*I54))</f>
        <v>87</v>
      </c>
      <c r="P54" s="8">
        <f t="shared" ref="P54:P60" si="50">H54</f>
        <v>18490</v>
      </c>
      <c r="Q54" s="9">
        <f t="shared" ref="Q54:Q60" si="51">IF(B54&gt;0,999.999999-N54+(I54*0.01)+(P54*-0.000000001),"")</f>
        <v>889.11998051</v>
      </c>
      <c r="R54" s="9">
        <f t="shared" ref="R54:R60" si="52">IF(B54&gt;0,999.999999-O54+(0.12-(I54*0.01))+(P54*-0.00000001)," ")</f>
        <v>912.99981409999998</v>
      </c>
      <c r="S54" s="9">
        <f t="shared" ref="S54:S60" si="53">IF(B54&gt;0,RANK(Q54,Q:Q),"")</f>
        <v>61</v>
      </c>
      <c r="T54" s="9">
        <f t="shared" ref="T54:T60" si="54">IF(B54&gt;0,RANK(R54,R:R),"")</f>
        <v>6</v>
      </c>
      <c r="U54" s="48"/>
      <c r="V54" s="48"/>
      <c r="W54" s="48"/>
      <c r="X54" s="48"/>
      <c r="Y54" s="49" t="str">
        <f>IF(U54&gt;0,VLOOKUP(U54,HOLEINONE!$A$1:$B$37,2,FALSE),"")</f>
        <v/>
      </c>
      <c r="Z54" s="49" t="str">
        <f>IF(V54&gt;0,VLOOKUP(V54,HOLEINONE!$A$1:$B$37,2,FALSE),"")</f>
        <v/>
      </c>
      <c r="AA54" s="49" t="str">
        <f>IF(W54&gt;0,VLOOKUP(W54,HOLEINONE!$A$1:$B$37,2,FALSE),"")</f>
        <v/>
      </c>
      <c r="AB54" s="49" t="str">
        <f>IF(X54&gt;0,VLOOKUP(X54,HOLEINONE!$A$1:$B$37,2,FALSE),"")</f>
        <v/>
      </c>
      <c r="AC54" s="58" t="str">
        <f t="shared" ref="AC54:AC58" si="55">IF(U54&gt;0,SUM(Y54:AB54),"")</f>
        <v/>
      </c>
      <c r="AD54" s="3"/>
    </row>
    <row r="55" spans="1:30" ht="16.2">
      <c r="A55" s="79" t="s">
        <v>1</v>
      </c>
      <c r="B55" s="60" t="s">
        <v>68</v>
      </c>
      <c r="C55" s="61" t="s">
        <v>434</v>
      </c>
      <c r="D55" s="63" t="s">
        <v>69</v>
      </c>
      <c r="E55" s="72" t="s">
        <v>70</v>
      </c>
      <c r="F55" s="67" t="s">
        <v>8</v>
      </c>
      <c r="G55" s="65" t="s">
        <v>52</v>
      </c>
      <c r="H55" s="66">
        <v>15912</v>
      </c>
      <c r="I55" s="67">
        <v>12</v>
      </c>
      <c r="J55" s="67" t="str">
        <f t="shared" si="47"/>
        <v>C</v>
      </c>
      <c r="K55" s="67" t="s">
        <v>498</v>
      </c>
      <c r="L55" s="68">
        <v>60</v>
      </c>
      <c r="M55" s="68">
        <v>58</v>
      </c>
      <c r="N55" s="68">
        <f t="shared" si="48"/>
        <v>118</v>
      </c>
      <c r="O55" s="3">
        <f t="shared" si="49"/>
        <v>94</v>
      </c>
      <c r="P55" s="8">
        <f t="shared" si="50"/>
        <v>15912</v>
      </c>
      <c r="Q55" s="9">
        <f t="shared" si="51"/>
        <v>882.11998308800003</v>
      </c>
      <c r="R55" s="9">
        <f t="shared" si="52"/>
        <v>905.99983987999997</v>
      </c>
      <c r="S55" s="9">
        <f t="shared" si="53"/>
        <v>103</v>
      </c>
      <c r="T55" s="9">
        <f t="shared" si="54"/>
        <v>33</v>
      </c>
      <c r="U55" s="48"/>
      <c r="V55" s="48"/>
      <c r="W55" s="48"/>
      <c r="X55" s="48"/>
      <c r="Y55" s="49" t="str">
        <f>IF(U55&gt;0,VLOOKUP(U55,HOLEINONE!$A$1:$B$37,2,FALSE),"")</f>
        <v/>
      </c>
      <c r="Z55" s="49" t="str">
        <f>IF(V55&gt;0,VLOOKUP(V55,HOLEINONE!$A$1:$B$37,2,FALSE),"")</f>
        <v/>
      </c>
      <c r="AA55" s="49" t="str">
        <f>IF(W55&gt;0,VLOOKUP(W55,HOLEINONE!$A$1:$B$37,2,FALSE),"")</f>
        <v/>
      </c>
      <c r="AB55" s="49" t="str">
        <f>IF(X55&gt;0,VLOOKUP(X55,HOLEINONE!$A$1:$B$37,2,FALSE),"")</f>
        <v/>
      </c>
      <c r="AC55" s="58" t="str">
        <f t="shared" si="55"/>
        <v/>
      </c>
      <c r="AD55" s="3"/>
    </row>
    <row r="56" spans="1:30" ht="16.2">
      <c r="A56" s="79" t="s">
        <v>2</v>
      </c>
      <c r="B56" s="67" t="s">
        <v>192</v>
      </c>
      <c r="C56" s="70" t="s">
        <v>592</v>
      </c>
      <c r="D56" s="71" t="s">
        <v>193</v>
      </c>
      <c r="E56" s="71" t="s">
        <v>194</v>
      </c>
      <c r="F56" s="67" t="s">
        <v>8</v>
      </c>
      <c r="G56" s="65" t="s">
        <v>103</v>
      </c>
      <c r="H56" s="66">
        <v>18945</v>
      </c>
      <c r="I56" s="67">
        <v>12</v>
      </c>
      <c r="J56" s="67" t="str">
        <f t="shared" si="47"/>
        <v>C</v>
      </c>
      <c r="K56" s="67" t="s">
        <v>498</v>
      </c>
      <c r="L56" s="68">
        <v>59</v>
      </c>
      <c r="M56" s="68">
        <v>69</v>
      </c>
      <c r="N56" s="68">
        <f t="shared" si="48"/>
        <v>128</v>
      </c>
      <c r="O56" s="3">
        <f t="shared" si="49"/>
        <v>104</v>
      </c>
      <c r="P56" s="8">
        <f t="shared" si="50"/>
        <v>18945</v>
      </c>
      <c r="Q56" s="9">
        <f t="shared" si="51"/>
        <v>872.11998005500004</v>
      </c>
      <c r="R56" s="9">
        <f t="shared" si="52"/>
        <v>895.99980955000001</v>
      </c>
      <c r="S56" s="9">
        <f t="shared" si="53"/>
        <v>150</v>
      </c>
      <c r="T56" s="9">
        <f t="shared" si="54"/>
        <v>117</v>
      </c>
      <c r="U56" s="48"/>
      <c r="V56" s="48"/>
      <c r="W56" s="48"/>
      <c r="X56" s="48"/>
      <c r="Y56" s="49" t="str">
        <f>IF(U56&gt;0,VLOOKUP(U56,HOLEINONE!$A$1:$B$37,2,FALSE),"")</f>
        <v/>
      </c>
      <c r="Z56" s="49" t="str">
        <f>IF(V56&gt;0,VLOOKUP(V56,HOLEINONE!$A$1:$B$37,2,FALSE),"")</f>
        <v/>
      </c>
      <c r="AA56" s="49" t="str">
        <f>IF(W56&gt;0,VLOOKUP(W56,HOLEINONE!$A$1:$B$37,2,FALSE),"")</f>
        <v/>
      </c>
      <c r="AB56" s="49" t="str">
        <f>IF(X56&gt;0,VLOOKUP(X56,HOLEINONE!$A$1:$B$37,2,FALSE),"")</f>
        <v/>
      </c>
      <c r="AC56" s="58" t="str">
        <f t="shared" si="55"/>
        <v/>
      </c>
      <c r="AD56" s="3"/>
    </row>
    <row r="57" spans="1:30" ht="16.2">
      <c r="A57" s="52" t="s">
        <v>3</v>
      </c>
      <c r="B57" s="16" t="s">
        <v>167</v>
      </c>
      <c r="C57" s="25" t="s">
        <v>437</v>
      </c>
      <c r="D57" s="31" t="s">
        <v>168</v>
      </c>
      <c r="E57" s="31" t="s">
        <v>169</v>
      </c>
      <c r="F57" s="16" t="s">
        <v>8</v>
      </c>
      <c r="G57" s="21" t="s">
        <v>103</v>
      </c>
      <c r="H57" s="22">
        <v>16034</v>
      </c>
      <c r="I57" s="16">
        <v>11</v>
      </c>
      <c r="J57" s="16" t="str">
        <f t="shared" si="47"/>
        <v>C</v>
      </c>
      <c r="K57" s="16" t="s">
        <v>498</v>
      </c>
      <c r="L57" s="3">
        <v>67</v>
      </c>
      <c r="M57" s="3">
        <v>61</v>
      </c>
      <c r="N57" s="3">
        <f t="shared" si="48"/>
        <v>128</v>
      </c>
      <c r="O57" s="3">
        <f t="shared" si="49"/>
        <v>106</v>
      </c>
      <c r="P57" s="8">
        <f t="shared" si="50"/>
        <v>16034</v>
      </c>
      <c r="Q57" s="9">
        <f t="shared" si="51"/>
        <v>872.10998296599996</v>
      </c>
      <c r="R57" s="9">
        <f t="shared" si="52"/>
        <v>894.00983866000001</v>
      </c>
      <c r="S57" s="9">
        <f t="shared" si="53"/>
        <v>151</v>
      </c>
      <c r="T57" s="9">
        <f t="shared" si="54"/>
        <v>126</v>
      </c>
      <c r="U57" s="48"/>
      <c r="V57" s="48"/>
      <c r="W57" s="48"/>
      <c r="X57" s="48"/>
      <c r="Y57" s="49"/>
      <c r="Z57" s="49"/>
      <c r="AA57" s="49"/>
      <c r="AB57" s="49"/>
      <c r="AC57" s="58"/>
      <c r="AD57" s="3"/>
    </row>
    <row r="58" spans="1:30" ht="16.2">
      <c r="A58" s="52" t="s">
        <v>4</v>
      </c>
      <c r="B58" s="17" t="s">
        <v>164</v>
      </c>
      <c r="C58" s="18" t="s">
        <v>418</v>
      </c>
      <c r="D58" s="31" t="s">
        <v>165</v>
      </c>
      <c r="E58" s="31" t="s">
        <v>166</v>
      </c>
      <c r="F58" s="16" t="s">
        <v>8</v>
      </c>
      <c r="G58" s="21" t="s">
        <v>103</v>
      </c>
      <c r="H58" s="22">
        <v>16375</v>
      </c>
      <c r="I58" s="16">
        <v>10</v>
      </c>
      <c r="J58" s="16" t="str">
        <f t="shared" si="47"/>
        <v>C</v>
      </c>
      <c r="K58" s="24" t="s">
        <v>498</v>
      </c>
      <c r="L58" s="3">
        <v>63</v>
      </c>
      <c r="M58" s="3">
        <v>66</v>
      </c>
      <c r="N58" s="3">
        <f t="shared" si="48"/>
        <v>129</v>
      </c>
      <c r="O58" s="3">
        <f t="shared" si="49"/>
        <v>109</v>
      </c>
      <c r="P58" s="8">
        <f t="shared" si="50"/>
        <v>16375</v>
      </c>
      <c r="Q58" s="9">
        <f t="shared" si="51"/>
        <v>871.09998262500005</v>
      </c>
      <c r="R58" s="9">
        <f t="shared" si="52"/>
        <v>891.01983525000003</v>
      </c>
      <c r="S58" s="9">
        <f t="shared" si="53"/>
        <v>157</v>
      </c>
      <c r="T58" s="9">
        <f t="shared" si="54"/>
        <v>149</v>
      </c>
      <c r="U58" s="48"/>
      <c r="V58" s="48"/>
      <c r="W58" s="48"/>
      <c r="X58" s="48"/>
      <c r="Y58" s="49" t="str">
        <f>IF(U58&gt;0,VLOOKUP(U58,HOLEINONE!$A$1:$B$37,2,FALSE),"")</f>
        <v/>
      </c>
      <c r="Z58" s="49" t="str">
        <f>IF(V58&gt;0,VLOOKUP(V58,HOLEINONE!$A$1:$B$37,2,FALSE),"")</f>
        <v/>
      </c>
      <c r="AA58" s="49" t="str">
        <f>IF(W58&gt;0,VLOOKUP(W58,HOLEINONE!$A$1:$B$37,2,FALSE),"")</f>
        <v/>
      </c>
      <c r="AB58" s="49" t="str">
        <f>IF(X58&gt;0,VLOOKUP(X58,HOLEINONE!$A$1:$B$37,2,FALSE),"")</f>
        <v/>
      </c>
      <c r="AC58" s="58" t="str">
        <f t="shared" si="55"/>
        <v/>
      </c>
      <c r="AD58" s="3"/>
    </row>
    <row r="59" spans="1:30" ht="16.2">
      <c r="A59" s="52" t="s">
        <v>5</v>
      </c>
      <c r="B59" s="17" t="s">
        <v>499</v>
      </c>
      <c r="C59" s="18" t="s">
        <v>500</v>
      </c>
      <c r="D59" s="19" t="s">
        <v>501</v>
      </c>
      <c r="E59" s="19" t="s">
        <v>502</v>
      </c>
      <c r="F59" s="16" t="s">
        <v>8</v>
      </c>
      <c r="G59" s="21" t="s">
        <v>30</v>
      </c>
      <c r="H59" s="22">
        <v>18875</v>
      </c>
      <c r="I59" s="16">
        <v>12</v>
      </c>
      <c r="J59" s="16" t="str">
        <f t="shared" si="47"/>
        <v>C</v>
      </c>
      <c r="K59" s="24" t="s">
        <v>498</v>
      </c>
      <c r="L59" s="3">
        <v>68</v>
      </c>
      <c r="M59" s="3">
        <v>68</v>
      </c>
      <c r="N59" s="3">
        <f t="shared" si="48"/>
        <v>136</v>
      </c>
      <c r="O59" s="3">
        <f t="shared" si="49"/>
        <v>112</v>
      </c>
      <c r="P59" s="8">
        <f t="shared" si="50"/>
        <v>18875</v>
      </c>
      <c r="Q59" s="9">
        <f t="shared" si="51"/>
        <v>864.11998012499998</v>
      </c>
      <c r="R59" s="9">
        <f t="shared" si="52"/>
        <v>887.99981025</v>
      </c>
      <c r="S59" s="9">
        <f t="shared" si="53"/>
        <v>178</v>
      </c>
      <c r="T59" s="9">
        <f t="shared" si="54"/>
        <v>168</v>
      </c>
      <c r="U59" s="47"/>
      <c r="V59" s="47"/>
      <c r="W59" s="47"/>
      <c r="X59" s="47"/>
      <c r="Y59" s="49" t="str">
        <f>IF(U59&gt;0,VLOOKUP(U59,HOLEINONE!$A$1:$B$37,2,FALSE),"")</f>
        <v/>
      </c>
      <c r="Z59" s="4"/>
      <c r="AA59" s="4"/>
      <c r="AB59" s="4"/>
      <c r="AC59" s="15"/>
      <c r="AD59" s="3"/>
    </row>
    <row r="60" spans="1:30" ht="16.2">
      <c r="A60" s="52" t="s">
        <v>6</v>
      </c>
      <c r="B60" s="16" t="s">
        <v>527</v>
      </c>
      <c r="C60" s="25" t="s">
        <v>415</v>
      </c>
      <c r="D60" s="23" t="s">
        <v>528</v>
      </c>
      <c r="E60" s="23" t="s">
        <v>529</v>
      </c>
      <c r="F60" s="16" t="s">
        <v>8</v>
      </c>
      <c r="G60" s="16" t="s">
        <v>224</v>
      </c>
      <c r="H60" s="22">
        <v>17410</v>
      </c>
      <c r="I60" s="16">
        <v>12</v>
      </c>
      <c r="J60" s="16" t="str">
        <f t="shared" si="47"/>
        <v>C</v>
      </c>
      <c r="K60" s="24" t="s">
        <v>498</v>
      </c>
      <c r="L60" s="3">
        <v>70</v>
      </c>
      <c r="M60" s="3">
        <v>74</v>
      </c>
      <c r="N60" s="3">
        <f t="shared" si="48"/>
        <v>144</v>
      </c>
      <c r="O60" s="3">
        <f t="shared" si="49"/>
        <v>120</v>
      </c>
      <c r="P60" s="8">
        <f t="shared" si="50"/>
        <v>17410</v>
      </c>
      <c r="Q60" s="9">
        <f t="shared" si="51"/>
        <v>856.11998158999995</v>
      </c>
      <c r="R60" s="9">
        <f t="shared" si="52"/>
        <v>879.99982490000002</v>
      </c>
      <c r="S60" s="9">
        <f t="shared" si="53"/>
        <v>187</v>
      </c>
      <c r="T60" s="9">
        <f t="shared" si="54"/>
        <v>187</v>
      </c>
      <c r="U60" s="48"/>
      <c r="V60" s="48"/>
      <c r="W60" s="48"/>
      <c r="X60" s="48"/>
      <c r="Y60" s="49" t="str">
        <f>IF(U60&gt;0,VLOOKUP(U60,HOLEINONE!$A$1:$B$37,2,FALSE),"")</f>
        <v/>
      </c>
      <c r="Z60" s="49" t="str">
        <f>IF(V60&gt;0,VLOOKUP(V60,HOLEINONE!$A$1:$B$37,2,FALSE),"")</f>
        <v/>
      </c>
      <c r="AA60" s="49" t="str">
        <f>IF(W60&gt;0,VLOOKUP(W60,HOLEINONE!$A$1:$B$37,2,FALSE),"")</f>
        <v/>
      </c>
      <c r="AB60" s="49" t="str">
        <f>IF(X60&gt;0,VLOOKUP(X60,HOLEINONE!$A$1:$B$37,2,FALSE),"")</f>
        <v/>
      </c>
      <c r="AC60" s="58" t="str">
        <f>IF(U60&gt;0,SUM(Y60:AB60),"")</f>
        <v/>
      </c>
      <c r="AD60" s="3"/>
    </row>
    <row r="61" spans="1:30" ht="17.399999999999999">
      <c r="A61" s="3"/>
      <c r="B61" s="108" t="s">
        <v>789</v>
      </c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3"/>
      <c r="P61" s="8"/>
      <c r="Q61" s="9"/>
      <c r="R61" s="9"/>
      <c r="S61" s="9"/>
      <c r="T61" s="9"/>
      <c r="U61" s="47"/>
      <c r="V61" s="47"/>
      <c r="W61" s="47"/>
      <c r="X61" s="47"/>
      <c r="Y61" s="49" t="str">
        <f>IF(U61&gt;0,VLOOKUP(U61,HOLEINONE!$A$1:$B$37,2,FALSE),"")</f>
        <v/>
      </c>
      <c r="Z61" s="4"/>
      <c r="AA61" s="4"/>
      <c r="AB61" s="4"/>
      <c r="AC61" s="15"/>
      <c r="AD61" s="3"/>
    </row>
    <row r="62" spans="1:30" ht="16.2">
      <c r="A62" s="79" t="s">
        <v>0</v>
      </c>
      <c r="B62" s="67" t="s">
        <v>176</v>
      </c>
      <c r="C62" s="70" t="s">
        <v>399</v>
      </c>
      <c r="D62" s="62" t="s">
        <v>177</v>
      </c>
      <c r="E62" s="62" t="s">
        <v>178</v>
      </c>
      <c r="F62" s="69" t="s">
        <v>7</v>
      </c>
      <c r="G62" s="65" t="s">
        <v>103</v>
      </c>
      <c r="H62" s="66">
        <v>16868</v>
      </c>
      <c r="I62" s="67">
        <v>8</v>
      </c>
      <c r="J62" s="67" t="str">
        <f t="shared" ref="J62:J75" si="56">IF(I62="","",IF(I62&lt;=3,"EX",IF(I62&lt;=6,"A",IF(I62&lt;=9,"B","C"))))</f>
        <v>B</v>
      </c>
      <c r="K62" s="67" t="s">
        <v>498</v>
      </c>
      <c r="L62" s="68">
        <v>57</v>
      </c>
      <c r="M62" s="68">
        <v>53</v>
      </c>
      <c r="N62" s="68">
        <f t="shared" ref="N62:N75" si="57">SUM(L62+M62)</f>
        <v>110</v>
      </c>
      <c r="O62" s="3">
        <f t="shared" ref="O62:O75" si="58">SUM(N62-(2*I62))</f>
        <v>94</v>
      </c>
      <c r="P62" s="8">
        <f t="shared" ref="P62:P75" si="59">H62</f>
        <v>16868</v>
      </c>
      <c r="Q62" s="9">
        <f t="shared" ref="Q62:Q75" si="60">IF(B62&gt;0,999.999999-N62+(I62*0.01)+(P62*-0.000000001),"")</f>
        <v>890.07998213200005</v>
      </c>
      <c r="R62" s="9">
        <f t="shared" ref="R62:R75" si="61">IF(B62&gt;0,999.999999-O62+(0.12-(I62*0.01))+(P62*-0.00000001)," ")</f>
        <v>906.03983031999996</v>
      </c>
      <c r="S62" s="9">
        <f t="shared" ref="S62:S75" si="62">IF(B62&gt;0,RANK(Q62,Q:Q),"")</f>
        <v>58</v>
      </c>
      <c r="T62" s="9">
        <f t="shared" ref="T62:T75" si="63">IF(B62&gt;0,RANK(R62,R:R),"")</f>
        <v>31</v>
      </c>
      <c r="U62" s="48" t="s">
        <v>473</v>
      </c>
      <c r="V62" s="48"/>
      <c r="W62" s="48"/>
      <c r="X62" s="48"/>
      <c r="Y62" s="49">
        <f>IF(U62&gt;0,VLOOKUP(U62,HOLEINONE!$A$1:$B$37,2,FALSE),"")</f>
        <v>6</v>
      </c>
      <c r="Z62" s="49" t="str">
        <f>IF(V62&gt;0,VLOOKUP(V62,HOLEINONE!$A$1:$B$37,2,FALSE),"")</f>
        <v/>
      </c>
      <c r="AA62" s="49" t="str">
        <f>IF(W62&gt;0,VLOOKUP(W62,HOLEINONE!$A$1:$B$37,2,FALSE),"")</f>
        <v/>
      </c>
      <c r="AB62" s="49" t="str">
        <f>IF(X62&gt;0,VLOOKUP(X62,HOLEINONE!$A$1:$B$37,2,FALSE),"")</f>
        <v/>
      </c>
      <c r="AC62" s="58">
        <f>IF(U62&gt;0,SUM(Y62:AB62),"")</f>
        <v>6</v>
      </c>
      <c r="AD62" s="52" t="s">
        <v>836</v>
      </c>
    </row>
    <row r="63" spans="1:30" ht="16.2">
      <c r="A63" s="79" t="s">
        <v>1</v>
      </c>
      <c r="B63" s="60" t="s">
        <v>734</v>
      </c>
      <c r="C63" s="61" t="s">
        <v>735</v>
      </c>
      <c r="D63" s="62" t="s">
        <v>271</v>
      </c>
      <c r="E63" s="62" t="s">
        <v>736</v>
      </c>
      <c r="F63" s="69" t="s">
        <v>7</v>
      </c>
      <c r="G63" s="65" t="s">
        <v>263</v>
      </c>
      <c r="H63" s="66">
        <v>18926</v>
      </c>
      <c r="I63" s="67">
        <v>9</v>
      </c>
      <c r="J63" s="67" t="str">
        <f t="shared" si="56"/>
        <v>B</v>
      </c>
      <c r="K63" s="67" t="s">
        <v>498</v>
      </c>
      <c r="L63" s="68">
        <v>60</v>
      </c>
      <c r="M63" s="68">
        <v>55</v>
      </c>
      <c r="N63" s="68">
        <f t="shared" si="57"/>
        <v>115</v>
      </c>
      <c r="O63" s="3">
        <f t="shared" si="58"/>
        <v>97</v>
      </c>
      <c r="P63" s="8">
        <f t="shared" si="59"/>
        <v>18926</v>
      </c>
      <c r="Q63" s="9">
        <f t="shared" si="60"/>
        <v>885.08998007399998</v>
      </c>
      <c r="R63" s="9">
        <f t="shared" si="61"/>
        <v>903.02980974000002</v>
      </c>
      <c r="S63" s="9">
        <f t="shared" si="62"/>
        <v>83</v>
      </c>
      <c r="T63" s="9">
        <f t="shared" si="63"/>
        <v>54</v>
      </c>
      <c r="U63" s="47" t="s">
        <v>476</v>
      </c>
      <c r="V63" s="47"/>
      <c r="W63" s="47"/>
      <c r="X63" s="47"/>
      <c r="Y63" s="49">
        <f>IF(U63&gt;0,VLOOKUP(U63,HOLEINONE!$A$1:$B$37,2,FALSE),"")</f>
        <v>5</v>
      </c>
      <c r="Z63" s="49" t="str">
        <f>IF(V63&gt;0,VLOOKUP(V63,HOLEINONE!$A$1:$B$37,2,FALSE),"")</f>
        <v/>
      </c>
      <c r="AA63" s="49" t="str">
        <f>IF(W63&gt;0,VLOOKUP(W63,HOLEINONE!$A$1:$B$37,2,FALSE),"")</f>
        <v/>
      </c>
      <c r="AB63" s="49" t="str">
        <f>IF(X63&gt;0,VLOOKUP(X63,HOLEINONE!$A$1:$B$37,2,FALSE),"")</f>
        <v/>
      </c>
      <c r="AC63" s="58">
        <f>IF(U63&gt;0,SUM(Y63:AB63),"")</f>
        <v>5</v>
      </c>
      <c r="AD63" s="52" t="s">
        <v>846</v>
      </c>
    </row>
    <row r="64" spans="1:30" ht="16.2">
      <c r="A64" s="79" t="s">
        <v>2</v>
      </c>
      <c r="B64" s="60" t="s">
        <v>36</v>
      </c>
      <c r="C64" s="61" t="s">
        <v>382</v>
      </c>
      <c r="D64" s="62" t="s">
        <v>37</v>
      </c>
      <c r="E64" s="62" t="s">
        <v>38</v>
      </c>
      <c r="F64" s="69" t="s">
        <v>7</v>
      </c>
      <c r="G64" s="65" t="s">
        <v>30</v>
      </c>
      <c r="H64" s="66">
        <v>16757</v>
      </c>
      <c r="I64" s="67">
        <v>9</v>
      </c>
      <c r="J64" s="67" t="str">
        <f t="shared" si="56"/>
        <v>B</v>
      </c>
      <c r="K64" s="67" t="s">
        <v>498</v>
      </c>
      <c r="L64" s="68">
        <v>56</v>
      </c>
      <c r="M64" s="68">
        <v>60</v>
      </c>
      <c r="N64" s="68">
        <f t="shared" si="57"/>
        <v>116</v>
      </c>
      <c r="O64" s="3">
        <f t="shared" si="58"/>
        <v>98</v>
      </c>
      <c r="P64" s="8">
        <f t="shared" si="59"/>
        <v>16757</v>
      </c>
      <c r="Q64" s="9">
        <f t="shared" si="60"/>
        <v>884.08998224300001</v>
      </c>
      <c r="R64" s="9">
        <f t="shared" si="61"/>
        <v>902.02983142999994</v>
      </c>
      <c r="S64" s="9">
        <f t="shared" si="62"/>
        <v>90</v>
      </c>
      <c r="T64" s="9">
        <f t="shared" si="63"/>
        <v>65</v>
      </c>
      <c r="U64" s="48" t="s">
        <v>468</v>
      </c>
      <c r="V64" s="48"/>
      <c r="W64" s="48"/>
      <c r="X64" s="48"/>
      <c r="Y64" s="49">
        <f>IF(U64&gt;0,VLOOKUP(U64,HOLEINONE!$A$1:$B$37,2,FALSE),"")</f>
        <v>9</v>
      </c>
      <c r="Z64" s="49" t="str">
        <f>IF(V64&gt;0,VLOOKUP(V64,HOLEINONE!$A$1:$B$37,2,FALSE),"")</f>
        <v/>
      </c>
      <c r="AA64" s="49" t="str">
        <f>IF(W64&gt;0,VLOOKUP(W64,HOLEINONE!$A$1:$B$37,2,FALSE),"")</f>
        <v/>
      </c>
      <c r="AB64" s="49" t="str">
        <f>IF(X64&gt;0,VLOOKUP(X64,HOLEINONE!$A$1:$B$37,2,FALSE),"")</f>
        <v/>
      </c>
      <c r="AC64" s="58">
        <f>IF(U64&gt;0,SUM(Y64:AB64),"")</f>
        <v>9</v>
      </c>
      <c r="AD64" s="52" t="s">
        <v>825</v>
      </c>
    </row>
    <row r="65" spans="1:30" ht="16.2">
      <c r="A65" s="3" t="s">
        <v>3</v>
      </c>
      <c r="B65" s="17" t="s">
        <v>236</v>
      </c>
      <c r="C65" s="18" t="s">
        <v>427</v>
      </c>
      <c r="D65" s="19" t="s">
        <v>234</v>
      </c>
      <c r="E65" s="19" t="s">
        <v>237</v>
      </c>
      <c r="F65" s="20" t="s">
        <v>7</v>
      </c>
      <c r="G65" s="21" t="s">
        <v>224</v>
      </c>
      <c r="H65" s="22">
        <v>15656</v>
      </c>
      <c r="I65" s="16">
        <v>7</v>
      </c>
      <c r="J65" s="16" t="str">
        <f t="shared" si="56"/>
        <v>B</v>
      </c>
      <c r="K65" s="24" t="s">
        <v>498</v>
      </c>
      <c r="L65" s="3">
        <v>62</v>
      </c>
      <c r="M65" s="3">
        <v>55</v>
      </c>
      <c r="N65" s="3">
        <f t="shared" si="57"/>
        <v>117</v>
      </c>
      <c r="O65" s="3">
        <f t="shared" si="58"/>
        <v>103</v>
      </c>
      <c r="P65" s="8">
        <f t="shared" si="59"/>
        <v>15656</v>
      </c>
      <c r="Q65" s="9">
        <f t="shared" si="60"/>
        <v>883.06998334400009</v>
      </c>
      <c r="R65" s="9">
        <f t="shared" si="61"/>
        <v>897.04984243999991</v>
      </c>
      <c r="S65" s="9">
        <f t="shared" si="62"/>
        <v>102</v>
      </c>
      <c r="T65" s="9">
        <f t="shared" si="63"/>
        <v>107</v>
      </c>
      <c r="U65" s="47"/>
      <c r="V65" s="47"/>
      <c r="W65" s="47"/>
      <c r="X65" s="47"/>
      <c r="Y65" s="49" t="str">
        <f>IF(U65&gt;0,VLOOKUP(U65,HOLEINONE!$A$1:$B$37,2,FALSE),"")</f>
        <v/>
      </c>
      <c r="Z65" s="4"/>
      <c r="AA65" s="4"/>
      <c r="AB65" s="4"/>
      <c r="AC65" s="15"/>
      <c r="AD65" s="3"/>
    </row>
    <row r="66" spans="1:30" ht="16.2">
      <c r="A66" s="3" t="s">
        <v>4</v>
      </c>
      <c r="B66" s="17" t="s">
        <v>197</v>
      </c>
      <c r="C66" s="18" t="s">
        <v>324</v>
      </c>
      <c r="D66" s="23" t="s">
        <v>198</v>
      </c>
      <c r="E66" s="23" t="s">
        <v>199</v>
      </c>
      <c r="F66" s="16" t="s">
        <v>7</v>
      </c>
      <c r="G66" s="21" t="s">
        <v>103</v>
      </c>
      <c r="H66" s="22">
        <v>18191</v>
      </c>
      <c r="I66" s="16">
        <v>9</v>
      </c>
      <c r="J66" s="16" t="str">
        <f t="shared" si="56"/>
        <v>B</v>
      </c>
      <c r="K66" s="24" t="s">
        <v>498</v>
      </c>
      <c r="L66" s="3">
        <v>57</v>
      </c>
      <c r="M66" s="3">
        <v>61</v>
      </c>
      <c r="N66" s="3">
        <f t="shared" si="57"/>
        <v>118</v>
      </c>
      <c r="O66" s="3">
        <f t="shared" si="58"/>
        <v>100</v>
      </c>
      <c r="P66" s="8">
        <f t="shared" si="59"/>
        <v>18191</v>
      </c>
      <c r="Q66" s="9">
        <f t="shared" si="60"/>
        <v>882.08998080900005</v>
      </c>
      <c r="R66" s="9">
        <f t="shared" si="61"/>
        <v>900.02981708999994</v>
      </c>
      <c r="S66" s="9">
        <f t="shared" si="62"/>
        <v>105</v>
      </c>
      <c r="T66" s="9">
        <f t="shared" si="63"/>
        <v>80</v>
      </c>
      <c r="U66" s="48"/>
      <c r="V66" s="48"/>
      <c r="W66" s="48"/>
      <c r="X66" s="48"/>
      <c r="Y66" s="49" t="str">
        <f>IF(U66&gt;0,VLOOKUP(U66,HOLEINONE!$A$1:$B$37,2,FALSE),"")</f>
        <v/>
      </c>
      <c r="Z66" s="49" t="str">
        <f>IF(V66&gt;0,VLOOKUP(V66,HOLEINONE!$A$1:$B$37,2,FALSE),"")</f>
        <v/>
      </c>
      <c r="AA66" s="49" t="str">
        <f>IF(W66&gt;0,VLOOKUP(W66,HOLEINONE!$A$1:$B$37,2,FALSE),"")</f>
        <v/>
      </c>
      <c r="AB66" s="49" t="str">
        <f>IF(X66&gt;0,VLOOKUP(X66,HOLEINONE!$A$1:$B$37,2,FALSE),"")</f>
        <v/>
      </c>
      <c r="AC66" s="58" t="str">
        <f>IF(U66&gt;0,SUM(Y66:AB66),"")</f>
        <v/>
      </c>
      <c r="AD66" s="3"/>
    </row>
    <row r="67" spans="1:30" ht="14.4">
      <c r="A67" s="3" t="s">
        <v>5</v>
      </c>
      <c r="B67" s="17" t="s">
        <v>140</v>
      </c>
      <c r="C67" s="18" t="s">
        <v>709</v>
      </c>
      <c r="D67" s="19" t="s">
        <v>141</v>
      </c>
      <c r="E67" s="19" t="s">
        <v>142</v>
      </c>
      <c r="F67" s="20" t="s">
        <v>7</v>
      </c>
      <c r="G67" s="21" t="s">
        <v>103</v>
      </c>
      <c r="H67" s="22">
        <v>16338</v>
      </c>
      <c r="I67" s="16">
        <v>9</v>
      </c>
      <c r="J67" s="16" t="str">
        <f t="shared" si="56"/>
        <v>B</v>
      </c>
      <c r="K67" s="24" t="s">
        <v>498</v>
      </c>
      <c r="L67" s="3">
        <v>57</v>
      </c>
      <c r="M67" s="3">
        <v>62</v>
      </c>
      <c r="N67" s="3">
        <f t="shared" si="57"/>
        <v>119</v>
      </c>
      <c r="O67" s="3">
        <f t="shared" si="58"/>
        <v>101</v>
      </c>
      <c r="P67" s="8">
        <f t="shared" si="59"/>
        <v>16338</v>
      </c>
      <c r="Q67" s="9">
        <f t="shared" si="60"/>
        <v>881.08998266200001</v>
      </c>
      <c r="R67" s="9">
        <f t="shared" si="61"/>
        <v>899.02983561999997</v>
      </c>
      <c r="S67" s="9">
        <f t="shared" si="62"/>
        <v>111</v>
      </c>
      <c r="T67" s="9">
        <f t="shared" si="63"/>
        <v>91</v>
      </c>
      <c r="U67" s="47"/>
      <c r="V67" s="47"/>
      <c r="W67" s="47"/>
      <c r="X67" s="47"/>
      <c r="Y67" s="4"/>
      <c r="Z67" s="4"/>
      <c r="AA67" s="4"/>
      <c r="AB67" s="4"/>
      <c r="AC67" s="15"/>
      <c r="AD67" s="3"/>
    </row>
    <row r="68" spans="1:30" ht="16.2">
      <c r="A68" s="3" t="s">
        <v>6</v>
      </c>
      <c r="B68" s="17" t="s">
        <v>123</v>
      </c>
      <c r="C68" s="18" t="s">
        <v>394</v>
      </c>
      <c r="D68" s="19" t="s">
        <v>124</v>
      </c>
      <c r="E68" s="19" t="s">
        <v>125</v>
      </c>
      <c r="F68" s="20" t="s">
        <v>7</v>
      </c>
      <c r="G68" s="21" t="s">
        <v>103</v>
      </c>
      <c r="H68" s="22">
        <v>18290</v>
      </c>
      <c r="I68" s="16">
        <v>9</v>
      </c>
      <c r="J68" s="16" t="str">
        <f t="shared" si="56"/>
        <v>B</v>
      </c>
      <c r="K68" s="24" t="s">
        <v>498</v>
      </c>
      <c r="L68" s="3">
        <v>59</v>
      </c>
      <c r="M68" s="3">
        <v>63</v>
      </c>
      <c r="N68" s="3">
        <f t="shared" si="57"/>
        <v>122</v>
      </c>
      <c r="O68" s="3">
        <f t="shared" si="58"/>
        <v>104</v>
      </c>
      <c r="P68" s="8">
        <f t="shared" si="59"/>
        <v>18290</v>
      </c>
      <c r="Q68" s="9">
        <f t="shared" si="60"/>
        <v>878.08998071000008</v>
      </c>
      <c r="R68" s="9">
        <f t="shared" si="61"/>
        <v>896.02981609999995</v>
      </c>
      <c r="S68" s="9">
        <f t="shared" si="62"/>
        <v>127</v>
      </c>
      <c r="T68" s="9">
        <f t="shared" si="63"/>
        <v>114</v>
      </c>
      <c r="U68" s="48"/>
      <c r="V68" s="48"/>
      <c r="W68" s="48"/>
      <c r="X68" s="48"/>
      <c r="Y68" s="49" t="str">
        <f>IF(U68&gt;0,VLOOKUP(U68,HOLEINONE!$A$1:$B$37,2,FALSE),"")</f>
        <v/>
      </c>
      <c r="Z68" s="49" t="str">
        <f>IF(V68&gt;0,VLOOKUP(V68,HOLEINONE!$A$1:$B$37,2,FALSE),"")</f>
        <v/>
      </c>
      <c r="AA68" s="49" t="str">
        <f>IF(W68&gt;0,VLOOKUP(W68,HOLEINONE!$A$1:$B$37,2,FALSE),"")</f>
        <v/>
      </c>
      <c r="AB68" s="49" t="str">
        <f>IF(X68&gt;0,VLOOKUP(X68,HOLEINONE!$A$1:$B$37,2,FALSE),"")</f>
        <v/>
      </c>
      <c r="AC68" s="58" t="str">
        <f>IF(U68&gt;0,SUM(Y68:AB68),"")</f>
        <v/>
      </c>
      <c r="AD68" s="3"/>
    </row>
    <row r="69" spans="1:30" ht="16.2">
      <c r="A69" s="3" t="s">
        <v>811</v>
      </c>
      <c r="B69" s="34" t="s">
        <v>260</v>
      </c>
      <c r="C69" s="35" t="s">
        <v>416</v>
      </c>
      <c r="D69" s="19" t="s">
        <v>261</v>
      </c>
      <c r="E69" s="19" t="s">
        <v>262</v>
      </c>
      <c r="F69" s="20" t="s">
        <v>7</v>
      </c>
      <c r="G69" s="21" t="s">
        <v>263</v>
      </c>
      <c r="H69" s="22">
        <v>16772</v>
      </c>
      <c r="I69" s="16">
        <v>7</v>
      </c>
      <c r="J69" s="16" t="str">
        <f t="shared" si="56"/>
        <v>B</v>
      </c>
      <c r="K69" s="24" t="s">
        <v>498</v>
      </c>
      <c r="L69" s="3">
        <v>60</v>
      </c>
      <c r="M69" s="3">
        <v>63</v>
      </c>
      <c r="N69" s="3">
        <f t="shared" si="57"/>
        <v>123</v>
      </c>
      <c r="O69" s="3">
        <f t="shared" si="58"/>
        <v>109</v>
      </c>
      <c r="P69" s="8">
        <f t="shared" si="59"/>
        <v>16772</v>
      </c>
      <c r="Q69" s="9">
        <f t="shared" si="60"/>
        <v>877.06998222800007</v>
      </c>
      <c r="R69" s="9">
        <f t="shared" si="61"/>
        <v>891.04983127999992</v>
      </c>
      <c r="S69" s="9">
        <f t="shared" si="62"/>
        <v>135</v>
      </c>
      <c r="T69" s="9">
        <f t="shared" si="63"/>
        <v>146</v>
      </c>
      <c r="U69" s="48"/>
      <c r="V69" s="48"/>
      <c r="W69" s="48"/>
      <c r="X69" s="48"/>
      <c r="Y69" s="49" t="str">
        <f>IF(U69&gt;0,VLOOKUP(U69,HOLEINONE!$A$1:$B$37,2,FALSE),"")</f>
        <v/>
      </c>
      <c r="Z69" s="49" t="str">
        <f>IF(V69&gt;0,VLOOKUP(V69,HOLEINONE!$A$1:$B$37,2,FALSE),"")</f>
        <v/>
      </c>
      <c r="AA69" s="49" t="str">
        <f>IF(W69&gt;0,VLOOKUP(W69,HOLEINONE!$A$1:$B$37,2,FALSE),"")</f>
        <v/>
      </c>
      <c r="AB69" s="49" t="str">
        <f>IF(X69&gt;0,VLOOKUP(X69,HOLEINONE!$A$1:$B$37,2,FALSE),"")</f>
        <v/>
      </c>
      <c r="AC69" s="58" t="str">
        <f>IF(U69&gt;0,SUM(Y69:AB69),"")</f>
        <v/>
      </c>
      <c r="AD69" s="3"/>
    </row>
    <row r="70" spans="1:30" ht="16.2">
      <c r="A70" s="3" t="s">
        <v>812</v>
      </c>
      <c r="B70" s="16">
        <v>794</v>
      </c>
      <c r="C70" s="25" t="s">
        <v>425</v>
      </c>
      <c r="D70" s="19" t="s">
        <v>508</v>
      </c>
      <c r="E70" s="19" t="s">
        <v>509</v>
      </c>
      <c r="F70" s="20" t="s">
        <v>7</v>
      </c>
      <c r="G70" s="21" t="s">
        <v>17</v>
      </c>
      <c r="H70" s="22">
        <v>18222</v>
      </c>
      <c r="I70" s="16">
        <v>9</v>
      </c>
      <c r="J70" s="16" t="str">
        <f t="shared" si="56"/>
        <v>B</v>
      </c>
      <c r="K70" s="16" t="s">
        <v>498</v>
      </c>
      <c r="L70" s="3">
        <v>58</v>
      </c>
      <c r="M70" s="3">
        <v>66</v>
      </c>
      <c r="N70" s="3">
        <f t="shared" si="57"/>
        <v>124</v>
      </c>
      <c r="O70" s="3">
        <f t="shared" si="58"/>
        <v>106</v>
      </c>
      <c r="P70" s="8">
        <f t="shared" si="59"/>
        <v>18222</v>
      </c>
      <c r="Q70" s="9">
        <f t="shared" si="60"/>
        <v>876.08998077800004</v>
      </c>
      <c r="R70" s="9">
        <f t="shared" si="61"/>
        <v>894.02981677999992</v>
      </c>
      <c r="S70" s="9">
        <f t="shared" si="62"/>
        <v>138</v>
      </c>
      <c r="T70" s="9">
        <f t="shared" si="63"/>
        <v>125</v>
      </c>
      <c r="U70" s="48"/>
      <c r="V70" s="48"/>
      <c r="W70" s="48"/>
      <c r="X70" s="48"/>
      <c r="Y70" s="49" t="str">
        <f>IF(U70&gt;0,VLOOKUP(U70,HOLEINONE!$A$1:$B$37,2,FALSE),"")</f>
        <v/>
      </c>
      <c r="Z70" s="49" t="str">
        <f>IF(V70&gt;0,VLOOKUP(V70,HOLEINONE!$A$1:$B$37,2,FALSE),"")</f>
        <v/>
      </c>
      <c r="AA70" s="49" t="str">
        <f>IF(W70&gt;0,VLOOKUP(W70,HOLEINONE!$A$1:$B$37,2,FALSE),"")</f>
        <v/>
      </c>
      <c r="AB70" s="49" t="str">
        <f>IF(X70&gt;0,VLOOKUP(X70,HOLEINONE!$A$1:$B$37,2,FALSE),"")</f>
        <v/>
      </c>
      <c r="AC70" s="58" t="str">
        <f>IF(U70&gt;0,SUM(Y70:AB70),"")</f>
        <v/>
      </c>
      <c r="AD70" s="3"/>
    </row>
    <row r="71" spans="1:30" ht="16.2">
      <c r="A71" s="3" t="s">
        <v>813</v>
      </c>
      <c r="B71" s="17" t="s">
        <v>503</v>
      </c>
      <c r="C71" s="18" t="s">
        <v>423</v>
      </c>
      <c r="D71" s="19" t="s">
        <v>501</v>
      </c>
      <c r="E71" s="19" t="s">
        <v>504</v>
      </c>
      <c r="F71" s="20" t="s">
        <v>7</v>
      </c>
      <c r="G71" s="21" t="s">
        <v>263</v>
      </c>
      <c r="H71" s="22">
        <v>15412</v>
      </c>
      <c r="I71" s="16">
        <v>7</v>
      </c>
      <c r="J71" s="16" t="str">
        <f t="shared" si="56"/>
        <v>B</v>
      </c>
      <c r="K71" s="24" t="s">
        <v>498</v>
      </c>
      <c r="L71" s="3">
        <v>62</v>
      </c>
      <c r="M71" s="3">
        <v>63</v>
      </c>
      <c r="N71" s="3">
        <f t="shared" si="57"/>
        <v>125</v>
      </c>
      <c r="O71" s="3">
        <f t="shared" si="58"/>
        <v>111</v>
      </c>
      <c r="P71" s="8">
        <f t="shared" si="59"/>
        <v>15412</v>
      </c>
      <c r="Q71" s="9">
        <f t="shared" si="60"/>
        <v>875.06998358800001</v>
      </c>
      <c r="R71" s="9">
        <f t="shared" si="61"/>
        <v>889.04984487999991</v>
      </c>
      <c r="S71" s="9">
        <f t="shared" si="62"/>
        <v>142</v>
      </c>
      <c r="T71" s="9">
        <f t="shared" si="63"/>
        <v>157</v>
      </c>
      <c r="U71" s="48"/>
      <c r="V71" s="48"/>
      <c r="W71" s="48"/>
      <c r="X71" s="48"/>
      <c r="Y71" s="49" t="str">
        <f>IF(U71&gt;0,VLOOKUP(U71,HOLEINONE!$A$1:$B$37,2,FALSE),"")</f>
        <v/>
      </c>
      <c r="Z71" s="49" t="str">
        <f>IF(V71&gt;0,VLOOKUP(V71,HOLEINONE!$A$1:$B$37,2,FALSE),"")</f>
        <v/>
      </c>
      <c r="AA71" s="49" t="str">
        <f>IF(W71&gt;0,VLOOKUP(W71,HOLEINONE!$A$1:$B$37,2,FALSE),"")</f>
        <v/>
      </c>
      <c r="AB71" s="49" t="str">
        <f>IF(X71&gt;0,VLOOKUP(X71,HOLEINONE!$A$1:$B$37,2,FALSE),"")</f>
        <v/>
      </c>
      <c r="AC71" s="58" t="str">
        <f>IF(U71&gt;0,SUM(Y71:AB71),"")</f>
        <v/>
      </c>
      <c r="AD71" s="3"/>
    </row>
    <row r="72" spans="1:30" ht="16.2">
      <c r="A72" s="3" t="s">
        <v>814</v>
      </c>
      <c r="B72" s="17" t="s">
        <v>532</v>
      </c>
      <c r="C72" s="18" t="s">
        <v>405</v>
      </c>
      <c r="D72" s="19" t="s">
        <v>19</v>
      </c>
      <c r="E72" s="19" t="s">
        <v>533</v>
      </c>
      <c r="F72" s="20" t="s">
        <v>7</v>
      </c>
      <c r="G72" s="21" t="s">
        <v>17</v>
      </c>
      <c r="H72" s="22">
        <v>18584</v>
      </c>
      <c r="I72" s="16">
        <v>7</v>
      </c>
      <c r="J72" s="16" t="str">
        <f t="shared" si="56"/>
        <v>B</v>
      </c>
      <c r="K72" s="24" t="s">
        <v>498</v>
      </c>
      <c r="L72" s="3">
        <v>62</v>
      </c>
      <c r="M72" s="3">
        <v>66</v>
      </c>
      <c r="N72" s="3">
        <f t="shared" si="57"/>
        <v>128</v>
      </c>
      <c r="O72" s="3">
        <f t="shared" si="58"/>
        <v>114</v>
      </c>
      <c r="P72" s="8">
        <f t="shared" si="59"/>
        <v>18584</v>
      </c>
      <c r="Q72" s="9">
        <f t="shared" si="60"/>
        <v>872.06998041600002</v>
      </c>
      <c r="R72" s="9">
        <f t="shared" si="61"/>
        <v>886.04981315999999</v>
      </c>
      <c r="S72" s="9">
        <f t="shared" si="62"/>
        <v>153</v>
      </c>
      <c r="T72" s="9">
        <f t="shared" si="63"/>
        <v>177</v>
      </c>
      <c r="U72" s="47" t="s">
        <v>486</v>
      </c>
      <c r="V72" s="47"/>
      <c r="W72" s="47"/>
      <c r="X72" s="47"/>
      <c r="Y72" s="49">
        <f>IF(U72&gt;0,VLOOKUP(U72,HOLEINONE!$A$1:$B$37,2,FALSE),"")</f>
        <v>6</v>
      </c>
      <c r="Z72" s="4"/>
      <c r="AA72" s="4"/>
      <c r="AB72" s="4"/>
      <c r="AC72" s="59">
        <v>6</v>
      </c>
      <c r="AD72" s="52" t="s">
        <v>843</v>
      </c>
    </row>
    <row r="73" spans="1:30" ht="16.2">
      <c r="A73" s="3" t="s">
        <v>815</v>
      </c>
      <c r="B73" s="17" t="s">
        <v>741</v>
      </c>
      <c r="C73" s="18" t="s">
        <v>339</v>
      </c>
      <c r="D73" s="31" t="s">
        <v>542</v>
      </c>
      <c r="E73" s="31" t="s">
        <v>163</v>
      </c>
      <c r="F73" s="33" t="s">
        <v>7</v>
      </c>
      <c r="G73" s="21" t="s">
        <v>224</v>
      </c>
      <c r="H73" s="22">
        <v>18129</v>
      </c>
      <c r="I73" s="16">
        <v>9</v>
      </c>
      <c r="J73" s="16" t="str">
        <f t="shared" si="56"/>
        <v>B</v>
      </c>
      <c r="K73" s="24" t="s">
        <v>498</v>
      </c>
      <c r="L73" s="3">
        <v>65</v>
      </c>
      <c r="M73" s="3">
        <v>65</v>
      </c>
      <c r="N73" s="3">
        <f t="shared" si="57"/>
        <v>130</v>
      </c>
      <c r="O73" s="3">
        <f t="shared" si="58"/>
        <v>112</v>
      </c>
      <c r="P73" s="8">
        <f t="shared" si="59"/>
        <v>18129</v>
      </c>
      <c r="Q73" s="9">
        <f t="shared" si="60"/>
        <v>870.08998087100008</v>
      </c>
      <c r="R73" s="9">
        <f t="shared" si="61"/>
        <v>888.02981770999997</v>
      </c>
      <c r="S73" s="9">
        <f t="shared" si="62"/>
        <v>162</v>
      </c>
      <c r="T73" s="9">
        <f t="shared" si="63"/>
        <v>165</v>
      </c>
      <c r="U73" s="48"/>
      <c r="V73" s="48"/>
      <c r="W73" s="48"/>
      <c r="X73" s="48"/>
      <c r="Y73" s="49" t="str">
        <f>IF(U73&gt;0,VLOOKUP(U73,HOLEINONE!$A$1:$B$37,2,FALSE),"")</f>
        <v/>
      </c>
      <c r="Z73" s="49" t="str">
        <f>IF(V73&gt;0,VLOOKUP(V73,HOLEINONE!$A$1:$B$37,2,FALSE),"")</f>
        <v/>
      </c>
      <c r="AA73" s="49" t="str">
        <f>IF(W73&gt;0,VLOOKUP(W73,HOLEINONE!$A$1:$B$37,2,FALSE),"")</f>
        <v/>
      </c>
      <c r="AB73" s="49" t="str">
        <f>IF(X73&gt;0,VLOOKUP(X73,HOLEINONE!$A$1:$B$37,2,FALSE),"")</f>
        <v/>
      </c>
      <c r="AC73" s="58" t="str">
        <f t="shared" ref="AC73:AC75" si="64">IF(U73&gt;0,SUM(Y73:AB73),"")</f>
        <v/>
      </c>
      <c r="AD73" s="3"/>
    </row>
    <row r="74" spans="1:30" ht="16.2">
      <c r="A74" s="3" t="s">
        <v>816</v>
      </c>
      <c r="B74" s="17" t="s">
        <v>547</v>
      </c>
      <c r="C74" s="18" t="s">
        <v>548</v>
      </c>
      <c r="D74" s="19" t="s">
        <v>549</v>
      </c>
      <c r="E74" s="19" t="s">
        <v>550</v>
      </c>
      <c r="F74" s="20" t="s">
        <v>7</v>
      </c>
      <c r="G74" s="21" t="s">
        <v>17</v>
      </c>
      <c r="H74" s="22">
        <v>17976</v>
      </c>
      <c r="I74" s="16">
        <v>9</v>
      </c>
      <c r="J74" s="16" t="str">
        <f t="shared" si="56"/>
        <v>B</v>
      </c>
      <c r="K74" s="16" t="s">
        <v>498</v>
      </c>
      <c r="L74" s="3">
        <v>63</v>
      </c>
      <c r="M74" s="3">
        <v>69</v>
      </c>
      <c r="N74" s="3">
        <f t="shared" si="57"/>
        <v>132</v>
      </c>
      <c r="O74" s="3">
        <f t="shared" si="58"/>
        <v>114</v>
      </c>
      <c r="P74" s="8">
        <f t="shared" si="59"/>
        <v>17976</v>
      </c>
      <c r="Q74" s="9">
        <f t="shared" si="60"/>
        <v>868.08998102400005</v>
      </c>
      <c r="R74" s="9">
        <f t="shared" si="61"/>
        <v>886.02981923999994</v>
      </c>
      <c r="S74" s="9">
        <f t="shared" si="62"/>
        <v>172</v>
      </c>
      <c r="T74" s="9">
        <f t="shared" si="63"/>
        <v>180</v>
      </c>
      <c r="U74" s="48"/>
      <c r="V74" s="48"/>
      <c r="W74" s="48"/>
      <c r="X74" s="48"/>
      <c r="Y74" s="49" t="str">
        <f>IF(U74&gt;0,VLOOKUP(U74,HOLEINONE!$A$1:$B$37,2,FALSE),"")</f>
        <v/>
      </c>
      <c r="Z74" s="49" t="str">
        <f>IF(V74&gt;0,VLOOKUP(V74,HOLEINONE!$A$1:$B$37,2,FALSE),"")</f>
        <v/>
      </c>
      <c r="AA74" s="49" t="str">
        <f>IF(W74&gt;0,VLOOKUP(W74,HOLEINONE!$A$1:$B$37,2,FALSE),"")</f>
        <v/>
      </c>
      <c r="AB74" s="49" t="str">
        <f>IF(X74&gt;0,VLOOKUP(X74,HOLEINONE!$A$1:$B$37,2,FALSE),"")</f>
        <v/>
      </c>
      <c r="AC74" s="58" t="str">
        <f t="shared" si="64"/>
        <v/>
      </c>
      <c r="AD74" s="3"/>
    </row>
    <row r="75" spans="1:30" ht="16.2">
      <c r="A75" s="3" t="s">
        <v>817</v>
      </c>
      <c r="B75" s="16" t="s">
        <v>264</v>
      </c>
      <c r="C75" s="25" t="s">
        <v>426</v>
      </c>
      <c r="D75" s="26" t="s">
        <v>265</v>
      </c>
      <c r="E75" s="26" t="s">
        <v>266</v>
      </c>
      <c r="F75" s="27" t="s">
        <v>7</v>
      </c>
      <c r="G75" s="28" t="s">
        <v>263</v>
      </c>
      <c r="H75" s="29">
        <v>18195</v>
      </c>
      <c r="I75" s="24">
        <v>9</v>
      </c>
      <c r="J75" s="24" t="str">
        <f t="shared" si="56"/>
        <v>B</v>
      </c>
      <c r="K75" s="30" t="s">
        <v>498</v>
      </c>
      <c r="L75" s="3">
        <v>76</v>
      </c>
      <c r="M75" s="3">
        <v>73</v>
      </c>
      <c r="N75" s="3">
        <f t="shared" si="57"/>
        <v>149</v>
      </c>
      <c r="O75" s="3">
        <f t="shared" si="58"/>
        <v>131</v>
      </c>
      <c r="P75" s="8">
        <f t="shared" si="59"/>
        <v>18195</v>
      </c>
      <c r="Q75" s="9">
        <f t="shared" si="60"/>
        <v>851.08998080499998</v>
      </c>
      <c r="R75" s="9">
        <f t="shared" si="61"/>
        <v>869.02981705000002</v>
      </c>
      <c r="S75" s="9">
        <f t="shared" si="62"/>
        <v>189</v>
      </c>
      <c r="T75" s="9">
        <f t="shared" si="63"/>
        <v>189</v>
      </c>
      <c r="U75" s="48"/>
      <c r="V75" s="48"/>
      <c r="W75" s="48"/>
      <c r="X75" s="48"/>
      <c r="Y75" s="49" t="str">
        <f>IF(U75&gt;0,VLOOKUP(U75,HOLEINONE!$A$1:$B$37,2,FALSE),"")</f>
        <v/>
      </c>
      <c r="Z75" s="49" t="str">
        <f>IF(V75&gt;0,VLOOKUP(V75,HOLEINONE!$A$1:$B$37,2,FALSE),"")</f>
        <v/>
      </c>
      <c r="AA75" s="49" t="str">
        <f>IF(W75&gt;0,VLOOKUP(W75,HOLEINONE!$A$1:$B$37,2,FALSE),"")</f>
        <v/>
      </c>
      <c r="AB75" s="49" t="str">
        <f>IF(X75&gt;0,VLOOKUP(X75,HOLEINONE!$A$1:$B$37,2,FALSE),"")</f>
        <v/>
      </c>
      <c r="AC75" s="58" t="str">
        <f t="shared" si="64"/>
        <v/>
      </c>
      <c r="AD75" s="3"/>
    </row>
    <row r="76" spans="1:30" ht="17.399999999999999">
      <c r="A76" s="3"/>
      <c r="B76" s="108" t="s">
        <v>790</v>
      </c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3"/>
      <c r="P76" s="8"/>
      <c r="Q76" s="9"/>
      <c r="R76" s="9"/>
      <c r="S76" s="9"/>
      <c r="T76" s="9"/>
      <c r="U76" s="48"/>
      <c r="V76" s="48"/>
      <c r="W76" s="48"/>
      <c r="X76" s="48"/>
      <c r="Y76" s="49" t="str">
        <f>IF(U76&gt;0,VLOOKUP(U76,HOLEINONE!$A$1:$B$37,2,FALSE),"")</f>
        <v/>
      </c>
      <c r="Z76" s="49" t="str">
        <f>IF(V76&gt;0,VLOOKUP(V76,HOLEINONE!$A$1:$B$37,2,FALSE),"")</f>
        <v/>
      </c>
      <c r="AA76" s="49" t="str">
        <f>IF(W76&gt;0,VLOOKUP(W76,HOLEINONE!$A$1:$B$37,2,FALSE),"")</f>
        <v/>
      </c>
      <c r="AB76" s="49" t="str">
        <f>IF(X76&gt;0,VLOOKUP(X76,HOLEINONE!$A$1:$B$37,2,FALSE),"")</f>
        <v/>
      </c>
      <c r="AC76" s="58" t="str">
        <f>IF(U76&gt;0,SUM(Y76:AB76),"")</f>
        <v/>
      </c>
      <c r="AD76" s="3"/>
    </row>
    <row r="77" spans="1:30" ht="16.2">
      <c r="A77" s="79" t="s">
        <v>0</v>
      </c>
      <c r="B77" s="60" t="s">
        <v>42</v>
      </c>
      <c r="C77" s="61" t="s">
        <v>412</v>
      </c>
      <c r="D77" s="63" t="s">
        <v>43</v>
      </c>
      <c r="E77" s="63" t="s">
        <v>44</v>
      </c>
      <c r="F77" s="67" t="s">
        <v>8</v>
      </c>
      <c r="G77" s="65" t="s">
        <v>30</v>
      </c>
      <c r="H77" s="66">
        <v>16971</v>
      </c>
      <c r="I77" s="67">
        <v>7</v>
      </c>
      <c r="J77" s="67" t="str">
        <f t="shared" ref="J77:J93" si="65">IF(I77="","",IF(I77&lt;=3,"EX",IF(I77&lt;=6,"A",IF(I77&lt;=9,"B","C"))))</f>
        <v>B</v>
      </c>
      <c r="K77" s="67" t="s">
        <v>498</v>
      </c>
      <c r="L77" s="68">
        <v>53</v>
      </c>
      <c r="M77" s="68">
        <v>51</v>
      </c>
      <c r="N77" s="68">
        <f t="shared" ref="N77:N93" si="66">SUM(L77+M77)</f>
        <v>104</v>
      </c>
      <c r="O77" s="3">
        <f t="shared" ref="O77:O93" si="67">SUM(N77-(2*I77))</f>
        <v>90</v>
      </c>
      <c r="P77" s="8">
        <f t="shared" ref="P77:P93" si="68">H77</f>
        <v>16971</v>
      </c>
      <c r="Q77" s="9">
        <f t="shared" ref="Q77:Q93" si="69">IF(B77&gt;0,999.999999-N77+(I77*0.01)+(P77*-0.000000001),"")</f>
        <v>896.06998202900002</v>
      </c>
      <c r="R77" s="9">
        <f t="shared" ref="R77:R93" si="70">IF(B77&gt;0,999.999999-O77+(0.12-(I77*0.01))+(P77*-0.00000001)," ")</f>
        <v>910.04982928999993</v>
      </c>
      <c r="S77" s="9">
        <f t="shared" ref="S77:S93" si="71">IF(B77&gt;0,RANK(Q77,Q:Q),"")</f>
        <v>21</v>
      </c>
      <c r="T77" s="9">
        <f t="shared" ref="T77:T93" si="72">IF(B77&gt;0,RANK(R77,R:R),"")</f>
        <v>13</v>
      </c>
      <c r="U77" s="48" t="s">
        <v>481</v>
      </c>
      <c r="V77" s="48"/>
      <c r="W77" s="48"/>
      <c r="X77" s="48"/>
      <c r="Y77" s="49">
        <f>IF(U77&gt;0,VLOOKUP(U77,HOLEINONE!$A$1:$B$37,2,FALSE),"")</f>
        <v>6</v>
      </c>
      <c r="Z77" s="49" t="str">
        <f>IF(V77&gt;0,VLOOKUP(V77,HOLEINONE!$A$1:$B$37,2,FALSE),"")</f>
        <v/>
      </c>
      <c r="AA77" s="49" t="str">
        <f>IF(W77&gt;0,VLOOKUP(W77,HOLEINONE!$A$1:$B$37,2,FALSE),"")</f>
        <v/>
      </c>
      <c r="AB77" s="49" t="str">
        <f>IF(X77&gt;0,VLOOKUP(X77,HOLEINONE!$A$1:$B$37,2,FALSE),"")</f>
        <v/>
      </c>
      <c r="AC77" s="58">
        <f t="shared" ref="AC77:AC93" si="73">IF(U77&gt;0,SUM(Y77:AB77),"")</f>
        <v>6</v>
      </c>
      <c r="AD77" s="52" t="s">
        <v>831</v>
      </c>
    </row>
    <row r="78" spans="1:30" ht="16.2">
      <c r="A78" s="79" t="s">
        <v>1</v>
      </c>
      <c r="B78" s="60" t="s">
        <v>716</v>
      </c>
      <c r="C78" s="61" t="s">
        <v>717</v>
      </c>
      <c r="D78" s="71" t="s">
        <v>96</v>
      </c>
      <c r="E78" s="71" t="s">
        <v>718</v>
      </c>
      <c r="F78" s="67" t="s">
        <v>8</v>
      </c>
      <c r="G78" s="67" t="s">
        <v>224</v>
      </c>
      <c r="H78" s="66">
        <v>17176</v>
      </c>
      <c r="I78" s="67">
        <v>9</v>
      </c>
      <c r="J78" s="67" t="str">
        <f t="shared" si="65"/>
        <v>B</v>
      </c>
      <c r="K78" s="67" t="s">
        <v>498</v>
      </c>
      <c r="L78" s="68">
        <v>51</v>
      </c>
      <c r="M78" s="68">
        <v>57</v>
      </c>
      <c r="N78" s="68">
        <f t="shared" si="66"/>
        <v>108</v>
      </c>
      <c r="O78" s="3">
        <f t="shared" si="67"/>
        <v>90</v>
      </c>
      <c r="P78" s="8">
        <f t="shared" si="68"/>
        <v>17176</v>
      </c>
      <c r="Q78" s="9">
        <f t="shared" si="69"/>
        <v>892.08998182400001</v>
      </c>
      <c r="R78" s="9">
        <f t="shared" si="70"/>
        <v>910.02982724000003</v>
      </c>
      <c r="S78" s="9">
        <f t="shared" si="71"/>
        <v>46</v>
      </c>
      <c r="T78" s="9">
        <f t="shared" si="72"/>
        <v>14</v>
      </c>
      <c r="U78" s="48"/>
      <c r="V78" s="48"/>
      <c r="W78" s="48"/>
      <c r="X78" s="48"/>
      <c r="Y78" s="49" t="str">
        <f>IF(U78&gt;0,VLOOKUP(U78,HOLEINONE!$A$1:$B$37,2,FALSE),"")</f>
        <v/>
      </c>
      <c r="Z78" s="49" t="str">
        <f>IF(V78&gt;0,VLOOKUP(V78,HOLEINONE!$A$1:$B$37,2,FALSE),"")</f>
        <v/>
      </c>
      <c r="AA78" s="49" t="str">
        <f>IF(W78&gt;0,VLOOKUP(W78,HOLEINONE!$A$1:$B$37,2,FALSE),"")</f>
        <v/>
      </c>
      <c r="AB78" s="49" t="str">
        <f>IF(X78&gt;0,VLOOKUP(X78,HOLEINONE!$A$1:$B$37,2,FALSE),"")</f>
        <v/>
      </c>
      <c r="AC78" s="58" t="str">
        <f t="shared" si="73"/>
        <v/>
      </c>
      <c r="AD78" s="3"/>
    </row>
    <row r="79" spans="1:30" ht="16.2">
      <c r="A79" s="79" t="s">
        <v>2</v>
      </c>
      <c r="B79" s="60" t="s">
        <v>114</v>
      </c>
      <c r="C79" s="61" t="s">
        <v>733</v>
      </c>
      <c r="D79" s="63" t="s">
        <v>115</v>
      </c>
      <c r="E79" s="72" t="s">
        <v>116</v>
      </c>
      <c r="F79" s="67" t="s">
        <v>8</v>
      </c>
      <c r="G79" s="65" t="s">
        <v>103</v>
      </c>
      <c r="H79" s="66">
        <v>18853</v>
      </c>
      <c r="I79" s="67">
        <v>8</v>
      </c>
      <c r="J79" s="67" t="str">
        <f t="shared" si="65"/>
        <v>B</v>
      </c>
      <c r="K79" s="67" t="s">
        <v>498</v>
      </c>
      <c r="L79" s="68">
        <v>56</v>
      </c>
      <c r="M79" s="68">
        <v>53</v>
      </c>
      <c r="N79" s="68">
        <f t="shared" si="66"/>
        <v>109</v>
      </c>
      <c r="O79" s="3">
        <f t="shared" si="67"/>
        <v>93</v>
      </c>
      <c r="P79" s="8">
        <f t="shared" si="68"/>
        <v>18853</v>
      </c>
      <c r="Q79" s="9">
        <f t="shared" si="69"/>
        <v>891.07998014700001</v>
      </c>
      <c r="R79" s="9">
        <f t="shared" si="70"/>
        <v>907.03981047000002</v>
      </c>
      <c r="S79" s="9">
        <f t="shared" si="71"/>
        <v>52</v>
      </c>
      <c r="T79" s="9">
        <f t="shared" si="72"/>
        <v>25</v>
      </c>
      <c r="U79" s="48" t="s">
        <v>476</v>
      </c>
      <c r="V79" s="48"/>
      <c r="W79" s="48"/>
      <c r="X79" s="48"/>
      <c r="Y79" s="49">
        <f>IF(U79&gt;0,VLOOKUP(U79,HOLEINONE!$A$1:$B$37,2,FALSE),"")</f>
        <v>5</v>
      </c>
      <c r="Z79" s="49" t="str">
        <f>IF(V79&gt;0,VLOOKUP(V79,HOLEINONE!$A$1:$B$37,2,FALSE),"")</f>
        <v/>
      </c>
      <c r="AA79" s="49" t="str">
        <f>IF(W79&gt;0,VLOOKUP(W79,HOLEINONE!$A$1:$B$37,2,FALSE),"")</f>
        <v/>
      </c>
      <c r="AB79" s="49" t="str">
        <f>IF(X79&gt;0,VLOOKUP(X79,HOLEINONE!$A$1:$B$37,2,FALSE),"")</f>
        <v/>
      </c>
      <c r="AC79" s="58">
        <f t="shared" si="73"/>
        <v>5</v>
      </c>
      <c r="AD79" s="52" t="s">
        <v>844</v>
      </c>
    </row>
    <row r="80" spans="1:30" ht="16.2">
      <c r="A80" s="3" t="s">
        <v>3</v>
      </c>
      <c r="B80" s="17" t="s">
        <v>557</v>
      </c>
      <c r="C80" s="18" t="s">
        <v>392</v>
      </c>
      <c r="D80" s="19" t="s">
        <v>558</v>
      </c>
      <c r="E80" s="19" t="s">
        <v>559</v>
      </c>
      <c r="F80" s="20" t="s">
        <v>8</v>
      </c>
      <c r="G80" s="21" t="s">
        <v>52</v>
      </c>
      <c r="H80" s="22">
        <v>16509</v>
      </c>
      <c r="I80" s="16">
        <v>8</v>
      </c>
      <c r="J80" s="16" t="str">
        <f t="shared" si="65"/>
        <v>B</v>
      </c>
      <c r="K80" s="16" t="s">
        <v>498</v>
      </c>
      <c r="L80" s="3">
        <v>52</v>
      </c>
      <c r="M80" s="3">
        <v>59</v>
      </c>
      <c r="N80" s="3">
        <f t="shared" si="66"/>
        <v>111</v>
      </c>
      <c r="O80" s="3">
        <f t="shared" si="67"/>
        <v>95</v>
      </c>
      <c r="P80" s="8">
        <f t="shared" si="68"/>
        <v>16509</v>
      </c>
      <c r="Q80" s="9">
        <f t="shared" si="69"/>
        <v>889.07998249100001</v>
      </c>
      <c r="R80" s="9">
        <f t="shared" si="70"/>
        <v>905.03983390999997</v>
      </c>
      <c r="S80" s="9">
        <f t="shared" si="71"/>
        <v>64</v>
      </c>
      <c r="T80" s="9">
        <f t="shared" si="72"/>
        <v>39</v>
      </c>
      <c r="U80" s="47" t="s">
        <v>464</v>
      </c>
      <c r="V80" s="47"/>
      <c r="W80" s="47"/>
      <c r="X80" s="47"/>
      <c r="Y80" s="49">
        <f>IF(U80&gt;0,VLOOKUP(U80,HOLEINONE!$A$1:$B$37,2,FALSE),"")</f>
        <v>6</v>
      </c>
      <c r="Z80" s="49" t="str">
        <f>IF(V80&gt;0,VLOOKUP(V80,HOLEINONE!$A$1:$B$37,2,FALSE),"")</f>
        <v/>
      </c>
      <c r="AA80" s="49" t="str">
        <f>IF(W80&gt;0,VLOOKUP(W80,HOLEINONE!$A$1:$B$37,2,FALSE),"")</f>
        <v/>
      </c>
      <c r="AB80" s="49" t="str">
        <f>IF(X80&gt;0,VLOOKUP(X80,HOLEINONE!$A$1:$B$37,2,FALSE),"")</f>
        <v/>
      </c>
      <c r="AC80" s="58">
        <f t="shared" si="73"/>
        <v>6</v>
      </c>
      <c r="AD80" s="52" t="s">
        <v>837</v>
      </c>
    </row>
    <row r="81" spans="1:30" ht="16.2">
      <c r="A81" s="3" t="s">
        <v>4</v>
      </c>
      <c r="B81" s="17" t="s">
        <v>210</v>
      </c>
      <c r="C81" s="18" t="s">
        <v>408</v>
      </c>
      <c r="D81" s="19" t="s">
        <v>211</v>
      </c>
      <c r="E81" s="19" t="s">
        <v>212</v>
      </c>
      <c r="F81" s="20" t="s">
        <v>8</v>
      </c>
      <c r="G81" s="21" t="s">
        <v>103</v>
      </c>
      <c r="H81" s="22">
        <v>17453</v>
      </c>
      <c r="I81" s="16">
        <v>7</v>
      </c>
      <c r="J81" s="16" t="str">
        <f t="shared" si="65"/>
        <v>B</v>
      </c>
      <c r="K81" s="24" t="s">
        <v>498</v>
      </c>
      <c r="L81" s="3">
        <v>51</v>
      </c>
      <c r="M81" s="3">
        <v>61</v>
      </c>
      <c r="N81" s="3">
        <f t="shared" si="66"/>
        <v>112</v>
      </c>
      <c r="O81" s="3">
        <f t="shared" si="67"/>
        <v>98</v>
      </c>
      <c r="P81" s="8">
        <f t="shared" si="68"/>
        <v>17453</v>
      </c>
      <c r="Q81" s="9">
        <f t="shared" si="69"/>
        <v>888.069981547</v>
      </c>
      <c r="R81" s="9">
        <f t="shared" si="70"/>
        <v>902.04982446999998</v>
      </c>
      <c r="S81" s="9">
        <f t="shared" si="71"/>
        <v>67</v>
      </c>
      <c r="T81" s="9">
        <f t="shared" si="72"/>
        <v>63</v>
      </c>
      <c r="U81" s="48"/>
      <c r="V81" s="48"/>
      <c r="W81" s="48"/>
      <c r="X81" s="48"/>
      <c r="Y81" s="49" t="str">
        <f>IF(U81&gt;0,VLOOKUP(U81,HOLEINONE!$A$1:$B$37,2,FALSE),"")</f>
        <v/>
      </c>
      <c r="Z81" s="49" t="str">
        <f>IF(V81&gt;0,VLOOKUP(V81,HOLEINONE!$A$1:$B$37,2,FALSE),"")</f>
        <v/>
      </c>
      <c r="AA81" s="49" t="str">
        <f>IF(W81&gt;0,VLOOKUP(W81,HOLEINONE!$A$1:$B$37,2,FALSE),"")</f>
        <v/>
      </c>
      <c r="AB81" s="49" t="str">
        <f>IF(X81&gt;0,VLOOKUP(X81,HOLEINONE!$A$1:$B$37,2,FALSE),"")</f>
        <v/>
      </c>
      <c r="AC81" s="58" t="str">
        <f t="shared" si="73"/>
        <v/>
      </c>
      <c r="AD81" s="3"/>
    </row>
    <row r="82" spans="1:30" ht="16.2">
      <c r="A82" s="3" t="s">
        <v>5</v>
      </c>
      <c r="B82" s="17" t="s">
        <v>202</v>
      </c>
      <c r="C82" s="18" t="s">
        <v>395</v>
      </c>
      <c r="D82" s="23" t="s">
        <v>127</v>
      </c>
      <c r="E82" s="23" t="s">
        <v>203</v>
      </c>
      <c r="F82" s="16" t="s">
        <v>8</v>
      </c>
      <c r="G82" s="21" t="s">
        <v>103</v>
      </c>
      <c r="H82" s="22">
        <v>16200</v>
      </c>
      <c r="I82" s="16">
        <v>9</v>
      </c>
      <c r="J82" s="16" t="str">
        <f t="shared" si="65"/>
        <v>B</v>
      </c>
      <c r="K82" s="24" t="s">
        <v>498</v>
      </c>
      <c r="L82" s="3">
        <v>54</v>
      </c>
      <c r="M82" s="3">
        <v>59</v>
      </c>
      <c r="N82" s="3">
        <f t="shared" si="66"/>
        <v>113</v>
      </c>
      <c r="O82" s="3">
        <f t="shared" si="67"/>
        <v>95</v>
      </c>
      <c r="P82" s="8">
        <f t="shared" si="68"/>
        <v>16200</v>
      </c>
      <c r="Q82" s="9">
        <f t="shared" si="69"/>
        <v>887.08998280000003</v>
      </c>
      <c r="R82" s="9">
        <f t="shared" si="70"/>
        <v>905.02983699999993</v>
      </c>
      <c r="S82" s="9">
        <f t="shared" si="71"/>
        <v>71</v>
      </c>
      <c r="T82" s="9">
        <f t="shared" si="72"/>
        <v>40</v>
      </c>
      <c r="U82" s="48"/>
      <c r="V82" s="48"/>
      <c r="W82" s="48"/>
      <c r="X82" s="48"/>
      <c r="Y82" s="49" t="str">
        <f>IF(U82&gt;0,VLOOKUP(U82,HOLEINONE!$A$1:$B$37,2,FALSE),"")</f>
        <v/>
      </c>
      <c r="Z82" s="49" t="str">
        <f>IF(V82&gt;0,VLOOKUP(V82,HOLEINONE!$A$1:$B$37,2,FALSE),"")</f>
        <v/>
      </c>
      <c r="AA82" s="49" t="str">
        <f>IF(W82&gt;0,VLOOKUP(W82,HOLEINONE!$A$1:$B$37,2,FALSE),"")</f>
        <v/>
      </c>
      <c r="AB82" s="49" t="str">
        <f>IF(X82&gt;0,VLOOKUP(X82,HOLEINONE!$A$1:$B$37,2,FALSE),"")</f>
        <v/>
      </c>
      <c r="AC82" s="58" t="str">
        <f t="shared" si="73"/>
        <v/>
      </c>
      <c r="AD82" s="3"/>
    </row>
    <row r="83" spans="1:30" ht="16.2">
      <c r="A83" s="3" t="s">
        <v>6</v>
      </c>
      <c r="B83" s="17" t="s">
        <v>255</v>
      </c>
      <c r="C83" s="18" t="s">
        <v>323</v>
      </c>
      <c r="D83" s="19" t="s">
        <v>69</v>
      </c>
      <c r="E83" s="19" t="s">
        <v>256</v>
      </c>
      <c r="F83" s="20" t="s">
        <v>8</v>
      </c>
      <c r="G83" s="21" t="s">
        <v>224</v>
      </c>
      <c r="H83" s="22">
        <v>16524</v>
      </c>
      <c r="I83" s="16">
        <v>9</v>
      </c>
      <c r="J83" s="16" t="str">
        <f t="shared" si="65"/>
        <v>B</v>
      </c>
      <c r="K83" s="24" t="s">
        <v>498</v>
      </c>
      <c r="L83" s="3">
        <v>54</v>
      </c>
      <c r="M83" s="3">
        <v>60</v>
      </c>
      <c r="N83" s="3">
        <f t="shared" si="66"/>
        <v>114</v>
      </c>
      <c r="O83" s="3">
        <f t="shared" si="67"/>
        <v>96</v>
      </c>
      <c r="P83" s="8">
        <f t="shared" si="68"/>
        <v>16524</v>
      </c>
      <c r="Q83" s="9">
        <f t="shared" si="69"/>
        <v>886.08998247600005</v>
      </c>
      <c r="R83" s="9">
        <f t="shared" si="70"/>
        <v>904.02983375999997</v>
      </c>
      <c r="S83" s="9">
        <f t="shared" si="71"/>
        <v>75</v>
      </c>
      <c r="T83" s="9">
        <f t="shared" si="72"/>
        <v>47</v>
      </c>
      <c r="U83" s="48" t="s">
        <v>476</v>
      </c>
      <c r="V83" s="48"/>
      <c r="W83" s="48"/>
      <c r="X83" s="48"/>
      <c r="Y83" s="49">
        <f>IF(U83&gt;0,VLOOKUP(U83,HOLEINONE!$A$1:$B$37,2,FALSE),"")</f>
        <v>5</v>
      </c>
      <c r="Z83" s="49" t="str">
        <f>IF(V83&gt;0,VLOOKUP(V83,HOLEINONE!$A$1:$B$37,2,FALSE),"")</f>
        <v/>
      </c>
      <c r="AA83" s="49" t="str">
        <f>IF(W83&gt;0,VLOOKUP(W83,HOLEINONE!$A$1:$B$37,2,FALSE),"")</f>
        <v/>
      </c>
      <c r="AB83" s="49" t="str">
        <f>IF(X83&gt;0,VLOOKUP(X83,HOLEINONE!$A$1:$B$37,2,FALSE),"")</f>
        <v/>
      </c>
      <c r="AC83" s="58">
        <f t="shared" si="73"/>
        <v>5</v>
      </c>
      <c r="AD83" s="52" t="s">
        <v>845</v>
      </c>
    </row>
    <row r="84" spans="1:30" ht="16.2">
      <c r="A84" s="3" t="s">
        <v>811</v>
      </c>
      <c r="B84" s="17" t="s">
        <v>290</v>
      </c>
      <c r="C84" s="18" t="s">
        <v>402</v>
      </c>
      <c r="D84" s="19" t="s">
        <v>291</v>
      </c>
      <c r="E84" s="19" t="s">
        <v>292</v>
      </c>
      <c r="F84" s="20" t="s">
        <v>8</v>
      </c>
      <c r="G84" s="21" t="s">
        <v>279</v>
      </c>
      <c r="H84" s="22">
        <v>16893</v>
      </c>
      <c r="I84" s="16">
        <v>8</v>
      </c>
      <c r="J84" s="16" t="str">
        <f t="shared" si="65"/>
        <v>B</v>
      </c>
      <c r="K84" s="16" t="s">
        <v>498</v>
      </c>
      <c r="L84" s="3">
        <v>52</v>
      </c>
      <c r="M84" s="3">
        <v>63</v>
      </c>
      <c r="N84" s="3">
        <f t="shared" si="66"/>
        <v>115</v>
      </c>
      <c r="O84" s="3">
        <f t="shared" si="67"/>
        <v>99</v>
      </c>
      <c r="P84" s="8">
        <f t="shared" si="68"/>
        <v>16893</v>
      </c>
      <c r="Q84" s="9">
        <f t="shared" si="69"/>
        <v>885.07998210700009</v>
      </c>
      <c r="R84" s="9">
        <f t="shared" si="70"/>
        <v>901.03983006999999</v>
      </c>
      <c r="S84" s="9">
        <f t="shared" si="71"/>
        <v>84</v>
      </c>
      <c r="T84" s="9">
        <f t="shared" si="72"/>
        <v>75</v>
      </c>
      <c r="U84" s="48"/>
      <c r="V84" s="48"/>
      <c r="W84" s="48"/>
      <c r="X84" s="48"/>
      <c r="Y84" s="49" t="str">
        <f>IF(U84&gt;0,VLOOKUP(U84,HOLEINONE!$A$1:$B$37,2,FALSE),"")</f>
        <v/>
      </c>
      <c r="Z84" s="49" t="str">
        <f>IF(V84&gt;0,VLOOKUP(V84,HOLEINONE!$A$1:$B$37,2,FALSE),"")</f>
        <v/>
      </c>
      <c r="AA84" s="49" t="str">
        <f>IF(W84&gt;0,VLOOKUP(W84,HOLEINONE!$A$1:$B$37,2,FALSE),"")</f>
        <v/>
      </c>
      <c r="AB84" s="49" t="str">
        <f>IF(X84&gt;0,VLOOKUP(X84,HOLEINONE!$A$1:$B$37,2,FALSE),"")</f>
        <v/>
      </c>
      <c r="AC84" s="58" t="str">
        <f t="shared" si="73"/>
        <v/>
      </c>
      <c r="AD84" s="3"/>
    </row>
    <row r="85" spans="1:30" ht="16.2">
      <c r="A85" s="3" t="s">
        <v>812</v>
      </c>
      <c r="B85" s="17" t="s">
        <v>80</v>
      </c>
      <c r="C85" s="18" t="s">
        <v>377</v>
      </c>
      <c r="D85" s="23" t="s">
        <v>56</v>
      </c>
      <c r="E85" s="23" t="s">
        <v>81</v>
      </c>
      <c r="F85" s="16" t="s">
        <v>8</v>
      </c>
      <c r="G85" s="21" t="s">
        <v>52</v>
      </c>
      <c r="H85" s="22">
        <v>18155</v>
      </c>
      <c r="I85" s="16">
        <v>9</v>
      </c>
      <c r="J85" s="16" t="str">
        <f t="shared" si="65"/>
        <v>B</v>
      </c>
      <c r="K85" s="24" t="s">
        <v>498</v>
      </c>
      <c r="L85" s="3">
        <v>55</v>
      </c>
      <c r="M85" s="3">
        <v>61</v>
      </c>
      <c r="N85" s="3">
        <f t="shared" si="66"/>
        <v>116</v>
      </c>
      <c r="O85" s="3">
        <f t="shared" si="67"/>
        <v>98</v>
      </c>
      <c r="P85" s="8">
        <f t="shared" si="68"/>
        <v>18155</v>
      </c>
      <c r="Q85" s="9">
        <f t="shared" si="69"/>
        <v>884.08998084500001</v>
      </c>
      <c r="R85" s="9">
        <f t="shared" si="70"/>
        <v>902.02981745</v>
      </c>
      <c r="S85" s="9">
        <f t="shared" si="71"/>
        <v>91</v>
      </c>
      <c r="T85" s="9">
        <f t="shared" si="72"/>
        <v>66</v>
      </c>
      <c r="U85" s="47" t="s">
        <v>462</v>
      </c>
      <c r="V85" s="47"/>
      <c r="W85" s="47"/>
      <c r="X85" s="47"/>
      <c r="Y85" s="49">
        <f>IF(U85&gt;0,VLOOKUP(U85,HOLEINONE!$A$1:$B$37,2,FALSE),"")</f>
        <v>20</v>
      </c>
      <c r="Z85" s="49" t="str">
        <f>IF(V85&gt;0,VLOOKUP(V85,HOLEINONE!$A$1:$B$37,2,FALSE),"")</f>
        <v/>
      </c>
      <c r="AA85" s="49" t="str">
        <f>IF(W85&gt;0,VLOOKUP(W85,HOLEINONE!$A$1:$B$37,2,FALSE),"")</f>
        <v/>
      </c>
      <c r="AB85" s="49" t="str">
        <f>IF(X85&gt;0,VLOOKUP(X85,HOLEINONE!$A$1:$B$37,2,FALSE),"")</f>
        <v/>
      </c>
      <c r="AC85" s="58">
        <f t="shared" si="73"/>
        <v>20</v>
      </c>
      <c r="AD85" s="52" t="s">
        <v>6</v>
      </c>
    </row>
    <row r="86" spans="1:30" ht="16.2">
      <c r="A86" s="3" t="s">
        <v>813</v>
      </c>
      <c r="B86" s="17">
        <v>891</v>
      </c>
      <c r="C86" s="18" t="s">
        <v>393</v>
      </c>
      <c r="D86" s="23" t="s">
        <v>560</v>
      </c>
      <c r="E86" s="23" t="s">
        <v>561</v>
      </c>
      <c r="F86" s="16" t="s">
        <v>8</v>
      </c>
      <c r="G86" s="21" t="s">
        <v>562</v>
      </c>
      <c r="H86" s="22">
        <v>16918</v>
      </c>
      <c r="I86" s="16">
        <v>9</v>
      </c>
      <c r="J86" s="16" t="str">
        <f t="shared" si="65"/>
        <v>B</v>
      </c>
      <c r="K86" s="24" t="s">
        <v>498</v>
      </c>
      <c r="L86" s="3">
        <v>52</v>
      </c>
      <c r="M86" s="3">
        <v>66</v>
      </c>
      <c r="N86" s="3">
        <f t="shared" si="66"/>
        <v>118</v>
      </c>
      <c r="O86" s="3">
        <f t="shared" si="67"/>
        <v>100</v>
      </c>
      <c r="P86" s="8">
        <f t="shared" si="68"/>
        <v>16918</v>
      </c>
      <c r="Q86" s="9">
        <f t="shared" si="69"/>
        <v>882.08998208200001</v>
      </c>
      <c r="R86" s="9">
        <f t="shared" si="70"/>
        <v>900.02982982000003</v>
      </c>
      <c r="S86" s="9">
        <f t="shared" si="71"/>
        <v>104</v>
      </c>
      <c r="T86" s="9">
        <f t="shared" si="72"/>
        <v>79</v>
      </c>
      <c r="U86" s="48"/>
      <c r="V86" s="48"/>
      <c r="W86" s="48"/>
      <c r="X86" s="48"/>
      <c r="Y86" s="49" t="str">
        <f>IF(U86&gt;0,VLOOKUP(U86,HOLEINONE!$A$1:$B$37,2,FALSE),"")</f>
        <v/>
      </c>
      <c r="Z86" s="49" t="str">
        <f>IF(V86&gt;0,VLOOKUP(V86,HOLEINONE!$A$1:$B$37,2,FALSE),"")</f>
        <v/>
      </c>
      <c r="AA86" s="49" t="str">
        <f>IF(W86&gt;0,VLOOKUP(W86,HOLEINONE!$A$1:$B$37,2,FALSE),"")</f>
        <v/>
      </c>
      <c r="AB86" s="49" t="str">
        <f>IF(X86&gt;0,VLOOKUP(X86,HOLEINONE!$A$1:$B$37,2,FALSE),"")</f>
        <v/>
      </c>
      <c r="AC86" s="58" t="str">
        <f t="shared" si="73"/>
        <v/>
      </c>
      <c r="AD86" s="3"/>
    </row>
    <row r="87" spans="1:30" ht="16.2">
      <c r="A87" s="3" t="s">
        <v>814</v>
      </c>
      <c r="B87" s="17" t="s">
        <v>575</v>
      </c>
      <c r="C87" s="18" t="s">
        <v>373</v>
      </c>
      <c r="D87" s="19" t="s">
        <v>576</v>
      </c>
      <c r="E87" s="19" t="s">
        <v>577</v>
      </c>
      <c r="F87" s="20" t="s">
        <v>8</v>
      </c>
      <c r="G87" s="21" t="s">
        <v>17</v>
      </c>
      <c r="H87" s="22">
        <v>16804</v>
      </c>
      <c r="I87" s="16">
        <v>8</v>
      </c>
      <c r="J87" s="16" t="str">
        <f t="shared" si="65"/>
        <v>B</v>
      </c>
      <c r="K87" s="16" t="s">
        <v>498</v>
      </c>
      <c r="L87" s="3">
        <v>60</v>
      </c>
      <c r="M87" s="3">
        <v>58</v>
      </c>
      <c r="N87" s="3">
        <f t="shared" si="66"/>
        <v>118</v>
      </c>
      <c r="O87" s="3">
        <f t="shared" si="67"/>
        <v>102</v>
      </c>
      <c r="P87" s="8">
        <f t="shared" si="68"/>
        <v>16804</v>
      </c>
      <c r="Q87" s="9">
        <f t="shared" si="69"/>
        <v>882.07998219600006</v>
      </c>
      <c r="R87" s="9">
        <f t="shared" si="70"/>
        <v>898.03983096000002</v>
      </c>
      <c r="S87" s="9">
        <f t="shared" si="71"/>
        <v>106</v>
      </c>
      <c r="T87" s="9">
        <f t="shared" si="72"/>
        <v>101</v>
      </c>
      <c r="U87" s="48"/>
      <c r="V87" s="48"/>
      <c r="W87" s="48"/>
      <c r="X87" s="48"/>
      <c r="Y87" s="49" t="str">
        <f>IF(U87&gt;0,VLOOKUP(U87,HOLEINONE!$A$1:$B$37,2,FALSE),"")</f>
        <v/>
      </c>
      <c r="Z87" s="49" t="str">
        <f>IF(V87&gt;0,VLOOKUP(V87,HOLEINONE!$A$1:$B$37,2,FALSE),"")</f>
        <v/>
      </c>
      <c r="AA87" s="49" t="str">
        <f>IF(W87&gt;0,VLOOKUP(W87,HOLEINONE!$A$1:$B$37,2,FALSE),"")</f>
        <v/>
      </c>
      <c r="AB87" s="49" t="str">
        <f>IF(X87&gt;0,VLOOKUP(X87,HOLEINONE!$A$1:$B$37,2,FALSE),"")</f>
        <v/>
      </c>
      <c r="AC87" s="58" t="str">
        <f t="shared" si="73"/>
        <v/>
      </c>
      <c r="AD87" s="3"/>
    </row>
    <row r="88" spans="1:30" ht="16.2">
      <c r="A88" s="3" t="s">
        <v>815</v>
      </c>
      <c r="B88" s="17" t="s">
        <v>505</v>
      </c>
      <c r="C88" s="18" t="s">
        <v>424</v>
      </c>
      <c r="D88" s="31" t="s">
        <v>506</v>
      </c>
      <c r="E88" s="32" t="s">
        <v>507</v>
      </c>
      <c r="F88" s="33" t="s">
        <v>8</v>
      </c>
      <c r="G88" s="21" t="s">
        <v>224</v>
      </c>
      <c r="H88" s="22">
        <v>15766</v>
      </c>
      <c r="I88" s="16">
        <v>9</v>
      </c>
      <c r="J88" s="16" t="str">
        <f t="shared" si="65"/>
        <v>B</v>
      </c>
      <c r="K88" s="24" t="s">
        <v>498</v>
      </c>
      <c r="L88" s="3">
        <v>56</v>
      </c>
      <c r="M88" s="3">
        <v>64</v>
      </c>
      <c r="N88" s="3">
        <f t="shared" si="66"/>
        <v>120</v>
      </c>
      <c r="O88" s="3">
        <f t="shared" si="67"/>
        <v>102</v>
      </c>
      <c r="P88" s="8">
        <f t="shared" si="68"/>
        <v>15766</v>
      </c>
      <c r="Q88" s="9">
        <f t="shared" si="69"/>
        <v>880.08998323399999</v>
      </c>
      <c r="R88" s="9">
        <f t="shared" si="70"/>
        <v>898.02984133999996</v>
      </c>
      <c r="S88" s="9">
        <f t="shared" si="71"/>
        <v>116</v>
      </c>
      <c r="T88" s="9">
        <f t="shared" si="72"/>
        <v>103</v>
      </c>
      <c r="U88" s="48" t="s">
        <v>456</v>
      </c>
      <c r="V88" s="48"/>
      <c r="W88" s="48"/>
      <c r="X88" s="48"/>
      <c r="Y88" s="49">
        <f>IF(U88&gt;0,VLOOKUP(U88,HOLEINONE!$A$1:$B$37,2,FALSE),"")</f>
        <v>10</v>
      </c>
      <c r="Z88" s="49" t="str">
        <f>IF(V88&gt;0,VLOOKUP(V88,HOLEINONE!$A$1:$B$37,2,FALSE),"")</f>
        <v/>
      </c>
      <c r="AA88" s="49" t="str">
        <f>IF(W88&gt;0,VLOOKUP(W88,HOLEINONE!$A$1:$B$37,2,FALSE),"")</f>
        <v/>
      </c>
      <c r="AB88" s="49" t="str">
        <f>IF(X88&gt;0,VLOOKUP(X88,HOLEINONE!$A$1:$B$37,2,FALSE),"")</f>
        <v/>
      </c>
      <c r="AC88" s="58">
        <f t="shared" si="73"/>
        <v>10</v>
      </c>
      <c r="AD88" s="52" t="s">
        <v>821</v>
      </c>
    </row>
    <row r="89" spans="1:30" ht="16.2">
      <c r="A89" s="3" t="s">
        <v>816</v>
      </c>
      <c r="B89" s="17" t="s">
        <v>39</v>
      </c>
      <c r="C89" s="18" t="s">
        <v>675</v>
      </c>
      <c r="D89" s="19" t="s">
        <v>40</v>
      </c>
      <c r="E89" s="19" t="s">
        <v>41</v>
      </c>
      <c r="F89" s="20" t="s">
        <v>8</v>
      </c>
      <c r="G89" s="21" t="s">
        <v>30</v>
      </c>
      <c r="H89" s="22">
        <v>17868</v>
      </c>
      <c r="I89" s="16">
        <v>9</v>
      </c>
      <c r="J89" s="16" t="str">
        <f t="shared" si="65"/>
        <v>B</v>
      </c>
      <c r="K89" s="24" t="s">
        <v>498</v>
      </c>
      <c r="L89" s="3">
        <v>59</v>
      </c>
      <c r="M89" s="3">
        <v>64</v>
      </c>
      <c r="N89" s="3">
        <f t="shared" si="66"/>
        <v>123</v>
      </c>
      <c r="O89" s="3">
        <f t="shared" si="67"/>
        <v>105</v>
      </c>
      <c r="P89" s="8">
        <f t="shared" si="68"/>
        <v>17868</v>
      </c>
      <c r="Q89" s="9">
        <f t="shared" si="69"/>
        <v>877.08998113200005</v>
      </c>
      <c r="R89" s="9">
        <f t="shared" si="70"/>
        <v>895.02982032</v>
      </c>
      <c r="S89" s="9">
        <f t="shared" si="71"/>
        <v>133</v>
      </c>
      <c r="T89" s="9">
        <f t="shared" si="72"/>
        <v>119</v>
      </c>
      <c r="U89" s="48"/>
      <c r="V89" s="48"/>
      <c r="W89" s="48"/>
      <c r="X89" s="48"/>
      <c r="Y89" s="49" t="str">
        <f>IF(U89&gt;0,VLOOKUP(U89,HOLEINONE!$A$1:$B$37,2,FALSE),"")</f>
        <v/>
      </c>
      <c r="Z89" s="49" t="str">
        <f>IF(V89&gt;0,VLOOKUP(V89,HOLEINONE!$A$1:$B$37,2,FALSE),"")</f>
        <v/>
      </c>
      <c r="AA89" s="49" t="str">
        <f>IF(W89&gt;0,VLOOKUP(W89,HOLEINONE!$A$1:$B$37,2,FALSE),"")</f>
        <v/>
      </c>
      <c r="AB89" s="49" t="str">
        <f>IF(X89&gt;0,VLOOKUP(X89,HOLEINONE!$A$1:$B$37,2,FALSE),"")</f>
        <v/>
      </c>
      <c r="AC89" s="58" t="str">
        <f t="shared" si="73"/>
        <v/>
      </c>
      <c r="AD89" s="3"/>
    </row>
    <row r="90" spans="1:30" ht="16.2">
      <c r="A90" s="3" t="s">
        <v>817</v>
      </c>
      <c r="B90" s="17" t="s">
        <v>515</v>
      </c>
      <c r="C90" s="18" t="s">
        <v>420</v>
      </c>
      <c r="D90" s="31" t="s">
        <v>516</v>
      </c>
      <c r="E90" s="31" t="s">
        <v>517</v>
      </c>
      <c r="F90" s="16" t="s">
        <v>8</v>
      </c>
      <c r="G90" s="21" t="s">
        <v>30</v>
      </c>
      <c r="H90" s="22">
        <v>16228</v>
      </c>
      <c r="I90" s="16">
        <v>7</v>
      </c>
      <c r="J90" s="16" t="str">
        <f t="shared" si="65"/>
        <v>B</v>
      </c>
      <c r="K90" s="24" t="s">
        <v>498</v>
      </c>
      <c r="L90" s="3">
        <v>58</v>
      </c>
      <c r="M90" s="3">
        <v>65</v>
      </c>
      <c r="N90" s="3">
        <f t="shared" si="66"/>
        <v>123</v>
      </c>
      <c r="O90" s="3">
        <f t="shared" si="67"/>
        <v>109</v>
      </c>
      <c r="P90" s="8">
        <f t="shared" si="68"/>
        <v>16228</v>
      </c>
      <c r="Q90" s="9">
        <f t="shared" si="69"/>
        <v>877.069982772</v>
      </c>
      <c r="R90" s="9">
        <f t="shared" si="70"/>
        <v>891.04983671999992</v>
      </c>
      <c r="S90" s="9">
        <f t="shared" si="71"/>
        <v>134</v>
      </c>
      <c r="T90" s="9">
        <f t="shared" si="72"/>
        <v>145</v>
      </c>
      <c r="U90" s="48"/>
      <c r="V90" s="48"/>
      <c r="W90" s="48"/>
      <c r="X90" s="48"/>
      <c r="Y90" s="49" t="str">
        <f>IF(U90&gt;0,VLOOKUP(U90,HOLEINONE!$A$1:$B$37,2,FALSE),"")</f>
        <v/>
      </c>
      <c r="Z90" s="49" t="str">
        <f>IF(V90&gt;0,VLOOKUP(V90,[1]HOLEINONE!$A$1:$B$37,2,FALSE),"")</f>
        <v/>
      </c>
      <c r="AA90" s="49" t="str">
        <f>IF(W90&gt;0,VLOOKUP(W90,[1]HOLEINONE!$A$1:$B$37,2,FALSE),"")</f>
        <v/>
      </c>
      <c r="AB90" s="49" t="str">
        <f>IF(X90&gt;0,VLOOKUP(X90,[1]HOLEINONE!$A$1:$B$37,2,FALSE),"")</f>
        <v/>
      </c>
      <c r="AC90" s="58" t="str">
        <f t="shared" si="73"/>
        <v/>
      </c>
      <c r="AD90" s="3"/>
    </row>
    <row r="91" spans="1:30" ht="16.2">
      <c r="A91" s="3" t="s">
        <v>818</v>
      </c>
      <c r="B91" s="17" t="s">
        <v>705</v>
      </c>
      <c r="C91" s="18" t="s">
        <v>706</v>
      </c>
      <c r="D91" s="31" t="s">
        <v>101</v>
      </c>
      <c r="E91" s="31" t="s">
        <v>707</v>
      </c>
      <c r="F91" s="16" t="s">
        <v>8</v>
      </c>
      <c r="G91" s="21" t="s">
        <v>52</v>
      </c>
      <c r="H91" s="22">
        <v>16850</v>
      </c>
      <c r="I91" s="16">
        <v>9</v>
      </c>
      <c r="J91" s="16" t="str">
        <f t="shared" si="65"/>
        <v>B</v>
      </c>
      <c r="K91" s="24" t="s">
        <v>498</v>
      </c>
      <c r="L91" s="3">
        <v>56</v>
      </c>
      <c r="M91" s="3">
        <v>69</v>
      </c>
      <c r="N91" s="3">
        <f t="shared" si="66"/>
        <v>125</v>
      </c>
      <c r="O91" s="3">
        <f t="shared" si="67"/>
        <v>107</v>
      </c>
      <c r="P91" s="8">
        <f t="shared" si="68"/>
        <v>16850</v>
      </c>
      <c r="Q91" s="9">
        <f t="shared" si="69"/>
        <v>875.08998215000008</v>
      </c>
      <c r="R91" s="9">
        <f t="shared" si="70"/>
        <v>893.0298305</v>
      </c>
      <c r="S91" s="9">
        <f t="shared" si="71"/>
        <v>141</v>
      </c>
      <c r="T91" s="9">
        <f t="shared" si="72"/>
        <v>131</v>
      </c>
      <c r="U91" s="47" t="s">
        <v>464</v>
      </c>
      <c r="V91" s="47"/>
      <c r="W91" s="47"/>
      <c r="X91" s="47"/>
      <c r="Y91" s="49">
        <f>IF(U91&gt;0,VLOOKUP(U91,HOLEINONE!$A$1:$B$37,2,FALSE),"")</f>
        <v>6</v>
      </c>
      <c r="Z91" s="49" t="str">
        <f>IF(V91&gt;0,VLOOKUP(V91,HOLEINONE!$A$1:$B$37,2,FALSE),"")</f>
        <v/>
      </c>
      <c r="AA91" s="49" t="str">
        <f>IF(W91&gt;0,VLOOKUP(W91,HOLEINONE!$A$1:$B$37,2,FALSE),"")</f>
        <v/>
      </c>
      <c r="AB91" s="49" t="str">
        <f>IF(X91&gt;0,VLOOKUP(X91,HOLEINONE!$A$1:$B$37,2,FALSE),"")</f>
        <v/>
      </c>
      <c r="AC91" s="58">
        <f t="shared" si="73"/>
        <v>6</v>
      </c>
      <c r="AD91" s="52" t="s">
        <v>841</v>
      </c>
    </row>
    <row r="92" spans="1:30" ht="16.2">
      <c r="A92" s="3" t="s">
        <v>819</v>
      </c>
      <c r="B92" s="17" t="s">
        <v>725</v>
      </c>
      <c r="C92" s="18" t="s">
        <v>726</v>
      </c>
      <c r="D92" s="31" t="s">
        <v>43</v>
      </c>
      <c r="E92" s="31" t="s">
        <v>727</v>
      </c>
      <c r="F92" s="16" t="s">
        <v>8</v>
      </c>
      <c r="G92" s="21" t="s">
        <v>17</v>
      </c>
      <c r="H92" s="22">
        <v>17605</v>
      </c>
      <c r="I92" s="16">
        <v>9</v>
      </c>
      <c r="J92" s="16" t="str">
        <f t="shared" si="65"/>
        <v>B</v>
      </c>
      <c r="K92" s="16" t="s">
        <v>498</v>
      </c>
      <c r="L92" s="3">
        <v>61</v>
      </c>
      <c r="M92" s="3">
        <v>66</v>
      </c>
      <c r="N92" s="3">
        <f t="shared" si="66"/>
        <v>127</v>
      </c>
      <c r="O92" s="3">
        <f t="shared" si="67"/>
        <v>109</v>
      </c>
      <c r="P92" s="8">
        <f t="shared" si="68"/>
        <v>17605</v>
      </c>
      <c r="Q92" s="9">
        <f t="shared" si="69"/>
        <v>873.089981395</v>
      </c>
      <c r="R92" s="9">
        <f t="shared" si="70"/>
        <v>891.02982294999993</v>
      </c>
      <c r="S92" s="9">
        <f t="shared" si="71"/>
        <v>148</v>
      </c>
      <c r="T92" s="9">
        <f t="shared" si="72"/>
        <v>148</v>
      </c>
      <c r="U92" s="48"/>
      <c r="V92" s="48"/>
      <c r="W92" s="48"/>
      <c r="X92" s="48"/>
      <c r="Y92" s="49" t="str">
        <f>IF(U92&gt;0,VLOOKUP(U92,HOLEINONE!$A$1:$B$37,2,FALSE),"")</f>
        <v/>
      </c>
      <c r="Z92" s="49" t="str">
        <f>IF(V92&gt;0,VLOOKUP(V92,HOLEINONE!$A$1:$B$37,2,FALSE),"")</f>
        <v/>
      </c>
      <c r="AA92" s="49" t="str">
        <f>IF(W92&gt;0,VLOOKUP(W92,HOLEINONE!$A$1:$B$37,2,FALSE),"")</f>
        <v/>
      </c>
      <c r="AB92" s="49" t="str">
        <f>IF(X92&gt;0,VLOOKUP(X92,HOLEINONE!$A$1:$B$37,2,FALSE),"")</f>
        <v/>
      </c>
      <c r="AC92" s="58" t="str">
        <f t="shared" si="73"/>
        <v/>
      </c>
      <c r="AD92" s="3"/>
    </row>
    <row r="93" spans="1:30" ht="16.2">
      <c r="A93" s="3" t="s">
        <v>820</v>
      </c>
      <c r="B93" s="17" t="s">
        <v>690</v>
      </c>
      <c r="C93" s="18" t="s">
        <v>691</v>
      </c>
      <c r="D93" s="19" t="s">
        <v>692</v>
      </c>
      <c r="E93" s="19" t="s">
        <v>693</v>
      </c>
      <c r="F93" s="20" t="s">
        <v>8</v>
      </c>
      <c r="G93" s="21" t="s">
        <v>52</v>
      </c>
      <c r="H93" s="22">
        <v>18980</v>
      </c>
      <c r="I93" s="16">
        <v>9</v>
      </c>
      <c r="J93" s="16" t="str">
        <f t="shared" si="65"/>
        <v>B</v>
      </c>
      <c r="K93" s="24" t="s">
        <v>498</v>
      </c>
      <c r="L93" s="3">
        <v>74</v>
      </c>
      <c r="M93" s="3">
        <v>75</v>
      </c>
      <c r="N93" s="3">
        <f t="shared" si="66"/>
        <v>149</v>
      </c>
      <c r="O93" s="3">
        <f t="shared" si="67"/>
        <v>131</v>
      </c>
      <c r="P93" s="8">
        <f t="shared" si="68"/>
        <v>18980</v>
      </c>
      <c r="Q93" s="9">
        <f t="shared" si="69"/>
        <v>851.08998001999998</v>
      </c>
      <c r="R93" s="9">
        <f t="shared" si="70"/>
        <v>869.02980919999993</v>
      </c>
      <c r="S93" s="9">
        <f t="shared" si="71"/>
        <v>190</v>
      </c>
      <c r="T93" s="9">
        <f t="shared" si="72"/>
        <v>190</v>
      </c>
      <c r="U93" s="48"/>
      <c r="V93" s="48"/>
      <c r="W93" s="48"/>
      <c r="X93" s="48"/>
      <c r="Y93" s="49" t="str">
        <f>IF(U93&gt;0,VLOOKUP(U93,HOLEINONE!$A$1:$B$37,2,FALSE),"")</f>
        <v/>
      </c>
      <c r="Z93" s="49" t="str">
        <f>IF(V93&gt;0,VLOOKUP(V93,HOLEINONE!$A$1:$B$37,2,FALSE),"")</f>
        <v/>
      </c>
      <c r="AA93" s="49" t="str">
        <f>IF(W93&gt;0,VLOOKUP(W93,HOLEINONE!$A$1:$B$37,2,FALSE),"")</f>
        <v/>
      </c>
      <c r="AB93" s="49" t="str">
        <f>IF(X93&gt;0,VLOOKUP(X93,HOLEINONE!$A$1:$B$37,2,FALSE),"")</f>
        <v/>
      </c>
      <c r="AC93" s="58" t="str">
        <f t="shared" si="73"/>
        <v/>
      </c>
      <c r="AD93" s="3"/>
    </row>
    <row r="94" spans="1:30" ht="17.399999999999999">
      <c r="A94" s="3"/>
      <c r="B94" s="108" t="s">
        <v>791</v>
      </c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3"/>
      <c r="P94" s="8"/>
      <c r="Q94" s="9"/>
      <c r="R94" s="9"/>
      <c r="S94" s="9"/>
      <c r="T94" s="9"/>
      <c r="U94" s="48"/>
      <c r="V94" s="48"/>
      <c r="W94" s="48"/>
      <c r="X94" s="48"/>
      <c r="Y94" s="49"/>
      <c r="Z94" s="49"/>
      <c r="AA94" s="49"/>
      <c r="AB94" s="49"/>
      <c r="AC94" s="58"/>
      <c r="AD94" s="3"/>
    </row>
    <row r="95" spans="1:30" ht="16.2">
      <c r="A95" s="79" t="s">
        <v>0</v>
      </c>
      <c r="B95" s="60" t="s">
        <v>143</v>
      </c>
      <c r="C95" s="61" t="s">
        <v>655</v>
      </c>
      <c r="D95" s="62" t="s">
        <v>144</v>
      </c>
      <c r="E95" s="62" t="s">
        <v>145</v>
      </c>
      <c r="F95" s="69" t="s">
        <v>7</v>
      </c>
      <c r="G95" s="65" t="s">
        <v>103</v>
      </c>
      <c r="H95" s="66">
        <v>16580</v>
      </c>
      <c r="I95" s="67">
        <v>6</v>
      </c>
      <c r="J95" s="67" t="str">
        <f t="shared" ref="J95:J102" si="74">IF(I95="","",IF(I95&lt;=3,"EX",IF(I95&lt;=6,"A",IF(I95&lt;=9,"B","C"))))</f>
        <v>A</v>
      </c>
      <c r="K95" s="67" t="s">
        <v>498</v>
      </c>
      <c r="L95" s="68">
        <v>46</v>
      </c>
      <c r="M95" s="68">
        <v>54</v>
      </c>
      <c r="N95" s="68">
        <f t="shared" ref="N95:N102" si="75">SUM(L95+M95)</f>
        <v>100</v>
      </c>
      <c r="O95" s="3">
        <f t="shared" ref="O95:O102" si="76">SUM(N95-(2*I95))</f>
        <v>88</v>
      </c>
      <c r="P95" s="8">
        <f t="shared" ref="P95:P102" si="77">H95</f>
        <v>16580</v>
      </c>
      <c r="Q95" s="9">
        <f t="shared" ref="Q95:Q102" si="78">IF(B95&gt;0,999.999999-N95+(I95*0.01)+(P95*-0.000000001),"")</f>
        <v>900.05998241999998</v>
      </c>
      <c r="R95" s="9">
        <f t="shared" ref="R95:R102" si="79">IF(B95&gt;0,999.999999-O95+(0.12-(I95*0.01))+(P95*-0.00000001)," ")</f>
        <v>912.05983319999996</v>
      </c>
      <c r="S95" s="9">
        <f t="shared" ref="S95:S102" si="80">IF(B95&gt;0,RANK(Q95,Q:Q),"")</f>
        <v>10</v>
      </c>
      <c r="T95" s="9">
        <f t="shared" ref="T95:T102" si="81">IF(B95&gt;0,RANK(R95,R:R),"")</f>
        <v>8</v>
      </c>
      <c r="U95" s="48" t="s">
        <v>470</v>
      </c>
      <c r="V95" s="48"/>
      <c r="W95" s="48"/>
      <c r="X95" s="48"/>
      <c r="Y95" s="49">
        <f>IF(U95&gt;0,VLOOKUP(U95,HOLEINONE!$A$1:$B$37,2,FALSE),"")</f>
        <v>2</v>
      </c>
      <c r="Z95" s="49" t="str">
        <f>IF(V95&gt;0,VLOOKUP(V95,HOLEINONE!$A$1:$B$37,2,FALSE),"")</f>
        <v/>
      </c>
      <c r="AA95" s="49" t="str">
        <f>IF(W95&gt;0,VLOOKUP(W95,HOLEINONE!$A$1:$B$37,2,FALSE),"")</f>
        <v/>
      </c>
      <c r="AB95" s="49" t="str">
        <f>IF(X95&gt;0,VLOOKUP(X95,HOLEINONE!$A$1:$B$37,2,FALSE),"")</f>
        <v/>
      </c>
      <c r="AC95" s="58">
        <f t="shared" ref="AC95:AC97" si="82">IF(U95&gt;0,SUM(Y95:AB95),"")</f>
        <v>2</v>
      </c>
      <c r="AD95" s="52" t="s">
        <v>848</v>
      </c>
    </row>
    <row r="96" spans="1:30" ht="16.2">
      <c r="A96" s="79" t="s">
        <v>1</v>
      </c>
      <c r="B96" s="60" t="s">
        <v>108</v>
      </c>
      <c r="C96" s="61" t="s">
        <v>756</v>
      </c>
      <c r="D96" s="63" t="s">
        <v>109</v>
      </c>
      <c r="E96" s="72" t="s">
        <v>110</v>
      </c>
      <c r="F96" s="67" t="s">
        <v>7</v>
      </c>
      <c r="G96" s="65" t="s">
        <v>103</v>
      </c>
      <c r="H96" s="66">
        <v>18327</v>
      </c>
      <c r="I96" s="67">
        <v>4</v>
      </c>
      <c r="J96" s="67" t="str">
        <f t="shared" si="74"/>
        <v>A</v>
      </c>
      <c r="K96" s="67" t="s">
        <v>498</v>
      </c>
      <c r="L96" s="68">
        <v>48</v>
      </c>
      <c r="M96" s="68">
        <v>52</v>
      </c>
      <c r="N96" s="68">
        <f t="shared" si="75"/>
        <v>100</v>
      </c>
      <c r="O96" s="3">
        <f t="shared" si="76"/>
        <v>92</v>
      </c>
      <c r="P96" s="8">
        <f t="shared" si="77"/>
        <v>18327</v>
      </c>
      <c r="Q96" s="9">
        <f t="shared" si="78"/>
        <v>900.03998067299995</v>
      </c>
      <c r="R96" s="9">
        <f t="shared" si="79"/>
        <v>908.07981573000006</v>
      </c>
      <c r="S96" s="9">
        <f t="shared" si="80"/>
        <v>12</v>
      </c>
      <c r="T96" s="9">
        <f t="shared" si="81"/>
        <v>16</v>
      </c>
      <c r="U96" s="48"/>
      <c r="V96" s="48"/>
      <c r="W96" s="48"/>
      <c r="X96" s="48"/>
      <c r="Y96" s="49" t="str">
        <f>IF(U96&gt;0,VLOOKUP(U96,HOLEINONE!$A$1:$B$37,2,FALSE),"")</f>
        <v/>
      </c>
      <c r="Z96" s="49" t="str">
        <f>IF(V96&gt;0,VLOOKUP(V96,HOLEINONE!$A$1:$B$37,2,FALSE),"")</f>
        <v/>
      </c>
      <c r="AA96" s="49" t="str">
        <f>IF(W96&gt;0,VLOOKUP(W96,HOLEINONE!$A$1:$B$37,2,FALSE),"")</f>
        <v/>
      </c>
      <c r="AB96" s="49" t="str">
        <f>IF(X96&gt;0,VLOOKUP(X96,HOLEINONE!$A$1:$B$37,2,FALSE),"")</f>
        <v/>
      </c>
      <c r="AC96" s="58" t="str">
        <f t="shared" si="82"/>
        <v/>
      </c>
      <c r="AD96" s="3"/>
    </row>
    <row r="97" spans="1:30" ht="16.2">
      <c r="A97" s="79" t="s">
        <v>2</v>
      </c>
      <c r="B97" s="60" t="s">
        <v>104</v>
      </c>
      <c r="C97" s="61" t="s">
        <v>614</v>
      </c>
      <c r="D97" s="62" t="s">
        <v>101</v>
      </c>
      <c r="E97" s="62" t="s">
        <v>105</v>
      </c>
      <c r="F97" s="69" t="s">
        <v>7</v>
      </c>
      <c r="G97" s="65" t="s">
        <v>103</v>
      </c>
      <c r="H97" s="66">
        <v>17241</v>
      </c>
      <c r="I97" s="67">
        <v>6</v>
      </c>
      <c r="J97" s="67" t="str">
        <f t="shared" si="74"/>
        <v>A</v>
      </c>
      <c r="K97" s="67" t="s">
        <v>498</v>
      </c>
      <c r="L97" s="68">
        <v>50</v>
      </c>
      <c r="M97" s="68">
        <v>52</v>
      </c>
      <c r="N97" s="68">
        <f t="shared" si="75"/>
        <v>102</v>
      </c>
      <c r="O97" s="3">
        <f t="shared" si="76"/>
        <v>90</v>
      </c>
      <c r="P97" s="8">
        <f t="shared" si="77"/>
        <v>17241</v>
      </c>
      <c r="Q97" s="9">
        <f t="shared" si="78"/>
        <v>898.05998175899992</v>
      </c>
      <c r="R97" s="9">
        <f t="shared" si="79"/>
        <v>910.05982658999994</v>
      </c>
      <c r="S97" s="9">
        <f t="shared" si="80"/>
        <v>16</v>
      </c>
      <c r="T97" s="9">
        <f t="shared" si="81"/>
        <v>12</v>
      </c>
      <c r="U97" s="48" t="s">
        <v>470</v>
      </c>
      <c r="V97" s="48"/>
      <c r="W97" s="48"/>
      <c r="X97" s="48"/>
      <c r="Y97" s="49">
        <f>IF(U97&gt;0,VLOOKUP(U97,HOLEINONE!$A$1:$B$37,2,FALSE),"")</f>
        <v>2</v>
      </c>
      <c r="Z97" s="49" t="str">
        <f>IF(V97&gt;0,VLOOKUP(V97,HOLEINONE!$A$1:$B$37,2,FALSE),"")</f>
        <v/>
      </c>
      <c r="AA97" s="49" t="str">
        <f>IF(W97&gt;0,VLOOKUP(W97,HOLEINONE!$A$1:$B$37,2,FALSE),"")</f>
        <v/>
      </c>
      <c r="AB97" s="49" t="str">
        <f>IF(X97&gt;0,VLOOKUP(X97,HOLEINONE!$A$1:$B$37,2,FALSE),"")</f>
        <v/>
      </c>
      <c r="AC97" s="58">
        <f t="shared" si="82"/>
        <v>2</v>
      </c>
      <c r="AD97" s="52" t="s">
        <v>849</v>
      </c>
    </row>
    <row r="98" spans="1:30" ht="14.4">
      <c r="A98" s="52" t="s">
        <v>3</v>
      </c>
      <c r="B98" s="17" t="s">
        <v>129</v>
      </c>
      <c r="C98" s="18" t="s">
        <v>367</v>
      </c>
      <c r="D98" s="19" t="s">
        <v>130</v>
      </c>
      <c r="E98" s="19" t="s">
        <v>131</v>
      </c>
      <c r="F98" s="20" t="s">
        <v>7</v>
      </c>
      <c r="G98" s="21" t="s">
        <v>103</v>
      </c>
      <c r="H98" s="22">
        <v>15736</v>
      </c>
      <c r="I98" s="16">
        <v>6</v>
      </c>
      <c r="J98" s="16" t="str">
        <f t="shared" si="74"/>
        <v>A</v>
      </c>
      <c r="K98" s="16" t="s">
        <v>498</v>
      </c>
      <c r="L98" s="3">
        <v>54</v>
      </c>
      <c r="M98" s="3">
        <v>49</v>
      </c>
      <c r="N98" s="3">
        <f t="shared" si="75"/>
        <v>103</v>
      </c>
      <c r="O98" s="3">
        <f t="shared" si="76"/>
        <v>91</v>
      </c>
      <c r="P98" s="8">
        <f t="shared" si="77"/>
        <v>15736</v>
      </c>
      <c r="Q98" s="9">
        <f t="shared" si="78"/>
        <v>897.05998326399992</v>
      </c>
      <c r="R98" s="9">
        <f t="shared" si="79"/>
        <v>909.05984163999995</v>
      </c>
      <c r="S98" s="9">
        <f t="shared" si="80"/>
        <v>19</v>
      </c>
      <c r="T98" s="9">
        <f t="shared" si="81"/>
        <v>15</v>
      </c>
      <c r="U98" s="47"/>
      <c r="V98" s="47"/>
      <c r="W98" s="47"/>
      <c r="X98" s="47"/>
      <c r="Y98" s="4"/>
      <c r="Z98" s="4"/>
      <c r="AA98" s="4"/>
      <c r="AB98" s="4"/>
      <c r="AC98" s="15"/>
      <c r="AD98" s="3"/>
    </row>
    <row r="99" spans="1:30" ht="16.2">
      <c r="A99" s="52" t="s">
        <v>4</v>
      </c>
      <c r="B99" s="17" t="s">
        <v>213</v>
      </c>
      <c r="C99" s="18" t="s">
        <v>372</v>
      </c>
      <c r="D99" s="31" t="s">
        <v>118</v>
      </c>
      <c r="E99" s="31" t="s">
        <v>214</v>
      </c>
      <c r="F99" s="33" t="s">
        <v>7</v>
      </c>
      <c r="G99" s="21" t="s">
        <v>103</v>
      </c>
      <c r="H99" s="22">
        <v>18296</v>
      </c>
      <c r="I99" s="16">
        <v>6</v>
      </c>
      <c r="J99" s="16" t="str">
        <f t="shared" si="74"/>
        <v>A</v>
      </c>
      <c r="K99" s="24" t="s">
        <v>498</v>
      </c>
      <c r="L99" s="3">
        <v>53</v>
      </c>
      <c r="M99" s="3">
        <v>54</v>
      </c>
      <c r="N99" s="3">
        <f t="shared" si="75"/>
        <v>107</v>
      </c>
      <c r="O99" s="3">
        <f t="shared" si="76"/>
        <v>95</v>
      </c>
      <c r="P99" s="8">
        <f t="shared" si="77"/>
        <v>18296</v>
      </c>
      <c r="Q99" s="9">
        <f t="shared" si="78"/>
        <v>893.05998070399994</v>
      </c>
      <c r="R99" s="9">
        <f t="shared" si="79"/>
        <v>905.05981603999999</v>
      </c>
      <c r="S99" s="9">
        <f t="shared" si="80"/>
        <v>40</v>
      </c>
      <c r="T99" s="9">
        <f t="shared" si="81"/>
        <v>37</v>
      </c>
      <c r="U99" s="48"/>
      <c r="V99" s="48"/>
      <c r="W99" s="48"/>
      <c r="X99" s="48"/>
      <c r="Y99" s="49" t="str">
        <f>IF(U99&gt;0,VLOOKUP(U99,HOLEINONE!$A$1:$B$37,2,FALSE),"")</f>
        <v/>
      </c>
      <c r="Z99" s="49" t="str">
        <f>IF(V99&gt;0,VLOOKUP(V99,HOLEINONE!$A$1:$B$37,2,FALSE),"")</f>
        <v/>
      </c>
      <c r="AA99" s="49" t="str">
        <f>IF(W99&gt;0,VLOOKUP(W99,HOLEINONE!$A$1:$B$37,2,FALSE),"")</f>
        <v/>
      </c>
      <c r="AB99" s="49" t="str">
        <f>IF(X99&gt;0,VLOOKUP(X99,HOLEINONE!$A$1:$B$37,2,FALSE),"")</f>
        <v/>
      </c>
      <c r="AC99" s="58" t="str">
        <f t="shared" ref="AC99:AC102" si="83">IF(U99&gt;0,SUM(Y99:AB99),"")</f>
        <v/>
      </c>
      <c r="AD99" s="3"/>
    </row>
    <row r="100" spans="1:30" ht="16.2">
      <c r="A100" s="52" t="s">
        <v>5</v>
      </c>
      <c r="B100" s="17" t="s">
        <v>60</v>
      </c>
      <c r="C100" s="18" t="s">
        <v>352</v>
      </c>
      <c r="D100" s="23" t="s">
        <v>61</v>
      </c>
      <c r="E100" s="32" t="s">
        <v>62</v>
      </c>
      <c r="F100" s="16" t="s">
        <v>7</v>
      </c>
      <c r="G100" s="21" t="s">
        <v>52</v>
      </c>
      <c r="H100" s="22">
        <v>18638</v>
      </c>
      <c r="I100" s="16">
        <v>6</v>
      </c>
      <c r="J100" s="16" t="str">
        <f t="shared" si="74"/>
        <v>A</v>
      </c>
      <c r="K100" s="24" t="s">
        <v>498</v>
      </c>
      <c r="L100" s="3">
        <v>53</v>
      </c>
      <c r="M100" s="3">
        <v>56</v>
      </c>
      <c r="N100" s="3">
        <f t="shared" si="75"/>
        <v>109</v>
      </c>
      <c r="O100" s="3">
        <f t="shared" si="76"/>
        <v>97</v>
      </c>
      <c r="P100" s="8">
        <f t="shared" si="77"/>
        <v>18638</v>
      </c>
      <c r="Q100" s="9">
        <f t="shared" si="78"/>
        <v>891.05998036199992</v>
      </c>
      <c r="R100" s="9">
        <f t="shared" si="79"/>
        <v>903.05981262</v>
      </c>
      <c r="S100" s="9">
        <f t="shared" si="80"/>
        <v>53</v>
      </c>
      <c r="T100" s="9">
        <f t="shared" si="81"/>
        <v>53</v>
      </c>
      <c r="U100" s="48"/>
      <c r="V100" s="48"/>
      <c r="W100" s="48"/>
      <c r="X100" s="48"/>
      <c r="Y100" s="49" t="str">
        <f>IF(U100&gt;0,VLOOKUP(U100,HOLEINONE!$A$1:$B$37,2,FALSE),"")</f>
        <v/>
      </c>
      <c r="Z100" s="49" t="str">
        <f>IF(V100&gt;0,VLOOKUP(V100,HOLEINONE!$A$1:$B$37,2,FALSE),"")</f>
        <v/>
      </c>
      <c r="AA100" s="49" t="str">
        <f>IF(W100&gt;0,VLOOKUP(W100,HOLEINONE!$A$1:$B$37,2,FALSE),"")</f>
        <v/>
      </c>
      <c r="AB100" s="49" t="str">
        <f>IF(X100&gt;0,VLOOKUP(X100,HOLEINONE!$A$1:$B$37,2,FALSE),"")</f>
        <v/>
      </c>
      <c r="AC100" s="58" t="str">
        <f t="shared" si="83"/>
        <v/>
      </c>
      <c r="AD100" s="3"/>
    </row>
    <row r="101" spans="1:30" ht="16.2">
      <c r="A101" s="52" t="s">
        <v>6</v>
      </c>
      <c r="B101" s="17" t="s">
        <v>596</v>
      </c>
      <c r="C101" s="18" t="s">
        <v>321</v>
      </c>
      <c r="D101" s="19" t="s">
        <v>597</v>
      </c>
      <c r="E101" s="19" t="s">
        <v>598</v>
      </c>
      <c r="F101" s="20" t="s">
        <v>7</v>
      </c>
      <c r="G101" s="21" t="s">
        <v>279</v>
      </c>
      <c r="H101" s="22">
        <v>15977</v>
      </c>
      <c r="I101" s="16">
        <v>5</v>
      </c>
      <c r="J101" s="16" t="str">
        <f t="shared" si="74"/>
        <v>A</v>
      </c>
      <c r="K101" s="24" t="s">
        <v>498</v>
      </c>
      <c r="L101" s="3">
        <v>56</v>
      </c>
      <c r="M101" s="3">
        <v>56</v>
      </c>
      <c r="N101" s="3">
        <f t="shared" si="75"/>
        <v>112</v>
      </c>
      <c r="O101" s="3">
        <f t="shared" si="76"/>
        <v>102</v>
      </c>
      <c r="P101" s="8">
        <f t="shared" si="77"/>
        <v>15977</v>
      </c>
      <c r="Q101" s="9">
        <f t="shared" si="78"/>
        <v>888.04998302299998</v>
      </c>
      <c r="R101" s="9">
        <f t="shared" si="79"/>
        <v>898.06983923000007</v>
      </c>
      <c r="S101" s="9">
        <f t="shared" si="80"/>
        <v>69</v>
      </c>
      <c r="T101" s="9">
        <f t="shared" si="81"/>
        <v>97</v>
      </c>
      <c r="U101" s="48"/>
      <c r="V101" s="48"/>
      <c r="W101" s="48"/>
      <c r="X101" s="48"/>
      <c r="Y101" s="49" t="str">
        <f>IF(U101&gt;0,VLOOKUP(U101,HOLEINONE!$A$1:$B$37,2,FALSE),"")</f>
        <v/>
      </c>
      <c r="Z101" s="49" t="str">
        <f>IF(V101&gt;0,VLOOKUP(V101,HOLEINONE!$A$1:$B$37,2,FALSE),"")</f>
        <v/>
      </c>
      <c r="AA101" s="49" t="str">
        <f>IF(W101&gt;0,VLOOKUP(W101,HOLEINONE!$A$1:$B$37,2,FALSE),"")</f>
        <v/>
      </c>
      <c r="AB101" s="49" t="str">
        <f>IF(X101&gt;0,VLOOKUP(X101,HOLEINONE!$A$1:$B$37,2,FALSE),"")</f>
        <v/>
      </c>
      <c r="AC101" s="58" t="str">
        <f t="shared" si="83"/>
        <v/>
      </c>
      <c r="AD101" s="3"/>
    </row>
    <row r="102" spans="1:30" ht="16.2">
      <c r="A102" s="52" t="s">
        <v>811</v>
      </c>
      <c r="B102" s="17" t="s">
        <v>639</v>
      </c>
      <c r="C102" s="18" t="s">
        <v>318</v>
      </c>
      <c r="D102" s="19" t="s">
        <v>609</v>
      </c>
      <c r="E102" s="19" t="s">
        <v>237</v>
      </c>
      <c r="F102" s="20" t="s">
        <v>7</v>
      </c>
      <c r="G102" s="21" t="s">
        <v>224</v>
      </c>
      <c r="H102" s="22">
        <v>18684</v>
      </c>
      <c r="I102" s="16">
        <v>6</v>
      </c>
      <c r="J102" s="16" t="str">
        <f t="shared" si="74"/>
        <v>A</v>
      </c>
      <c r="K102" s="16" t="s">
        <v>498</v>
      </c>
      <c r="L102" s="3">
        <v>59</v>
      </c>
      <c r="M102" s="3">
        <v>65</v>
      </c>
      <c r="N102" s="3">
        <f t="shared" si="75"/>
        <v>124</v>
      </c>
      <c r="O102" s="3">
        <f t="shared" si="76"/>
        <v>112</v>
      </c>
      <c r="P102" s="8">
        <f t="shared" si="77"/>
        <v>18684</v>
      </c>
      <c r="Q102" s="9">
        <f t="shared" si="78"/>
        <v>876.05998031599995</v>
      </c>
      <c r="R102" s="9">
        <f t="shared" si="79"/>
        <v>888.05981215999998</v>
      </c>
      <c r="S102" s="9">
        <f t="shared" si="80"/>
        <v>139</v>
      </c>
      <c r="T102" s="9">
        <f t="shared" si="81"/>
        <v>164</v>
      </c>
      <c r="U102" s="48" t="s">
        <v>476</v>
      </c>
      <c r="V102" s="48"/>
      <c r="W102" s="48"/>
      <c r="X102" s="48"/>
      <c r="Y102" s="49">
        <f>IF(U102&gt;0,VLOOKUP(U102,HOLEINONE!$A$1:$B$37,2,FALSE),"")</f>
        <v>5</v>
      </c>
      <c r="Z102" s="49" t="str">
        <f>IF(V102&gt;0,VLOOKUP(V102,HOLEINONE!$A$1:$B$37,2,FALSE),"")</f>
        <v/>
      </c>
      <c r="AA102" s="49" t="str">
        <f>IF(W102&gt;0,VLOOKUP(W102,HOLEINONE!$A$1:$B$37,2,FALSE),"")</f>
        <v/>
      </c>
      <c r="AB102" s="49" t="str">
        <f>IF(X102&gt;0,VLOOKUP(X102,HOLEINONE!$A$1:$B$37,2,FALSE),"")</f>
        <v/>
      </c>
      <c r="AC102" s="58">
        <f t="shared" si="83"/>
        <v>5</v>
      </c>
      <c r="AD102" s="52" t="s">
        <v>847</v>
      </c>
    </row>
    <row r="103" spans="1:30" ht="17.399999999999999">
      <c r="A103" s="3"/>
      <c r="B103" s="108" t="s">
        <v>792</v>
      </c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3"/>
      <c r="P103" s="8"/>
      <c r="Q103" s="9"/>
      <c r="R103" s="9"/>
      <c r="S103" s="9"/>
      <c r="T103" s="9"/>
      <c r="U103" s="48"/>
      <c r="V103" s="48"/>
      <c r="W103" s="48"/>
      <c r="X103" s="48"/>
      <c r="Y103" s="49"/>
      <c r="Z103" s="49"/>
      <c r="AA103" s="49"/>
      <c r="AB103" s="49"/>
      <c r="AC103" s="58"/>
      <c r="AD103" s="3"/>
    </row>
    <row r="104" spans="1:30" ht="16.2">
      <c r="A104" s="79" t="s">
        <v>0</v>
      </c>
      <c r="B104" s="60" t="s">
        <v>275</v>
      </c>
      <c r="C104" s="61" t="s">
        <v>371</v>
      </c>
      <c r="D104" s="62" t="s">
        <v>271</v>
      </c>
      <c r="E104" s="62" t="s">
        <v>276</v>
      </c>
      <c r="F104" s="69" t="s">
        <v>8</v>
      </c>
      <c r="G104" s="65" t="s">
        <v>263</v>
      </c>
      <c r="H104" s="66">
        <v>16365</v>
      </c>
      <c r="I104" s="67">
        <v>5</v>
      </c>
      <c r="J104" s="67" t="str">
        <f t="shared" ref="J104:J119" si="84">IF(I104="","",IF(I104&lt;=3,"EX",IF(I104&lt;=6,"A",IF(I104&lt;=9,"B","C"))))</f>
        <v>A</v>
      </c>
      <c r="K104" s="67" t="s">
        <v>498</v>
      </c>
      <c r="L104" s="68">
        <v>47</v>
      </c>
      <c r="M104" s="68">
        <v>53</v>
      </c>
      <c r="N104" s="68">
        <f t="shared" ref="N104:N119" si="85">SUM(L104+M104)</f>
        <v>100</v>
      </c>
      <c r="O104" s="3">
        <f t="shared" ref="O104:O119" si="86">SUM(N104-(2*I104))</f>
        <v>90</v>
      </c>
      <c r="P104" s="8">
        <f t="shared" ref="P104:P119" si="87">H104</f>
        <v>16365</v>
      </c>
      <c r="Q104" s="9">
        <f t="shared" ref="Q104:Q119" si="88">IF(B104&gt;0,999.999999-N104+(I104*0.01)+(P104*-0.000000001),"")</f>
        <v>900.04998263499999</v>
      </c>
      <c r="R104" s="9">
        <f t="shared" ref="R104:R119" si="89">IF(B104&gt;0,999.999999-O104+(0.12-(I104*0.01))+(P104*-0.00000001)," ")</f>
        <v>910.06983535000006</v>
      </c>
      <c r="S104" s="9">
        <f t="shared" ref="S104:S119" si="90">IF(B104&gt;0,RANK(Q104,Q:Q),"")</f>
        <v>11</v>
      </c>
      <c r="T104" s="9">
        <f t="shared" ref="T104:T119" si="91">IF(B104&gt;0,RANK(R104,R:R),"")</f>
        <v>11</v>
      </c>
      <c r="U104" s="80" t="s">
        <v>468</v>
      </c>
      <c r="V104" s="80" t="s">
        <v>473</v>
      </c>
      <c r="W104" s="80" t="s">
        <v>456</v>
      </c>
      <c r="X104" s="80"/>
      <c r="Y104" s="81">
        <f>IF(U104&gt;0,VLOOKUP(U104,HOLEINONE!$A$1:$B$37,2,FALSE),"")</f>
        <v>9</v>
      </c>
      <c r="Z104" s="81">
        <f>IF(V104&gt;0,VLOOKUP(V104,HOLEINONE!$A$1:$B$37,2,FALSE),"")</f>
        <v>6</v>
      </c>
      <c r="AA104" s="81">
        <f>IF(W104&gt;0,VLOOKUP(W104,HOLEINONE!$A$1:$B$37,2,FALSE),"")</f>
        <v>10</v>
      </c>
      <c r="AB104" s="81" t="str">
        <f>IF(X104&gt;0,VLOOKUP(X104,HOLEINONE!$A$1:$B$37,2,FALSE),"")</f>
        <v/>
      </c>
      <c r="AC104" s="82">
        <f t="shared" ref="AC104" si="92">IF(U104&gt;0,SUM(Y104:AB104),"")</f>
        <v>25</v>
      </c>
      <c r="AD104" s="79" t="s">
        <v>1</v>
      </c>
    </row>
    <row r="105" spans="1:30" ht="14.4">
      <c r="A105" s="79" t="s">
        <v>1</v>
      </c>
      <c r="B105" s="60">
        <v>993</v>
      </c>
      <c r="C105" s="61" t="s">
        <v>436</v>
      </c>
      <c r="D105" s="71" t="s">
        <v>205</v>
      </c>
      <c r="E105" s="71" t="s">
        <v>220</v>
      </c>
      <c r="F105" s="67" t="s">
        <v>8</v>
      </c>
      <c r="G105" s="65" t="s">
        <v>103</v>
      </c>
      <c r="H105" s="66">
        <v>17411</v>
      </c>
      <c r="I105" s="67">
        <v>5</v>
      </c>
      <c r="J105" s="67" t="str">
        <f t="shared" si="84"/>
        <v>A</v>
      </c>
      <c r="K105" s="67" t="s">
        <v>498</v>
      </c>
      <c r="L105" s="68">
        <v>52</v>
      </c>
      <c r="M105" s="68">
        <v>50</v>
      </c>
      <c r="N105" s="68">
        <f t="shared" si="85"/>
        <v>102</v>
      </c>
      <c r="O105" s="3">
        <f t="shared" si="86"/>
        <v>92</v>
      </c>
      <c r="P105" s="8">
        <f t="shared" si="87"/>
        <v>17411</v>
      </c>
      <c r="Q105" s="9">
        <f t="shared" si="88"/>
        <v>898.04998158899991</v>
      </c>
      <c r="R105" s="9">
        <f t="shared" si="89"/>
        <v>908.06982489000006</v>
      </c>
      <c r="S105" s="9">
        <f t="shared" si="90"/>
        <v>17</v>
      </c>
      <c r="T105" s="9">
        <f t="shared" si="91"/>
        <v>17</v>
      </c>
      <c r="U105" s="47"/>
      <c r="V105" s="47"/>
      <c r="W105" s="47"/>
      <c r="X105" s="47"/>
      <c r="Y105" s="4"/>
      <c r="Z105" s="4"/>
      <c r="AA105" s="4"/>
      <c r="AB105" s="4"/>
      <c r="AC105" s="15"/>
      <c r="AD105" s="3"/>
    </row>
    <row r="106" spans="1:30" ht="16.2">
      <c r="A106" s="79" t="s">
        <v>2</v>
      </c>
      <c r="B106" s="60" t="s">
        <v>268</v>
      </c>
      <c r="C106" s="61" t="s">
        <v>770</v>
      </c>
      <c r="D106" s="62" t="s">
        <v>127</v>
      </c>
      <c r="E106" s="62" t="s">
        <v>269</v>
      </c>
      <c r="F106" s="69" t="s">
        <v>8</v>
      </c>
      <c r="G106" s="65" t="s">
        <v>263</v>
      </c>
      <c r="H106" s="66">
        <v>17060</v>
      </c>
      <c r="I106" s="67">
        <v>4</v>
      </c>
      <c r="J106" s="67" t="str">
        <f t="shared" si="84"/>
        <v>A</v>
      </c>
      <c r="K106" s="67" t="s">
        <v>498</v>
      </c>
      <c r="L106" s="68">
        <v>52</v>
      </c>
      <c r="M106" s="68">
        <v>52</v>
      </c>
      <c r="N106" s="68">
        <f t="shared" si="85"/>
        <v>104</v>
      </c>
      <c r="O106" s="3">
        <f t="shared" si="86"/>
        <v>96</v>
      </c>
      <c r="P106" s="8">
        <f t="shared" si="87"/>
        <v>17060</v>
      </c>
      <c r="Q106" s="9">
        <f t="shared" si="88"/>
        <v>896.03998193999996</v>
      </c>
      <c r="R106" s="9">
        <f t="shared" si="89"/>
        <v>904.0798284</v>
      </c>
      <c r="S106" s="9">
        <f t="shared" si="90"/>
        <v>23</v>
      </c>
      <c r="T106" s="9">
        <f t="shared" si="91"/>
        <v>44</v>
      </c>
      <c r="U106" s="48"/>
      <c r="V106" s="48"/>
      <c r="W106" s="48"/>
      <c r="X106" s="48"/>
      <c r="Y106" s="49" t="str">
        <f>IF(U106&gt;0,VLOOKUP(U106,HOLEINONE!$A$1:$B$37,2,FALSE),"")</f>
        <v/>
      </c>
      <c r="Z106" s="49" t="str">
        <f>IF(V106&gt;0,VLOOKUP(V106,HOLEINONE!$A$1:$B$37,2,FALSE),"")</f>
        <v/>
      </c>
      <c r="AA106" s="49" t="str">
        <f>IF(W106&gt;0,VLOOKUP(W106,HOLEINONE!$A$1:$B$37,2,FALSE),"")</f>
        <v/>
      </c>
      <c r="AB106" s="49" t="str">
        <f>IF(X106&gt;0,VLOOKUP(X106,HOLEINONE!$A$1:$B$37,2,FALSE),"")</f>
        <v/>
      </c>
      <c r="AC106" s="58" t="str">
        <f>IF(U106&gt;0,SUM(Y106:AB106),"")</f>
        <v/>
      </c>
      <c r="AD106" s="3"/>
    </row>
    <row r="107" spans="1:30" ht="16.2">
      <c r="A107" s="52" t="s">
        <v>3</v>
      </c>
      <c r="B107" s="17" t="s">
        <v>652</v>
      </c>
      <c r="C107" s="18" t="s">
        <v>653</v>
      </c>
      <c r="D107" s="19" t="s">
        <v>61</v>
      </c>
      <c r="E107" s="19" t="s">
        <v>654</v>
      </c>
      <c r="F107" s="20" t="s">
        <v>8</v>
      </c>
      <c r="G107" s="21" t="s">
        <v>52</v>
      </c>
      <c r="H107" s="22">
        <v>18534</v>
      </c>
      <c r="I107" s="16">
        <v>5</v>
      </c>
      <c r="J107" s="16" t="str">
        <f t="shared" si="84"/>
        <v>A</v>
      </c>
      <c r="K107" s="24" t="s">
        <v>498</v>
      </c>
      <c r="L107" s="3">
        <v>51</v>
      </c>
      <c r="M107" s="3">
        <v>55</v>
      </c>
      <c r="N107" s="3">
        <f t="shared" si="85"/>
        <v>106</v>
      </c>
      <c r="O107" s="3">
        <f t="shared" si="86"/>
        <v>96</v>
      </c>
      <c r="P107" s="8">
        <f t="shared" si="87"/>
        <v>18534</v>
      </c>
      <c r="Q107" s="9">
        <f t="shared" si="88"/>
        <v>894.04998046599997</v>
      </c>
      <c r="R107" s="9">
        <f t="shared" si="89"/>
        <v>904.06981366000002</v>
      </c>
      <c r="S107" s="9">
        <f t="shared" si="90"/>
        <v>31</v>
      </c>
      <c r="T107" s="9">
        <f t="shared" si="91"/>
        <v>45</v>
      </c>
      <c r="U107" s="48"/>
      <c r="V107" s="48"/>
      <c r="W107" s="48"/>
      <c r="X107" s="48"/>
      <c r="Y107" s="49" t="str">
        <f>IF(U107&gt;0,VLOOKUP(U107,HOLEINONE!$A$1:$B$37,2,FALSE),"")</f>
        <v/>
      </c>
      <c r="Z107" s="49" t="str">
        <f>IF(V107&gt;0,VLOOKUP(V107,HOLEINONE!$A$1:$B$37,2,FALSE),"")</f>
        <v/>
      </c>
      <c r="AA107" s="49" t="str">
        <f>IF(W107&gt;0,VLOOKUP(W107,HOLEINONE!$A$1:$B$37,2,FALSE),"")</f>
        <v/>
      </c>
      <c r="AB107" s="49" t="str">
        <f>IF(X107&gt;0,VLOOKUP(X107,HOLEINONE!$A$1:$B$37,2,FALSE),"")</f>
        <v/>
      </c>
      <c r="AC107" s="58" t="str">
        <f>IF(U107&gt;0,SUM(Y107:AB107),"")</f>
        <v/>
      </c>
      <c r="AD107" s="3"/>
    </row>
    <row r="108" spans="1:30" ht="16.2">
      <c r="A108" s="52" t="s">
        <v>4</v>
      </c>
      <c r="B108" s="17" t="s">
        <v>55</v>
      </c>
      <c r="C108" s="18" t="s">
        <v>763</v>
      </c>
      <c r="D108" s="19" t="s">
        <v>56</v>
      </c>
      <c r="E108" s="19" t="s">
        <v>57</v>
      </c>
      <c r="F108" s="20" t="s">
        <v>8</v>
      </c>
      <c r="G108" s="21" t="s">
        <v>52</v>
      </c>
      <c r="H108" s="22">
        <v>17495</v>
      </c>
      <c r="I108" s="16">
        <v>4</v>
      </c>
      <c r="J108" s="16" t="str">
        <f t="shared" si="84"/>
        <v>A</v>
      </c>
      <c r="K108" s="24" t="s">
        <v>498</v>
      </c>
      <c r="L108" s="3">
        <v>53</v>
      </c>
      <c r="M108" s="3">
        <v>53</v>
      </c>
      <c r="N108" s="3">
        <f t="shared" si="85"/>
        <v>106</v>
      </c>
      <c r="O108" s="3">
        <f t="shared" si="86"/>
        <v>98</v>
      </c>
      <c r="P108" s="8">
        <f t="shared" si="87"/>
        <v>17495</v>
      </c>
      <c r="Q108" s="9">
        <f t="shared" si="88"/>
        <v>894.03998150500001</v>
      </c>
      <c r="R108" s="9">
        <f t="shared" si="89"/>
        <v>902.07982405000007</v>
      </c>
      <c r="S108" s="9">
        <f t="shared" si="90"/>
        <v>33</v>
      </c>
      <c r="T108" s="9">
        <f t="shared" si="91"/>
        <v>60</v>
      </c>
      <c r="U108" s="48"/>
      <c r="V108" s="48"/>
      <c r="W108" s="48"/>
      <c r="X108" s="48"/>
      <c r="Y108" s="49" t="str">
        <f>IF(U108&gt;0,VLOOKUP(U108,HOLEINONE!$A$1:$B$37,2,FALSE),"")</f>
        <v/>
      </c>
      <c r="Z108" s="49" t="str">
        <f>IF(V108&gt;0,VLOOKUP(V108,HOLEINONE!$A$1:$B$37,2,FALSE),"")</f>
        <v/>
      </c>
      <c r="AA108" s="49" t="str">
        <f>IF(W108&gt;0,VLOOKUP(W108,HOLEINONE!$A$1:$B$37,2,FALSE),"")</f>
        <v/>
      </c>
      <c r="AB108" s="49" t="str">
        <f>IF(X108&gt;0,VLOOKUP(X108,HOLEINONE!$A$1:$B$37,2,FALSE),"")</f>
        <v/>
      </c>
      <c r="AC108" s="58" t="str">
        <f>IF(U108&gt;0,SUM(Y108:AB108),"")</f>
        <v/>
      </c>
      <c r="AD108" s="3"/>
    </row>
    <row r="109" spans="1:30" ht="14.4">
      <c r="A109" s="52" t="s">
        <v>5</v>
      </c>
      <c r="B109" s="17" t="s">
        <v>63</v>
      </c>
      <c r="C109" s="18" t="s">
        <v>344</v>
      </c>
      <c r="D109" s="23" t="s">
        <v>61</v>
      </c>
      <c r="E109" s="19" t="s">
        <v>64</v>
      </c>
      <c r="F109" s="16" t="s">
        <v>8</v>
      </c>
      <c r="G109" s="21" t="s">
        <v>52</v>
      </c>
      <c r="H109" s="22">
        <v>17547</v>
      </c>
      <c r="I109" s="16">
        <v>6</v>
      </c>
      <c r="J109" s="16" t="str">
        <f t="shared" si="84"/>
        <v>A</v>
      </c>
      <c r="K109" s="24" t="s">
        <v>498</v>
      </c>
      <c r="L109" s="3">
        <v>50</v>
      </c>
      <c r="M109" s="3">
        <v>64</v>
      </c>
      <c r="N109" s="3">
        <f t="shared" si="85"/>
        <v>114</v>
      </c>
      <c r="O109" s="3">
        <f t="shared" si="86"/>
        <v>102</v>
      </c>
      <c r="P109" s="8">
        <f t="shared" si="87"/>
        <v>17547</v>
      </c>
      <c r="Q109" s="9">
        <f t="shared" si="88"/>
        <v>886.05998145299998</v>
      </c>
      <c r="R109" s="9">
        <f t="shared" si="89"/>
        <v>898.0598235299999</v>
      </c>
      <c r="S109" s="9">
        <f t="shared" si="90"/>
        <v>78</v>
      </c>
      <c r="T109" s="9">
        <f t="shared" si="91"/>
        <v>98</v>
      </c>
      <c r="U109" s="47"/>
      <c r="V109" s="47"/>
      <c r="W109" s="47"/>
      <c r="X109" s="47"/>
      <c r="Y109" s="4"/>
      <c r="Z109" s="4"/>
      <c r="AA109" s="4"/>
      <c r="AB109" s="4"/>
      <c r="AC109" s="15"/>
      <c r="AD109" s="3"/>
    </row>
    <row r="110" spans="1:30" ht="16.2">
      <c r="A110" s="52" t="s">
        <v>6</v>
      </c>
      <c r="B110" s="17" t="s">
        <v>758</v>
      </c>
      <c r="C110" s="18" t="s">
        <v>759</v>
      </c>
      <c r="D110" s="19" t="s">
        <v>603</v>
      </c>
      <c r="E110" s="19" t="s">
        <v>122</v>
      </c>
      <c r="F110" s="20" t="s">
        <v>8</v>
      </c>
      <c r="G110" s="21" t="s">
        <v>52</v>
      </c>
      <c r="H110" s="22">
        <v>16818</v>
      </c>
      <c r="I110" s="16">
        <v>6</v>
      </c>
      <c r="J110" s="16" t="str">
        <f t="shared" si="84"/>
        <v>A</v>
      </c>
      <c r="K110" s="24" t="s">
        <v>498</v>
      </c>
      <c r="L110" s="3">
        <v>57</v>
      </c>
      <c r="M110" s="3">
        <v>58</v>
      </c>
      <c r="N110" s="3">
        <f t="shared" si="85"/>
        <v>115</v>
      </c>
      <c r="O110" s="3">
        <f t="shared" si="86"/>
        <v>103</v>
      </c>
      <c r="P110" s="8">
        <f t="shared" si="87"/>
        <v>16818</v>
      </c>
      <c r="Q110" s="9">
        <f t="shared" si="88"/>
        <v>885.059982182</v>
      </c>
      <c r="R110" s="9">
        <f t="shared" si="89"/>
        <v>897.05983082</v>
      </c>
      <c r="S110" s="9">
        <f t="shared" si="90"/>
        <v>85</v>
      </c>
      <c r="T110" s="9">
        <f t="shared" si="91"/>
        <v>105</v>
      </c>
      <c r="U110" s="48"/>
      <c r="V110" s="48"/>
      <c r="W110" s="48"/>
      <c r="X110" s="48"/>
      <c r="Y110" s="49" t="str">
        <f>IF(U110&gt;0,VLOOKUP(U110,HOLEINONE!$A$1:$B$37,2,FALSE),"")</f>
        <v/>
      </c>
      <c r="Z110" s="49" t="str">
        <f>IF(V110&gt;0,VLOOKUP(V110,HOLEINONE!$A$1:$B$37,2,FALSE),"")</f>
        <v/>
      </c>
      <c r="AA110" s="49" t="str">
        <f>IF(W110&gt;0,VLOOKUP(W110,HOLEINONE!$A$1:$B$37,2,FALSE),"")</f>
        <v/>
      </c>
      <c r="AB110" s="49" t="str">
        <f>IF(X110&gt;0,VLOOKUP(X110,HOLEINONE!$A$1:$B$37,2,FALSE),"")</f>
        <v/>
      </c>
      <c r="AC110" s="58" t="str">
        <f>IF(U110&gt;0,SUM(Y110:AB110),"")</f>
        <v/>
      </c>
      <c r="AD110" s="3"/>
    </row>
    <row r="111" spans="1:30" ht="16.2">
      <c r="A111" s="52" t="s">
        <v>811</v>
      </c>
      <c r="B111" s="17" t="s">
        <v>624</v>
      </c>
      <c r="C111" s="18" t="s">
        <v>357</v>
      </c>
      <c r="D111" s="19" t="s">
        <v>625</v>
      </c>
      <c r="E111" s="19" t="s">
        <v>626</v>
      </c>
      <c r="F111" s="20" t="s">
        <v>8</v>
      </c>
      <c r="G111" s="21" t="s">
        <v>224</v>
      </c>
      <c r="H111" s="22">
        <v>18276</v>
      </c>
      <c r="I111" s="16">
        <v>6</v>
      </c>
      <c r="J111" s="16" t="str">
        <f t="shared" si="84"/>
        <v>A</v>
      </c>
      <c r="K111" s="24" t="s">
        <v>498</v>
      </c>
      <c r="L111" s="3">
        <v>54</v>
      </c>
      <c r="M111" s="3">
        <v>61</v>
      </c>
      <c r="N111" s="3">
        <f t="shared" si="85"/>
        <v>115</v>
      </c>
      <c r="O111" s="3">
        <f t="shared" si="86"/>
        <v>103</v>
      </c>
      <c r="P111" s="8">
        <f t="shared" si="87"/>
        <v>18276</v>
      </c>
      <c r="Q111" s="9">
        <f t="shared" si="88"/>
        <v>885.05998072399996</v>
      </c>
      <c r="R111" s="9">
        <f t="shared" si="89"/>
        <v>897.05981623999992</v>
      </c>
      <c r="S111" s="9">
        <f t="shared" si="90"/>
        <v>86</v>
      </c>
      <c r="T111" s="9">
        <f t="shared" si="91"/>
        <v>106</v>
      </c>
      <c r="U111" s="48"/>
      <c r="V111" s="48"/>
      <c r="W111" s="48"/>
      <c r="X111" s="48"/>
      <c r="Y111" s="49" t="str">
        <f>IF(U111&gt;0,VLOOKUP(U111,HOLEINONE!$A$1:$B$37,2,FALSE),"")</f>
        <v/>
      </c>
      <c r="Z111" s="49" t="str">
        <f>IF(V111&gt;0,VLOOKUP(V111,HOLEINONE!$A$1:$B$37,2,FALSE),"")</f>
        <v/>
      </c>
      <c r="AA111" s="49" t="str">
        <f>IF(W111&gt;0,VLOOKUP(W111,HOLEINONE!$A$1:$B$37,2,FALSE),"")</f>
        <v/>
      </c>
      <c r="AB111" s="49" t="str">
        <f>IF(X111&gt;0,VLOOKUP(X111,HOLEINONE!$A$1:$B$37,2,FALSE),"")</f>
        <v/>
      </c>
      <c r="AC111" s="58" t="str">
        <f>IF(U111&gt;0,SUM(Y111:AB111),"")</f>
        <v/>
      </c>
      <c r="AD111" s="3"/>
    </row>
    <row r="112" spans="1:30" ht="16.2">
      <c r="A112" s="52" t="s">
        <v>812</v>
      </c>
      <c r="B112" s="17" t="s">
        <v>618</v>
      </c>
      <c r="C112" s="18" t="s">
        <v>361</v>
      </c>
      <c r="D112" s="31" t="s">
        <v>619</v>
      </c>
      <c r="E112" s="31" t="s">
        <v>620</v>
      </c>
      <c r="F112" s="16" t="s">
        <v>8</v>
      </c>
      <c r="G112" s="21" t="s">
        <v>263</v>
      </c>
      <c r="H112" s="22">
        <v>16522</v>
      </c>
      <c r="I112" s="16">
        <v>6</v>
      </c>
      <c r="J112" s="16" t="str">
        <f t="shared" si="84"/>
        <v>A</v>
      </c>
      <c r="K112" s="24" t="s">
        <v>498</v>
      </c>
      <c r="L112" s="3">
        <v>60</v>
      </c>
      <c r="M112" s="3">
        <v>56</v>
      </c>
      <c r="N112" s="3">
        <f t="shared" si="85"/>
        <v>116</v>
      </c>
      <c r="O112" s="3">
        <f t="shared" si="86"/>
        <v>104</v>
      </c>
      <c r="P112" s="8">
        <f t="shared" si="87"/>
        <v>16522</v>
      </c>
      <c r="Q112" s="9">
        <f t="shared" si="88"/>
        <v>884.05998247799994</v>
      </c>
      <c r="R112" s="9">
        <f t="shared" si="89"/>
        <v>896.05983377999996</v>
      </c>
      <c r="S112" s="9">
        <f t="shared" si="90"/>
        <v>94</v>
      </c>
      <c r="T112" s="9">
        <f t="shared" si="91"/>
        <v>111</v>
      </c>
      <c r="U112" s="48"/>
      <c r="V112" s="48"/>
      <c r="W112" s="48"/>
      <c r="X112" s="48"/>
      <c r="Y112" s="49" t="str">
        <f>IF(U112&gt;0,VLOOKUP(U112,HOLEINONE!$A$1:$B$37,2,FALSE),"")</f>
        <v/>
      </c>
      <c r="Z112" s="49" t="str">
        <f>IF(V112&gt;0,VLOOKUP(V112,HOLEINONE!$A$1:$B$37,2,FALSE),"")</f>
        <v/>
      </c>
      <c r="AA112" s="49" t="str">
        <f>IF(W112&gt;0,VLOOKUP(W112,HOLEINONE!$A$1:$B$37,2,FALSE),"")</f>
        <v/>
      </c>
      <c r="AB112" s="49" t="str">
        <f>IF(X112&gt;0,VLOOKUP(X112,HOLEINONE!$A$1:$B$37,2,FALSE),"")</f>
        <v/>
      </c>
      <c r="AC112" s="58" t="str">
        <f>IF(U112&gt;0,SUM(Y112:AB112),"")</f>
        <v/>
      </c>
      <c r="AD112" s="3"/>
    </row>
    <row r="113" spans="1:30" ht="14.4">
      <c r="A113" s="52" t="s">
        <v>813</v>
      </c>
      <c r="B113" s="17" t="s">
        <v>656</v>
      </c>
      <c r="C113" s="18" t="s">
        <v>329</v>
      </c>
      <c r="D113" s="23" t="s">
        <v>657</v>
      </c>
      <c r="E113" s="23" t="s">
        <v>155</v>
      </c>
      <c r="F113" s="16" t="s">
        <v>8</v>
      </c>
      <c r="G113" s="21" t="s">
        <v>17</v>
      </c>
      <c r="H113" s="22">
        <v>17992</v>
      </c>
      <c r="I113" s="16">
        <v>6</v>
      </c>
      <c r="J113" s="16" t="str">
        <f t="shared" si="84"/>
        <v>A</v>
      </c>
      <c r="K113" s="24" t="s">
        <v>498</v>
      </c>
      <c r="L113" s="3">
        <v>56</v>
      </c>
      <c r="M113" s="3">
        <v>62</v>
      </c>
      <c r="N113" s="3">
        <f t="shared" si="85"/>
        <v>118</v>
      </c>
      <c r="O113" s="3">
        <f t="shared" si="86"/>
        <v>106</v>
      </c>
      <c r="P113" s="8">
        <f t="shared" si="87"/>
        <v>17992</v>
      </c>
      <c r="Q113" s="9">
        <f t="shared" si="88"/>
        <v>882.05998100799991</v>
      </c>
      <c r="R113" s="9">
        <f t="shared" si="89"/>
        <v>894.0598190799999</v>
      </c>
      <c r="S113" s="9">
        <f t="shared" si="90"/>
        <v>107</v>
      </c>
      <c r="T113" s="9">
        <f t="shared" si="91"/>
        <v>124</v>
      </c>
      <c r="U113" s="47"/>
      <c r="V113" s="47"/>
      <c r="W113" s="47"/>
      <c r="X113" s="47"/>
      <c r="Y113" s="4"/>
      <c r="Z113" s="4"/>
      <c r="AA113" s="4"/>
      <c r="AB113" s="4"/>
      <c r="AC113" s="15"/>
      <c r="AD113" s="3"/>
    </row>
    <row r="114" spans="1:30" ht="16.2">
      <c r="A114" s="52" t="s">
        <v>814</v>
      </c>
      <c r="B114" s="17" t="s">
        <v>643</v>
      </c>
      <c r="C114" s="18" t="s">
        <v>336</v>
      </c>
      <c r="D114" s="19" t="s">
        <v>549</v>
      </c>
      <c r="E114" s="19" t="s">
        <v>644</v>
      </c>
      <c r="F114" s="20" t="s">
        <v>8</v>
      </c>
      <c r="G114" s="21" t="s">
        <v>17</v>
      </c>
      <c r="H114" s="22">
        <v>17710</v>
      </c>
      <c r="I114" s="16">
        <v>6</v>
      </c>
      <c r="J114" s="16" t="str">
        <f t="shared" si="84"/>
        <v>A</v>
      </c>
      <c r="K114" s="24" t="s">
        <v>498</v>
      </c>
      <c r="L114" s="3">
        <v>62</v>
      </c>
      <c r="M114" s="3">
        <v>57</v>
      </c>
      <c r="N114" s="3">
        <f t="shared" si="85"/>
        <v>119</v>
      </c>
      <c r="O114" s="3">
        <f t="shared" si="86"/>
        <v>107</v>
      </c>
      <c r="P114" s="8">
        <f t="shared" si="87"/>
        <v>17710</v>
      </c>
      <c r="Q114" s="9">
        <f t="shared" si="88"/>
        <v>881.05998129</v>
      </c>
      <c r="R114" s="9">
        <f t="shared" si="89"/>
        <v>893.05982189999997</v>
      </c>
      <c r="S114" s="9">
        <f t="shared" si="90"/>
        <v>113</v>
      </c>
      <c r="T114" s="9">
        <f t="shared" si="91"/>
        <v>129</v>
      </c>
      <c r="U114" s="48" t="s">
        <v>473</v>
      </c>
      <c r="V114" s="48"/>
      <c r="W114" s="48"/>
      <c r="X114" s="48"/>
      <c r="Y114" s="49">
        <f>IF(U114&gt;0,VLOOKUP(U114,HOLEINONE!$A$1:$B$37,2,FALSE),"")</f>
        <v>6</v>
      </c>
      <c r="Z114" s="49" t="str">
        <f>IF(V114&gt;0,VLOOKUP(V114,HOLEINONE!$A$1:$B$37,2,FALSE),"")</f>
        <v/>
      </c>
      <c r="AA114" s="49" t="str">
        <f>IF(W114&gt;0,VLOOKUP(W114,HOLEINONE!$A$1:$B$37,2,FALSE),"")</f>
        <v/>
      </c>
      <c r="AB114" s="49" t="str">
        <f>IF(X114&gt;0,VLOOKUP(X114,HOLEINONE!$A$1:$B$37,2,FALSE),"")</f>
        <v/>
      </c>
      <c r="AC114" s="58">
        <f>IF(U114&gt;0,SUM(Y114:AB114),"")</f>
        <v>6</v>
      </c>
      <c r="AD114" s="52" t="s">
        <v>839</v>
      </c>
    </row>
    <row r="115" spans="1:30" ht="14.4">
      <c r="A115" s="52" t="s">
        <v>815</v>
      </c>
      <c r="B115" s="17" t="s">
        <v>593</v>
      </c>
      <c r="C115" s="18" t="s">
        <v>320</v>
      </c>
      <c r="D115" s="19" t="s">
        <v>594</v>
      </c>
      <c r="E115" s="19" t="s">
        <v>595</v>
      </c>
      <c r="F115" s="20" t="s">
        <v>8</v>
      </c>
      <c r="G115" s="21" t="s">
        <v>52</v>
      </c>
      <c r="H115" s="22">
        <v>16582</v>
      </c>
      <c r="I115" s="16">
        <v>4</v>
      </c>
      <c r="J115" s="16" t="str">
        <f t="shared" si="84"/>
        <v>A</v>
      </c>
      <c r="K115" s="24" t="s">
        <v>498</v>
      </c>
      <c r="L115" s="3">
        <v>59</v>
      </c>
      <c r="M115" s="3">
        <v>61</v>
      </c>
      <c r="N115" s="3">
        <f t="shared" si="85"/>
        <v>120</v>
      </c>
      <c r="O115" s="3">
        <f t="shared" si="86"/>
        <v>112</v>
      </c>
      <c r="P115" s="8">
        <f t="shared" si="87"/>
        <v>16582</v>
      </c>
      <c r="Q115" s="9">
        <f t="shared" si="88"/>
        <v>880.03998241800002</v>
      </c>
      <c r="R115" s="9">
        <f t="shared" si="89"/>
        <v>888.07983318000004</v>
      </c>
      <c r="S115" s="9">
        <f t="shared" si="90"/>
        <v>119</v>
      </c>
      <c r="T115" s="9">
        <f t="shared" si="91"/>
        <v>161</v>
      </c>
      <c r="U115" s="47"/>
      <c r="V115" s="47"/>
      <c r="W115" s="47"/>
      <c r="X115" s="47"/>
      <c r="Y115" s="4"/>
      <c r="Z115" s="4"/>
      <c r="AA115" s="4"/>
      <c r="AB115" s="4"/>
      <c r="AC115" s="15"/>
      <c r="AD115" s="3"/>
    </row>
    <row r="116" spans="1:30" ht="16.2">
      <c r="A116" s="52" t="s">
        <v>816</v>
      </c>
      <c r="B116" s="17" t="s">
        <v>637</v>
      </c>
      <c r="C116" s="18" t="s">
        <v>349</v>
      </c>
      <c r="D116" s="19" t="s">
        <v>127</v>
      </c>
      <c r="E116" s="19" t="s">
        <v>638</v>
      </c>
      <c r="F116" s="20" t="s">
        <v>8</v>
      </c>
      <c r="G116" s="21" t="s">
        <v>263</v>
      </c>
      <c r="H116" s="22">
        <v>16369</v>
      </c>
      <c r="I116" s="16">
        <v>6</v>
      </c>
      <c r="J116" s="16" t="str">
        <f t="shared" si="84"/>
        <v>A</v>
      </c>
      <c r="K116" s="24" t="s">
        <v>498</v>
      </c>
      <c r="L116" s="3">
        <v>58</v>
      </c>
      <c r="M116" s="3">
        <v>63</v>
      </c>
      <c r="N116" s="3">
        <f t="shared" si="85"/>
        <v>121</v>
      </c>
      <c r="O116" s="3">
        <f t="shared" si="86"/>
        <v>109</v>
      </c>
      <c r="P116" s="8">
        <f t="shared" si="87"/>
        <v>16369</v>
      </c>
      <c r="Q116" s="9">
        <f t="shared" si="88"/>
        <v>879.05998263099991</v>
      </c>
      <c r="R116" s="9">
        <f t="shared" si="89"/>
        <v>891.05983530999993</v>
      </c>
      <c r="S116" s="9">
        <f t="shared" si="90"/>
        <v>124</v>
      </c>
      <c r="T116" s="9">
        <f t="shared" si="91"/>
        <v>144</v>
      </c>
      <c r="U116" s="47" t="s">
        <v>486</v>
      </c>
      <c r="V116" s="47"/>
      <c r="W116" s="47"/>
      <c r="X116" s="47"/>
      <c r="Y116" s="49">
        <f>IF(U116&gt;0,VLOOKUP(U116,HOLEINONE!$A$1:$B$37,2,FALSE),"")</f>
        <v>6</v>
      </c>
      <c r="Z116" s="49" t="str">
        <f>IF(V116&gt;0,VLOOKUP(V116,HOLEINONE!$A$1:$B$37,2,FALSE),"")</f>
        <v/>
      </c>
      <c r="AA116" s="49" t="str">
        <f>IF(W116&gt;0,VLOOKUP(W116,HOLEINONE!$A$1:$B$37,2,FALSE),"")</f>
        <v/>
      </c>
      <c r="AB116" s="49" t="str">
        <f>IF(X116&gt;0,VLOOKUP(X116,HOLEINONE!$A$1:$B$37,2,FALSE),"")</f>
        <v/>
      </c>
      <c r="AC116" s="58">
        <f>IF(U116&gt;0,SUM(Y116:AB116),"")</f>
        <v>6</v>
      </c>
      <c r="AD116" s="52" t="s">
        <v>840</v>
      </c>
    </row>
    <row r="117" spans="1:30" ht="14.4">
      <c r="A117" s="52" t="s">
        <v>817</v>
      </c>
      <c r="B117" s="17" t="s">
        <v>49</v>
      </c>
      <c r="C117" s="18" t="s">
        <v>757</v>
      </c>
      <c r="D117" s="19" t="s">
        <v>50</v>
      </c>
      <c r="E117" s="19" t="s">
        <v>51</v>
      </c>
      <c r="F117" s="20" t="s">
        <v>8</v>
      </c>
      <c r="G117" s="21" t="s">
        <v>52</v>
      </c>
      <c r="H117" s="22">
        <v>15516</v>
      </c>
      <c r="I117" s="16">
        <v>5</v>
      </c>
      <c r="J117" s="16" t="str">
        <f t="shared" si="84"/>
        <v>A</v>
      </c>
      <c r="K117" s="24" t="s">
        <v>498</v>
      </c>
      <c r="L117" s="3">
        <v>61</v>
      </c>
      <c r="M117" s="3">
        <v>61</v>
      </c>
      <c r="N117" s="3">
        <f t="shared" si="85"/>
        <v>122</v>
      </c>
      <c r="O117" s="3">
        <f t="shared" si="86"/>
        <v>112</v>
      </c>
      <c r="P117" s="8">
        <f t="shared" si="87"/>
        <v>15516</v>
      </c>
      <c r="Q117" s="9">
        <f t="shared" si="88"/>
        <v>878.04998348399999</v>
      </c>
      <c r="R117" s="9">
        <f t="shared" si="89"/>
        <v>888.06984384000009</v>
      </c>
      <c r="S117" s="9">
        <f t="shared" si="90"/>
        <v>132</v>
      </c>
      <c r="T117" s="9">
        <f t="shared" si="91"/>
        <v>163</v>
      </c>
      <c r="U117" s="47"/>
      <c r="V117" s="47"/>
      <c r="W117" s="47"/>
      <c r="X117" s="47"/>
      <c r="Y117" s="4"/>
      <c r="Z117" s="4"/>
      <c r="AA117" s="4"/>
      <c r="AB117" s="4"/>
      <c r="AC117" s="15"/>
      <c r="AD117" s="3"/>
    </row>
    <row r="118" spans="1:30" ht="14.4">
      <c r="A118" s="52" t="s">
        <v>818</v>
      </c>
      <c r="B118" s="17" t="s">
        <v>270</v>
      </c>
      <c r="C118" s="18" t="s">
        <v>345</v>
      </c>
      <c r="D118" s="19" t="s">
        <v>271</v>
      </c>
      <c r="E118" s="19" t="s">
        <v>272</v>
      </c>
      <c r="F118" s="20" t="s">
        <v>8</v>
      </c>
      <c r="G118" s="21" t="s">
        <v>263</v>
      </c>
      <c r="H118" s="22">
        <v>17828</v>
      </c>
      <c r="I118" s="16">
        <v>6</v>
      </c>
      <c r="J118" s="16" t="str">
        <f t="shared" si="84"/>
        <v>A</v>
      </c>
      <c r="K118" s="24" t="s">
        <v>498</v>
      </c>
      <c r="L118" s="3">
        <v>58</v>
      </c>
      <c r="M118" s="3">
        <v>67</v>
      </c>
      <c r="N118" s="3">
        <f t="shared" si="85"/>
        <v>125</v>
      </c>
      <c r="O118" s="3">
        <f t="shared" si="86"/>
        <v>113</v>
      </c>
      <c r="P118" s="8">
        <f t="shared" si="87"/>
        <v>17828</v>
      </c>
      <c r="Q118" s="9">
        <f t="shared" si="88"/>
        <v>875.05998117199999</v>
      </c>
      <c r="R118" s="9">
        <f t="shared" si="89"/>
        <v>887.05982071999995</v>
      </c>
      <c r="S118" s="9">
        <f t="shared" si="90"/>
        <v>143</v>
      </c>
      <c r="T118" s="9">
        <f t="shared" si="91"/>
        <v>170</v>
      </c>
      <c r="U118" s="47"/>
      <c r="V118" s="47"/>
      <c r="W118" s="47"/>
      <c r="X118" s="47"/>
      <c r="Y118" s="4"/>
      <c r="Z118" s="4"/>
      <c r="AA118" s="4"/>
      <c r="AB118" s="4"/>
      <c r="AC118" s="15"/>
      <c r="AD118" s="3"/>
    </row>
    <row r="119" spans="1:30" ht="16.2">
      <c r="A119" s="52" t="s">
        <v>819</v>
      </c>
      <c r="B119" s="17" t="s">
        <v>608</v>
      </c>
      <c r="C119" s="18" t="s">
        <v>368</v>
      </c>
      <c r="D119" s="19" t="s">
        <v>609</v>
      </c>
      <c r="E119" s="19" t="s">
        <v>203</v>
      </c>
      <c r="F119" s="20" t="s">
        <v>8</v>
      </c>
      <c r="G119" s="21" t="s">
        <v>224</v>
      </c>
      <c r="H119" s="22">
        <v>16851</v>
      </c>
      <c r="I119" s="16">
        <v>6</v>
      </c>
      <c r="J119" s="16" t="str">
        <f t="shared" si="84"/>
        <v>A</v>
      </c>
      <c r="K119" s="24" t="s">
        <v>498</v>
      </c>
      <c r="L119" s="3">
        <v>62</v>
      </c>
      <c r="M119" s="3">
        <v>65</v>
      </c>
      <c r="N119" s="3">
        <f t="shared" si="85"/>
        <v>127</v>
      </c>
      <c r="O119" s="3">
        <f t="shared" si="86"/>
        <v>115</v>
      </c>
      <c r="P119" s="8">
        <f t="shared" si="87"/>
        <v>16851</v>
      </c>
      <c r="Q119" s="9">
        <f t="shared" si="88"/>
        <v>873.05998214899989</v>
      </c>
      <c r="R119" s="9">
        <f t="shared" si="89"/>
        <v>885.05983048999997</v>
      </c>
      <c r="S119" s="9">
        <f t="shared" si="90"/>
        <v>149</v>
      </c>
      <c r="T119" s="9">
        <f t="shared" si="91"/>
        <v>182</v>
      </c>
      <c r="U119" s="48" t="s">
        <v>473</v>
      </c>
      <c r="V119" s="48"/>
      <c r="W119" s="48"/>
      <c r="X119" s="48"/>
      <c r="Y119" s="49">
        <f>IF(U119&gt;0,VLOOKUP(U119,HOLEINONE!$A$1:$B$37,2,FALSE),"")</f>
        <v>6</v>
      </c>
      <c r="Z119" s="49" t="str">
        <f>IF(V119&gt;0,VLOOKUP(V119,HOLEINONE!$A$1:$B$37,2,FALSE),"")</f>
        <v/>
      </c>
      <c r="AA119" s="49" t="str">
        <f>IF(W119&gt;0,VLOOKUP(W119,HOLEINONE!$A$1:$B$37,2,FALSE),"")</f>
        <v/>
      </c>
      <c r="AB119" s="49" t="str">
        <f>IF(X119&gt;0,VLOOKUP(X119,HOLEINONE!$A$1:$B$37,2,FALSE),"")</f>
        <v/>
      </c>
      <c r="AC119" s="58">
        <f>IF(U119&gt;0,SUM(Y119:AB119),"")</f>
        <v>6</v>
      </c>
      <c r="AD119" s="52" t="s">
        <v>842</v>
      </c>
    </row>
    <row r="120" spans="1:30" ht="17.399999999999999">
      <c r="A120" s="3"/>
      <c r="B120" s="108" t="s">
        <v>794</v>
      </c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3"/>
      <c r="P120" s="8"/>
      <c r="Q120" s="9"/>
      <c r="R120" s="9"/>
      <c r="S120" s="9"/>
      <c r="T120" s="9"/>
      <c r="U120" s="48"/>
      <c r="V120" s="48"/>
      <c r="W120" s="48"/>
      <c r="X120" s="48"/>
      <c r="Y120" s="49"/>
      <c r="Z120" s="49"/>
      <c r="AA120" s="49"/>
      <c r="AB120" s="49"/>
      <c r="AC120" s="58"/>
      <c r="AD120" s="52"/>
    </row>
    <row r="121" spans="1:30" ht="16.2">
      <c r="A121" s="79" t="s">
        <v>0</v>
      </c>
      <c r="B121" s="60" t="s">
        <v>615</v>
      </c>
      <c r="C121" s="61" t="s">
        <v>358</v>
      </c>
      <c r="D121" s="63" t="s">
        <v>616</v>
      </c>
      <c r="E121" s="63" t="s">
        <v>617</v>
      </c>
      <c r="F121" s="64" t="s">
        <v>8</v>
      </c>
      <c r="G121" s="65" t="s">
        <v>52</v>
      </c>
      <c r="H121" s="66">
        <v>16973</v>
      </c>
      <c r="I121" s="67">
        <v>1</v>
      </c>
      <c r="J121" s="67" t="str">
        <f t="shared" ref="J121:J125" si="93">IF(I121="","",IF(I121&lt;=3,"EX",IF(I121&lt;=6,"A",IF(I121&lt;=9,"B","C"))))</f>
        <v>EX</v>
      </c>
      <c r="K121" s="67" t="s">
        <v>498</v>
      </c>
      <c r="L121" s="68">
        <v>47</v>
      </c>
      <c r="M121" s="68">
        <v>51</v>
      </c>
      <c r="N121" s="68">
        <f t="shared" ref="N121:N125" si="94">SUM(L121+M121)</f>
        <v>98</v>
      </c>
      <c r="O121" s="3">
        <f t="shared" ref="O121:O125" si="95">SUM(N121-(2*I121))</f>
        <v>96</v>
      </c>
      <c r="P121" s="8">
        <f t="shared" ref="P121:P125" si="96">H121</f>
        <v>16973</v>
      </c>
      <c r="Q121" s="9">
        <f t="shared" ref="Q121:Q125" si="97">IF(B121&gt;0,999.999999-N121+(I121*0.01)+(P121*-0.000000001),"")</f>
        <v>902.00998202699998</v>
      </c>
      <c r="R121" s="9">
        <f t="shared" ref="R121:R125" si="98">IF(B121&gt;0,999.999999-O121+(0.12-(I121*0.01))+(P121*-0.00000001)," ")</f>
        <v>904.10982926999998</v>
      </c>
      <c r="S121" s="9">
        <f>IF(B121&gt;0,RANK(Q121,Q:Q),"")</f>
        <v>7</v>
      </c>
      <c r="T121" s="9">
        <f>IF(B121&gt;0,RANK(R121,R:R),"")</f>
        <v>43</v>
      </c>
      <c r="U121" s="47" t="s">
        <v>456</v>
      </c>
      <c r="V121" s="47"/>
      <c r="W121" s="47"/>
      <c r="X121" s="47"/>
      <c r="Y121" s="49">
        <f>IF(U121&gt;0,VLOOKUP(U121,HOLEINONE!$A$1:$B$37,2,FALSE),"")</f>
        <v>10</v>
      </c>
      <c r="Z121" s="49" t="str">
        <f>IF(V121&gt;0,VLOOKUP(V121,HOLEINONE!$A$1:$B$37,2,FALSE),"")</f>
        <v/>
      </c>
      <c r="AA121" s="49" t="str">
        <f>IF(W121&gt;0,VLOOKUP(W121,HOLEINONE!$A$1:$B$37,2,FALSE),"")</f>
        <v/>
      </c>
      <c r="AB121" s="49" t="str">
        <f>IF(X121&gt;0,VLOOKUP(X121,HOLEINONE!$A$1:$B$37,2,FALSE),"")</f>
        <v/>
      </c>
      <c r="AC121" s="58">
        <f>IF(U121&gt;0,SUM(Y121:AB121),"")</f>
        <v>10</v>
      </c>
      <c r="AD121" s="52" t="s">
        <v>819</v>
      </c>
    </row>
    <row r="122" spans="1:30" ht="16.2">
      <c r="A122" s="79" t="s">
        <v>1</v>
      </c>
      <c r="B122" s="60" t="s">
        <v>58</v>
      </c>
      <c r="C122" s="61" t="s">
        <v>766</v>
      </c>
      <c r="D122" s="62" t="s">
        <v>56</v>
      </c>
      <c r="E122" s="62" t="s">
        <v>59</v>
      </c>
      <c r="F122" s="69" t="s">
        <v>8</v>
      </c>
      <c r="G122" s="65" t="s">
        <v>52</v>
      </c>
      <c r="H122" s="66">
        <v>16676</v>
      </c>
      <c r="I122" s="67">
        <v>2</v>
      </c>
      <c r="J122" s="67" t="str">
        <f t="shared" si="93"/>
        <v>EX</v>
      </c>
      <c r="K122" s="67" t="s">
        <v>498</v>
      </c>
      <c r="L122" s="68">
        <v>51</v>
      </c>
      <c r="M122" s="68">
        <v>55</v>
      </c>
      <c r="N122" s="68">
        <f t="shared" si="94"/>
        <v>106</v>
      </c>
      <c r="O122" s="3">
        <f t="shared" si="95"/>
        <v>102</v>
      </c>
      <c r="P122" s="8">
        <f t="shared" si="96"/>
        <v>16676</v>
      </c>
      <c r="Q122" s="9">
        <f t="shared" si="97"/>
        <v>894.01998232400001</v>
      </c>
      <c r="R122" s="9">
        <f t="shared" si="98"/>
        <v>898.09983224000007</v>
      </c>
      <c r="S122" s="9">
        <f>IF(B122&gt;0,RANK(Q122,Q:Q),"")</f>
        <v>36</v>
      </c>
      <c r="T122" s="9">
        <f>IF(B122&gt;0,RANK(R122,R:R),"")</f>
        <v>92</v>
      </c>
      <c r="U122" s="48"/>
      <c r="V122" s="48"/>
      <c r="W122" s="48"/>
      <c r="X122" s="48"/>
      <c r="Y122" s="49" t="str">
        <f>IF(U122&gt;0,VLOOKUP(U122,HOLEINONE!$A$1:$B$37,2,FALSE),"")</f>
        <v/>
      </c>
      <c r="Z122" s="49" t="str">
        <f>IF(V122&gt;0,VLOOKUP(V122,HOLEINONE!$A$1:$B$37,2,FALSE),"")</f>
        <v/>
      </c>
      <c r="AA122" s="49" t="str">
        <f>IF(W122&gt;0,VLOOKUP(W122,HOLEINONE!$A$1:$B$37,2,FALSE),"")</f>
        <v/>
      </c>
      <c r="AB122" s="49" t="str">
        <f>IF(X122&gt;0,VLOOKUP(X122,HOLEINONE!$A$1:$B$37,2,FALSE),"")</f>
        <v/>
      </c>
      <c r="AC122" s="58" t="str">
        <f>IF(U122&gt;0,SUM(Y122:AB122),"")</f>
        <v/>
      </c>
      <c r="AD122" s="3"/>
    </row>
    <row r="123" spans="1:30" ht="16.2">
      <c r="A123" s="79" t="s">
        <v>2</v>
      </c>
      <c r="B123" s="60" t="s">
        <v>760</v>
      </c>
      <c r="C123" s="61" t="s">
        <v>761</v>
      </c>
      <c r="D123" s="75" t="s">
        <v>211</v>
      </c>
      <c r="E123" s="75" t="s">
        <v>762</v>
      </c>
      <c r="F123" s="69" t="s">
        <v>8</v>
      </c>
      <c r="G123" s="65" t="s">
        <v>562</v>
      </c>
      <c r="H123" s="66">
        <v>16304</v>
      </c>
      <c r="I123" s="67">
        <v>3</v>
      </c>
      <c r="J123" s="67" t="str">
        <f t="shared" si="93"/>
        <v>EX</v>
      </c>
      <c r="K123" s="67" t="s">
        <v>498</v>
      </c>
      <c r="L123" s="68">
        <v>53</v>
      </c>
      <c r="M123" s="68">
        <v>54</v>
      </c>
      <c r="N123" s="68">
        <f t="shared" si="94"/>
        <v>107</v>
      </c>
      <c r="O123" s="3">
        <f t="shared" si="95"/>
        <v>101</v>
      </c>
      <c r="P123" s="8">
        <f t="shared" si="96"/>
        <v>16304</v>
      </c>
      <c r="Q123" s="9">
        <f t="shared" si="97"/>
        <v>893.02998269599993</v>
      </c>
      <c r="R123" s="9">
        <f t="shared" si="98"/>
        <v>899.08983596000007</v>
      </c>
      <c r="S123" s="9">
        <f>IF(B123&gt;0,RANK(Q123,Q:Q),"")</f>
        <v>45</v>
      </c>
      <c r="T123" s="9">
        <f>IF(B123&gt;0,RANK(R123,R:R),"")</f>
        <v>83</v>
      </c>
      <c r="U123" s="48" t="s">
        <v>456</v>
      </c>
      <c r="V123" s="48"/>
      <c r="W123" s="48"/>
      <c r="X123" s="48"/>
      <c r="Y123" s="49">
        <f>IF(U123&gt;0,VLOOKUP(U123,HOLEINONE!$A$1:$B$37,2,FALSE),"")</f>
        <v>10</v>
      </c>
      <c r="Z123" s="49" t="str">
        <f>IF(V123&gt;0,VLOOKUP(V123,HOLEINONE!$A$1:$B$37,2,FALSE),"")</f>
        <v/>
      </c>
      <c r="AA123" s="49" t="str">
        <f>IF(W123&gt;0,VLOOKUP(W123,HOLEINONE!$A$1:$B$37,2,FALSE),"")</f>
        <v/>
      </c>
      <c r="AB123" s="49" t="str">
        <f>IF(X123&gt;0,VLOOKUP(X123,HOLEINONE!$A$1:$B$37,2,FALSE),"")</f>
        <v/>
      </c>
      <c r="AC123" s="58">
        <f>IF(U123&gt;0,SUM(Y123:AB123),"")</f>
        <v>10</v>
      </c>
      <c r="AD123" s="52" t="s">
        <v>820</v>
      </c>
    </row>
    <row r="124" spans="1:30" ht="16.2">
      <c r="A124" s="3" t="s">
        <v>3</v>
      </c>
      <c r="B124" s="60" t="s">
        <v>95</v>
      </c>
      <c r="C124" s="61" t="s">
        <v>327</v>
      </c>
      <c r="D124" s="62" t="s">
        <v>96</v>
      </c>
      <c r="E124" s="62" t="s">
        <v>97</v>
      </c>
      <c r="F124" s="69" t="s">
        <v>8</v>
      </c>
      <c r="G124" s="65" t="s">
        <v>94</v>
      </c>
      <c r="H124" s="66">
        <v>18070</v>
      </c>
      <c r="I124" s="67">
        <v>0</v>
      </c>
      <c r="J124" s="67" t="str">
        <f t="shared" si="93"/>
        <v>EX</v>
      </c>
      <c r="K124" s="67" t="s">
        <v>498</v>
      </c>
      <c r="L124" s="68">
        <v>54</v>
      </c>
      <c r="M124" s="68">
        <v>54</v>
      </c>
      <c r="N124" s="68">
        <f t="shared" si="94"/>
        <v>108</v>
      </c>
      <c r="O124" s="3">
        <f t="shared" si="95"/>
        <v>108</v>
      </c>
      <c r="P124" s="8">
        <f t="shared" si="96"/>
        <v>18070</v>
      </c>
      <c r="Q124" s="9">
        <f t="shared" si="97"/>
        <v>891.99998092999999</v>
      </c>
      <c r="R124" s="9">
        <f t="shared" si="98"/>
        <v>892.11981830000002</v>
      </c>
      <c r="S124" s="9">
        <f>IF(B124&gt;0,RANK(Q124,Q:Q),"")</f>
        <v>50</v>
      </c>
      <c r="T124" s="9">
        <f>IF(B124&gt;0,RANK(R124,R:R),"")</f>
        <v>135</v>
      </c>
      <c r="U124" s="83" t="s">
        <v>455</v>
      </c>
      <c r="V124" s="83"/>
      <c r="W124" s="83"/>
      <c r="X124" s="83"/>
      <c r="Y124" s="81">
        <f>IF(U124&gt;0,VLOOKUP(U124,HOLEINONE!$A$1:$B$37,2,FALSE),"")</f>
        <v>20</v>
      </c>
      <c r="Z124" s="81" t="str">
        <f>IF(V124&gt;0,VLOOKUP(V124,HOLEINONE!$A$1:$B$37,2,FALSE),"")</f>
        <v/>
      </c>
      <c r="AA124" s="81" t="str">
        <f>IF(W124&gt;0,VLOOKUP(W124,HOLEINONE!$A$1:$B$37,2,FALSE),"")</f>
        <v/>
      </c>
      <c r="AB124" s="81" t="str">
        <f>IF(X124&gt;0,VLOOKUP(X124,HOLEINONE!$A$1:$B$37,2,FALSE),"")</f>
        <v/>
      </c>
      <c r="AC124" s="82">
        <f>IF(U124&gt;0,SUM(Y124:AB124),"")</f>
        <v>20</v>
      </c>
      <c r="AD124" s="79" t="s">
        <v>4</v>
      </c>
    </row>
    <row r="125" spans="1:30" ht="14.4">
      <c r="A125" s="3" t="s">
        <v>4</v>
      </c>
      <c r="B125" s="17" t="s">
        <v>602</v>
      </c>
      <c r="C125" s="18" t="s">
        <v>365</v>
      </c>
      <c r="D125" s="19" t="s">
        <v>603</v>
      </c>
      <c r="E125" s="19" t="s">
        <v>604</v>
      </c>
      <c r="F125" s="20" t="s">
        <v>8</v>
      </c>
      <c r="G125" s="21" t="s">
        <v>52</v>
      </c>
      <c r="H125" s="22">
        <v>17962</v>
      </c>
      <c r="I125" s="16">
        <v>2</v>
      </c>
      <c r="J125" s="16" t="str">
        <f t="shared" si="93"/>
        <v>EX</v>
      </c>
      <c r="K125" s="24" t="s">
        <v>498</v>
      </c>
      <c r="L125" s="3">
        <v>61</v>
      </c>
      <c r="M125" s="3">
        <v>53</v>
      </c>
      <c r="N125" s="3">
        <f t="shared" si="94"/>
        <v>114</v>
      </c>
      <c r="O125" s="3">
        <f t="shared" si="95"/>
        <v>110</v>
      </c>
      <c r="P125" s="8">
        <f t="shared" si="96"/>
        <v>17962</v>
      </c>
      <c r="Q125" s="9">
        <f t="shared" si="97"/>
        <v>886.01998103799997</v>
      </c>
      <c r="R125" s="9">
        <f t="shared" si="98"/>
        <v>890.09981937999999</v>
      </c>
      <c r="S125" s="9">
        <f>IF(B125&gt;0,RANK(Q125,Q:Q),"")</f>
        <v>82</v>
      </c>
      <c r="T125" s="9">
        <f>IF(B125&gt;0,RANK(R125,R:R),"")</f>
        <v>151</v>
      </c>
      <c r="U125" s="47"/>
      <c r="V125" s="47"/>
      <c r="W125" s="47"/>
      <c r="X125" s="47"/>
      <c r="Y125" s="4"/>
      <c r="Z125" s="4"/>
      <c r="AA125" s="4"/>
      <c r="AB125" s="4"/>
      <c r="AC125" s="15"/>
      <c r="AD125" s="3"/>
    </row>
    <row r="126" spans="1:30" ht="17.399999999999999">
      <c r="A126" s="3"/>
      <c r="B126" s="108" t="s">
        <v>795</v>
      </c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3"/>
      <c r="P126" s="8"/>
      <c r="Q126" s="9"/>
      <c r="R126" s="9"/>
      <c r="S126" s="9"/>
      <c r="T126" s="9"/>
      <c r="U126" s="48"/>
      <c r="V126" s="48"/>
      <c r="W126" s="48"/>
      <c r="X126" s="48"/>
      <c r="Y126" s="49"/>
      <c r="Z126" s="49"/>
      <c r="AA126" s="49"/>
      <c r="AB126" s="49"/>
      <c r="AC126" s="58"/>
      <c r="AD126" s="3"/>
    </row>
    <row r="127" spans="1:30" ht="16.2">
      <c r="A127" s="79" t="s">
        <v>0</v>
      </c>
      <c r="B127" s="67" t="s">
        <v>686</v>
      </c>
      <c r="C127" s="70" t="s">
        <v>687</v>
      </c>
      <c r="D127" s="71" t="s">
        <v>688</v>
      </c>
      <c r="E127" s="71" t="s">
        <v>689</v>
      </c>
      <c r="F127" s="67" t="s">
        <v>7</v>
      </c>
      <c r="G127" s="67" t="s">
        <v>562</v>
      </c>
      <c r="H127" s="66">
        <v>25513</v>
      </c>
      <c r="I127" s="67">
        <v>12</v>
      </c>
      <c r="J127" s="67" t="str">
        <f t="shared" ref="J127:J140" si="99">IF(I127="","",IF(I127&lt;=3,"EX",IF(I127&lt;=6,"A",IF(I127&lt;=9,"B","C"))))</f>
        <v>C</v>
      </c>
      <c r="K127" s="67" t="s">
        <v>493</v>
      </c>
      <c r="L127" s="68">
        <v>52</v>
      </c>
      <c r="M127" s="68">
        <v>57</v>
      </c>
      <c r="N127" s="68">
        <f t="shared" ref="N127:N140" si="100">SUM(L127+M127)</f>
        <v>109</v>
      </c>
      <c r="O127" s="3">
        <f t="shared" ref="O127:O140" si="101">SUM(N127-(2*I127))</f>
        <v>85</v>
      </c>
      <c r="P127" s="8">
        <f t="shared" ref="P127:P140" si="102">H127</f>
        <v>25513</v>
      </c>
      <c r="Q127" s="9">
        <f t="shared" ref="Q127:Q140" si="103">IF(B127&gt;0,999.999999-N127+(I127*0.01)+(P127*-0.000000001),"")</f>
        <v>891.11997348700004</v>
      </c>
      <c r="R127" s="9">
        <f t="shared" ref="R127:R140" si="104">IF(B127&gt;0,999.999999-O127+(0.12-(I127*0.01))+(P127*-0.00000001)," ")</f>
        <v>914.99974386999997</v>
      </c>
      <c r="S127" s="9">
        <f t="shared" ref="S127:S140" si="105">IF(B127&gt;0,RANK(Q127,Q:Q),"")</f>
        <v>51</v>
      </c>
      <c r="T127" s="9">
        <f t="shared" ref="T127:T140" si="106">IF(B127&gt;0,RANK(R127,R:R),"")</f>
        <v>2</v>
      </c>
      <c r="U127" s="48" t="s">
        <v>470</v>
      </c>
      <c r="V127" s="48"/>
      <c r="W127" s="48"/>
      <c r="X127" s="48"/>
      <c r="Y127" s="49">
        <f>IF(U127&gt;0,VLOOKUP(U127,HOLEINONE!$A$1:$B$37,2,FALSE),"")</f>
        <v>2</v>
      </c>
      <c r="Z127" s="49" t="str">
        <f>IF(V127&gt;0,VLOOKUP(V127,HOLEINONE!$A$1:$B$37,2,FALSE),"")</f>
        <v/>
      </c>
      <c r="AA127" s="49" t="str">
        <f>IF(W127&gt;0,VLOOKUP(W127,HOLEINONE!$A$1:$B$37,2,FALSE),"")</f>
        <v/>
      </c>
      <c r="AB127" s="49" t="str">
        <f>IF(X127&gt;0,VLOOKUP(X127,HOLEINONE!$A$1:$B$37,2,FALSE),"")</f>
        <v/>
      </c>
      <c r="AC127" s="58">
        <f>IF(U127&gt;0,SUM(Y127:AB127),"")</f>
        <v>2</v>
      </c>
      <c r="AD127" s="52" t="s">
        <v>850</v>
      </c>
    </row>
    <row r="128" spans="1:30" ht="16.2">
      <c r="A128" s="79" t="s">
        <v>1</v>
      </c>
      <c r="B128" s="67" t="s">
        <v>563</v>
      </c>
      <c r="C128" s="70" t="s">
        <v>390</v>
      </c>
      <c r="D128" s="71" t="s">
        <v>564</v>
      </c>
      <c r="E128" s="71" t="s">
        <v>565</v>
      </c>
      <c r="F128" s="67" t="s">
        <v>7</v>
      </c>
      <c r="G128" s="67" t="s">
        <v>224</v>
      </c>
      <c r="H128" s="66">
        <v>19766</v>
      </c>
      <c r="I128" s="67">
        <v>12</v>
      </c>
      <c r="J128" s="67" t="str">
        <f t="shared" si="99"/>
        <v>C</v>
      </c>
      <c r="K128" s="67" t="s">
        <v>493</v>
      </c>
      <c r="L128" s="68">
        <v>51</v>
      </c>
      <c r="M128" s="68">
        <v>59</v>
      </c>
      <c r="N128" s="68">
        <f t="shared" si="100"/>
        <v>110</v>
      </c>
      <c r="O128" s="3">
        <f t="shared" si="101"/>
        <v>86</v>
      </c>
      <c r="P128" s="8">
        <f t="shared" si="102"/>
        <v>19766</v>
      </c>
      <c r="Q128" s="9">
        <f t="shared" si="103"/>
        <v>890.11997923399997</v>
      </c>
      <c r="R128" s="9">
        <f t="shared" si="104"/>
        <v>913.99980133999998</v>
      </c>
      <c r="S128" s="9">
        <f t="shared" si="105"/>
        <v>56</v>
      </c>
      <c r="T128" s="9">
        <f t="shared" si="106"/>
        <v>4</v>
      </c>
      <c r="U128" s="48" t="s">
        <v>482</v>
      </c>
      <c r="V128" s="48"/>
      <c r="W128" s="48"/>
      <c r="X128" s="48"/>
      <c r="Y128" s="49">
        <f>IF(U128&gt;0,VLOOKUP(U128,HOLEINONE!$A$1:$B$37,2,FALSE),"")</f>
        <v>12</v>
      </c>
      <c r="Z128" s="49" t="str">
        <f>IF(V128&gt;0,VLOOKUP(V128,HOLEINONE!$A$1:$B$37,2,FALSE),"")</f>
        <v/>
      </c>
      <c r="AA128" s="49" t="str">
        <f>IF(W128&gt;0,VLOOKUP(W128,HOLEINONE!$A$1:$B$37,2,FALSE),"")</f>
        <v/>
      </c>
      <c r="AB128" s="49" t="str">
        <f>IF(X128&gt;0,VLOOKUP(X128,HOLEINONE!$A$1:$B$37,2,FALSE),"")</f>
        <v/>
      </c>
      <c r="AC128" s="58">
        <f>IF(U128&gt;0,SUM(Y128:AB128),"")</f>
        <v>12</v>
      </c>
      <c r="AD128" s="52" t="s">
        <v>816</v>
      </c>
    </row>
    <row r="129" spans="1:30" ht="16.2">
      <c r="A129" s="79" t="s">
        <v>2</v>
      </c>
      <c r="B129" s="67" t="s">
        <v>170</v>
      </c>
      <c r="C129" s="70" t="s">
        <v>383</v>
      </c>
      <c r="D129" s="71" t="s">
        <v>171</v>
      </c>
      <c r="E129" s="71" t="s">
        <v>172</v>
      </c>
      <c r="F129" s="67" t="s">
        <v>7</v>
      </c>
      <c r="G129" s="65" t="s">
        <v>103</v>
      </c>
      <c r="H129" s="66">
        <v>26071</v>
      </c>
      <c r="I129" s="67">
        <v>12</v>
      </c>
      <c r="J129" s="67" t="str">
        <f t="shared" si="99"/>
        <v>C</v>
      </c>
      <c r="K129" s="67" t="s">
        <v>493</v>
      </c>
      <c r="L129" s="68">
        <v>54</v>
      </c>
      <c r="M129" s="68">
        <v>62</v>
      </c>
      <c r="N129" s="68">
        <f t="shared" si="100"/>
        <v>116</v>
      </c>
      <c r="O129" s="3">
        <f t="shared" si="101"/>
        <v>92</v>
      </c>
      <c r="P129" s="8">
        <f t="shared" si="102"/>
        <v>26071</v>
      </c>
      <c r="Q129" s="9">
        <f t="shared" si="103"/>
        <v>884.11997292900003</v>
      </c>
      <c r="R129" s="9">
        <f t="shared" si="104"/>
        <v>907.99973828999998</v>
      </c>
      <c r="S129" s="9">
        <f t="shared" si="105"/>
        <v>88</v>
      </c>
      <c r="T129" s="9">
        <f t="shared" si="106"/>
        <v>21</v>
      </c>
      <c r="U129" s="48"/>
      <c r="V129" s="48"/>
      <c r="W129" s="48"/>
      <c r="X129" s="48"/>
      <c r="Y129" s="49" t="str">
        <f>IF(U129&gt;0,VLOOKUP(U129,HOLEINONE!$A$1:$B$37,2,FALSE),"")</f>
        <v/>
      </c>
      <c r="Z129" s="49" t="str">
        <f>IF(V129&gt;0,VLOOKUP(V129,HOLEINONE!$A$1:$B$37,2,FALSE),"")</f>
        <v/>
      </c>
      <c r="AA129" s="49" t="str">
        <f>IF(W129&gt;0,VLOOKUP(W129,HOLEINONE!$A$1:$B$37,2,FALSE),"")</f>
        <v/>
      </c>
      <c r="AB129" s="49" t="str">
        <f>IF(X129&gt;0,VLOOKUP(X129,HOLEINONE!$A$1:$B$37,2,FALSE),"")</f>
        <v/>
      </c>
      <c r="AC129" s="58" t="str">
        <f>IF(U129&gt;0,SUM(Y129:AB129),"")</f>
        <v/>
      </c>
      <c r="AD129" s="3"/>
    </row>
    <row r="130" spans="1:30" ht="16.2">
      <c r="A130" s="3" t="s">
        <v>3</v>
      </c>
      <c r="B130" s="16" t="s">
        <v>238</v>
      </c>
      <c r="C130" s="25" t="s">
        <v>703</v>
      </c>
      <c r="D130" s="23" t="s">
        <v>239</v>
      </c>
      <c r="E130" s="23" t="s">
        <v>240</v>
      </c>
      <c r="F130" s="16" t="s">
        <v>7</v>
      </c>
      <c r="G130" s="16" t="s">
        <v>224</v>
      </c>
      <c r="H130" s="22">
        <v>21451</v>
      </c>
      <c r="I130" s="16">
        <v>12</v>
      </c>
      <c r="J130" s="16" t="str">
        <f t="shared" si="99"/>
        <v>C</v>
      </c>
      <c r="K130" s="16" t="s">
        <v>493</v>
      </c>
      <c r="L130" s="3">
        <v>62</v>
      </c>
      <c r="M130" s="3">
        <v>59</v>
      </c>
      <c r="N130" s="3">
        <f t="shared" si="100"/>
        <v>121</v>
      </c>
      <c r="O130" s="3">
        <f t="shared" si="101"/>
        <v>97</v>
      </c>
      <c r="P130" s="8">
        <f t="shared" si="102"/>
        <v>21451</v>
      </c>
      <c r="Q130" s="9">
        <f t="shared" si="103"/>
        <v>879.11997754900005</v>
      </c>
      <c r="R130" s="9">
        <f t="shared" si="104"/>
        <v>902.99978449000002</v>
      </c>
      <c r="S130" s="9">
        <f t="shared" si="105"/>
        <v>123</v>
      </c>
      <c r="T130" s="9">
        <f t="shared" si="106"/>
        <v>56</v>
      </c>
      <c r="U130" s="48"/>
      <c r="V130" s="48"/>
      <c r="W130" s="48"/>
      <c r="X130" s="48"/>
      <c r="Y130" s="49" t="str">
        <f>IF(U130&gt;0,VLOOKUP(U130,HOLEINONE!$A$1:$B$37,2,FALSE),"")</f>
        <v/>
      </c>
      <c r="Z130" s="49" t="str">
        <f>IF(V130&gt;0,VLOOKUP(V130,HOLEINONE!$A$1:$B$37,2,FALSE),"")</f>
        <v/>
      </c>
      <c r="AA130" s="49" t="str">
        <f>IF(W130&gt;0,VLOOKUP(W130,HOLEINONE!$A$1:$B$37,2,FALSE),"")</f>
        <v/>
      </c>
      <c r="AB130" s="49" t="str">
        <f>IF(X130&gt;0,VLOOKUP(X130,HOLEINONE!$A$1:$B$37,2,FALSE),"")</f>
        <v/>
      </c>
      <c r="AC130" s="58" t="str">
        <f>IF(U130&gt;0,SUM(Y130:AB130),"")</f>
        <v/>
      </c>
      <c r="AD130" s="3"/>
    </row>
    <row r="131" spans="1:30" ht="16.2">
      <c r="A131" s="3" t="s">
        <v>4</v>
      </c>
      <c r="B131" s="17" t="s">
        <v>89</v>
      </c>
      <c r="C131" s="18" t="s">
        <v>391</v>
      </c>
      <c r="D131" s="23" t="s">
        <v>83</v>
      </c>
      <c r="E131" s="23" t="s">
        <v>90</v>
      </c>
      <c r="F131" s="16" t="s">
        <v>7</v>
      </c>
      <c r="G131" s="21" t="s">
        <v>52</v>
      </c>
      <c r="H131" s="22">
        <v>23817</v>
      </c>
      <c r="I131" s="16">
        <v>12</v>
      </c>
      <c r="J131" s="16" t="str">
        <f t="shared" si="99"/>
        <v>C</v>
      </c>
      <c r="K131" s="24" t="s">
        <v>493</v>
      </c>
      <c r="L131" s="3">
        <v>65</v>
      </c>
      <c r="M131" s="3">
        <v>64</v>
      </c>
      <c r="N131" s="3">
        <f t="shared" si="100"/>
        <v>129</v>
      </c>
      <c r="O131" s="3">
        <f t="shared" si="101"/>
        <v>105</v>
      </c>
      <c r="P131" s="8">
        <f t="shared" si="102"/>
        <v>23817</v>
      </c>
      <c r="Q131" s="9">
        <f t="shared" si="103"/>
        <v>871.11997518299995</v>
      </c>
      <c r="R131" s="9">
        <f t="shared" si="104"/>
        <v>894.99976083000001</v>
      </c>
      <c r="S131" s="9">
        <f t="shared" si="105"/>
        <v>156</v>
      </c>
      <c r="T131" s="9">
        <f t="shared" si="106"/>
        <v>122</v>
      </c>
      <c r="U131" s="48"/>
      <c r="V131" s="48"/>
      <c r="W131" s="48"/>
      <c r="X131" s="48"/>
      <c r="Y131" s="49" t="str">
        <f>IF(U131&gt;0,VLOOKUP(U131,HOLEINONE!$A$1:$B$37,2,FALSE),"")</f>
        <v/>
      </c>
      <c r="Z131" s="49" t="str">
        <f>IF(V131&gt;0,VLOOKUP(V131,HOLEINONE!$A$1:$B$37,2,FALSE),"")</f>
        <v/>
      </c>
      <c r="AA131" s="49" t="str">
        <f>IF(W131&gt;0,VLOOKUP(W131,HOLEINONE!$A$1:$B$37,2,FALSE),"")</f>
        <v/>
      </c>
      <c r="AB131" s="49" t="str">
        <f>IF(X131&gt;0,VLOOKUP(X131,HOLEINONE!$A$1:$B$37,2,FALSE),"")</f>
        <v/>
      </c>
      <c r="AC131" s="58" t="str">
        <f>IF(U131&gt;0,SUM(Y131:AB131),"")</f>
        <v/>
      </c>
      <c r="AD131" s="3"/>
    </row>
    <row r="132" spans="1:30" ht="14.4">
      <c r="A132" s="3" t="s">
        <v>5</v>
      </c>
      <c r="B132" s="17" t="s">
        <v>729</v>
      </c>
      <c r="C132" s="18" t="s">
        <v>730</v>
      </c>
      <c r="D132" s="31" t="s">
        <v>731</v>
      </c>
      <c r="E132" s="37" t="s">
        <v>732</v>
      </c>
      <c r="F132" s="16" t="s">
        <v>7</v>
      </c>
      <c r="G132" s="21" t="s">
        <v>103</v>
      </c>
      <c r="H132" s="22">
        <v>19669</v>
      </c>
      <c r="I132" s="16">
        <v>12</v>
      </c>
      <c r="J132" s="16" t="str">
        <f t="shared" si="99"/>
        <v>C</v>
      </c>
      <c r="K132" s="16" t="s">
        <v>493</v>
      </c>
      <c r="L132" s="3">
        <v>68</v>
      </c>
      <c r="M132" s="3">
        <v>63</v>
      </c>
      <c r="N132" s="3">
        <f t="shared" si="100"/>
        <v>131</v>
      </c>
      <c r="O132" s="3">
        <f t="shared" si="101"/>
        <v>107</v>
      </c>
      <c r="P132" s="8">
        <f t="shared" si="102"/>
        <v>19669</v>
      </c>
      <c r="Q132" s="9">
        <f t="shared" si="103"/>
        <v>869.11997933099997</v>
      </c>
      <c r="R132" s="9">
        <f t="shared" si="104"/>
        <v>892.99980230999995</v>
      </c>
      <c r="S132" s="9">
        <f t="shared" si="105"/>
        <v>166</v>
      </c>
      <c r="T132" s="9">
        <f t="shared" si="106"/>
        <v>134</v>
      </c>
      <c r="U132" s="47"/>
      <c r="V132" s="47"/>
      <c r="W132" s="47"/>
      <c r="X132" s="47"/>
      <c r="Y132" s="4"/>
      <c r="Z132" s="4"/>
      <c r="AA132" s="4"/>
      <c r="AB132" s="4"/>
      <c r="AC132" s="15"/>
      <c r="AD132" s="3"/>
    </row>
    <row r="133" spans="1:30" ht="16.2">
      <c r="A133" s="3" t="s">
        <v>6</v>
      </c>
      <c r="B133" s="16" t="s">
        <v>581</v>
      </c>
      <c r="C133" s="25" t="s">
        <v>375</v>
      </c>
      <c r="D133" s="23" t="s">
        <v>582</v>
      </c>
      <c r="E133" s="23" t="s">
        <v>583</v>
      </c>
      <c r="F133" s="16" t="s">
        <v>7</v>
      </c>
      <c r="G133" s="16" t="s">
        <v>263</v>
      </c>
      <c r="H133" s="22">
        <v>25386</v>
      </c>
      <c r="I133" s="16">
        <v>12</v>
      </c>
      <c r="J133" s="16" t="str">
        <f t="shared" si="99"/>
        <v>C</v>
      </c>
      <c r="K133" s="24" t="s">
        <v>493</v>
      </c>
      <c r="L133" s="3">
        <v>59</v>
      </c>
      <c r="M133" s="3">
        <v>73</v>
      </c>
      <c r="N133" s="3">
        <f t="shared" si="100"/>
        <v>132</v>
      </c>
      <c r="O133" s="3">
        <f t="shared" si="101"/>
        <v>108</v>
      </c>
      <c r="P133" s="8">
        <f t="shared" si="102"/>
        <v>25386</v>
      </c>
      <c r="Q133" s="9">
        <f t="shared" si="103"/>
        <v>868.11997361400006</v>
      </c>
      <c r="R133" s="9">
        <f t="shared" si="104"/>
        <v>891.99974513999996</v>
      </c>
      <c r="S133" s="9">
        <f t="shared" si="105"/>
        <v>168</v>
      </c>
      <c r="T133" s="9">
        <f t="shared" si="106"/>
        <v>142</v>
      </c>
      <c r="U133" s="48"/>
      <c r="V133" s="48"/>
      <c r="W133" s="48"/>
      <c r="X133" s="48"/>
      <c r="Y133" s="49" t="str">
        <f>IF(U133&gt;0,VLOOKUP(U133,HOLEINONE!$A$1:$B$37,2,FALSE),"")</f>
        <v/>
      </c>
      <c r="Z133" s="49" t="str">
        <f>IF(V133&gt;0,VLOOKUP(V133,HOLEINONE!$A$1:$B$37,2,FALSE),"")</f>
        <v/>
      </c>
      <c r="AA133" s="49" t="str">
        <f>IF(W133&gt;0,VLOOKUP(W133,HOLEINONE!$A$1:$B$37,2,FALSE),"")</f>
        <v/>
      </c>
      <c r="AB133" s="49" t="str">
        <f>IF(X133&gt;0,VLOOKUP(X133,HOLEINONE!$A$1:$B$37,2,FALSE),"")</f>
        <v/>
      </c>
      <c r="AC133" s="58" t="str">
        <f>IF(U133&gt;0,SUM(Y133:AB133),"")</f>
        <v/>
      </c>
      <c r="AD133" s="3"/>
    </row>
    <row r="134" spans="1:30" ht="16.2">
      <c r="A134" s="3" t="s">
        <v>811</v>
      </c>
      <c r="B134" s="16" t="s">
        <v>252</v>
      </c>
      <c r="C134" s="25" t="s">
        <v>438</v>
      </c>
      <c r="D134" s="23" t="s">
        <v>253</v>
      </c>
      <c r="E134" s="23" t="s">
        <v>254</v>
      </c>
      <c r="F134" s="16" t="s">
        <v>7</v>
      </c>
      <c r="G134" s="16" t="s">
        <v>224</v>
      </c>
      <c r="H134" s="22">
        <v>28169</v>
      </c>
      <c r="I134" s="16">
        <v>12</v>
      </c>
      <c r="J134" s="16" t="str">
        <f t="shared" si="99"/>
        <v>C</v>
      </c>
      <c r="K134" s="16" t="s">
        <v>493</v>
      </c>
      <c r="L134" s="3">
        <v>63</v>
      </c>
      <c r="M134" s="3">
        <v>69</v>
      </c>
      <c r="N134" s="3">
        <f t="shared" si="100"/>
        <v>132</v>
      </c>
      <c r="O134" s="3">
        <f t="shared" si="101"/>
        <v>108</v>
      </c>
      <c r="P134" s="8">
        <f t="shared" si="102"/>
        <v>28169</v>
      </c>
      <c r="Q134" s="9">
        <f t="shared" si="103"/>
        <v>868.11997083100005</v>
      </c>
      <c r="R134" s="9">
        <f t="shared" si="104"/>
        <v>891.99971731000005</v>
      </c>
      <c r="S134" s="9">
        <f t="shared" si="105"/>
        <v>169</v>
      </c>
      <c r="T134" s="9">
        <f t="shared" si="106"/>
        <v>143</v>
      </c>
      <c r="U134" s="48"/>
      <c r="V134" s="48"/>
      <c r="W134" s="48"/>
      <c r="X134" s="48"/>
      <c r="Y134" s="49" t="str">
        <f>IF(U134&gt;0,VLOOKUP(U134,HOLEINONE!$A$1:$B$37,2,FALSE),"")</f>
        <v/>
      </c>
      <c r="Z134" s="49" t="str">
        <f>IF(V134&gt;0,VLOOKUP(V134,HOLEINONE!$A$1:$B$37,2,FALSE),"")</f>
        <v/>
      </c>
      <c r="AA134" s="49" t="str">
        <f>IF(W134&gt;0,VLOOKUP(W134,HOLEINONE!$A$1:$B$37,2,FALSE),"")</f>
        <v/>
      </c>
      <c r="AB134" s="49" t="str">
        <f>IF(X134&gt;0,VLOOKUP(X134,HOLEINONE!$A$1:$B$37,2,FALSE),"")</f>
        <v/>
      </c>
      <c r="AC134" s="58" t="str">
        <f>IF(U134&gt;0,SUM(Y134:AB134),"")</f>
        <v/>
      </c>
      <c r="AD134" s="3"/>
    </row>
    <row r="135" spans="1:30" ht="16.2">
      <c r="A135" s="3" t="s">
        <v>812</v>
      </c>
      <c r="B135" s="17" t="s">
        <v>742</v>
      </c>
      <c r="C135" s="18" t="s">
        <v>341</v>
      </c>
      <c r="D135" s="19" t="s">
        <v>743</v>
      </c>
      <c r="E135" s="19" t="s">
        <v>744</v>
      </c>
      <c r="F135" s="20" t="s">
        <v>7</v>
      </c>
      <c r="G135" s="21" t="s">
        <v>224</v>
      </c>
      <c r="H135" s="22">
        <v>20147</v>
      </c>
      <c r="I135" s="16">
        <v>12</v>
      </c>
      <c r="J135" s="16" t="str">
        <f t="shared" si="99"/>
        <v>C</v>
      </c>
      <c r="K135" s="24" t="s">
        <v>493</v>
      </c>
      <c r="L135" s="3">
        <v>67</v>
      </c>
      <c r="M135" s="3">
        <v>66</v>
      </c>
      <c r="N135" s="3">
        <f t="shared" si="100"/>
        <v>133</v>
      </c>
      <c r="O135" s="3">
        <f t="shared" si="101"/>
        <v>109</v>
      </c>
      <c r="P135" s="8">
        <f t="shared" si="102"/>
        <v>20147</v>
      </c>
      <c r="Q135" s="9">
        <f t="shared" si="103"/>
        <v>867.11997885300002</v>
      </c>
      <c r="R135" s="9">
        <f t="shared" si="104"/>
        <v>890.99979753000002</v>
      </c>
      <c r="S135" s="9">
        <f t="shared" si="105"/>
        <v>173</v>
      </c>
      <c r="T135" s="9">
        <f t="shared" si="106"/>
        <v>150</v>
      </c>
      <c r="U135" s="48"/>
      <c r="V135" s="48"/>
      <c r="W135" s="48"/>
      <c r="X135" s="48"/>
      <c r="Y135" s="49" t="str">
        <f>IF(U135&gt;0,VLOOKUP(U135,HOLEINONE!$A$1:$B$37,2,FALSE),"")</f>
        <v/>
      </c>
      <c r="Z135" s="49" t="str">
        <f>IF(V135&gt;0,VLOOKUP(V135,HOLEINONE!$A$1:$B$37,2,FALSE),"")</f>
        <v/>
      </c>
      <c r="AA135" s="49" t="str">
        <f>IF(W135&gt;0,VLOOKUP(W135,HOLEINONE!$A$1:$B$37,2,FALSE),"")</f>
        <v/>
      </c>
      <c r="AB135" s="49" t="str">
        <f>IF(X135&gt;0,VLOOKUP(X135,HOLEINONE!$A$1:$B$37,2,FALSE),"")</f>
        <v/>
      </c>
      <c r="AC135" s="58" t="str">
        <f>IF(U135&gt;0,SUM(Y135:AB135),"")</f>
        <v/>
      </c>
      <c r="AD135" s="3"/>
    </row>
    <row r="136" spans="1:30" ht="16.2">
      <c r="A136" s="3" t="s">
        <v>813</v>
      </c>
      <c r="B136" s="16" t="s">
        <v>280</v>
      </c>
      <c r="C136" s="25" t="s">
        <v>397</v>
      </c>
      <c r="D136" s="23" t="s">
        <v>281</v>
      </c>
      <c r="E136" s="23" t="s">
        <v>282</v>
      </c>
      <c r="F136" s="16" t="s">
        <v>7</v>
      </c>
      <c r="G136" s="16" t="s">
        <v>279</v>
      </c>
      <c r="H136" s="29">
        <v>23092</v>
      </c>
      <c r="I136" s="16">
        <v>12</v>
      </c>
      <c r="J136" s="16" t="str">
        <f t="shared" si="99"/>
        <v>C</v>
      </c>
      <c r="K136" s="24" t="s">
        <v>493</v>
      </c>
      <c r="L136" s="3">
        <v>68</v>
      </c>
      <c r="M136" s="3">
        <v>68</v>
      </c>
      <c r="N136" s="3">
        <f t="shared" si="100"/>
        <v>136</v>
      </c>
      <c r="O136" s="3">
        <f t="shared" si="101"/>
        <v>112</v>
      </c>
      <c r="P136" s="8">
        <f t="shared" si="102"/>
        <v>23092</v>
      </c>
      <c r="Q136" s="9">
        <f t="shared" si="103"/>
        <v>864.11997590800001</v>
      </c>
      <c r="R136" s="9">
        <f t="shared" si="104"/>
        <v>887.99976807999997</v>
      </c>
      <c r="S136" s="9">
        <f t="shared" si="105"/>
        <v>179</v>
      </c>
      <c r="T136" s="9">
        <f t="shared" si="106"/>
        <v>169</v>
      </c>
      <c r="U136" s="47"/>
      <c r="V136" s="47"/>
      <c r="W136" s="47"/>
      <c r="X136" s="47"/>
      <c r="Y136" s="49" t="str">
        <f>IF(U136&gt;0,VLOOKUP(U136,HOLEINONE!$A$1:$B$37,2,FALSE),"")</f>
        <v/>
      </c>
      <c r="Z136" s="49" t="str">
        <f>IF(V136&gt;0,VLOOKUP(V136,HOLEINONE!$A$1:$B$37,2,FALSE),"")</f>
        <v/>
      </c>
      <c r="AA136" s="49" t="str">
        <f>IF(W136&gt;0,VLOOKUP(W136,HOLEINONE!$A$1:$B$37,2,FALSE),"")</f>
        <v/>
      </c>
      <c r="AB136" s="49" t="str">
        <f>IF(X136&gt;0,VLOOKUP(X136,HOLEINONE!$A$1:$B$37,2,FALSE),"")</f>
        <v/>
      </c>
      <c r="AC136" s="58" t="str">
        <f>IF(U136&gt;0,SUM(Y136:AB136),"")</f>
        <v/>
      </c>
      <c r="AD136" s="3"/>
    </row>
    <row r="137" spans="1:30" ht="16.2">
      <c r="A137" s="3" t="s">
        <v>814</v>
      </c>
      <c r="B137" s="16" t="s">
        <v>720</v>
      </c>
      <c r="C137" s="25" t="s">
        <v>721</v>
      </c>
      <c r="D137" s="31" t="s">
        <v>722</v>
      </c>
      <c r="E137" s="31" t="s">
        <v>723</v>
      </c>
      <c r="F137" s="16" t="s">
        <v>7</v>
      </c>
      <c r="G137" s="21" t="s">
        <v>562</v>
      </c>
      <c r="H137" s="22">
        <v>21554</v>
      </c>
      <c r="I137" s="16">
        <v>12</v>
      </c>
      <c r="J137" s="16" t="str">
        <f t="shared" si="99"/>
        <v>C</v>
      </c>
      <c r="K137" s="24" t="s">
        <v>493</v>
      </c>
      <c r="L137" s="3">
        <v>64</v>
      </c>
      <c r="M137" s="3">
        <v>73</v>
      </c>
      <c r="N137" s="3">
        <f t="shared" si="100"/>
        <v>137</v>
      </c>
      <c r="O137" s="3">
        <f t="shared" si="101"/>
        <v>113</v>
      </c>
      <c r="P137" s="8">
        <f t="shared" si="102"/>
        <v>21554</v>
      </c>
      <c r="Q137" s="9">
        <f t="shared" si="103"/>
        <v>863.11997744600001</v>
      </c>
      <c r="R137" s="9">
        <f t="shared" si="104"/>
        <v>886.99978346</v>
      </c>
      <c r="S137" s="9">
        <f t="shared" si="105"/>
        <v>181</v>
      </c>
      <c r="T137" s="9">
        <f t="shared" si="106"/>
        <v>174</v>
      </c>
      <c r="U137" s="48"/>
      <c r="V137" s="48"/>
      <c r="W137" s="48"/>
      <c r="X137" s="48"/>
      <c r="Y137" s="49" t="str">
        <f>IF(U137&gt;0,VLOOKUP(U137,HOLEINONE!$A$1:$B$37,2,FALSE),"")</f>
        <v/>
      </c>
      <c r="Z137" s="49" t="str">
        <f>IF(V137&gt;0,VLOOKUP(V137,HOLEINONE!$A$1:$B$37,2,FALSE),"")</f>
        <v/>
      </c>
      <c r="AA137" s="49" t="str">
        <f>IF(W137&gt;0,VLOOKUP(W137,HOLEINONE!$A$1:$B$37,2,FALSE),"")</f>
        <v/>
      </c>
      <c r="AB137" s="49" t="str">
        <f>IF(X137&gt;0,VLOOKUP(X137,HOLEINONE!$A$1:$B$37,2,FALSE),"")</f>
        <v/>
      </c>
      <c r="AC137" s="58" t="str">
        <f>IF(U137&gt;0,SUM(Y137:AB137),"")</f>
        <v/>
      </c>
      <c r="AD137" s="3"/>
    </row>
    <row r="138" spans="1:30" ht="14.4">
      <c r="A138" s="3" t="s">
        <v>815</v>
      </c>
      <c r="B138" s="17" t="s">
        <v>231</v>
      </c>
      <c r="C138" s="18" t="s">
        <v>711</v>
      </c>
      <c r="D138" s="19" t="s">
        <v>226</v>
      </c>
      <c r="E138" s="19" t="s">
        <v>232</v>
      </c>
      <c r="F138" s="20" t="s">
        <v>7</v>
      </c>
      <c r="G138" s="21" t="s">
        <v>224</v>
      </c>
      <c r="H138" s="22">
        <v>23351</v>
      </c>
      <c r="I138" s="16">
        <v>12</v>
      </c>
      <c r="J138" s="16" t="str">
        <f t="shared" si="99"/>
        <v>C</v>
      </c>
      <c r="K138" s="24" t="s">
        <v>493</v>
      </c>
      <c r="L138" s="3">
        <v>68</v>
      </c>
      <c r="M138" s="3">
        <v>69</v>
      </c>
      <c r="N138" s="3">
        <f t="shared" si="100"/>
        <v>137</v>
      </c>
      <c r="O138" s="3">
        <f t="shared" si="101"/>
        <v>113</v>
      </c>
      <c r="P138" s="8">
        <f t="shared" si="102"/>
        <v>23351</v>
      </c>
      <c r="Q138" s="9">
        <f t="shared" si="103"/>
        <v>863.11997564900003</v>
      </c>
      <c r="R138" s="9">
        <f t="shared" si="104"/>
        <v>886.99976548999996</v>
      </c>
      <c r="S138" s="9">
        <f t="shared" si="105"/>
        <v>182</v>
      </c>
      <c r="T138" s="9">
        <f t="shared" si="106"/>
        <v>175</v>
      </c>
      <c r="U138" s="47"/>
      <c r="V138" s="47"/>
      <c r="W138" s="47"/>
      <c r="X138" s="47"/>
      <c r="Y138" s="4"/>
      <c r="Z138" s="4"/>
      <c r="AA138" s="4"/>
      <c r="AB138" s="4"/>
      <c r="AC138" s="15"/>
      <c r="AD138" s="3"/>
    </row>
    <row r="139" spans="1:30" ht="16.2">
      <c r="A139" s="3" t="s">
        <v>816</v>
      </c>
      <c r="B139" s="17" t="s">
        <v>695</v>
      </c>
      <c r="C139" s="18" t="s">
        <v>699</v>
      </c>
      <c r="D139" s="31" t="s">
        <v>697</v>
      </c>
      <c r="E139" s="31" t="s">
        <v>698</v>
      </c>
      <c r="F139" s="16" t="s">
        <v>7</v>
      </c>
      <c r="G139" s="21" t="s">
        <v>562</v>
      </c>
      <c r="H139" s="22">
        <v>19630</v>
      </c>
      <c r="I139" s="16">
        <v>12</v>
      </c>
      <c r="J139" s="16" t="str">
        <f t="shared" si="99"/>
        <v>C</v>
      </c>
      <c r="K139" s="16" t="s">
        <v>493</v>
      </c>
      <c r="L139" s="3">
        <v>79</v>
      </c>
      <c r="M139" s="3">
        <v>69</v>
      </c>
      <c r="N139" s="3">
        <f t="shared" si="100"/>
        <v>148</v>
      </c>
      <c r="O139" s="3">
        <f t="shared" si="101"/>
        <v>124</v>
      </c>
      <c r="P139" s="8">
        <f t="shared" si="102"/>
        <v>19630</v>
      </c>
      <c r="Q139" s="9">
        <f t="shared" si="103"/>
        <v>852.11997937000001</v>
      </c>
      <c r="R139" s="9">
        <f t="shared" si="104"/>
        <v>875.99980270000003</v>
      </c>
      <c r="S139" s="9">
        <f t="shared" si="105"/>
        <v>188</v>
      </c>
      <c r="T139" s="9">
        <f t="shared" si="106"/>
        <v>188</v>
      </c>
      <c r="U139" s="47"/>
      <c r="V139" s="47"/>
      <c r="W139" s="47"/>
      <c r="X139" s="47"/>
      <c r="Y139" s="49" t="str">
        <f>IF(U139&gt;0,VLOOKUP(U139,HOLEINONE!$A$1:$B$37,2,FALSE),"")</f>
        <v/>
      </c>
      <c r="Z139" s="49" t="str">
        <f>IF(V139&gt;0,VLOOKUP(V139,HOLEINONE!$A$1:$B$37,2,FALSE),"")</f>
        <v/>
      </c>
      <c r="AA139" s="49" t="str">
        <f>IF(W139&gt;0,VLOOKUP(W139,HOLEINONE!$A$1:$B$37,2,FALSE),"")</f>
        <v/>
      </c>
      <c r="AB139" s="49" t="str">
        <f>IF(X139&gt;0,VLOOKUP(X139,HOLEINONE!$A$1:$B$37,2,FALSE),"")</f>
        <v/>
      </c>
      <c r="AC139" s="58" t="str">
        <f>IF(U139&gt;0,SUM(Y139:AB139),"")</f>
        <v/>
      </c>
      <c r="AD139" s="3"/>
    </row>
    <row r="140" spans="1:30" ht="16.2">
      <c r="A140" s="3" t="s">
        <v>817</v>
      </c>
      <c r="B140" s="17" t="s">
        <v>739</v>
      </c>
      <c r="C140" s="18" t="s">
        <v>435</v>
      </c>
      <c r="D140" s="23" t="s">
        <v>740</v>
      </c>
      <c r="E140" s="31" t="s">
        <v>550</v>
      </c>
      <c r="F140" s="16" t="s">
        <v>7</v>
      </c>
      <c r="G140" s="21" t="s">
        <v>562</v>
      </c>
      <c r="H140" s="22">
        <v>20897</v>
      </c>
      <c r="I140" s="16">
        <v>12</v>
      </c>
      <c r="J140" s="16" t="str">
        <f t="shared" si="99"/>
        <v>C</v>
      </c>
      <c r="K140" s="16" t="s">
        <v>493</v>
      </c>
      <c r="L140" s="3">
        <v>81</v>
      </c>
      <c r="M140" s="3">
        <v>85</v>
      </c>
      <c r="N140" s="3">
        <f t="shared" si="100"/>
        <v>166</v>
      </c>
      <c r="O140" s="3">
        <f t="shared" si="101"/>
        <v>142</v>
      </c>
      <c r="P140" s="8">
        <f t="shared" si="102"/>
        <v>20897</v>
      </c>
      <c r="Q140" s="9">
        <f t="shared" si="103"/>
        <v>834.11997810299999</v>
      </c>
      <c r="R140" s="9">
        <f t="shared" si="104"/>
        <v>857.99979002999999</v>
      </c>
      <c r="S140" s="9">
        <f t="shared" si="105"/>
        <v>191</v>
      </c>
      <c r="T140" s="9">
        <f t="shared" si="106"/>
        <v>191</v>
      </c>
      <c r="U140" s="48"/>
      <c r="V140" s="48"/>
      <c r="W140" s="48"/>
      <c r="X140" s="48"/>
      <c r="Y140" s="49" t="str">
        <f>IF(U140&gt;0,VLOOKUP(U140,HOLEINONE!$A$1:$B$37,2,FALSE),"")</f>
        <v/>
      </c>
      <c r="Z140" s="49" t="str">
        <f>IF(V140&gt;0,VLOOKUP(V140,HOLEINONE!$A$1:$B$37,2,FALSE),"")</f>
        <v/>
      </c>
      <c r="AA140" s="49" t="str">
        <f>IF(W140&gt;0,VLOOKUP(W140,HOLEINONE!$A$1:$B$37,2,FALSE),"")</f>
        <v/>
      </c>
      <c r="AB140" s="49" t="str">
        <f>IF(X140&gt;0,VLOOKUP(X140,HOLEINONE!$A$1:$B$37,2,FALSE),"")</f>
        <v/>
      </c>
      <c r="AC140" s="58" t="str">
        <f>IF(U140&gt;0,SUM(Y140:AB140),"")</f>
        <v/>
      </c>
      <c r="AD140" s="3"/>
    </row>
    <row r="141" spans="1:30" ht="17.399999999999999">
      <c r="A141" s="3"/>
      <c r="B141" s="108" t="s">
        <v>796</v>
      </c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3"/>
      <c r="P141" s="8"/>
      <c r="Q141" s="9"/>
      <c r="R141" s="9"/>
      <c r="S141" s="9"/>
      <c r="T141" s="9"/>
      <c r="U141" s="48"/>
      <c r="V141" s="48"/>
      <c r="W141" s="48"/>
      <c r="X141" s="48"/>
      <c r="Y141" s="49"/>
      <c r="Z141" s="49"/>
      <c r="AA141" s="49"/>
      <c r="AB141" s="49"/>
      <c r="AC141" s="58"/>
      <c r="AD141" s="52"/>
    </row>
    <row r="142" spans="1:30" ht="16.2">
      <c r="A142" s="79" t="s">
        <v>0</v>
      </c>
      <c r="B142" s="67" t="s">
        <v>677</v>
      </c>
      <c r="C142" s="70" t="s">
        <v>678</v>
      </c>
      <c r="D142" s="71" t="s">
        <v>679</v>
      </c>
      <c r="E142" s="71" t="s">
        <v>680</v>
      </c>
      <c r="F142" s="67" t="s">
        <v>8</v>
      </c>
      <c r="G142" s="67" t="s">
        <v>562</v>
      </c>
      <c r="H142" s="66">
        <v>24988</v>
      </c>
      <c r="I142" s="67">
        <v>12</v>
      </c>
      <c r="J142" s="67" t="str">
        <f t="shared" ref="J142:J146" si="107">IF(I142="","",IF(I142&lt;=3,"EX",IF(I142&lt;=6,"A",IF(I142&lt;=9,"B","C"))))</f>
        <v>C</v>
      </c>
      <c r="K142" s="67" t="s">
        <v>493</v>
      </c>
      <c r="L142" s="68">
        <v>61</v>
      </c>
      <c r="M142" s="68">
        <v>56</v>
      </c>
      <c r="N142" s="68">
        <f t="shared" ref="N142:N147" si="108">SUM(L142+M142)</f>
        <v>117</v>
      </c>
      <c r="O142" s="3">
        <f t="shared" ref="O142:O147" si="109">SUM(N142-(2*I142))</f>
        <v>93</v>
      </c>
      <c r="P142" s="8">
        <f t="shared" ref="P142:P147" si="110">H142</f>
        <v>24988</v>
      </c>
      <c r="Q142" s="9">
        <f t="shared" ref="Q142:Q147" si="111">IF(B142&gt;0,999.999999-N142+(I142*0.01)+(P142*-0.000000001),"")</f>
        <v>883.11997401200006</v>
      </c>
      <c r="R142" s="9">
        <f t="shared" ref="R142:R147" si="112">IF(B142&gt;0,999.999999-O142+(0.12-(I142*0.01))+(P142*-0.00000001)," ")</f>
        <v>906.99974912000005</v>
      </c>
      <c r="S142" s="9">
        <f t="shared" ref="S142:S147" si="113">IF(B142&gt;0,RANK(Q142,Q:Q),"")</f>
        <v>95</v>
      </c>
      <c r="T142" s="9">
        <f t="shared" ref="T142:T147" si="114">IF(B142&gt;0,RANK(R142,R:R),"")</f>
        <v>28</v>
      </c>
      <c r="U142" s="48"/>
      <c r="V142" s="48"/>
      <c r="W142" s="48"/>
      <c r="X142" s="48"/>
      <c r="Y142" s="49" t="str">
        <f>IF(U142&gt;0,VLOOKUP(U142,HOLEINONE!$A$1:$B$37,2,FALSE),"")</f>
        <v/>
      </c>
      <c r="Z142" s="49" t="str">
        <f>IF(V142&gt;0,VLOOKUP(V142,HOLEINONE!$A$1:$B$37,2,FALSE),"")</f>
        <v/>
      </c>
      <c r="AA142" s="49" t="str">
        <f>IF(W142&gt;0,VLOOKUP(W142,HOLEINONE!$A$1:$B$37,2,FALSE),"")</f>
        <v/>
      </c>
      <c r="AB142" s="49" t="str">
        <f>IF(X142&gt;0,VLOOKUP(X142,HOLEINONE!$A$1:$B$37,2,FALSE),"")</f>
        <v/>
      </c>
      <c r="AC142" s="58" t="str">
        <f>IF(U142&gt;0,SUM(Y142:AB142),"")</f>
        <v/>
      </c>
      <c r="AD142" s="3"/>
    </row>
    <row r="143" spans="1:30" ht="16.2">
      <c r="A143" s="79" t="s">
        <v>1</v>
      </c>
      <c r="B143" s="60" t="s">
        <v>584</v>
      </c>
      <c r="C143" s="61" t="s">
        <v>585</v>
      </c>
      <c r="D143" s="63" t="s">
        <v>312</v>
      </c>
      <c r="E143" s="63" t="s">
        <v>586</v>
      </c>
      <c r="F143" s="60" t="s">
        <v>8</v>
      </c>
      <c r="G143" s="65" t="s">
        <v>103</v>
      </c>
      <c r="H143" s="66">
        <v>21525</v>
      </c>
      <c r="I143" s="67">
        <v>12</v>
      </c>
      <c r="J143" s="67" t="str">
        <f t="shared" si="107"/>
        <v>C</v>
      </c>
      <c r="K143" s="67" t="s">
        <v>493</v>
      </c>
      <c r="L143" s="68">
        <v>47</v>
      </c>
      <c r="M143" s="68">
        <v>72</v>
      </c>
      <c r="N143" s="68">
        <f t="shared" si="108"/>
        <v>119</v>
      </c>
      <c r="O143" s="3">
        <f t="shared" si="109"/>
        <v>95</v>
      </c>
      <c r="P143" s="8">
        <f t="shared" si="110"/>
        <v>21525</v>
      </c>
      <c r="Q143" s="9">
        <f t="shared" si="111"/>
        <v>881.11997747500004</v>
      </c>
      <c r="R143" s="9">
        <f t="shared" si="112"/>
        <v>904.99978375000001</v>
      </c>
      <c r="S143" s="9">
        <f t="shared" si="113"/>
        <v>109</v>
      </c>
      <c r="T143" s="9">
        <f t="shared" si="114"/>
        <v>42</v>
      </c>
      <c r="U143" s="48"/>
      <c r="V143" s="48"/>
      <c r="W143" s="48"/>
      <c r="X143" s="48"/>
      <c r="Y143" s="49" t="str">
        <f>IF(U143&gt;0,VLOOKUP(U143,HOLEINONE!$A$1:$B$37,2,FALSE),"")</f>
        <v/>
      </c>
      <c r="Z143" s="49" t="str">
        <f>IF(V143&gt;0,VLOOKUP(V143,HOLEINONE!$A$1:$B$37,2,FALSE),"")</f>
        <v/>
      </c>
      <c r="AA143" s="49" t="str">
        <f>IF(W143&gt;0,VLOOKUP(W143,HOLEINONE!$A$1:$B$37,2,FALSE),"")</f>
        <v/>
      </c>
      <c r="AB143" s="49" t="str">
        <f>IF(X143&gt;0,VLOOKUP(X143,HOLEINONE!$A$1:$B$37,2,FALSE),"")</f>
        <v/>
      </c>
      <c r="AC143" s="58" t="str">
        <f>IF(U143&gt;0,SUM(Y143:AB143),"")</f>
        <v/>
      </c>
      <c r="AD143" s="3"/>
    </row>
    <row r="144" spans="1:30" ht="16.2">
      <c r="A144" s="79" t="s">
        <v>2</v>
      </c>
      <c r="B144" s="67" t="s">
        <v>293</v>
      </c>
      <c r="C144" s="70" t="s">
        <v>387</v>
      </c>
      <c r="D144" s="71" t="s">
        <v>294</v>
      </c>
      <c r="E144" s="71" t="s">
        <v>295</v>
      </c>
      <c r="F144" s="67" t="s">
        <v>8</v>
      </c>
      <c r="G144" s="67" t="s">
        <v>279</v>
      </c>
      <c r="H144" s="66">
        <v>41116</v>
      </c>
      <c r="I144" s="67">
        <v>12</v>
      </c>
      <c r="J144" s="67" t="str">
        <f t="shared" si="107"/>
        <v>C</v>
      </c>
      <c r="K144" s="67" t="s">
        <v>493</v>
      </c>
      <c r="L144" s="68">
        <v>58</v>
      </c>
      <c r="M144" s="68">
        <v>64</v>
      </c>
      <c r="N144" s="68">
        <f t="shared" si="108"/>
        <v>122</v>
      </c>
      <c r="O144" s="3">
        <f t="shared" si="109"/>
        <v>98</v>
      </c>
      <c r="P144" s="8">
        <f t="shared" si="110"/>
        <v>41116</v>
      </c>
      <c r="Q144" s="9">
        <f t="shared" si="111"/>
        <v>878.11995788399997</v>
      </c>
      <c r="R144" s="9">
        <f t="shared" si="112"/>
        <v>901.99958784</v>
      </c>
      <c r="S144" s="9">
        <f t="shared" si="113"/>
        <v>125</v>
      </c>
      <c r="T144" s="9">
        <f t="shared" si="114"/>
        <v>68</v>
      </c>
      <c r="U144" s="48" t="s">
        <v>466</v>
      </c>
      <c r="V144" s="48"/>
      <c r="W144" s="48"/>
      <c r="X144" s="48"/>
      <c r="Y144" s="49">
        <f>IF(U144&gt;0,VLOOKUP(U144,HOLEINONE!$A$1:$B$37,2,FALSE),"")</f>
        <v>7</v>
      </c>
      <c r="Z144" s="49" t="str">
        <f>IF(V144&gt;0,VLOOKUP(V144,HOLEINONE!$A$1:$B$37,2,FALSE),"")</f>
        <v/>
      </c>
      <c r="AA144" s="49" t="str">
        <f>IF(W144&gt;0,VLOOKUP(W144,HOLEINONE!$A$1:$B$37,2,FALSE),"")</f>
        <v/>
      </c>
      <c r="AB144" s="49" t="str">
        <f>IF(X144&gt;0,VLOOKUP(X144,HOLEINONE!$A$1:$B$37,2,FALSE),"")</f>
        <v/>
      </c>
      <c r="AC144" s="58">
        <f>IF(U144&gt;0,SUM(Y144:AB144),"")</f>
        <v>7</v>
      </c>
      <c r="AD144" s="52" t="s">
        <v>829</v>
      </c>
    </row>
    <row r="145" spans="1:30" ht="16.2">
      <c r="A145" s="52" t="s">
        <v>3</v>
      </c>
      <c r="B145" s="16" t="s">
        <v>249</v>
      </c>
      <c r="C145" s="25" t="s">
        <v>398</v>
      </c>
      <c r="D145" s="23" t="s">
        <v>250</v>
      </c>
      <c r="E145" s="23" t="s">
        <v>251</v>
      </c>
      <c r="F145" s="16" t="s">
        <v>8</v>
      </c>
      <c r="G145" s="16" t="s">
        <v>224</v>
      </c>
      <c r="H145" s="22">
        <v>19956</v>
      </c>
      <c r="I145" s="16">
        <v>12</v>
      </c>
      <c r="J145" s="16" t="str">
        <f t="shared" si="107"/>
        <v>C</v>
      </c>
      <c r="K145" s="16" t="s">
        <v>493</v>
      </c>
      <c r="L145" s="3">
        <v>63</v>
      </c>
      <c r="M145" s="3">
        <v>61</v>
      </c>
      <c r="N145" s="3">
        <f t="shared" si="108"/>
        <v>124</v>
      </c>
      <c r="O145" s="3">
        <f t="shared" si="109"/>
        <v>100</v>
      </c>
      <c r="P145" s="8">
        <f t="shared" si="110"/>
        <v>19956</v>
      </c>
      <c r="Q145" s="9">
        <f t="shared" si="111"/>
        <v>876.11997904400005</v>
      </c>
      <c r="R145" s="9">
        <f t="shared" si="112"/>
        <v>899.99979943999995</v>
      </c>
      <c r="S145" s="9">
        <f t="shared" si="113"/>
        <v>137</v>
      </c>
      <c r="T145" s="9">
        <f t="shared" si="114"/>
        <v>82</v>
      </c>
      <c r="U145" s="47"/>
      <c r="V145" s="47"/>
      <c r="W145" s="47"/>
      <c r="X145" s="47"/>
      <c r="Y145" s="49" t="str">
        <f>IF(U145&gt;0,VLOOKUP(U145,HOLEINONE!$A$1:$B$37,2,FALSE),"")</f>
        <v/>
      </c>
      <c r="Z145" s="49" t="str">
        <f>IF(V145&gt;0,VLOOKUP(V145,HOLEINONE!$A$1:$B$37,2,FALSE),"")</f>
        <v/>
      </c>
      <c r="AA145" s="49" t="str">
        <f>IF(W145&gt;0,VLOOKUP(W145,HOLEINONE!$A$1:$B$37,2,FALSE),"")</f>
        <v/>
      </c>
      <c r="AB145" s="49" t="str">
        <f>IF(X145&gt;0,VLOOKUP(X145,HOLEINONE!$A$1:$B$37,2,FALSE),"")</f>
        <v/>
      </c>
      <c r="AC145" s="58" t="str">
        <f>IF(U145&gt;0,SUM(Y145:AB145),"")</f>
        <v/>
      </c>
      <c r="AD145" s="3"/>
    </row>
    <row r="146" spans="1:30" ht="16.2">
      <c r="A146" s="52" t="s">
        <v>4</v>
      </c>
      <c r="B146" s="17" t="s">
        <v>530</v>
      </c>
      <c r="C146" s="18" t="s">
        <v>410</v>
      </c>
      <c r="D146" s="31" t="s">
        <v>531</v>
      </c>
      <c r="E146" s="37" t="s">
        <v>194</v>
      </c>
      <c r="F146" s="16" t="s">
        <v>8</v>
      </c>
      <c r="G146" s="21" t="s">
        <v>17</v>
      </c>
      <c r="H146" s="22">
        <v>21814</v>
      </c>
      <c r="I146" s="16">
        <v>10</v>
      </c>
      <c r="J146" s="16" t="str">
        <f t="shared" si="107"/>
        <v>C</v>
      </c>
      <c r="K146" s="24" t="s">
        <v>493</v>
      </c>
      <c r="L146" s="3">
        <v>64</v>
      </c>
      <c r="M146" s="3">
        <v>66</v>
      </c>
      <c r="N146" s="3">
        <f t="shared" si="108"/>
        <v>130</v>
      </c>
      <c r="O146" s="3">
        <f t="shared" si="109"/>
        <v>110</v>
      </c>
      <c r="P146" s="8">
        <f t="shared" si="110"/>
        <v>21814</v>
      </c>
      <c r="Q146" s="9">
        <f t="shared" si="111"/>
        <v>870.09997718600005</v>
      </c>
      <c r="R146" s="9">
        <f t="shared" si="112"/>
        <v>890.01978085999997</v>
      </c>
      <c r="S146" s="9">
        <f t="shared" si="113"/>
        <v>161</v>
      </c>
      <c r="T146" s="9">
        <f t="shared" si="114"/>
        <v>155</v>
      </c>
      <c r="U146" s="48"/>
      <c r="V146" s="48"/>
      <c r="W146" s="48"/>
      <c r="X146" s="48"/>
      <c r="Y146" s="49" t="str">
        <f>IF(U146&gt;0,VLOOKUP(U146,HOLEINONE!$A$1:$B$37,2,FALSE),"")</f>
        <v/>
      </c>
      <c r="Z146" s="49" t="str">
        <f>IF(V146&gt;0,VLOOKUP(V146,HOLEINONE!$A$1:$B$37,2,FALSE),"")</f>
        <v/>
      </c>
      <c r="AA146" s="49" t="str">
        <f>IF(W146&gt;0,VLOOKUP(W146,HOLEINONE!$A$1:$B$37,2,FALSE),"")</f>
        <v/>
      </c>
      <c r="AB146" s="49" t="str">
        <f>IF(X146&gt;0,VLOOKUP(X146,HOLEINONE!$A$1:$B$37,2,FALSE),"")</f>
        <v/>
      </c>
      <c r="AC146" s="58" t="str">
        <f>IF(U146&gt;0,SUM(Y146:AB146),"")</f>
        <v/>
      </c>
      <c r="AD146" s="3"/>
    </row>
    <row r="147" spans="1:30" ht="14.4">
      <c r="A147" s="52" t="s">
        <v>5</v>
      </c>
      <c r="B147" s="33">
        <v>820</v>
      </c>
      <c r="C147" s="18" t="s">
        <v>326</v>
      </c>
      <c r="D147" s="31" t="s">
        <v>775</v>
      </c>
      <c r="E147" s="31" t="s">
        <v>776</v>
      </c>
      <c r="F147" s="3" t="s">
        <v>8</v>
      </c>
      <c r="G147" s="46" t="s">
        <v>774</v>
      </c>
      <c r="H147" s="39">
        <v>19037</v>
      </c>
      <c r="I147" s="33">
        <v>12</v>
      </c>
      <c r="J147" s="33" t="s">
        <v>311</v>
      </c>
      <c r="K147" s="33" t="s">
        <v>493</v>
      </c>
      <c r="L147" s="3">
        <v>66</v>
      </c>
      <c r="M147" s="3">
        <v>71</v>
      </c>
      <c r="N147" s="3">
        <f t="shared" si="108"/>
        <v>137</v>
      </c>
      <c r="O147" s="3">
        <f t="shared" si="109"/>
        <v>113</v>
      </c>
      <c r="P147" s="8">
        <f t="shared" si="110"/>
        <v>19037</v>
      </c>
      <c r="Q147" s="9">
        <f t="shared" si="111"/>
        <v>863.11997996299999</v>
      </c>
      <c r="R147" s="9">
        <f t="shared" si="112"/>
        <v>886.99980862999996</v>
      </c>
      <c r="S147" s="9">
        <f t="shared" si="113"/>
        <v>180</v>
      </c>
      <c r="T147" s="9">
        <f t="shared" si="114"/>
        <v>173</v>
      </c>
      <c r="U147" s="47"/>
      <c r="V147" s="47"/>
      <c r="W147" s="47"/>
      <c r="X147" s="47"/>
      <c r="Y147" s="4"/>
      <c r="Z147" s="4"/>
      <c r="AA147" s="4"/>
      <c r="AB147" s="4"/>
      <c r="AC147" s="15"/>
      <c r="AD147" s="3"/>
    </row>
    <row r="148" spans="1:30" ht="17.399999999999999">
      <c r="A148" s="52"/>
      <c r="B148" s="108" t="s">
        <v>797</v>
      </c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3"/>
      <c r="P148" s="8"/>
      <c r="Q148" s="9"/>
      <c r="R148" s="9"/>
      <c r="S148" s="9"/>
      <c r="T148" s="9"/>
      <c r="U148" s="47"/>
      <c r="V148" s="47"/>
      <c r="W148" s="47"/>
      <c r="X148" s="47"/>
      <c r="Y148" s="4"/>
      <c r="Z148" s="4"/>
      <c r="AA148" s="4"/>
      <c r="AB148" s="4"/>
      <c r="AC148" s="15"/>
      <c r="AD148" s="3"/>
    </row>
    <row r="149" spans="1:30" ht="14.4">
      <c r="A149" s="79" t="s">
        <v>0</v>
      </c>
      <c r="B149" s="60" t="s">
        <v>215</v>
      </c>
      <c r="C149" s="61" t="s">
        <v>378</v>
      </c>
      <c r="D149" s="76" t="s">
        <v>216</v>
      </c>
      <c r="E149" s="77" t="s">
        <v>217</v>
      </c>
      <c r="F149" s="67" t="s">
        <v>7</v>
      </c>
      <c r="G149" s="65" t="s">
        <v>103</v>
      </c>
      <c r="H149" s="66">
        <v>20981</v>
      </c>
      <c r="I149" s="67">
        <v>7</v>
      </c>
      <c r="J149" s="67" t="str">
        <f t="shared" ref="J149:J160" si="115">IF(I149="","",IF(I149&lt;=3,"EX",IF(I149&lt;=6,"A",IF(I149&lt;=9,"B","C"))))</f>
        <v>B</v>
      </c>
      <c r="K149" s="67" t="s">
        <v>493</v>
      </c>
      <c r="L149" s="68">
        <v>53</v>
      </c>
      <c r="M149" s="68">
        <v>53</v>
      </c>
      <c r="N149" s="68">
        <f t="shared" ref="N149:N160" si="116">SUM(L149+M149)</f>
        <v>106</v>
      </c>
      <c r="O149" s="3">
        <f t="shared" ref="O149:O160" si="117">SUM(N149-(2*I149))</f>
        <v>92</v>
      </c>
      <c r="P149" s="8">
        <f t="shared" ref="P149:P160" si="118">H149</f>
        <v>20981</v>
      </c>
      <c r="Q149" s="9">
        <f t="shared" ref="Q149:Q160" si="119">IF(B149&gt;0,999.999999-N149+(I149*0.01)+(P149*-0.000000001),"")</f>
        <v>894.06997801900002</v>
      </c>
      <c r="R149" s="9">
        <f t="shared" ref="R149:R160" si="120">IF(B149&gt;0,999.999999-O149+(0.12-(I149*0.01))+(P149*-0.00000001)," ")</f>
        <v>908.04978918999996</v>
      </c>
      <c r="S149" s="9">
        <f t="shared" ref="S149:S160" si="121">IF(B149&gt;0,RANK(Q149,Q:Q),"")</f>
        <v>30</v>
      </c>
      <c r="T149" s="9">
        <f t="shared" ref="T149:T160" si="122">IF(B149&gt;0,RANK(R149,R:R),"")</f>
        <v>19</v>
      </c>
      <c r="U149" s="47"/>
      <c r="V149" s="47"/>
      <c r="W149" s="47"/>
      <c r="X149" s="47"/>
      <c r="Y149" s="4"/>
      <c r="Z149" s="4"/>
      <c r="AA149" s="4"/>
      <c r="AB149" s="4"/>
      <c r="AC149" s="15"/>
      <c r="AD149" s="3"/>
    </row>
    <row r="150" spans="1:30" ht="16.2">
      <c r="A150" s="79" t="s">
        <v>1</v>
      </c>
      <c r="B150" s="60" t="s">
        <v>136</v>
      </c>
      <c r="C150" s="61" t="s">
        <v>325</v>
      </c>
      <c r="D150" s="62" t="s">
        <v>107</v>
      </c>
      <c r="E150" s="62" t="s">
        <v>137</v>
      </c>
      <c r="F150" s="69" t="s">
        <v>7</v>
      </c>
      <c r="G150" s="65" t="s">
        <v>103</v>
      </c>
      <c r="H150" s="66">
        <v>20672</v>
      </c>
      <c r="I150" s="67">
        <v>9</v>
      </c>
      <c r="J150" s="67" t="str">
        <f t="shared" si="115"/>
        <v>B</v>
      </c>
      <c r="K150" s="67" t="s">
        <v>493</v>
      </c>
      <c r="L150" s="68">
        <v>54</v>
      </c>
      <c r="M150" s="68">
        <v>59</v>
      </c>
      <c r="N150" s="68">
        <f t="shared" si="116"/>
        <v>113</v>
      </c>
      <c r="O150" s="3">
        <f t="shared" si="117"/>
        <v>95</v>
      </c>
      <c r="P150" s="8">
        <f t="shared" si="118"/>
        <v>20672</v>
      </c>
      <c r="Q150" s="9">
        <f t="shared" si="119"/>
        <v>887.08997832800003</v>
      </c>
      <c r="R150" s="9">
        <f t="shared" si="120"/>
        <v>905.02979227999992</v>
      </c>
      <c r="S150" s="9">
        <f t="shared" si="121"/>
        <v>72</v>
      </c>
      <c r="T150" s="9">
        <f t="shared" si="122"/>
        <v>41</v>
      </c>
      <c r="U150" s="48"/>
      <c r="V150" s="48"/>
      <c r="W150" s="48"/>
      <c r="X150" s="48"/>
      <c r="Y150" s="49" t="str">
        <f>IF(U150&gt;0,VLOOKUP(U150,HOLEINONE!$A$1:$B$37,2,FALSE),"")</f>
        <v/>
      </c>
      <c r="Z150" s="49" t="str">
        <f>IF(V150&gt;0,VLOOKUP(V150,HOLEINONE!$A$1:$B$37,2,FALSE),"")</f>
        <v/>
      </c>
      <c r="AA150" s="49" t="str">
        <f>IF(W150&gt;0,VLOOKUP(W150,HOLEINONE!$A$1:$B$37,2,FALSE),"")</f>
        <v/>
      </c>
      <c r="AB150" s="49" t="str">
        <f>IF(X150&gt;0,VLOOKUP(X150,HOLEINONE!$A$1:$B$37,2,FALSE),"")</f>
        <v/>
      </c>
      <c r="AC150" s="58" t="str">
        <f>IF(U150&gt;0,SUM(Y150:AB150),"")</f>
        <v/>
      </c>
      <c r="AD150" s="3"/>
    </row>
    <row r="151" spans="1:30" ht="16.2">
      <c r="A151" s="79" t="s">
        <v>2</v>
      </c>
      <c r="B151" s="60" t="s">
        <v>45</v>
      </c>
      <c r="C151" s="61" t="s">
        <v>407</v>
      </c>
      <c r="D151" s="63" t="s">
        <v>43</v>
      </c>
      <c r="E151" s="78" t="s">
        <v>46</v>
      </c>
      <c r="F151" s="67" t="s">
        <v>7</v>
      </c>
      <c r="G151" s="65" t="s">
        <v>30</v>
      </c>
      <c r="H151" s="66">
        <v>20316</v>
      </c>
      <c r="I151" s="67">
        <v>9</v>
      </c>
      <c r="J151" s="67" t="str">
        <f t="shared" si="115"/>
        <v>B</v>
      </c>
      <c r="K151" s="67" t="s">
        <v>493</v>
      </c>
      <c r="L151" s="68">
        <v>55</v>
      </c>
      <c r="M151" s="68">
        <v>59</v>
      </c>
      <c r="N151" s="68">
        <f t="shared" si="116"/>
        <v>114</v>
      </c>
      <c r="O151" s="3">
        <f t="shared" si="117"/>
        <v>96</v>
      </c>
      <c r="P151" s="8">
        <f t="shared" si="118"/>
        <v>20316</v>
      </c>
      <c r="Q151" s="9">
        <f t="shared" si="119"/>
        <v>886.08997868400002</v>
      </c>
      <c r="R151" s="9">
        <f t="shared" si="120"/>
        <v>904.02979584000002</v>
      </c>
      <c r="S151" s="9">
        <f t="shared" si="121"/>
        <v>76</v>
      </c>
      <c r="T151" s="9">
        <f t="shared" si="122"/>
        <v>48</v>
      </c>
      <c r="U151" s="47"/>
      <c r="V151" s="47"/>
      <c r="W151" s="47"/>
      <c r="X151" s="47"/>
      <c r="Y151" s="49" t="str">
        <f>IF(U151&gt;0,VLOOKUP(U151,HOLEINONE!$A$1:$B$37,2,FALSE),"")</f>
        <v/>
      </c>
      <c r="Z151" s="4"/>
      <c r="AA151" s="4"/>
      <c r="AB151" s="4"/>
      <c r="AC151" s="15"/>
      <c r="AD151" s="3"/>
    </row>
    <row r="152" spans="1:30" ht="16.2">
      <c r="A152" s="52" t="s">
        <v>3</v>
      </c>
      <c r="B152" s="17" t="s">
        <v>74</v>
      </c>
      <c r="C152" s="18" t="s">
        <v>676</v>
      </c>
      <c r="D152" s="19" t="s">
        <v>75</v>
      </c>
      <c r="E152" s="19" t="s">
        <v>76</v>
      </c>
      <c r="F152" s="16" t="s">
        <v>7</v>
      </c>
      <c r="G152" s="21" t="s">
        <v>52</v>
      </c>
      <c r="H152" s="22">
        <v>21429</v>
      </c>
      <c r="I152" s="16">
        <v>9</v>
      </c>
      <c r="J152" s="16" t="str">
        <f t="shared" si="115"/>
        <v>B</v>
      </c>
      <c r="K152" s="24" t="s">
        <v>493</v>
      </c>
      <c r="L152" s="3">
        <v>55</v>
      </c>
      <c r="M152" s="3">
        <v>59</v>
      </c>
      <c r="N152" s="3">
        <f t="shared" si="116"/>
        <v>114</v>
      </c>
      <c r="O152" s="3">
        <f t="shared" si="117"/>
        <v>96</v>
      </c>
      <c r="P152" s="8">
        <f t="shared" si="118"/>
        <v>21429</v>
      </c>
      <c r="Q152" s="9">
        <f t="shared" si="119"/>
        <v>886.08997757100008</v>
      </c>
      <c r="R152" s="9">
        <f t="shared" si="120"/>
        <v>904.02978470999994</v>
      </c>
      <c r="S152" s="9">
        <f t="shared" si="121"/>
        <v>77</v>
      </c>
      <c r="T152" s="9">
        <f t="shared" si="122"/>
        <v>49</v>
      </c>
      <c r="U152" s="48"/>
      <c r="V152" s="48"/>
      <c r="W152" s="48"/>
      <c r="X152" s="48"/>
      <c r="Y152" s="49" t="str">
        <f>IF(U152&gt;0,VLOOKUP(U152,HOLEINONE!$A$1:$B$37,2,FALSE),"")</f>
        <v/>
      </c>
      <c r="Z152" s="49" t="str">
        <f>IF(V152&gt;0,VLOOKUP(V152,HOLEINONE!$A$1:$B$37,2,FALSE),"")</f>
        <v/>
      </c>
      <c r="AA152" s="49" t="str">
        <f>IF(W152&gt;0,VLOOKUP(W152,HOLEINONE!$A$1:$B$37,2,FALSE),"")</f>
        <v/>
      </c>
      <c r="AB152" s="49" t="str">
        <f>IF(X152&gt;0,VLOOKUP(X152,HOLEINONE!$A$1:$B$37,2,FALSE),"")</f>
        <v/>
      </c>
      <c r="AC152" s="58" t="str">
        <f>IF(U152&gt;0,SUM(Y152:AB152),"")</f>
        <v/>
      </c>
      <c r="AD152" s="3"/>
    </row>
    <row r="153" spans="1:30" ht="16.2">
      <c r="A153" s="52" t="s">
        <v>4</v>
      </c>
      <c r="B153" s="17" t="s">
        <v>151</v>
      </c>
      <c r="C153" s="18" t="s">
        <v>422</v>
      </c>
      <c r="D153" s="19" t="s">
        <v>43</v>
      </c>
      <c r="E153" s="19" t="s">
        <v>152</v>
      </c>
      <c r="F153" s="20" t="s">
        <v>7</v>
      </c>
      <c r="G153" s="21" t="s">
        <v>103</v>
      </c>
      <c r="H153" s="22">
        <v>19169</v>
      </c>
      <c r="I153" s="16">
        <v>9</v>
      </c>
      <c r="J153" s="16" t="str">
        <f t="shared" si="115"/>
        <v>B</v>
      </c>
      <c r="K153" s="16" t="s">
        <v>493</v>
      </c>
      <c r="L153" s="3">
        <v>54</v>
      </c>
      <c r="M153" s="3">
        <v>62</v>
      </c>
      <c r="N153" s="3">
        <f t="shared" si="116"/>
        <v>116</v>
      </c>
      <c r="O153" s="3">
        <f t="shared" si="117"/>
        <v>98</v>
      </c>
      <c r="P153" s="8">
        <f t="shared" si="118"/>
        <v>19169</v>
      </c>
      <c r="Q153" s="9">
        <f t="shared" si="119"/>
        <v>884.08997983100005</v>
      </c>
      <c r="R153" s="9">
        <f t="shared" si="120"/>
        <v>902.02980731000002</v>
      </c>
      <c r="S153" s="9">
        <f t="shared" si="121"/>
        <v>92</v>
      </c>
      <c r="T153" s="9">
        <f t="shared" si="122"/>
        <v>67</v>
      </c>
      <c r="U153" s="48"/>
      <c r="V153" s="48"/>
      <c r="W153" s="48"/>
      <c r="X153" s="48"/>
      <c r="Y153" s="49" t="str">
        <f>IF(U153&gt;0,VLOOKUP(U153,HOLEINONE!$A$1:$B$37,2,FALSE),"")</f>
        <v/>
      </c>
      <c r="Z153" s="49" t="str">
        <f>IF(V153&gt;0,VLOOKUP(V153,HOLEINONE!$A$1:$B$37,2,FALSE),"")</f>
        <v/>
      </c>
      <c r="AA153" s="49" t="str">
        <f>IF(W153&gt;0,VLOOKUP(W153,HOLEINONE!$A$1:$B$37,2,FALSE),"")</f>
        <v/>
      </c>
      <c r="AB153" s="49" t="str">
        <f>IF(X153&gt;0,VLOOKUP(X153,HOLEINONE!$A$1:$B$37,2,FALSE),"")</f>
        <v/>
      </c>
      <c r="AC153" s="58" t="str">
        <f>IF(U153&gt;0,SUM(Y153:AB153),"")</f>
        <v/>
      </c>
      <c r="AD153" s="3"/>
    </row>
    <row r="154" spans="1:30" ht="16.2">
      <c r="A154" s="52" t="s">
        <v>5</v>
      </c>
      <c r="B154" s="17" t="s">
        <v>273</v>
      </c>
      <c r="C154" s="18" t="s">
        <v>338</v>
      </c>
      <c r="D154" s="19" t="s">
        <v>271</v>
      </c>
      <c r="E154" s="19" t="s">
        <v>274</v>
      </c>
      <c r="F154" s="20" t="s">
        <v>7</v>
      </c>
      <c r="G154" s="21" t="s">
        <v>263</v>
      </c>
      <c r="H154" s="22">
        <v>20212</v>
      </c>
      <c r="I154" s="16">
        <v>8</v>
      </c>
      <c r="J154" s="16" t="str">
        <f t="shared" si="115"/>
        <v>B</v>
      </c>
      <c r="K154" s="24" t="s">
        <v>493</v>
      </c>
      <c r="L154" s="3">
        <v>59</v>
      </c>
      <c r="M154" s="3">
        <v>58</v>
      </c>
      <c r="N154" s="3">
        <f t="shared" si="116"/>
        <v>117</v>
      </c>
      <c r="O154" s="3">
        <f t="shared" si="117"/>
        <v>101</v>
      </c>
      <c r="P154" s="8">
        <f t="shared" si="118"/>
        <v>20212</v>
      </c>
      <c r="Q154" s="9">
        <f t="shared" si="119"/>
        <v>883.07997878800006</v>
      </c>
      <c r="R154" s="9">
        <f t="shared" si="120"/>
        <v>899.03979687999993</v>
      </c>
      <c r="S154" s="9">
        <f t="shared" si="121"/>
        <v>98</v>
      </c>
      <c r="T154" s="9">
        <f t="shared" si="122"/>
        <v>86</v>
      </c>
      <c r="U154" s="48"/>
      <c r="V154" s="48"/>
      <c r="W154" s="48"/>
      <c r="X154" s="48"/>
      <c r="Y154" s="49" t="str">
        <f>IF(U154&gt;0,VLOOKUP(U154,HOLEINONE!$A$1:$B$37,2,FALSE),"")</f>
        <v/>
      </c>
      <c r="Z154" s="49" t="str">
        <f>IF(V154&gt;0,VLOOKUP(V154,HOLEINONE!$A$1:$B$37,2,FALSE),"")</f>
        <v/>
      </c>
      <c r="AA154" s="49" t="str">
        <f>IF(W154&gt;0,VLOOKUP(W154,HOLEINONE!$A$1:$B$37,2,FALSE),"")</f>
        <v/>
      </c>
      <c r="AB154" s="49" t="str">
        <f>IF(X154&gt;0,VLOOKUP(X154,HOLEINONE!$A$1:$B$37,2,FALSE),"")</f>
        <v/>
      </c>
      <c r="AC154" s="58" t="str">
        <f>IF(U154&gt;0,SUM(Y154:AB154),"")</f>
        <v/>
      </c>
      <c r="AD154" s="3"/>
    </row>
    <row r="155" spans="1:30" ht="16.2">
      <c r="A155" s="52" t="s">
        <v>6</v>
      </c>
      <c r="B155" s="16" t="s">
        <v>712</v>
      </c>
      <c r="C155" s="25" t="s">
        <v>713</v>
      </c>
      <c r="D155" s="31" t="s">
        <v>714</v>
      </c>
      <c r="E155" s="31" t="s">
        <v>715</v>
      </c>
      <c r="F155" s="16" t="s">
        <v>7</v>
      </c>
      <c r="G155" s="21" t="s">
        <v>17</v>
      </c>
      <c r="H155" s="22">
        <v>21677</v>
      </c>
      <c r="I155" s="16">
        <v>8</v>
      </c>
      <c r="J155" s="16" t="str">
        <f t="shared" si="115"/>
        <v>B</v>
      </c>
      <c r="K155" s="16" t="s">
        <v>493</v>
      </c>
      <c r="L155" s="3">
        <v>56</v>
      </c>
      <c r="M155" s="3">
        <v>61</v>
      </c>
      <c r="N155" s="3">
        <f t="shared" si="116"/>
        <v>117</v>
      </c>
      <c r="O155" s="3">
        <f t="shared" si="117"/>
        <v>101</v>
      </c>
      <c r="P155" s="8">
        <f t="shared" si="118"/>
        <v>21677</v>
      </c>
      <c r="Q155" s="9">
        <f t="shared" si="119"/>
        <v>883.07997732300009</v>
      </c>
      <c r="R155" s="9">
        <f t="shared" si="120"/>
        <v>899.03978223000001</v>
      </c>
      <c r="S155" s="9">
        <f t="shared" si="121"/>
        <v>99</v>
      </c>
      <c r="T155" s="9">
        <f t="shared" si="122"/>
        <v>87</v>
      </c>
      <c r="U155" s="47" t="s">
        <v>464</v>
      </c>
      <c r="V155" s="47"/>
      <c r="W155" s="47"/>
      <c r="X155" s="47"/>
      <c r="Y155" s="49">
        <f>IF(U155&gt;0,VLOOKUP(U155,HOLEINONE!$A$1:$B$37,2,FALSE),"")</f>
        <v>6</v>
      </c>
      <c r="Z155" s="49" t="str">
        <f>IF(V155&gt;0,VLOOKUP(V155,HOLEINONE!$A$1:$B$37,2,FALSE),"")</f>
        <v/>
      </c>
      <c r="AA155" s="49" t="str">
        <f>IF(W155&gt;0,VLOOKUP(W155,HOLEINONE!$A$1:$B$37,2,FALSE),"")</f>
        <v/>
      </c>
      <c r="AB155" s="49" t="str">
        <f>IF(X155&gt;0,VLOOKUP(X155,HOLEINONE!$A$1:$B$37,2,FALSE),"")</f>
        <v/>
      </c>
      <c r="AC155" s="58">
        <f>IF(U155&gt;0,SUM(Y155:AB155),"")</f>
        <v>6</v>
      </c>
      <c r="AD155" s="52" t="s">
        <v>838</v>
      </c>
    </row>
    <row r="156" spans="1:30" ht="14.4">
      <c r="A156" s="52" t="s">
        <v>811</v>
      </c>
      <c r="B156" s="17" t="s">
        <v>672</v>
      </c>
      <c r="C156" s="18" t="s">
        <v>673</v>
      </c>
      <c r="D156" s="19" t="s">
        <v>625</v>
      </c>
      <c r="E156" s="32" t="s">
        <v>674</v>
      </c>
      <c r="F156" s="20" t="s">
        <v>7</v>
      </c>
      <c r="G156" s="21" t="s">
        <v>224</v>
      </c>
      <c r="H156" s="22">
        <v>19670</v>
      </c>
      <c r="I156" s="16">
        <v>8</v>
      </c>
      <c r="J156" s="16" t="str">
        <f t="shared" si="115"/>
        <v>B</v>
      </c>
      <c r="K156" s="24" t="s">
        <v>493</v>
      </c>
      <c r="L156" s="3">
        <v>62</v>
      </c>
      <c r="M156" s="3">
        <v>58</v>
      </c>
      <c r="N156" s="3">
        <f t="shared" si="116"/>
        <v>120</v>
      </c>
      <c r="O156" s="3">
        <f t="shared" si="117"/>
        <v>104</v>
      </c>
      <c r="P156" s="8">
        <f t="shared" si="118"/>
        <v>19670</v>
      </c>
      <c r="Q156" s="9">
        <f t="shared" si="119"/>
        <v>880.07997933000001</v>
      </c>
      <c r="R156" s="9">
        <f t="shared" si="120"/>
        <v>896.03980230000002</v>
      </c>
      <c r="S156" s="9">
        <f t="shared" si="121"/>
        <v>117</v>
      </c>
      <c r="T156" s="9">
        <f t="shared" si="122"/>
        <v>112</v>
      </c>
      <c r="U156" s="47"/>
      <c r="V156" s="47"/>
      <c r="W156" s="47"/>
      <c r="X156" s="47"/>
      <c r="Y156" s="4"/>
      <c r="Z156" s="4"/>
      <c r="AA156" s="4"/>
      <c r="AB156" s="4"/>
      <c r="AC156" s="15"/>
      <c r="AD156" s="3"/>
    </row>
    <row r="157" spans="1:30" ht="16.2">
      <c r="A157" s="52" t="s">
        <v>812</v>
      </c>
      <c r="B157" s="17">
        <v>604</v>
      </c>
      <c r="C157" s="18" t="s">
        <v>380</v>
      </c>
      <c r="D157" s="23" t="s">
        <v>590</v>
      </c>
      <c r="E157" s="31" t="s">
        <v>591</v>
      </c>
      <c r="F157" s="16" t="s">
        <v>7</v>
      </c>
      <c r="G157" s="21" t="s">
        <v>562</v>
      </c>
      <c r="H157" s="22">
        <v>22044</v>
      </c>
      <c r="I157" s="16">
        <v>9</v>
      </c>
      <c r="J157" s="16" t="str">
        <f t="shared" si="115"/>
        <v>B</v>
      </c>
      <c r="K157" s="16" t="s">
        <v>493</v>
      </c>
      <c r="L157" s="3">
        <v>58</v>
      </c>
      <c r="M157" s="3">
        <v>64</v>
      </c>
      <c r="N157" s="3">
        <f t="shared" si="116"/>
        <v>122</v>
      </c>
      <c r="O157" s="3">
        <f t="shared" si="117"/>
        <v>104</v>
      </c>
      <c r="P157" s="8">
        <f t="shared" si="118"/>
        <v>22044</v>
      </c>
      <c r="Q157" s="9">
        <f t="shared" si="119"/>
        <v>878.08997695599999</v>
      </c>
      <c r="R157" s="9">
        <f t="shared" si="120"/>
        <v>896.02977855999995</v>
      </c>
      <c r="S157" s="9">
        <f t="shared" si="121"/>
        <v>128</v>
      </c>
      <c r="T157" s="9">
        <f t="shared" si="122"/>
        <v>115</v>
      </c>
      <c r="U157" s="48"/>
      <c r="V157" s="48"/>
      <c r="W157" s="48"/>
      <c r="X157" s="48"/>
      <c r="Y157" s="49" t="str">
        <f>IF(U157&gt;0,VLOOKUP(U157,HOLEINONE!$A$1:$B$37,2,FALSE),"")</f>
        <v/>
      </c>
      <c r="Z157" s="49" t="str">
        <f>IF(V157&gt;0,VLOOKUP(V157,HOLEINONE!$A$1:$B$37,2,FALSE),"")</f>
        <v/>
      </c>
      <c r="AA157" s="49" t="str">
        <f>IF(W157&gt;0,VLOOKUP(W157,HOLEINONE!$A$1:$B$37,2,FALSE),"")</f>
        <v/>
      </c>
      <c r="AB157" s="49" t="str">
        <f>IF(X157&gt;0,VLOOKUP(X157,HOLEINONE!$A$1:$B$37,2,FALSE),"")</f>
        <v/>
      </c>
      <c r="AC157" s="58" t="str">
        <f>IF(U157&gt;0,SUM(Y157:AB157),"")</f>
        <v/>
      </c>
      <c r="AD157" s="3"/>
    </row>
    <row r="158" spans="1:30" ht="16.2">
      <c r="A158" s="52" t="s">
        <v>813</v>
      </c>
      <c r="B158" s="16" t="s">
        <v>578</v>
      </c>
      <c r="C158" s="25" t="s">
        <v>374</v>
      </c>
      <c r="D158" s="23" t="s">
        <v>579</v>
      </c>
      <c r="E158" s="23" t="s">
        <v>580</v>
      </c>
      <c r="F158" s="16" t="s">
        <v>7</v>
      </c>
      <c r="G158" s="16" t="s">
        <v>52</v>
      </c>
      <c r="H158" s="22">
        <v>22208</v>
      </c>
      <c r="I158" s="16">
        <v>9</v>
      </c>
      <c r="J158" s="16" t="str">
        <f t="shared" si="115"/>
        <v>B</v>
      </c>
      <c r="K158" s="16" t="s">
        <v>493</v>
      </c>
      <c r="L158" s="3">
        <v>63</v>
      </c>
      <c r="M158" s="3">
        <v>59</v>
      </c>
      <c r="N158" s="3">
        <f t="shared" si="116"/>
        <v>122</v>
      </c>
      <c r="O158" s="3">
        <f t="shared" si="117"/>
        <v>104</v>
      </c>
      <c r="P158" s="8">
        <f t="shared" si="118"/>
        <v>22208</v>
      </c>
      <c r="Q158" s="9">
        <f t="shared" si="119"/>
        <v>878.08997679200002</v>
      </c>
      <c r="R158" s="9">
        <f t="shared" si="120"/>
        <v>896.02977692000002</v>
      </c>
      <c r="S158" s="9">
        <f t="shared" si="121"/>
        <v>129</v>
      </c>
      <c r="T158" s="9">
        <f t="shared" si="122"/>
        <v>116</v>
      </c>
      <c r="U158" s="48" t="s">
        <v>470</v>
      </c>
      <c r="V158" s="48"/>
      <c r="W158" s="48"/>
      <c r="X158" s="48"/>
      <c r="Y158" s="49">
        <f>IF(U158&gt;0,VLOOKUP(U158,HOLEINONE!$A$1:$B$37,2,FALSE),"")</f>
        <v>2</v>
      </c>
      <c r="Z158" s="49" t="str">
        <f>IF(V158&gt;0,VLOOKUP(V158,HOLEINONE!$A$1:$B$37,2,FALSE),"")</f>
        <v/>
      </c>
      <c r="AA158" s="49" t="str">
        <f>IF(W158&gt;0,VLOOKUP(W158,HOLEINONE!$A$1:$B$37,2,FALSE),"")</f>
        <v/>
      </c>
      <c r="AB158" s="49" t="str">
        <f>IF(X158&gt;0,VLOOKUP(X158,HOLEINONE!$A$1:$B$37,2,FALSE),"")</f>
        <v/>
      </c>
      <c r="AC158" s="58">
        <f>IF(U158&gt;0,SUM(Y158:AB158),"")</f>
        <v>2</v>
      </c>
      <c r="AD158" s="52" t="s">
        <v>852</v>
      </c>
    </row>
    <row r="159" spans="1:30" ht="16.2">
      <c r="A159" s="52" t="s">
        <v>814</v>
      </c>
      <c r="B159" s="17" t="s">
        <v>241</v>
      </c>
      <c r="C159" s="18" t="s">
        <v>376</v>
      </c>
      <c r="D159" s="31" t="s">
        <v>242</v>
      </c>
      <c r="E159" s="31" t="s">
        <v>243</v>
      </c>
      <c r="F159" s="33" t="s">
        <v>7</v>
      </c>
      <c r="G159" s="21" t="s">
        <v>224</v>
      </c>
      <c r="H159" s="22">
        <v>19177</v>
      </c>
      <c r="I159" s="16">
        <v>9</v>
      </c>
      <c r="J159" s="16" t="str">
        <f t="shared" si="115"/>
        <v>B</v>
      </c>
      <c r="K159" s="24" t="s">
        <v>493</v>
      </c>
      <c r="L159" s="3">
        <v>66</v>
      </c>
      <c r="M159" s="3">
        <v>63</v>
      </c>
      <c r="N159" s="3">
        <f t="shared" si="116"/>
        <v>129</v>
      </c>
      <c r="O159" s="3">
        <f t="shared" si="117"/>
        <v>111</v>
      </c>
      <c r="P159" s="8">
        <f t="shared" si="118"/>
        <v>19177</v>
      </c>
      <c r="Q159" s="9">
        <f t="shared" si="119"/>
        <v>871.08997982300002</v>
      </c>
      <c r="R159" s="9">
        <f t="shared" si="120"/>
        <v>889.02980722999996</v>
      </c>
      <c r="S159" s="9">
        <f t="shared" si="121"/>
        <v>159</v>
      </c>
      <c r="T159" s="9">
        <f t="shared" si="122"/>
        <v>159</v>
      </c>
      <c r="U159" s="47"/>
      <c r="V159" s="47"/>
      <c r="W159" s="47"/>
      <c r="X159" s="47"/>
      <c r="Y159" s="49" t="str">
        <f>IF(U159&gt;0,VLOOKUP(U159,HOLEINONE!$A$1:$B$37,2,FALSE),"")</f>
        <v/>
      </c>
      <c r="Z159" s="49" t="str">
        <f>IF(V159&gt;0,VLOOKUP(V159,HOLEINONE!$A$1:$B$37,2,FALSE),"")</f>
        <v/>
      </c>
      <c r="AA159" s="49" t="str">
        <f>IF(W159&gt;0,VLOOKUP(W159,HOLEINONE!$A$1:$B$37,2,FALSE),"")</f>
        <v/>
      </c>
      <c r="AB159" s="49" t="str">
        <f>IF(X159&gt;0,VLOOKUP(X159,HOLEINONE!$A$1:$B$37,2,FALSE),"")</f>
        <v/>
      </c>
      <c r="AC159" s="58" t="str">
        <f>IF(U159&gt;0,SUM(Y159:AB159),"")</f>
        <v/>
      </c>
      <c r="AD159" s="3"/>
    </row>
    <row r="160" spans="1:30" ht="16.2">
      <c r="A160" s="52" t="s">
        <v>815</v>
      </c>
      <c r="B160" s="17" t="s">
        <v>537</v>
      </c>
      <c r="C160" s="18" t="s">
        <v>538</v>
      </c>
      <c r="D160" s="31" t="s">
        <v>539</v>
      </c>
      <c r="E160" s="31" t="s">
        <v>540</v>
      </c>
      <c r="F160" s="16" t="s">
        <v>7</v>
      </c>
      <c r="G160" s="21" t="s">
        <v>52</v>
      </c>
      <c r="H160" s="22">
        <v>23484</v>
      </c>
      <c r="I160" s="16">
        <v>9</v>
      </c>
      <c r="J160" s="16" t="str">
        <f t="shared" si="115"/>
        <v>B</v>
      </c>
      <c r="K160" s="16" t="s">
        <v>493</v>
      </c>
      <c r="L160" s="3">
        <v>63</v>
      </c>
      <c r="M160" s="3">
        <v>67</v>
      </c>
      <c r="N160" s="3">
        <f t="shared" si="116"/>
        <v>130</v>
      </c>
      <c r="O160" s="3">
        <f t="shared" si="117"/>
        <v>112</v>
      </c>
      <c r="P160" s="8">
        <f t="shared" si="118"/>
        <v>23484</v>
      </c>
      <c r="Q160" s="9">
        <f t="shared" si="119"/>
        <v>870.08997551599998</v>
      </c>
      <c r="R160" s="9">
        <f t="shared" si="120"/>
        <v>888.02976416000001</v>
      </c>
      <c r="S160" s="9">
        <f t="shared" si="121"/>
        <v>163</v>
      </c>
      <c r="T160" s="9">
        <f t="shared" si="122"/>
        <v>166</v>
      </c>
      <c r="U160" s="47"/>
      <c r="V160" s="47"/>
      <c r="W160" s="47"/>
      <c r="X160" s="47"/>
      <c r="Y160" s="49" t="str">
        <f>IF(U160&gt;0,VLOOKUP(U160,HOLEINONE!$A$1:$B$37,2,FALSE),"")</f>
        <v/>
      </c>
      <c r="Z160" s="4"/>
      <c r="AA160" s="4"/>
      <c r="AB160" s="4"/>
      <c r="AC160" s="15"/>
      <c r="AD160" s="3"/>
    </row>
    <row r="161" spans="1:30" ht="17.399999999999999">
      <c r="A161" s="3"/>
      <c r="B161" s="108" t="s">
        <v>798</v>
      </c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3"/>
      <c r="P161" s="8"/>
      <c r="Q161" s="9"/>
      <c r="R161" s="9"/>
      <c r="S161" s="9"/>
      <c r="T161" s="9"/>
      <c r="U161" s="47"/>
      <c r="V161" s="47"/>
      <c r="W161" s="47"/>
      <c r="X161" s="47"/>
      <c r="Y161" s="4"/>
      <c r="Z161" s="4"/>
      <c r="AA161" s="4"/>
      <c r="AB161" s="4"/>
      <c r="AC161" s="15"/>
      <c r="AD161" s="3"/>
    </row>
    <row r="162" spans="1:30" ht="16.2">
      <c r="A162" s="79" t="s">
        <v>0</v>
      </c>
      <c r="B162" s="67" t="s">
        <v>173</v>
      </c>
      <c r="C162" s="70" t="s">
        <v>340</v>
      </c>
      <c r="D162" s="71" t="s">
        <v>174</v>
      </c>
      <c r="E162" s="71" t="s">
        <v>175</v>
      </c>
      <c r="F162" s="67" t="s">
        <v>8</v>
      </c>
      <c r="G162" s="65" t="s">
        <v>103</v>
      </c>
      <c r="H162" s="66">
        <v>23259</v>
      </c>
      <c r="I162" s="67">
        <v>9</v>
      </c>
      <c r="J162" s="67" t="str">
        <f t="shared" ref="J162:J174" si="123">IF(I162="","",IF(I162&lt;=3,"EX",IF(I162&lt;=6,"A",IF(I162&lt;=9,"B","C"))))</f>
        <v>B</v>
      </c>
      <c r="K162" s="67" t="s">
        <v>493</v>
      </c>
      <c r="L162" s="68">
        <v>51</v>
      </c>
      <c r="M162" s="68">
        <v>54</v>
      </c>
      <c r="N162" s="68">
        <f t="shared" ref="N162:N174" si="124">SUM(L162+M162)</f>
        <v>105</v>
      </c>
      <c r="O162" s="3">
        <f t="shared" ref="O162:O174" si="125">SUM(N162-(2*I162))</f>
        <v>87</v>
      </c>
      <c r="P162" s="8">
        <f t="shared" ref="P162:P174" si="126">H162</f>
        <v>23259</v>
      </c>
      <c r="Q162" s="9">
        <f t="shared" ref="Q162:Q174" si="127">IF(B162&gt;0,999.999999-N162+(I162*0.01)+(P162*-0.000000001),"")</f>
        <v>895.08997574099999</v>
      </c>
      <c r="R162" s="9">
        <f t="shared" ref="R162:R174" si="128">IF(B162&gt;0,999.999999-O162+(0.12-(I162*0.01))+(P162*-0.00000001)," ")</f>
        <v>913.02976640999998</v>
      </c>
      <c r="S162" s="9">
        <f t="shared" ref="S162:S174" si="129">IF(B162&gt;0,RANK(Q162,Q:Q),"")</f>
        <v>26</v>
      </c>
      <c r="T162" s="9">
        <f t="shared" ref="T162:T174" si="130">IF(B162&gt;0,RANK(R162,R:R),"")</f>
        <v>5</v>
      </c>
      <c r="U162" s="80" t="s">
        <v>460</v>
      </c>
      <c r="V162" s="80"/>
      <c r="W162" s="80"/>
      <c r="X162" s="80"/>
      <c r="Y162" s="81">
        <f>IF(U162&gt;0,VLOOKUP(U162,HOLEINONE!$A$1:$B$37,2,FALSE),"")</f>
        <v>30</v>
      </c>
      <c r="Z162" s="81" t="str">
        <f>IF(V162&gt;0,VLOOKUP(V162,HOLEINONE!$A$1:$B$37,2,FALSE),"")</f>
        <v/>
      </c>
      <c r="AA162" s="81" t="str">
        <f>IF(W162&gt;0,VLOOKUP(W162,HOLEINONE!$A$1:$B$37,2,FALSE),"")</f>
        <v/>
      </c>
      <c r="AB162" s="81" t="str">
        <f>IF(X162&gt;0,VLOOKUP(X162,HOLEINONE!$A$1:$B$37,2,FALSE),"")</f>
        <v/>
      </c>
      <c r="AC162" s="82">
        <f>IF(U162&gt;0,SUM(Y162:AB162),"")</f>
        <v>30</v>
      </c>
      <c r="AD162" s="79" t="s">
        <v>0</v>
      </c>
    </row>
    <row r="163" spans="1:30" ht="16.2">
      <c r="A163" s="79" t="s">
        <v>1</v>
      </c>
      <c r="B163" s="60">
        <v>802</v>
      </c>
      <c r="C163" s="61" t="s">
        <v>701</v>
      </c>
      <c r="D163" s="71" t="s">
        <v>200</v>
      </c>
      <c r="E163" s="71" t="s">
        <v>201</v>
      </c>
      <c r="F163" s="67" t="s">
        <v>8</v>
      </c>
      <c r="G163" s="65" t="s">
        <v>103</v>
      </c>
      <c r="H163" s="66">
        <v>29896</v>
      </c>
      <c r="I163" s="67">
        <v>9</v>
      </c>
      <c r="J163" s="67" t="str">
        <f t="shared" si="123"/>
        <v>B</v>
      </c>
      <c r="K163" s="67" t="s">
        <v>493</v>
      </c>
      <c r="L163" s="68">
        <v>56</v>
      </c>
      <c r="M163" s="68">
        <v>54</v>
      </c>
      <c r="N163" s="68">
        <f t="shared" si="124"/>
        <v>110</v>
      </c>
      <c r="O163" s="3">
        <f t="shared" si="125"/>
        <v>92</v>
      </c>
      <c r="P163" s="8">
        <f t="shared" si="126"/>
        <v>29896</v>
      </c>
      <c r="Q163" s="9">
        <f t="shared" si="127"/>
        <v>890.08996910400003</v>
      </c>
      <c r="R163" s="9">
        <f t="shared" si="128"/>
        <v>908.02970003999997</v>
      </c>
      <c r="S163" s="9">
        <f t="shared" si="129"/>
        <v>57</v>
      </c>
      <c r="T163" s="9">
        <f t="shared" si="130"/>
        <v>20</v>
      </c>
      <c r="U163" s="48" t="s">
        <v>455</v>
      </c>
      <c r="V163" s="48"/>
      <c r="W163" s="48"/>
      <c r="X163" s="48"/>
      <c r="Y163" s="49">
        <f>IF(U163&gt;0,VLOOKUP(U163,HOLEINONE!$A$1:$B$37,2,FALSE),"")</f>
        <v>20</v>
      </c>
      <c r="Z163" s="49" t="str">
        <f>IF(V163&gt;0,VLOOKUP(V163,HOLEINONE!$A$1:$B$37,2,FALSE),"")</f>
        <v/>
      </c>
      <c r="AA163" s="49" t="str">
        <f>IF(W163&gt;0,VLOOKUP(W163,HOLEINONE!$A$1:$B$37,2,FALSE),"")</f>
        <v/>
      </c>
      <c r="AB163" s="49" t="str">
        <f>IF(X163&gt;0,VLOOKUP(X163,HOLEINONE!$A$1:$B$37,2,FALSE),"")</f>
        <v/>
      </c>
      <c r="AC163" s="58">
        <f>IF(U163&gt;0,SUM(Y163:AB163),"")</f>
        <v>20</v>
      </c>
      <c r="AD163" s="52" t="s">
        <v>5</v>
      </c>
    </row>
    <row r="164" spans="1:30" ht="16.2">
      <c r="A164" s="79" t="s">
        <v>2</v>
      </c>
      <c r="B164" s="60" t="s">
        <v>571</v>
      </c>
      <c r="C164" s="61" t="s">
        <v>386</v>
      </c>
      <c r="D164" s="71" t="s">
        <v>135</v>
      </c>
      <c r="E164" s="71" t="s">
        <v>572</v>
      </c>
      <c r="F164" s="64" t="s">
        <v>8</v>
      </c>
      <c r="G164" s="65" t="s">
        <v>103</v>
      </c>
      <c r="H164" s="66">
        <v>20561</v>
      </c>
      <c r="I164" s="67">
        <v>9</v>
      </c>
      <c r="J164" s="67" t="str">
        <f t="shared" si="123"/>
        <v>B</v>
      </c>
      <c r="K164" s="67" t="s">
        <v>493</v>
      </c>
      <c r="L164" s="68">
        <v>51</v>
      </c>
      <c r="M164" s="68">
        <v>60</v>
      </c>
      <c r="N164" s="68">
        <f t="shared" si="124"/>
        <v>111</v>
      </c>
      <c r="O164" s="3">
        <f t="shared" si="125"/>
        <v>93</v>
      </c>
      <c r="P164" s="8">
        <f t="shared" si="126"/>
        <v>20561</v>
      </c>
      <c r="Q164" s="9">
        <f t="shared" si="127"/>
        <v>889.08997843899999</v>
      </c>
      <c r="R164" s="9">
        <f t="shared" si="128"/>
        <v>907.02979339000001</v>
      </c>
      <c r="S164" s="9">
        <f t="shared" si="129"/>
        <v>63</v>
      </c>
      <c r="T164" s="9">
        <f t="shared" si="130"/>
        <v>27</v>
      </c>
      <c r="U164" s="48"/>
      <c r="V164" s="48"/>
      <c r="W164" s="48"/>
      <c r="X164" s="48"/>
      <c r="Y164" s="49" t="str">
        <f>IF(U164&gt;0,VLOOKUP(U164,HOLEINONE!$A$1:$B$37,2,FALSE),"")</f>
        <v/>
      </c>
      <c r="Z164" s="49" t="str">
        <f>IF(V164&gt;0,VLOOKUP(V164,HOLEINONE!$A$1:$B$37,2,FALSE),"")</f>
        <v/>
      </c>
      <c r="AA164" s="49" t="str">
        <f>IF(W164&gt;0,VLOOKUP(W164,HOLEINONE!$A$1:$B$37,2,FALSE),"")</f>
        <v/>
      </c>
      <c r="AB164" s="49" t="str">
        <f>IF(X164&gt;0,VLOOKUP(X164,HOLEINONE!$A$1:$B$37,2,FALSE),"")</f>
        <v/>
      </c>
      <c r="AC164" s="58" t="str">
        <f>IF(U164&gt;0,SUM(Y164:AB164),"")</f>
        <v/>
      </c>
      <c r="AD164" s="3"/>
    </row>
    <row r="165" spans="1:30" ht="16.2">
      <c r="A165" s="52" t="s">
        <v>3</v>
      </c>
      <c r="B165" s="17" t="s">
        <v>18</v>
      </c>
      <c r="C165" s="18" t="s">
        <v>388</v>
      </c>
      <c r="D165" s="19" t="s">
        <v>19</v>
      </c>
      <c r="E165" s="19" t="s">
        <v>20</v>
      </c>
      <c r="F165" s="20" t="s">
        <v>8</v>
      </c>
      <c r="G165" s="21" t="s">
        <v>17</v>
      </c>
      <c r="H165" s="22">
        <v>19440</v>
      </c>
      <c r="I165" s="16">
        <v>7</v>
      </c>
      <c r="J165" s="16" t="str">
        <f t="shared" si="123"/>
        <v>B</v>
      </c>
      <c r="K165" s="24" t="s">
        <v>493</v>
      </c>
      <c r="L165" s="3">
        <v>52</v>
      </c>
      <c r="M165" s="3">
        <v>61</v>
      </c>
      <c r="N165" s="3">
        <f t="shared" si="124"/>
        <v>113</v>
      </c>
      <c r="O165" s="3">
        <f t="shared" si="125"/>
        <v>99</v>
      </c>
      <c r="P165" s="8">
        <f t="shared" si="126"/>
        <v>19440</v>
      </c>
      <c r="Q165" s="9">
        <f t="shared" si="127"/>
        <v>887.06997956000009</v>
      </c>
      <c r="R165" s="9">
        <f t="shared" si="128"/>
        <v>901.0498045999999</v>
      </c>
      <c r="S165" s="9">
        <f t="shared" si="129"/>
        <v>73</v>
      </c>
      <c r="T165" s="9">
        <f t="shared" si="130"/>
        <v>74</v>
      </c>
      <c r="U165" s="48"/>
      <c r="V165" s="48"/>
      <c r="W165" s="48"/>
      <c r="X165" s="48"/>
      <c r="Y165" s="49" t="str">
        <f>IF(U165&gt;0,VLOOKUP(U165,HOLEINONE!$A$1:$B$37,2,FALSE),"")</f>
        <v/>
      </c>
      <c r="Z165" s="49" t="str">
        <f>IF(V165&gt;0,VLOOKUP(V165,HOLEINONE!$A$1:$B$37,2,FALSE),"")</f>
        <v/>
      </c>
      <c r="AA165" s="49" t="str">
        <f>IF(W165&gt;0,VLOOKUP(W165,HOLEINONE!$A$1:$B$37,2,FALSE),"")</f>
        <v/>
      </c>
      <c r="AB165" s="49" t="str">
        <f>IF(X165&gt;0,VLOOKUP(X165,HOLEINONE!$A$1:$B$37,2,FALSE),"")</f>
        <v/>
      </c>
      <c r="AC165" s="58" t="str">
        <f>IF(U165&gt;0,SUM(Y165:AB165),"")</f>
        <v/>
      </c>
      <c r="AD165" s="3"/>
    </row>
    <row r="166" spans="1:30" ht="13.8">
      <c r="A166" s="52" t="s">
        <v>4</v>
      </c>
      <c r="B166" s="17" t="s">
        <v>573</v>
      </c>
      <c r="C166" s="18" t="s">
        <v>381</v>
      </c>
      <c r="D166" s="31" t="s">
        <v>574</v>
      </c>
      <c r="E166" s="31" t="s">
        <v>523</v>
      </c>
      <c r="F166" s="16" t="s">
        <v>8</v>
      </c>
      <c r="G166" s="39" t="s">
        <v>13</v>
      </c>
      <c r="H166" s="22">
        <v>21936</v>
      </c>
      <c r="I166" s="16">
        <v>7</v>
      </c>
      <c r="J166" s="16" t="str">
        <f t="shared" si="123"/>
        <v>B</v>
      </c>
      <c r="K166" s="16" t="s">
        <v>493</v>
      </c>
      <c r="L166" s="3">
        <v>57</v>
      </c>
      <c r="M166" s="3">
        <v>59</v>
      </c>
      <c r="N166" s="3">
        <f t="shared" si="124"/>
        <v>116</v>
      </c>
      <c r="O166" s="3">
        <f t="shared" si="125"/>
        <v>102</v>
      </c>
      <c r="P166" s="8">
        <f t="shared" si="126"/>
        <v>21936</v>
      </c>
      <c r="Q166" s="9">
        <f t="shared" si="127"/>
        <v>884.069977064</v>
      </c>
      <c r="R166" s="9">
        <f t="shared" si="128"/>
        <v>898.04977964</v>
      </c>
      <c r="S166" s="9">
        <f t="shared" si="129"/>
        <v>93</v>
      </c>
      <c r="T166" s="9">
        <f t="shared" si="130"/>
        <v>100</v>
      </c>
      <c r="U166" s="47"/>
      <c r="V166" s="47"/>
      <c r="W166" s="47"/>
      <c r="X166" s="47"/>
      <c r="Y166" s="4"/>
      <c r="Z166" s="4"/>
      <c r="AA166" s="4"/>
      <c r="AB166" s="4"/>
      <c r="AC166" s="15"/>
      <c r="AD166" s="3"/>
    </row>
    <row r="167" spans="1:30" ht="13.8">
      <c r="A167" s="52" t="s">
        <v>5</v>
      </c>
      <c r="B167" s="17" t="s">
        <v>302</v>
      </c>
      <c r="C167" s="18" t="s">
        <v>681</v>
      </c>
      <c r="D167" s="31" t="s">
        <v>25</v>
      </c>
      <c r="E167" s="31" t="s">
        <v>148</v>
      </c>
      <c r="F167" s="16" t="s">
        <v>8</v>
      </c>
      <c r="G167" s="16" t="s">
        <v>279</v>
      </c>
      <c r="H167" s="22">
        <v>19729</v>
      </c>
      <c r="I167" s="16">
        <v>8</v>
      </c>
      <c r="J167" s="16" t="str">
        <f t="shared" si="123"/>
        <v>B</v>
      </c>
      <c r="K167" s="16" t="s">
        <v>493</v>
      </c>
      <c r="L167" s="3">
        <v>53</v>
      </c>
      <c r="M167" s="3">
        <v>64</v>
      </c>
      <c r="N167" s="3">
        <f t="shared" si="124"/>
        <v>117</v>
      </c>
      <c r="O167" s="3">
        <f t="shared" si="125"/>
        <v>101</v>
      </c>
      <c r="P167" s="8">
        <f t="shared" si="126"/>
        <v>19729</v>
      </c>
      <c r="Q167" s="9">
        <f t="shared" si="127"/>
        <v>883.07997927100007</v>
      </c>
      <c r="R167" s="9">
        <f t="shared" si="128"/>
        <v>899.03980171000001</v>
      </c>
      <c r="S167" s="9">
        <f t="shared" si="129"/>
        <v>97</v>
      </c>
      <c r="T167" s="9">
        <f t="shared" si="130"/>
        <v>85</v>
      </c>
      <c r="U167" s="47"/>
      <c r="V167" s="47"/>
      <c r="W167" s="47"/>
      <c r="X167" s="47"/>
      <c r="Y167" s="4"/>
      <c r="Z167" s="4"/>
      <c r="AA167" s="4"/>
      <c r="AB167" s="4"/>
      <c r="AC167" s="15"/>
      <c r="AD167" s="3"/>
    </row>
    <row r="168" spans="1:30" ht="16.2">
      <c r="A168" s="52" t="s">
        <v>6</v>
      </c>
      <c r="B168" s="17" t="s">
        <v>247</v>
      </c>
      <c r="C168" s="18" t="s">
        <v>724</v>
      </c>
      <c r="D168" s="31" t="s">
        <v>124</v>
      </c>
      <c r="E168" s="31" t="s">
        <v>248</v>
      </c>
      <c r="F168" s="16" t="s">
        <v>8</v>
      </c>
      <c r="G168" s="21" t="s">
        <v>224</v>
      </c>
      <c r="H168" s="22">
        <v>24162</v>
      </c>
      <c r="I168" s="16">
        <v>8</v>
      </c>
      <c r="J168" s="16" t="str">
        <f t="shared" si="123"/>
        <v>B</v>
      </c>
      <c r="K168" s="24" t="s">
        <v>493</v>
      </c>
      <c r="L168" s="3">
        <v>52</v>
      </c>
      <c r="M168" s="3">
        <v>65</v>
      </c>
      <c r="N168" s="3">
        <f t="shared" si="124"/>
        <v>117</v>
      </c>
      <c r="O168" s="3">
        <f t="shared" si="125"/>
        <v>101</v>
      </c>
      <c r="P168" s="8">
        <f t="shared" si="126"/>
        <v>24162</v>
      </c>
      <c r="Q168" s="9">
        <f t="shared" si="127"/>
        <v>883.079974838</v>
      </c>
      <c r="R168" s="9">
        <f t="shared" si="128"/>
        <v>899.03975737999997</v>
      </c>
      <c r="S168" s="9">
        <f t="shared" si="129"/>
        <v>100</v>
      </c>
      <c r="T168" s="9">
        <f t="shared" si="130"/>
        <v>88</v>
      </c>
      <c r="U168" s="48" t="s">
        <v>467</v>
      </c>
      <c r="V168" s="48"/>
      <c r="W168" s="48"/>
      <c r="X168" s="48"/>
      <c r="Y168" s="49">
        <f>IF(U168&gt;0,VLOOKUP(U168,HOLEINONE!$A$1:$B$37,2,FALSE),"")</f>
        <v>20</v>
      </c>
      <c r="Z168" s="49" t="str">
        <f>IF(V168&gt;0,VLOOKUP(V168,HOLEINONE!$A$1:$B$37,2,FALSE),"")</f>
        <v/>
      </c>
      <c r="AA168" s="49" t="str">
        <f>IF(W168&gt;0,VLOOKUP(W168,HOLEINONE!$A$1:$B$37,2,FALSE),"")</f>
        <v/>
      </c>
      <c r="AB168" s="49" t="str">
        <f>IF(X168&gt;0,VLOOKUP(X168,HOLEINONE!$A$1:$B$37,2,FALSE),"")</f>
        <v/>
      </c>
      <c r="AC168" s="58">
        <f>IF(U168&gt;0,SUM(Y168:AB168),"")</f>
        <v>20</v>
      </c>
      <c r="AD168" s="52" t="s">
        <v>811</v>
      </c>
    </row>
    <row r="169" spans="1:30" ht="16.2">
      <c r="A169" s="52" t="s">
        <v>811</v>
      </c>
      <c r="B169" s="17" t="s">
        <v>551</v>
      </c>
      <c r="C169" s="18" t="s">
        <v>400</v>
      </c>
      <c r="D169" s="38" t="s">
        <v>552</v>
      </c>
      <c r="E169" s="31" t="s">
        <v>553</v>
      </c>
      <c r="F169" s="33" t="s">
        <v>8</v>
      </c>
      <c r="G169" s="21" t="s">
        <v>52</v>
      </c>
      <c r="H169" s="22">
        <v>28815</v>
      </c>
      <c r="I169" s="16">
        <v>8</v>
      </c>
      <c r="J169" s="16" t="str">
        <f t="shared" si="123"/>
        <v>B</v>
      </c>
      <c r="K169" s="24" t="s">
        <v>493</v>
      </c>
      <c r="L169" s="3">
        <v>59</v>
      </c>
      <c r="M169" s="3">
        <v>58</v>
      </c>
      <c r="N169" s="3">
        <f t="shared" si="124"/>
        <v>117</v>
      </c>
      <c r="O169" s="3">
        <f t="shared" si="125"/>
        <v>101</v>
      </c>
      <c r="P169" s="8">
        <f t="shared" si="126"/>
        <v>28815</v>
      </c>
      <c r="Q169" s="9">
        <f t="shared" si="127"/>
        <v>883.07997018500009</v>
      </c>
      <c r="R169" s="9">
        <f t="shared" si="128"/>
        <v>899.03971085000001</v>
      </c>
      <c r="S169" s="9">
        <f t="shared" si="129"/>
        <v>101</v>
      </c>
      <c r="T169" s="9">
        <f t="shared" si="130"/>
        <v>89</v>
      </c>
      <c r="U169" s="48"/>
      <c r="V169" s="48"/>
      <c r="W169" s="48"/>
      <c r="X169" s="48"/>
      <c r="Y169" s="49" t="str">
        <f>IF(U169&gt;0,VLOOKUP(U169,HOLEINONE!$A$1:$B$37,2,FALSE),"")</f>
        <v/>
      </c>
      <c r="Z169" s="49" t="str">
        <f>IF(V169&gt;0,VLOOKUP(V169,HOLEINONE!$A$1:$B$37,2,FALSE),"")</f>
        <v/>
      </c>
      <c r="AA169" s="49" t="str">
        <f>IF(W169&gt;0,VLOOKUP(W169,HOLEINONE!$A$1:$B$37,2,FALSE),"")</f>
        <v/>
      </c>
      <c r="AB169" s="49" t="str">
        <f>IF(X169&gt;0,VLOOKUP(X169,HOLEINONE!$A$1:$B$37,2,FALSE),"")</f>
        <v/>
      </c>
      <c r="AC169" s="58" t="str">
        <f>IF(U169&gt;0,SUM(Y169:AB169),"")</f>
        <v/>
      </c>
      <c r="AD169" s="3"/>
    </row>
    <row r="170" spans="1:30" ht="16.2">
      <c r="A170" s="52" t="s">
        <v>812</v>
      </c>
      <c r="B170" s="17" t="s">
        <v>521</v>
      </c>
      <c r="C170" s="18" t="s">
        <v>413</v>
      </c>
      <c r="D170" s="36" t="s">
        <v>522</v>
      </c>
      <c r="E170" s="36" t="s">
        <v>523</v>
      </c>
      <c r="F170" s="16" t="s">
        <v>8</v>
      </c>
      <c r="G170" s="21" t="s">
        <v>13</v>
      </c>
      <c r="H170" s="22">
        <v>21818</v>
      </c>
      <c r="I170" s="16">
        <v>7</v>
      </c>
      <c r="J170" s="16" t="str">
        <f t="shared" si="123"/>
        <v>B</v>
      </c>
      <c r="K170" s="24" t="s">
        <v>493</v>
      </c>
      <c r="L170" s="3">
        <v>56</v>
      </c>
      <c r="M170" s="3">
        <v>63</v>
      </c>
      <c r="N170" s="3">
        <f t="shared" si="124"/>
        <v>119</v>
      </c>
      <c r="O170" s="3">
        <f t="shared" si="125"/>
        <v>105</v>
      </c>
      <c r="P170" s="8">
        <f t="shared" si="126"/>
        <v>21818</v>
      </c>
      <c r="Q170" s="9">
        <f t="shared" si="127"/>
        <v>881.069977182</v>
      </c>
      <c r="R170" s="9">
        <f t="shared" si="128"/>
        <v>895.04978081999991</v>
      </c>
      <c r="S170" s="9">
        <f t="shared" si="129"/>
        <v>112</v>
      </c>
      <c r="T170" s="9">
        <f t="shared" si="130"/>
        <v>118</v>
      </c>
      <c r="U170" s="47"/>
      <c r="V170" s="47"/>
      <c r="W170" s="47"/>
      <c r="X170" s="47"/>
      <c r="Y170" s="49" t="str">
        <f>IF(U170&gt;0,VLOOKUP(U170,HOLEINONE!$A$1:$B$37,2,FALSE),"")</f>
        <v/>
      </c>
      <c r="Z170" s="4"/>
      <c r="AA170" s="4"/>
      <c r="AB170" s="4"/>
      <c r="AC170" s="15"/>
      <c r="AD170" s="3"/>
    </row>
    <row r="171" spans="1:30" ht="16.2">
      <c r="A171" s="52" t="s">
        <v>813</v>
      </c>
      <c r="B171" s="34" t="s">
        <v>566</v>
      </c>
      <c r="C171" s="35" t="s">
        <v>384</v>
      </c>
      <c r="D171" s="31" t="s">
        <v>567</v>
      </c>
      <c r="E171" s="31" t="s">
        <v>568</v>
      </c>
      <c r="F171" s="16" t="s">
        <v>8</v>
      </c>
      <c r="G171" s="21" t="s">
        <v>17</v>
      </c>
      <c r="H171" s="22">
        <v>21302</v>
      </c>
      <c r="I171" s="16">
        <v>7</v>
      </c>
      <c r="J171" s="16" t="str">
        <f t="shared" si="123"/>
        <v>B</v>
      </c>
      <c r="K171" s="16" t="s">
        <v>493</v>
      </c>
      <c r="L171" s="3">
        <v>54</v>
      </c>
      <c r="M171" s="3">
        <v>68</v>
      </c>
      <c r="N171" s="3">
        <f t="shared" si="124"/>
        <v>122</v>
      </c>
      <c r="O171" s="3">
        <f t="shared" si="125"/>
        <v>108</v>
      </c>
      <c r="P171" s="8">
        <f t="shared" si="126"/>
        <v>21302</v>
      </c>
      <c r="Q171" s="9">
        <f t="shared" si="127"/>
        <v>878.069977698</v>
      </c>
      <c r="R171" s="9">
        <f t="shared" si="128"/>
        <v>892.04978597999991</v>
      </c>
      <c r="S171" s="9">
        <f t="shared" si="129"/>
        <v>130</v>
      </c>
      <c r="T171" s="9">
        <f t="shared" si="130"/>
        <v>139</v>
      </c>
      <c r="U171" s="48"/>
      <c r="V171" s="48"/>
      <c r="W171" s="48"/>
      <c r="X171" s="48"/>
      <c r="Y171" s="49" t="str">
        <f>IF(U171&gt;0,VLOOKUP(U171,HOLEINONE!$A$1:$B$37,2,FALSE),"")</f>
        <v/>
      </c>
      <c r="Z171" s="49" t="str">
        <f>IF(V171&gt;0,VLOOKUP(V171,HOLEINONE!$A$1:$B$37,2,FALSE),"")</f>
        <v/>
      </c>
      <c r="AA171" s="49" t="str">
        <f>IF(W171&gt;0,VLOOKUP(W171,HOLEINONE!$A$1:$B$37,2,FALSE),"")</f>
        <v/>
      </c>
      <c r="AB171" s="49" t="str">
        <f>IF(X171&gt;0,VLOOKUP(X171,HOLEINONE!$A$1:$B$37,2,FALSE),"")</f>
        <v/>
      </c>
      <c r="AC171" s="58" t="str">
        <f>IF(U171&gt;0,SUM(Y171:AB171),"")</f>
        <v/>
      </c>
      <c r="AD171" s="3"/>
    </row>
    <row r="172" spans="1:30" ht="14.4">
      <c r="A172" s="52" t="s">
        <v>814</v>
      </c>
      <c r="B172" s="17" t="s">
        <v>228</v>
      </c>
      <c r="C172" s="18" t="s">
        <v>696</v>
      </c>
      <c r="D172" s="19" t="s">
        <v>229</v>
      </c>
      <c r="E172" s="19" t="s">
        <v>230</v>
      </c>
      <c r="F172" s="20" t="s">
        <v>8</v>
      </c>
      <c r="G172" s="21" t="s">
        <v>224</v>
      </c>
      <c r="H172" s="22">
        <v>20205</v>
      </c>
      <c r="I172" s="16">
        <v>9</v>
      </c>
      <c r="J172" s="16" t="str">
        <f t="shared" si="123"/>
        <v>B</v>
      </c>
      <c r="K172" s="24" t="s">
        <v>493</v>
      </c>
      <c r="L172" s="3">
        <v>63</v>
      </c>
      <c r="M172" s="3">
        <v>65</v>
      </c>
      <c r="N172" s="3">
        <f t="shared" si="124"/>
        <v>128</v>
      </c>
      <c r="O172" s="3">
        <f t="shared" si="125"/>
        <v>110</v>
      </c>
      <c r="P172" s="8">
        <f t="shared" si="126"/>
        <v>20205</v>
      </c>
      <c r="Q172" s="9">
        <f t="shared" si="127"/>
        <v>872.08997879499998</v>
      </c>
      <c r="R172" s="9">
        <f t="shared" si="128"/>
        <v>890.02979694999999</v>
      </c>
      <c r="S172" s="9">
        <f t="shared" si="129"/>
        <v>152</v>
      </c>
      <c r="T172" s="9">
        <f t="shared" si="130"/>
        <v>154</v>
      </c>
      <c r="U172" s="47"/>
      <c r="V172" s="47"/>
      <c r="W172" s="47"/>
      <c r="X172" s="47"/>
      <c r="Y172" s="4"/>
      <c r="Z172" s="4"/>
      <c r="AA172" s="4"/>
      <c r="AB172" s="4"/>
      <c r="AC172" s="15"/>
      <c r="AD172" s="3"/>
    </row>
    <row r="173" spans="1:30" ht="14.4">
      <c r="A173" s="52" t="s">
        <v>815</v>
      </c>
      <c r="B173" s="17" t="s">
        <v>53</v>
      </c>
      <c r="C173" s="18" t="s">
        <v>700</v>
      </c>
      <c r="D173" s="19" t="s">
        <v>54</v>
      </c>
      <c r="E173" s="19" t="s">
        <v>23</v>
      </c>
      <c r="F173" s="20" t="s">
        <v>8</v>
      </c>
      <c r="G173" s="21" t="s">
        <v>52</v>
      </c>
      <c r="H173" s="22">
        <v>19890</v>
      </c>
      <c r="I173" s="16">
        <v>8</v>
      </c>
      <c r="J173" s="16" t="str">
        <f t="shared" si="123"/>
        <v>B</v>
      </c>
      <c r="K173" s="24" t="s">
        <v>493</v>
      </c>
      <c r="L173" s="3">
        <v>61</v>
      </c>
      <c r="M173" s="3">
        <v>68</v>
      </c>
      <c r="N173" s="3">
        <f t="shared" si="124"/>
        <v>129</v>
      </c>
      <c r="O173" s="3">
        <f t="shared" si="125"/>
        <v>113</v>
      </c>
      <c r="P173" s="8">
        <f t="shared" si="126"/>
        <v>19890</v>
      </c>
      <c r="Q173" s="9">
        <f t="shared" si="127"/>
        <v>871.07997911000007</v>
      </c>
      <c r="R173" s="9">
        <f t="shared" si="128"/>
        <v>887.03980009999998</v>
      </c>
      <c r="S173" s="9">
        <f t="shared" si="129"/>
        <v>160</v>
      </c>
      <c r="T173" s="9">
        <f t="shared" si="130"/>
        <v>171</v>
      </c>
      <c r="U173" s="47"/>
      <c r="V173" s="47"/>
      <c r="W173" s="47"/>
      <c r="X173" s="47"/>
      <c r="Y173" s="4"/>
      <c r="Z173" s="4"/>
      <c r="AA173" s="4"/>
      <c r="AB173" s="4"/>
      <c r="AC173" s="15"/>
      <c r="AD173" s="3"/>
    </row>
    <row r="174" spans="1:30" ht="14.4">
      <c r="A174" s="52" t="s">
        <v>816</v>
      </c>
      <c r="B174" s="17" t="s">
        <v>587</v>
      </c>
      <c r="C174" s="18" t="s">
        <v>379</v>
      </c>
      <c r="D174" s="36" t="s">
        <v>588</v>
      </c>
      <c r="E174" s="36" t="s">
        <v>589</v>
      </c>
      <c r="F174" s="33" t="s">
        <v>8</v>
      </c>
      <c r="G174" s="21" t="s">
        <v>13</v>
      </c>
      <c r="H174" s="22">
        <v>19733</v>
      </c>
      <c r="I174" s="16">
        <v>9</v>
      </c>
      <c r="J174" s="16" t="str">
        <f t="shared" si="123"/>
        <v>B</v>
      </c>
      <c r="K174" s="24" t="s">
        <v>493</v>
      </c>
      <c r="L174" s="3">
        <v>59</v>
      </c>
      <c r="M174" s="3">
        <v>72</v>
      </c>
      <c r="N174" s="3">
        <f t="shared" si="124"/>
        <v>131</v>
      </c>
      <c r="O174" s="3">
        <f t="shared" si="125"/>
        <v>113</v>
      </c>
      <c r="P174" s="8">
        <f t="shared" si="126"/>
        <v>19733</v>
      </c>
      <c r="Q174" s="9">
        <f t="shared" si="127"/>
        <v>869.08997926699999</v>
      </c>
      <c r="R174" s="9">
        <f t="shared" si="128"/>
        <v>887.02980166999998</v>
      </c>
      <c r="S174" s="9">
        <f t="shared" si="129"/>
        <v>167</v>
      </c>
      <c r="T174" s="9">
        <f t="shared" si="130"/>
        <v>172</v>
      </c>
      <c r="U174" s="47"/>
      <c r="V174" s="47"/>
      <c r="W174" s="47"/>
      <c r="X174" s="47"/>
      <c r="Y174" s="4"/>
      <c r="Z174" s="4"/>
      <c r="AA174" s="4"/>
      <c r="AB174" s="4"/>
      <c r="AC174" s="15"/>
      <c r="AD174" s="3"/>
    </row>
    <row r="175" spans="1:30" ht="17.399999999999999">
      <c r="A175" s="3"/>
      <c r="B175" s="108" t="s">
        <v>799</v>
      </c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3"/>
      <c r="P175" s="8"/>
      <c r="Q175" s="9"/>
      <c r="R175" s="9"/>
      <c r="S175" s="9"/>
      <c r="T175" s="9"/>
      <c r="U175" s="47"/>
      <c r="V175" s="47"/>
      <c r="W175" s="47"/>
      <c r="X175" s="47"/>
      <c r="Y175" s="4"/>
      <c r="Z175" s="4"/>
      <c r="AA175" s="4"/>
      <c r="AB175" s="4"/>
      <c r="AC175" s="15"/>
      <c r="AD175" s="3"/>
    </row>
    <row r="176" spans="1:30" ht="16.2">
      <c r="A176" s="79" t="s">
        <v>0</v>
      </c>
      <c r="B176" s="60" t="s">
        <v>126</v>
      </c>
      <c r="C176" s="61" t="s">
        <v>353</v>
      </c>
      <c r="D176" s="71" t="s">
        <v>127</v>
      </c>
      <c r="E176" s="71" t="s">
        <v>128</v>
      </c>
      <c r="F176" s="64" t="s">
        <v>7</v>
      </c>
      <c r="G176" s="65" t="s">
        <v>103</v>
      </c>
      <c r="H176" s="66">
        <v>19929</v>
      </c>
      <c r="I176" s="67">
        <v>6</v>
      </c>
      <c r="J176" s="67" t="str">
        <f t="shared" ref="J176:J180" si="131">IF(I176="","",IF(I176&lt;=3,"EX",IF(I176&lt;=6,"A",IF(I176&lt;=9,"B","C"))))</f>
        <v>A</v>
      </c>
      <c r="K176" s="67" t="s">
        <v>493</v>
      </c>
      <c r="L176" s="68">
        <v>48</v>
      </c>
      <c r="M176" s="68">
        <v>45</v>
      </c>
      <c r="N176" s="68">
        <f t="shared" ref="N176:N180" si="132">SUM(L176+M176)</f>
        <v>93</v>
      </c>
      <c r="O176" s="3">
        <f t="shared" ref="O176:O180" si="133">SUM(N176-(2*I176))</f>
        <v>81</v>
      </c>
      <c r="P176" s="8">
        <f t="shared" ref="P176:P180" si="134">H176</f>
        <v>19929</v>
      </c>
      <c r="Q176" s="9">
        <f t="shared" ref="Q176:Q180" si="135">IF(B176&gt;0,999.999999-N176+(I176*0.01)+(P176*-0.000000001),"")</f>
        <v>907.05997907099993</v>
      </c>
      <c r="R176" s="9">
        <f t="shared" ref="R176:R180" si="136">IF(B176&gt;0,999.999999-O176+(0.12-(I176*0.01))+(P176*-0.00000001)," ")</f>
        <v>919.05979970999999</v>
      </c>
      <c r="S176" s="9">
        <f>IF(B176&gt;0,RANK(Q176,Q:Q),"")</f>
        <v>2</v>
      </c>
      <c r="T176" s="9">
        <f>IF(B176&gt;0,RANK(R176,R:R),"")</f>
        <v>1</v>
      </c>
      <c r="U176" s="48" t="s">
        <v>468</v>
      </c>
      <c r="V176" s="48"/>
      <c r="W176" s="48"/>
      <c r="X176" s="48"/>
      <c r="Y176" s="49">
        <f>IF(U176&gt;0,VLOOKUP(U176,HOLEINONE!$A$1:$B$37,2,FALSE),"")</f>
        <v>9</v>
      </c>
      <c r="Z176" s="49" t="str">
        <f>IF(V176&gt;0,VLOOKUP(V176,HOLEINONE!$A$1:$B$37,2,FALSE),"")</f>
        <v/>
      </c>
      <c r="AA176" s="49" t="str">
        <f>IF(W176&gt;0,VLOOKUP(W176,HOLEINONE!$A$1:$B$37,2,FALSE),"")</f>
        <v/>
      </c>
      <c r="AB176" s="49" t="str">
        <f>IF(X176&gt;0,VLOOKUP(X176,HOLEINONE!$A$1:$B$37,2,FALSE),"")</f>
        <v/>
      </c>
      <c r="AC176" s="58">
        <f>IF(U176&gt;0,SUM(Y176:AB176),"")</f>
        <v>9</v>
      </c>
      <c r="AD176" s="52" t="s">
        <v>822</v>
      </c>
    </row>
    <row r="177" spans="1:30" ht="14.4">
      <c r="A177" s="79" t="s">
        <v>1</v>
      </c>
      <c r="B177" s="60" t="s">
        <v>111</v>
      </c>
      <c r="C177" s="61" t="s">
        <v>347</v>
      </c>
      <c r="D177" s="63" t="s">
        <v>112</v>
      </c>
      <c r="E177" s="72" t="s">
        <v>113</v>
      </c>
      <c r="F177" s="67" t="s">
        <v>7</v>
      </c>
      <c r="G177" s="65" t="s">
        <v>103</v>
      </c>
      <c r="H177" s="66">
        <v>19170</v>
      </c>
      <c r="I177" s="67">
        <v>4</v>
      </c>
      <c r="J177" s="67" t="str">
        <f t="shared" si="131"/>
        <v>A</v>
      </c>
      <c r="K177" s="67" t="s">
        <v>493</v>
      </c>
      <c r="L177" s="68">
        <v>48</v>
      </c>
      <c r="M177" s="68">
        <v>53</v>
      </c>
      <c r="N177" s="68">
        <f t="shared" si="132"/>
        <v>101</v>
      </c>
      <c r="O177" s="3">
        <f t="shared" si="133"/>
        <v>93</v>
      </c>
      <c r="P177" s="8">
        <f t="shared" si="134"/>
        <v>19170</v>
      </c>
      <c r="Q177" s="9">
        <f t="shared" si="135"/>
        <v>899.03997982999999</v>
      </c>
      <c r="R177" s="9">
        <f t="shared" si="136"/>
        <v>907.07980730000008</v>
      </c>
      <c r="S177" s="9">
        <f>IF(B177&gt;0,RANK(Q177,Q:Q),"")</f>
        <v>14</v>
      </c>
      <c r="T177" s="9">
        <f>IF(B177&gt;0,RANK(R177,R:R),"")</f>
        <v>22</v>
      </c>
      <c r="U177" s="47"/>
      <c r="V177" s="47"/>
      <c r="W177" s="47"/>
      <c r="X177" s="47"/>
      <c r="Y177" s="4"/>
      <c r="Z177" s="4"/>
      <c r="AA177" s="4"/>
      <c r="AB177" s="4"/>
      <c r="AC177" s="15"/>
      <c r="AD177" s="3"/>
    </row>
    <row r="178" spans="1:30" ht="16.2">
      <c r="A178" s="79" t="s">
        <v>2</v>
      </c>
      <c r="B178" s="67" t="s">
        <v>660</v>
      </c>
      <c r="C178" s="70" t="s">
        <v>661</v>
      </c>
      <c r="D178" s="63" t="s">
        <v>662</v>
      </c>
      <c r="E178" s="63" t="s">
        <v>663</v>
      </c>
      <c r="F178" s="67" t="s">
        <v>7</v>
      </c>
      <c r="G178" s="65" t="s">
        <v>17</v>
      </c>
      <c r="H178" s="66">
        <v>25014</v>
      </c>
      <c r="I178" s="67">
        <v>4</v>
      </c>
      <c r="J178" s="67" t="str">
        <f t="shared" si="131"/>
        <v>A</v>
      </c>
      <c r="K178" s="67" t="s">
        <v>493</v>
      </c>
      <c r="L178" s="68">
        <v>53</v>
      </c>
      <c r="M178" s="68">
        <v>53</v>
      </c>
      <c r="N178" s="68">
        <f t="shared" si="132"/>
        <v>106</v>
      </c>
      <c r="O178" s="3">
        <f t="shared" si="133"/>
        <v>98</v>
      </c>
      <c r="P178" s="8">
        <f t="shared" si="134"/>
        <v>25014</v>
      </c>
      <c r="Q178" s="9">
        <f t="shared" si="135"/>
        <v>894.03997398599995</v>
      </c>
      <c r="R178" s="9">
        <f t="shared" si="136"/>
        <v>902.07974886</v>
      </c>
      <c r="S178" s="9">
        <f>IF(B178&gt;0,RANK(Q178,Q:Q),"")</f>
        <v>35</v>
      </c>
      <c r="T178" s="9">
        <f>IF(B178&gt;0,RANK(R178,R:R),"")</f>
        <v>62</v>
      </c>
      <c r="U178" s="48"/>
      <c r="V178" s="48"/>
      <c r="W178" s="48"/>
      <c r="X178" s="48"/>
      <c r="Y178" s="49" t="str">
        <f>IF(U178&gt;0,VLOOKUP(U178,HOLEINONE!$A$1:$B$37,2,FALSE),"")</f>
        <v/>
      </c>
      <c r="Z178" s="49" t="str">
        <f>IF(V178&gt;0,VLOOKUP(V178,HOLEINONE!$A$1:$B$37,2,FALSE),"")</f>
        <v/>
      </c>
      <c r="AA178" s="49" t="str">
        <f>IF(W178&gt;0,VLOOKUP(W178,HOLEINONE!$A$1:$B$37,2,FALSE),"")</f>
        <v/>
      </c>
      <c r="AB178" s="49" t="str">
        <f>IF(X178&gt;0,VLOOKUP(X178,HOLEINONE!$A$1:$B$37,2,FALSE),"")</f>
        <v/>
      </c>
      <c r="AC178" s="58" t="str">
        <f t="shared" ref="AC178:AC180" si="137">IF(U178&gt;0,SUM(Y178:AB178),"")</f>
        <v/>
      </c>
      <c r="AD178" s="3"/>
    </row>
    <row r="179" spans="1:30" ht="16.2">
      <c r="A179" s="3" t="s">
        <v>3</v>
      </c>
      <c r="B179" s="17" t="s">
        <v>71</v>
      </c>
      <c r="C179" s="18" t="s">
        <v>765</v>
      </c>
      <c r="D179" s="31" t="s">
        <v>72</v>
      </c>
      <c r="E179" s="32" t="s">
        <v>73</v>
      </c>
      <c r="F179" s="16" t="s">
        <v>7</v>
      </c>
      <c r="G179" s="21" t="s">
        <v>52</v>
      </c>
      <c r="H179" s="22">
        <v>20585</v>
      </c>
      <c r="I179" s="16">
        <v>6</v>
      </c>
      <c r="J179" s="16" t="str">
        <f t="shared" si="131"/>
        <v>A</v>
      </c>
      <c r="K179" s="24" t="s">
        <v>493</v>
      </c>
      <c r="L179" s="3">
        <v>53</v>
      </c>
      <c r="M179" s="3">
        <v>61</v>
      </c>
      <c r="N179" s="3">
        <f t="shared" si="132"/>
        <v>114</v>
      </c>
      <c r="O179" s="3">
        <f t="shared" si="133"/>
        <v>102</v>
      </c>
      <c r="P179" s="8">
        <f t="shared" si="134"/>
        <v>20585</v>
      </c>
      <c r="Q179" s="9">
        <f t="shared" si="135"/>
        <v>886.05997841499993</v>
      </c>
      <c r="R179" s="9">
        <f t="shared" si="136"/>
        <v>898.0597931499999</v>
      </c>
      <c r="S179" s="9">
        <f>IF(B179&gt;0,RANK(Q179,Q:Q),"")</f>
        <v>79</v>
      </c>
      <c r="T179" s="9">
        <f>IF(B179&gt;0,RANK(R179,R:R),"")</f>
        <v>99</v>
      </c>
      <c r="U179" s="48"/>
      <c r="V179" s="48"/>
      <c r="W179" s="48"/>
      <c r="X179" s="48"/>
      <c r="Y179" s="49" t="str">
        <f>IF(U179&gt;0,VLOOKUP(U179,HOLEINONE!$A$1:$B$37,2,FALSE),"")</f>
        <v/>
      </c>
      <c r="Z179" s="49" t="str">
        <f>IF(V179&gt;0,VLOOKUP(V179,HOLEINONE!$A$1:$B$37,2,FALSE),"")</f>
        <v/>
      </c>
      <c r="AA179" s="49" t="str">
        <f>IF(W179&gt;0,VLOOKUP(W179,HOLEINONE!$A$1:$B$37,2,FALSE),"")</f>
        <v/>
      </c>
      <c r="AB179" s="49" t="str">
        <f>IF(X179&gt;0,VLOOKUP(X179,HOLEINONE!$A$1:$B$37,2,FALSE),"")</f>
        <v/>
      </c>
      <c r="AC179" s="58" t="str">
        <f t="shared" si="137"/>
        <v/>
      </c>
      <c r="AD179" s="3"/>
    </row>
    <row r="180" spans="1:30" ht="16.2">
      <c r="A180" s="3" t="s">
        <v>4</v>
      </c>
      <c r="B180" s="17" t="s">
        <v>605</v>
      </c>
      <c r="C180" s="18" t="s">
        <v>366</v>
      </c>
      <c r="D180" s="19" t="s">
        <v>606</v>
      </c>
      <c r="E180" s="19" t="s">
        <v>607</v>
      </c>
      <c r="F180" s="20" t="s">
        <v>7</v>
      </c>
      <c r="G180" s="21" t="s">
        <v>94</v>
      </c>
      <c r="H180" s="22">
        <v>23722</v>
      </c>
      <c r="I180" s="16">
        <v>4</v>
      </c>
      <c r="J180" s="16" t="str">
        <f t="shared" si="131"/>
        <v>A</v>
      </c>
      <c r="K180" s="16" t="s">
        <v>493</v>
      </c>
      <c r="L180" s="3">
        <v>57</v>
      </c>
      <c r="M180" s="3">
        <v>58</v>
      </c>
      <c r="N180" s="3">
        <f t="shared" si="132"/>
        <v>115</v>
      </c>
      <c r="O180" s="3">
        <f t="shared" si="133"/>
        <v>107</v>
      </c>
      <c r="P180" s="8">
        <f t="shared" si="134"/>
        <v>23722</v>
      </c>
      <c r="Q180" s="9">
        <f t="shared" si="135"/>
        <v>885.03997527799993</v>
      </c>
      <c r="R180" s="9">
        <f t="shared" si="136"/>
        <v>893.07976178000001</v>
      </c>
      <c r="S180" s="9">
        <f>IF(B180&gt;0,RANK(Q180,Q:Q),"")</f>
        <v>87</v>
      </c>
      <c r="T180" s="9">
        <f>IF(B180&gt;0,RANK(R180,R:R),"")</f>
        <v>128</v>
      </c>
      <c r="U180" s="48"/>
      <c r="V180" s="48"/>
      <c r="W180" s="48"/>
      <c r="X180" s="48"/>
      <c r="Y180" s="49" t="str">
        <f>IF(U180&gt;0,VLOOKUP(U180,HOLEINONE!$A$1:$B$37,2,FALSE),"")</f>
        <v/>
      </c>
      <c r="Z180" s="49" t="str">
        <f>IF(V180&gt;0,VLOOKUP(V180,HOLEINONE!$A$1:$B$37,2,FALSE),"")</f>
        <v/>
      </c>
      <c r="AA180" s="49" t="str">
        <f>IF(W180&gt;0,VLOOKUP(W180,HOLEINONE!$A$1:$B$37,2,FALSE),"")</f>
        <v/>
      </c>
      <c r="AB180" s="49" t="str">
        <f>IF(X180&gt;0,VLOOKUP(X180,HOLEINONE!$A$1:$B$37,2,FALSE),"")</f>
        <v/>
      </c>
      <c r="AC180" s="58" t="str">
        <f t="shared" si="137"/>
        <v/>
      </c>
      <c r="AD180" s="3"/>
    </row>
    <row r="181" spans="1:30" ht="17.399999999999999">
      <c r="A181" s="3"/>
      <c r="B181" s="108" t="s">
        <v>800</v>
      </c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3"/>
      <c r="P181" s="8"/>
      <c r="Q181" s="9"/>
      <c r="R181" s="9"/>
      <c r="S181" s="9"/>
      <c r="T181" s="9"/>
      <c r="U181" s="47"/>
      <c r="V181" s="47"/>
      <c r="W181" s="47"/>
      <c r="X181" s="47"/>
      <c r="Y181" s="4"/>
      <c r="Z181" s="4"/>
      <c r="AA181" s="4"/>
      <c r="AB181" s="4"/>
      <c r="AC181" s="15"/>
      <c r="AD181" s="3"/>
    </row>
    <row r="182" spans="1:30" ht="14.4">
      <c r="A182" s="79" t="s">
        <v>0</v>
      </c>
      <c r="B182" s="60" t="s">
        <v>47</v>
      </c>
      <c r="C182" s="61" t="s">
        <v>360</v>
      </c>
      <c r="D182" s="63" t="s">
        <v>28</v>
      </c>
      <c r="E182" s="63" t="s">
        <v>48</v>
      </c>
      <c r="F182" s="67" t="s">
        <v>8</v>
      </c>
      <c r="G182" s="65" t="s">
        <v>30</v>
      </c>
      <c r="H182" s="66">
        <v>27807</v>
      </c>
      <c r="I182" s="67">
        <v>5</v>
      </c>
      <c r="J182" s="67" t="str">
        <f t="shared" ref="J182:J196" si="138">IF(I182="","",IF(I182&lt;=3,"EX",IF(I182&lt;=6,"A",IF(I182&lt;=9,"B","C"))))</f>
        <v>A</v>
      </c>
      <c r="K182" s="67" t="s">
        <v>493</v>
      </c>
      <c r="L182" s="68">
        <v>48</v>
      </c>
      <c r="M182" s="68">
        <v>50</v>
      </c>
      <c r="N182" s="68">
        <f t="shared" ref="N182:N197" si="139">SUM(L182+M182)</f>
        <v>98</v>
      </c>
      <c r="O182" s="3">
        <f t="shared" ref="O182:O197" si="140">SUM(N182-(2*I182))</f>
        <v>88</v>
      </c>
      <c r="P182" s="8">
        <f t="shared" ref="P182:P197" si="141">H182</f>
        <v>27807</v>
      </c>
      <c r="Q182" s="9">
        <f t="shared" ref="Q182:Q197" si="142">IF(B182&gt;0,999.999999-N182+(I182*0.01)+(P182*-0.000000001),"")</f>
        <v>902.04997119299992</v>
      </c>
      <c r="R182" s="9">
        <f t="shared" ref="R182:R197" si="143">IF(B182&gt;0,999.999999-O182+(0.12-(I182*0.01))+(P182*-0.00000001)," ")</f>
        <v>912.06972093000002</v>
      </c>
      <c r="S182" s="9">
        <f t="shared" ref="S182:S197" si="144">IF(B182&gt;0,RANK(Q182,Q:Q),"")</f>
        <v>5</v>
      </c>
      <c r="T182" s="9">
        <f t="shared" ref="T182:T197" si="145">IF(B182&gt;0,RANK(R182,R:R),"")</f>
        <v>7</v>
      </c>
      <c r="U182" s="47"/>
      <c r="V182" s="47"/>
      <c r="W182" s="47"/>
      <c r="X182" s="47"/>
      <c r="Y182" s="4"/>
      <c r="Z182" s="4"/>
      <c r="AA182" s="4"/>
      <c r="AB182" s="4"/>
      <c r="AC182" s="15"/>
      <c r="AD182" s="3"/>
    </row>
    <row r="183" spans="1:30" ht="16.2">
      <c r="A183" s="79" t="s">
        <v>1</v>
      </c>
      <c r="B183" s="60" t="s">
        <v>106</v>
      </c>
      <c r="C183" s="61" t="s">
        <v>331</v>
      </c>
      <c r="D183" s="62" t="s">
        <v>107</v>
      </c>
      <c r="E183" s="72" t="s">
        <v>97</v>
      </c>
      <c r="F183" s="69" t="s">
        <v>8</v>
      </c>
      <c r="G183" s="65" t="s">
        <v>103</v>
      </c>
      <c r="H183" s="66">
        <v>19675</v>
      </c>
      <c r="I183" s="67">
        <v>5</v>
      </c>
      <c r="J183" s="67" t="str">
        <f t="shared" si="138"/>
        <v>A</v>
      </c>
      <c r="K183" s="67" t="s">
        <v>493</v>
      </c>
      <c r="L183" s="68">
        <v>52</v>
      </c>
      <c r="M183" s="68">
        <v>53</v>
      </c>
      <c r="N183" s="68">
        <f t="shared" si="139"/>
        <v>105</v>
      </c>
      <c r="O183" s="3">
        <f t="shared" si="140"/>
        <v>95</v>
      </c>
      <c r="P183" s="8">
        <f t="shared" si="141"/>
        <v>19675</v>
      </c>
      <c r="Q183" s="9">
        <f t="shared" si="142"/>
        <v>895.04997932499998</v>
      </c>
      <c r="R183" s="9">
        <f t="shared" si="143"/>
        <v>905.06980225000007</v>
      </c>
      <c r="S183" s="9">
        <f t="shared" si="144"/>
        <v>29</v>
      </c>
      <c r="T183" s="9">
        <f t="shared" si="145"/>
        <v>36</v>
      </c>
      <c r="U183" s="48" t="s">
        <v>482</v>
      </c>
      <c r="V183" s="48"/>
      <c r="W183" s="48"/>
      <c r="X183" s="48"/>
      <c r="Y183" s="49">
        <f>IF(U183&gt;0,VLOOKUP(U183,HOLEINONE!$A$1:$B$37,2,FALSE),"")</f>
        <v>12</v>
      </c>
      <c r="Z183" s="49" t="str">
        <f>IF(V183&gt;0,VLOOKUP(V183,HOLEINONE!$A$1:$B$37,2,FALSE),"")</f>
        <v/>
      </c>
      <c r="AA183" s="49" t="str">
        <f>IF(W183&gt;0,VLOOKUP(W183,HOLEINONE!$A$1:$B$37,2,FALSE),"")</f>
        <v/>
      </c>
      <c r="AB183" s="49" t="str">
        <f>IF(X183&gt;0,VLOOKUP(X183,HOLEINONE!$A$1:$B$37,2,FALSE),"")</f>
        <v/>
      </c>
      <c r="AC183" s="58">
        <f t="shared" ref="AC183:AC189" si="146">IF(U183&gt;0,SUM(Y183:AB183),"")</f>
        <v>12</v>
      </c>
      <c r="AD183" s="52" t="s">
        <v>814</v>
      </c>
    </row>
    <row r="184" spans="1:30" ht="16.2">
      <c r="A184" s="79" t="s">
        <v>2</v>
      </c>
      <c r="B184" s="60" t="s">
        <v>77</v>
      </c>
      <c r="C184" s="61" t="s">
        <v>317</v>
      </c>
      <c r="D184" s="62" t="s">
        <v>78</v>
      </c>
      <c r="E184" s="62" t="s">
        <v>79</v>
      </c>
      <c r="F184" s="69" t="s">
        <v>8</v>
      </c>
      <c r="G184" s="65" t="s">
        <v>52</v>
      </c>
      <c r="H184" s="66">
        <v>22073</v>
      </c>
      <c r="I184" s="67">
        <v>5</v>
      </c>
      <c r="J184" s="67" t="str">
        <f t="shared" si="138"/>
        <v>A</v>
      </c>
      <c r="K184" s="67" t="s">
        <v>493</v>
      </c>
      <c r="L184" s="68">
        <v>49</v>
      </c>
      <c r="M184" s="68">
        <v>57</v>
      </c>
      <c r="N184" s="68">
        <f t="shared" si="139"/>
        <v>106</v>
      </c>
      <c r="O184" s="3">
        <f t="shared" si="140"/>
        <v>96</v>
      </c>
      <c r="P184" s="8">
        <f t="shared" si="141"/>
        <v>22073</v>
      </c>
      <c r="Q184" s="9">
        <f t="shared" si="142"/>
        <v>894.04997692699999</v>
      </c>
      <c r="R184" s="9">
        <f t="shared" si="143"/>
        <v>904.06977827000003</v>
      </c>
      <c r="S184" s="9">
        <f t="shared" si="144"/>
        <v>32</v>
      </c>
      <c r="T184" s="9">
        <f t="shared" si="145"/>
        <v>46</v>
      </c>
      <c r="U184" s="47" t="s">
        <v>486</v>
      </c>
      <c r="V184" s="47"/>
      <c r="W184" s="47"/>
      <c r="X184" s="47"/>
      <c r="Y184" s="49">
        <f>IF(U184&gt;0,VLOOKUP(U184,HOLEINONE!$A$1:$B$37,2,FALSE),"")</f>
        <v>6</v>
      </c>
      <c r="Z184" s="49" t="str">
        <f>IF(V184&gt;0,VLOOKUP(V184,HOLEINONE!$A$1:$B$37,2,FALSE),"")</f>
        <v/>
      </c>
      <c r="AA184" s="49" t="str">
        <f>IF(W184&gt;0,VLOOKUP(W184,HOLEINONE!$A$1:$B$37,2,FALSE),"")</f>
        <v/>
      </c>
      <c r="AB184" s="49" t="str">
        <f>IF(X184&gt;0,VLOOKUP(X184,HOLEINONE!$A$1:$B$37,2,FALSE),"")</f>
        <v/>
      </c>
      <c r="AC184" s="58">
        <f t="shared" si="146"/>
        <v>6</v>
      </c>
      <c r="AD184" s="52" t="s">
        <v>833</v>
      </c>
    </row>
    <row r="185" spans="1:30" ht="16.2">
      <c r="A185" s="52" t="s">
        <v>3</v>
      </c>
      <c r="B185" s="17" t="s">
        <v>195</v>
      </c>
      <c r="C185" s="18" t="s">
        <v>659</v>
      </c>
      <c r="D185" s="19" t="s">
        <v>115</v>
      </c>
      <c r="E185" s="19" t="s">
        <v>196</v>
      </c>
      <c r="F185" s="20" t="s">
        <v>8</v>
      </c>
      <c r="G185" s="21" t="s">
        <v>103</v>
      </c>
      <c r="H185" s="22">
        <v>22876</v>
      </c>
      <c r="I185" s="16">
        <v>4</v>
      </c>
      <c r="J185" s="16" t="str">
        <f t="shared" si="138"/>
        <v>A</v>
      </c>
      <c r="K185" s="24" t="s">
        <v>493</v>
      </c>
      <c r="L185" s="3">
        <v>50</v>
      </c>
      <c r="M185" s="3">
        <v>56</v>
      </c>
      <c r="N185" s="3">
        <f t="shared" si="139"/>
        <v>106</v>
      </c>
      <c r="O185" s="3">
        <f t="shared" si="140"/>
        <v>98</v>
      </c>
      <c r="P185" s="8">
        <f t="shared" si="141"/>
        <v>22876</v>
      </c>
      <c r="Q185" s="9">
        <f t="shared" si="142"/>
        <v>894.03997612399996</v>
      </c>
      <c r="R185" s="9">
        <f t="shared" si="143"/>
        <v>902.07977024000002</v>
      </c>
      <c r="S185" s="9">
        <f t="shared" si="144"/>
        <v>34</v>
      </c>
      <c r="T185" s="9">
        <f t="shared" si="145"/>
        <v>61</v>
      </c>
      <c r="U185" s="47"/>
      <c r="V185" s="47"/>
      <c r="W185" s="47"/>
      <c r="X185" s="47"/>
      <c r="Y185" s="49" t="str">
        <f>IF(U185&gt;0,VLOOKUP(U185,HOLEINONE!$A$1:$B$37,2,FALSE),"")</f>
        <v/>
      </c>
      <c r="Z185" s="49" t="str">
        <f>IF(V185&gt;0,VLOOKUP(V185,HOLEINONE!$A$1:$B$37,2,FALSE),"")</f>
        <v/>
      </c>
      <c r="AA185" s="49" t="str">
        <f>IF(W185&gt;0,VLOOKUP(W185,HOLEINONE!$A$1:$B$37,2,FALSE),"")</f>
        <v/>
      </c>
      <c r="AB185" s="49" t="str">
        <f>IF(X185&gt;0,VLOOKUP(X185,HOLEINONE!$A$1:$B$37,2,FALSE),"")</f>
        <v/>
      </c>
      <c r="AC185" s="58" t="str">
        <f t="shared" si="146"/>
        <v/>
      </c>
      <c r="AD185" s="3"/>
    </row>
    <row r="186" spans="1:30" ht="16.2">
      <c r="A186" s="52" t="s">
        <v>4</v>
      </c>
      <c r="B186" s="17" t="s">
        <v>670</v>
      </c>
      <c r="C186" s="18" t="s">
        <v>671</v>
      </c>
      <c r="D186" s="19" t="s">
        <v>535</v>
      </c>
      <c r="E186" s="19" t="s">
        <v>85</v>
      </c>
      <c r="F186" s="20" t="s">
        <v>8</v>
      </c>
      <c r="G186" s="21" t="s">
        <v>52</v>
      </c>
      <c r="H186" s="22">
        <v>19545</v>
      </c>
      <c r="I186" s="16">
        <v>6</v>
      </c>
      <c r="J186" s="16" t="str">
        <f t="shared" si="138"/>
        <v>A</v>
      </c>
      <c r="K186" s="24" t="s">
        <v>493</v>
      </c>
      <c r="L186" s="3">
        <v>48</v>
      </c>
      <c r="M186" s="3">
        <v>59</v>
      </c>
      <c r="N186" s="3">
        <f t="shared" si="139"/>
        <v>107</v>
      </c>
      <c r="O186" s="3">
        <f t="shared" si="140"/>
        <v>95</v>
      </c>
      <c r="P186" s="8">
        <f t="shared" si="141"/>
        <v>19545</v>
      </c>
      <c r="Q186" s="9">
        <f t="shared" si="142"/>
        <v>893.05997945499996</v>
      </c>
      <c r="R186" s="9">
        <f t="shared" si="143"/>
        <v>905.05980354999997</v>
      </c>
      <c r="S186" s="9">
        <f t="shared" si="144"/>
        <v>41</v>
      </c>
      <c r="T186" s="9">
        <f t="shared" si="145"/>
        <v>38</v>
      </c>
      <c r="U186" s="48"/>
      <c r="V186" s="48"/>
      <c r="W186" s="48"/>
      <c r="X186" s="48"/>
      <c r="Y186" s="49" t="str">
        <f>IF(U186&gt;0,VLOOKUP(U186,HOLEINONE!$A$1:$B$37,2,FALSE),"")</f>
        <v/>
      </c>
      <c r="Z186" s="49" t="str">
        <f>IF(V186&gt;0,VLOOKUP(V186,HOLEINONE!$A$1:$B$37,2,FALSE),"")</f>
        <v/>
      </c>
      <c r="AA186" s="49" t="str">
        <f>IF(W186&gt;0,VLOOKUP(W186,HOLEINONE!$A$1:$B$37,2,FALSE),"")</f>
        <v/>
      </c>
      <c r="AB186" s="49" t="str">
        <f>IF(X186&gt;0,VLOOKUP(X186,HOLEINONE!$A$1:$B$37,2,FALSE),"")</f>
        <v/>
      </c>
      <c r="AC186" s="58" t="str">
        <f t="shared" si="146"/>
        <v/>
      </c>
      <c r="AD186" s="3"/>
    </row>
    <row r="187" spans="1:30" ht="16.2">
      <c r="A187" s="52" t="s">
        <v>5</v>
      </c>
      <c r="B187" s="17" t="s">
        <v>287</v>
      </c>
      <c r="C187" s="18" t="s">
        <v>355</v>
      </c>
      <c r="D187" s="31" t="s">
        <v>288</v>
      </c>
      <c r="E187" s="31" t="s">
        <v>289</v>
      </c>
      <c r="F187" s="16" t="s">
        <v>8</v>
      </c>
      <c r="G187" s="21" t="s">
        <v>279</v>
      </c>
      <c r="H187" s="22">
        <v>22800</v>
      </c>
      <c r="I187" s="16">
        <v>4</v>
      </c>
      <c r="J187" s="16" t="str">
        <f t="shared" si="138"/>
        <v>A</v>
      </c>
      <c r="K187" s="24" t="s">
        <v>493</v>
      </c>
      <c r="L187" s="3">
        <v>53</v>
      </c>
      <c r="M187" s="3">
        <v>54</v>
      </c>
      <c r="N187" s="3">
        <f t="shared" si="139"/>
        <v>107</v>
      </c>
      <c r="O187" s="3">
        <f t="shared" si="140"/>
        <v>99</v>
      </c>
      <c r="P187" s="8">
        <f t="shared" si="141"/>
        <v>22800</v>
      </c>
      <c r="Q187" s="9">
        <f t="shared" si="142"/>
        <v>893.03997619999996</v>
      </c>
      <c r="R187" s="9">
        <f t="shared" si="143"/>
        <v>901.07977100000005</v>
      </c>
      <c r="S187" s="9">
        <f t="shared" si="144"/>
        <v>42</v>
      </c>
      <c r="T187" s="9">
        <f t="shared" si="145"/>
        <v>69</v>
      </c>
      <c r="U187" s="48" t="s">
        <v>481</v>
      </c>
      <c r="V187" s="48"/>
      <c r="W187" s="48"/>
      <c r="X187" s="48"/>
      <c r="Y187" s="49">
        <f>IF(U187&gt;0,VLOOKUP(U187,HOLEINONE!$A$1:$B$37,2,FALSE),"")</f>
        <v>6</v>
      </c>
      <c r="Z187" s="49" t="str">
        <f>IF(V187&gt;0,VLOOKUP(V187,HOLEINONE!$A$1:$B$37,2,FALSE),"")</f>
        <v/>
      </c>
      <c r="AA187" s="49" t="str">
        <f>IF(W187&gt;0,VLOOKUP(W187,HOLEINONE!$A$1:$B$37,2,FALSE),"")</f>
        <v/>
      </c>
      <c r="AB187" s="49" t="str">
        <f>IF(X187&gt;0,VLOOKUP(X187,HOLEINONE!$A$1:$B$37,2,FALSE),"")</f>
        <v/>
      </c>
      <c r="AC187" s="58">
        <f t="shared" si="146"/>
        <v>6</v>
      </c>
      <c r="AD187" s="52" t="s">
        <v>835</v>
      </c>
    </row>
    <row r="188" spans="1:30" ht="16.2">
      <c r="A188" s="52" t="s">
        <v>6</v>
      </c>
      <c r="B188" s="17" t="s">
        <v>489</v>
      </c>
      <c r="C188" s="18" t="s">
        <v>359</v>
      </c>
      <c r="D188" s="19" t="s">
        <v>490</v>
      </c>
      <c r="E188" s="19" t="s">
        <v>491</v>
      </c>
      <c r="F188" s="16" t="s">
        <v>8</v>
      </c>
      <c r="G188" s="21" t="s">
        <v>279</v>
      </c>
      <c r="H188" s="22">
        <v>24985</v>
      </c>
      <c r="I188" s="16">
        <v>4</v>
      </c>
      <c r="J188" s="16" t="str">
        <f t="shared" si="138"/>
        <v>A</v>
      </c>
      <c r="K188" s="24" t="s">
        <v>493</v>
      </c>
      <c r="L188" s="3">
        <v>54</v>
      </c>
      <c r="M188" s="3">
        <v>53</v>
      </c>
      <c r="N188" s="3">
        <f t="shared" si="139"/>
        <v>107</v>
      </c>
      <c r="O188" s="3">
        <f t="shared" si="140"/>
        <v>99</v>
      </c>
      <c r="P188" s="8">
        <f t="shared" si="141"/>
        <v>24985</v>
      </c>
      <c r="Q188" s="9">
        <f t="shared" si="142"/>
        <v>893.03997401499998</v>
      </c>
      <c r="R188" s="9">
        <f t="shared" si="143"/>
        <v>901.07974915</v>
      </c>
      <c r="S188" s="9">
        <f t="shared" si="144"/>
        <v>43</v>
      </c>
      <c r="T188" s="9">
        <f t="shared" si="145"/>
        <v>70</v>
      </c>
      <c r="U188" s="47" t="s">
        <v>482</v>
      </c>
      <c r="V188" s="47"/>
      <c r="W188" s="47"/>
      <c r="X188" s="47"/>
      <c r="Y188" s="49">
        <f>IF(U188&gt;0,VLOOKUP(U188,HOLEINONE!$A$1:$B$37,2,FALSE),"")</f>
        <v>12</v>
      </c>
      <c r="Z188" s="49" t="str">
        <f>IF(V188&gt;0,VLOOKUP(V188,HOLEINONE!$A$1:$B$37,2,FALSE),"")</f>
        <v/>
      </c>
      <c r="AA188" s="49" t="str">
        <f>IF(W188&gt;0,VLOOKUP(W188,HOLEINONE!$A$1:$B$37,2,FALSE),"")</f>
        <v/>
      </c>
      <c r="AB188" s="49" t="str">
        <f>IF(X188&gt;0,VLOOKUP(X188,HOLEINONE!$A$1:$B$37,2,FALSE),"")</f>
        <v/>
      </c>
      <c r="AC188" s="58">
        <f t="shared" si="146"/>
        <v>12</v>
      </c>
      <c r="AD188" s="52" t="s">
        <v>815</v>
      </c>
    </row>
    <row r="189" spans="1:30" ht="16.2">
      <c r="A189" s="52" t="s">
        <v>811</v>
      </c>
      <c r="B189" s="17" t="s">
        <v>666</v>
      </c>
      <c r="C189" s="18" t="s">
        <v>667</v>
      </c>
      <c r="D189" s="23" t="s">
        <v>668</v>
      </c>
      <c r="E189" s="23" t="s">
        <v>669</v>
      </c>
      <c r="F189" s="16" t="s">
        <v>8</v>
      </c>
      <c r="G189" s="21" t="s">
        <v>279</v>
      </c>
      <c r="H189" s="22">
        <v>34349</v>
      </c>
      <c r="I189" s="16">
        <v>4</v>
      </c>
      <c r="J189" s="16" t="str">
        <f t="shared" si="138"/>
        <v>A</v>
      </c>
      <c r="K189" s="16" t="s">
        <v>493</v>
      </c>
      <c r="L189" s="3">
        <v>50</v>
      </c>
      <c r="M189" s="3">
        <v>57</v>
      </c>
      <c r="N189" s="3">
        <f t="shared" si="139"/>
        <v>107</v>
      </c>
      <c r="O189" s="3">
        <f t="shared" si="140"/>
        <v>99</v>
      </c>
      <c r="P189" s="8">
        <f t="shared" si="141"/>
        <v>34349</v>
      </c>
      <c r="Q189" s="9">
        <f t="shared" si="142"/>
        <v>893.03996465099999</v>
      </c>
      <c r="R189" s="9">
        <f t="shared" si="143"/>
        <v>901.07965551000007</v>
      </c>
      <c r="S189" s="9">
        <f t="shared" si="144"/>
        <v>44</v>
      </c>
      <c r="T189" s="9">
        <f t="shared" si="145"/>
        <v>71</v>
      </c>
      <c r="U189" s="48" t="s">
        <v>457</v>
      </c>
      <c r="V189" s="48"/>
      <c r="W189" s="48"/>
      <c r="X189" s="48"/>
      <c r="Y189" s="49">
        <f>IF(U189&gt;0,VLOOKUP(U189,HOLEINONE!$A$1:$B$37,2,FALSE),"")</f>
        <v>15</v>
      </c>
      <c r="Z189" s="49" t="str">
        <f>IF(V189&gt;0,VLOOKUP(V189,HOLEINONE!$A$1:$B$37,2,FALSE),"")</f>
        <v/>
      </c>
      <c r="AA189" s="49" t="str">
        <f>IF(W189&gt;0,VLOOKUP(W189,HOLEINONE!$A$1:$B$37,2,FALSE),"")</f>
        <v/>
      </c>
      <c r="AB189" s="49" t="str">
        <f>IF(X189&gt;0,VLOOKUP(X189,HOLEINONE!$A$1:$B$37,2,FALSE),"")</f>
        <v/>
      </c>
      <c r="AC189" s="58">
        <f t="shared" si="146"/>
        <v>15</v>
      </c>
      <c r="AD189" s="52" t="s">
        <v>813</v>
      </c>
    </row>
    <row r="190" spans="1:30" ht="14.4">
      <c r="A190" s="52" t="s">
        <v>812</v>
      </c>
      <c r="B190" s="17" t="s">
        <v>635</v>
      </c>
      <c r="C190" s="16" t="s">
        <v>348</v>
      </c>
      <c r="D190" s="23" t="s">
        <v>636</v>
      </c>
      <c r="E190" s="23" t="s">
        <v>81</v>
      </c>
      <c r="F190" s="16" t="s">
        <v>8</v>
      </c>
      <c r="G190" s="21" t="s">
        <v>279</v>
      </c>
      <c r="H190" s="22">
        <v>28572</v>
      </c>
      <c r="I190" s="16">
        <v>5</v>
      </c>
      <c r="J190" s="16" t="str">
        <f t="shared" si="138"/>
        <v>A</v>
      </c>
      <c r="K190" s="24" t="s">
        <v>493</v>
      </c>
      <c r="L190" s="3">
        <v>51</v>
      </c>
      <c r="M190" s="3">
        <v>58</v>
      </c>
      <c r="N190" s="3">
        <f t="shared" si="139"/>
        <v>109</v>
      </c>
      <c r="O190" s="3">
        <f t="shared" si="140"/>
        <v>99</v>
      </c>
      <c r="P190" s="8">
        <f t="shared" si="141"/>
        <v>28572</v>
      </c>
      <c r="Q190" s="9">
        <f t="shared" si="142"/>
        <v>891.04997042799994</v>
      </c>
      <c r="R190" s="9">
        <f t="shared" si="143"/>
        <v>901.06971328000009</v>
      </c>
      <c r="S190" s="9">
        <f t="shared" si="144"/>
        <v>54</v>
      </c>
      <c r="T190" s="9">
        <f t="shared" si="145"/>
        <v>72</v>
      </c>
      <c r="U190" s="47"/>
      <c r="V190" s="47"/>
      <c r="W190" s="47"/>
      <c r="X190" s="47"/>
      <c r="Y190" s="4"/>
      <c r="Z190" s="4"/>
      <c r="AA190" s="4"/>
      <c r="AB190" s="4"/>
      <c r="AC190" s="15"/>
      <c r="AD190" s="3"/>
    </row>
    <row r="191" spans="1:30" ht="16.2">
      <c r="A191" s="52" t="s">
        <v>813</v>
      </c>
      <c r="B191" s="17" t="s">
        <v>153</v>
      </c>
      <c r="C191" s="18" t="s">
        <v>764</v>
      </c>
      <c r="D191" s="19" t="s">
        <v>154</v>
      </c>
      <c r="E191" s="19" t="s">
        <v>155</v>
      </c>
      <c r="F191" s="20" t="s">
        <v>8</v>
      </c>
      <c r="G191" s="21" t="s">
        <v>103</v>
      </c>
      <c r="H191" s="22">
        <v>19283</v>
      </c>
      <c r="I191" s="16">
        <v>5</v>
      </c>
      <c r="J191" s="16" t="str">
        <f t="shared" si="138"/>
        <v>A</v>
      </c>
      <c r="K191" s="16" t="s">
        <v>493</v>
      </c>
      <c r="L191" s="3">
        <v>53</v>
      </c>
      <c r="M191" s="3">
        <v>57</v>
      </c>
      <c r="N191" s="3">
        <f t="shared" si="139"/>
        <v>110</v>
      </c>
      <c r="O191" s="3">
        <f t="shared" si="140"/>
        <v>100</v>
      </c>
      <c r="P191" s="8">
        <f t="shared" si="141"/>
        <v>19283</v>
      </c>
      <c r="Q191" s="9">
        <f t="shared" si="142"/>
        <v>890.04997971699993</v>
      </c>
      <c r="R191" s="9">
        <f t="shared" si="143"/>
        <v>900.06980617000011</v>
      </c>
      <c r="S191" s="9">
        <f t="shared" si="144"/>
        <v>59</v>
      </c>
      <c r="T191" s="9">
        <f t="shared" si="145"/>
        <v>77</v>
      </c>
      <c r="U191" s="48"/>
      <c r="V191" s="48"/>
      <c r="W191" s="48"/>
      <c r="X191" s="48"/>
      <c r="Y191" s="49" t="str">
        <f>IF(U191&gt;0,VLOOKUP(U191,HOLEINONE!$A$1:$B$37,2,FALSE),"")</f>
        <v/>
      </c>
      <c r="Z191" s="49" t="str">
        <f>IF(V191&gt;0,VLOOKUP(V191,HOLEINONE!$A$1:$B$37,2,FALSE),"")</f>
        <v/>
      </c>
      <c r="AA191" s="49" t="str">
        <f>IF(W191&gt;0,VLOOKUP(W191,HOLEINONE!$A$1:$B$37,2,FALSE),"")</f>
        <v/>
      </c>
      <c r="AB191" s="49" t="str">
        <f>IF(X191&gt;0,VLOOKUP(X191,HOLEINONE!$A$1:$B$37,2,FALSE),"")</f>
        <v/>
      </c>
      <c r="AC191" s="58" t="str">
        <f>IF(U191&gt;0,SUM(Y191:AB191),"")</f>
        <v/>
      </c>
      <c r="AD191" s="3"/>
    </row>
    <row r="192" spans="1:30" ht="14.4">
      <c r="A192" s="52" t="s">
        <v>814</v>
      </c>
      <c r="B192" s="17" t="s">
        <v>283</v>
      </c>
      <c r="C192" s="18" t="s">
        <v>351</v>
      </c>
      <c r="D192" s="32" t="s">
        <v>284</v>
      </c>
      <c r="E192" s="32" t="s">
        <v>285</v>
      </c>
      <c r="F192" s="16" t="s">
        <v>8</v>
      </c>
      <c r="G192" s="21" t="s">
        <v>279</v>
      </c>
      <c r="H192" s="22" t="s">
        <v>286</v>
      </c>
      <c r="I192" s="16">
        <v>4</v>
      </c>
      <c r="J192" s="16" t="str">
        <f t="shared" si="138"/>
        <v>A</v>
      </c>
      <c r="K192" s="24" t="s">
        <v>493</v>
      </c>
      <c r="L192" s="3">
        <v>54</v>
      </c>
      <c r="M192" s="3">
        <v>58</v>
      </c>
      <c r="N192" s="3">
        <f t="shared" si="139"/>
        <v>112</v>
      </c>
      <c r="O192" s="3">
        <f t="shared" si="140"/>
        <v>104</v>
      </c>
      <c r="P192" s="8" t="str">
        <f t="shared" si="141"/>
        <v>15/07/1960</v>
      </c>
      <c r="Q192" s="9">
        <f t="shared" si="142"/>
        <v>888.03997688799996</v>
      </c>
      <c r="R192" s="9">
        <f t="shared" si="143"/>
        <v>896.07977788000005</v>
      </c>
      <c r="S192" s="9">
        <f t="shared" si="144"/>
        <v>70</v>
      </c>
      <c r="T192" s="9">
        <f t="shared" si="145"/>
        <v>110</v>
      </c>
      <c r="U192" s="47"/>
      <c r="V192" s="47"/>
      <c r="W192" s="47"/>
      <c r="X192" s="47"/>
      <c r="Y192" s="4"/>
      <c r="Z192" s="4"/>
      <c r="AA192" s="4"/>
      <c r="AB192" s="4"/>
      <c r="AC192" s="15"/>
      <c r="AD192" s="3"/>
    </row>
    <row r="193" spans="1:30" ht="16.2">
      <c r="A193" s="52" t="s">
        <v>815</v>
      </c>
      <c r="B193" s="17" t="s">
        <v>610</v>
      </c>
      <c r="C193" s="18" t="s">
        <v>363</v>
      </c>
      <c r="D193" s="23" t="s">
        <v>611</v>
      </c>
      <c r="E193" s="31" t="s">
        <v>612</v>
      </c>
      <c r="F193" s="33" t="s">
        <v>8</v>
      </c>
      <c r="G193" s="21" t="s">
        <v>52</v>
      </c>
      <c r="H193" s="22">
        <v>26370</v>
      </c>
      <c r="I193" s="16">
        <v>4</v>
      </c>
      <c r="J193" s="16" t="str">
        <f t="shared" si="138"/>
        <v>A</v>
      </c>
      <c r="K193" s="16" t="s">
        <v>493</v>
      </c>
      <c r="L193" s="3">
        <v>55</v>
      </c>
      <c r="M193" s="3">
        <v>63</v>
      </c>
      <c r="N193" s="3">
        <f t="shared" si="139"/>
        <v>118</v>
      </c>
      <c r="O193" s="3">
        <f t="shared" si="140"/>
        <v>110</v>
      </c>
      <c r="P193" s="8">
        <f t="shared" si="141"/>
        <v>26370</v>
      </c>
      <c r="Q193" s="9">
        <f t="shared" si="142"/>
        <v>882.03997262999997</v>
      </c>
      <c r="R193" s="9">
        <f t="shared" si="143"/>
        <v>890.07973530000004</v>
      </c>
      <c r="S193" s="9">
        <f t="shared" si="144"/>
        <v>108</v>
      </c>
      <c r="T193" s="9">
        <f t="shared" si="145"/>
        <v>152</v>
      </c>
      <c r="U193" s="48" t="s">
        <v>470</v>
      </c>
      <c r="V193" s="48"/>
      <c r="W193" s="48"/>
      <c r="X193" s="48"/>
      <c r="Y193" s="49">
        <f>IF(U193&gt;0,VLOOKUP(U193,HOLEINONE!$A$1:$B$37,2,FALSE),"")</f>
        <v>2</v>
      </c>
      <c r="Z193" s="49" t="str">
        <f>IF(V193&gt;0,VLOOKUP(V193,HOLEINONE!$A$1:$B$37,2,FALSE),"")</f>
        <v/>
      </c>
      <c r="AA193" s="49" t="str">
        <f>IF(W193&gt;0,VLOOKUP(W193,HOLEINONE!$A$1:$B$37,2,FALSE),"")</f>
        <v/>
      </c>
      <c r="AB193" s="49" t="str">
        <f>IF(X193&gt;0,VLOOKUP(X193,HOLEINONE!$A$1:$B$37,2,FALSE),"")</f>
        <v/>
      </c>
      <c r="AC193" s="58">
        <f>IF(U193&gt;0,SUM(Y193:AB193),"")</f>
        <v>2</v>
      </c>
      <c r="AD193" s="52" t="s">
        <v>851</v>
      </c>
    </row>
    <row r="194" spans="1:30" ht="14.4">
      <c r="A194" s="52" t="s">
        <v>816</v>
      </c>
      <c r="B194" s="17" t="s">
        <v>632</v>
      </c>
      <c r="C194" s="18" t="s">
        <v>333</v>
      </c>
      <c r="D194" s="31" t="s">
        <v>633</v>
      </c>
      <c r="E194" s="31" t="s">
        <v>634</v>
      </c>
      <c r="F194" s="33" t="s">
        <v>8</v>
      </c>
      <c r="G194" s="21" t="s">
        <v>52</v>
      </c>
      <c r="H194" s="22">
        <v>20900</v>
      </c>
      <c r="I194" s="16">
        <v>6</v>
      </c>
      <c r="J194" s="16" t="str">
        <f t="shared" si="138"/>
        <v>A</v>
      </c>
      <c r="K194" s="24" t="s">
        <v>493</v>
      </c>
      <c r="L194" s="3">
        <v>59</v>
      </c>
      <c r="M194" s="3">
        <v>61</v>
      </c>
      <c r="N194" s="3">
        <f t="shared" si="139"/>
        <v>120</v>
      </c>
      <c r="O194" s="3">
        <f t="shared" si="140"/>
        <v>108</v>
      </c>
      <c r="P194" s="8">
        <f t="shared" si="141"/>
        <v>20900</v>
      </c>
      <c r="Q194" s="9">
        <f t="shared" si="142"/>
        <v>880.05997809999997</v>
      </c>
      <c r="R194" s="9">
        <f t="shared" si="143"/>
        <v>892.05978999999991</v>
      </c>
      <c r="S194" s="9">
        <f t="shared" si="144"/>
        <v>118</v>
      </c>
      <c r="T194" s="9">
        <f t="shared" si="145"/>
        <v>138</v>
      </c>
      <c r="U194" s="47"/>
      <c r="V194" s="47"/>
      <c r="W194" s="47"/>
      <c r="X194" s="47"/>
      <c r="Y194" s="4"/>
      <c r="Z194" s="4"/>
      <c r="AA194" s="4"/>
      <c r="AB194" s="4"/>
      <c r="AC194" s="15"/>
      <c r="AD194" s="3"/>
    </row>
    <row r="195" spans="1:30" ht="16.2">
      <c r="A195" s="52" t="s">
        <v>817</v>
      </c>
      <c r="B195" s="17" t="s">
        <v>640</v>
      </c>
      <c r="C195" s="18" t="s">
        <v>334</v>
      </c>
      <c r="D195" s="31" t="s">
        <v>641</v>
      </c>
      <c r="E195" s="31" t="s">
        <v>642</v>
      </c>
      <c r="F195" s="33" t="s">
        <v>8</v>
      </c>
      <c r="G195" s="21" t="s">
        <v>52</v>
      </c>
      <c r="H195" s="22">
        <v>19681</v>
      </c>
      <c r="I195" s="16">
        <v>4</v>
      </c>
      <c r="J195" s="16" t="str">
        <f t="shared" si="138"/>
        <v>A</v>
      </c>
      <c r="K195" s="16" t="s">
        <v>493</v>
      </c>
      <c r="L195" s="3">
        <v>59</v>
      </c>
      <c r="M195" s="3">
        <v>61</v>
      </c>
      <c r="N195" s="3">
        <f t="shared" si="139"/>
        <v>120</v>
      </c>
      <c r="O195" s="3">
        <f t="shared" si="140"/>
        <v>112</v>
      </c>
      <c r="P195" s="8">
        <f t="shared" si="141"/>
        <v>19681</v>
      </c>
      <c r="Q195" s="9">
        <f t="shared" si="142"/>
        <v>880.03997931899994</v>
      </c>
      <c r="R195" s="9">
        <f t="shared" si="143"/>
        <v>888.07980219000001</v>
      </c>
      <c r="S195" s="9">
        <f t="shared" si="144"/>
        <v>120</v>
      </c>
      <c r="T195" s="9">
        <f t="shared" si="145"/>
        <v>162</v>
      </c>
      <c r="U195" s="48"/>
      <c r="V195" s="48"/>
      <c r="W195" s="48"/>
      <c r="X195" s="48"/>
      <c r="Y195" s="49" t="str">
        <f>IF(U195&gt;0,VLOOKUP(U195,HOLEINONE!$A$1:$B$37,2,FALSE),"")</f>
        <v/>
      </c>
      <c r="Z195" s="49" t="str">
        <f>IF(V195&gt;0,VLOOKUP(V195,HOLEINONE!$A$1:$B$37,2,FALSE),"")</f>
        <v/>
      </c>
      <c r="AA195" s="49" t="str">
        <f>IF(W195&gt;0,VLOOKUP(W195,HOLEINONE!$A$1:$B$37,2,FALSE),"")</f>
        <v/>
      </c>
      <c r="AB195" s="49" t="str">
        <f>IF(X195&gt;0,VLOOKUP(X195,HOLEINONE!$A$1:$B$37,2,FALSE),"")</f>
        <v/>
      </c>
      <c r="AC195" s="58" t="str">
        <f t="shared" ref="AC195:AC197" si="147">IF(U195&gt;0,SUM(Y195:AB195),"")</f>
        <v/>
      </c>
      <c r="AD195" s="3"/>
    </row>
    <row r="196" spans="1:30" ht="16.2">
      <c r="A196" s="52" t="s">
        <v>818</v>
      </c>
      <c r="B196" s="17" t="s">
        <v>645</v>
      </c>
      <c r="C196" s="18" t="s">
        <v>337</v>
      </c>
      <c r="D196" s="23" t="s">
        <v>646</v>
      </c>
      <c r="E196" s="23" t="s">
        <v>647</v>
      </c>
      <c r="F196" s="16" t="s">
        <v>8</v>
      </c>
      <c r="G196" s="21" t="s">
        <v>562</v>
      </c>
      <c r="H196" s="22">
        <v>21411</v>
      </c>
      <c r="I196" s="16">
        <v>6</v>
      </c>
      <c r="J196" s="16" t="str">
        <f t="shared" si="138"/>
        <v>A</v>
      </c>
      <c r="K196" s="24" t="s">
        <v>493</v>
      </c>
      <c r="L196" s="3">
        <v>61</v>
      </c>
      <c r="M196" s="3">
        <v>61</v>
      </c>
      <c r="N196" s="3">
        <f t="shared" si="139"/>
        <v>122</v>
      </c>
      <c r="O196" s="3">
        <f t="shared" si="140"/>
        <v>110</v>
      </c>
      <c r="P196" s="8">
        <f t="shared" si="141"/>
        <v>21411</v>
      </c>
      <c r="Q196" s="9">
        <f t="shared" si="142"/>
        <v>878.05997758899991</v>
      </c>
      <c r="R196" s="9">
        <f t="shared" si="143"/>
        <v>890.05978488999995</v>
      </c>
      <c r="S196" s="9">
        <f t="shared" si="144"/>
        <v>131</v>
      </c>
      <c r="T196" s="9">
        <f t="shared" si="145"/>
        <v>153</v>
      </c>
      <c r="U196" s="48" t="s">
        <v>455</v>
      </c>
      <c r="V196" s="48"/>
      <c r="W196" s="48"/>
      <c r="X196" s="48"/>
      <c r="Y196" s="49">
        <f>IF(U196&gt;0,VLOOKUP(U196,HOLEINONE!$A$1:$B$37,2,FALSE),"")</f>
        <v>20</v>
      </c>
      <c r="Z196" s="49" t="str">
        <f>IF(V196&gt;0,VLOOKUP(V196,HOLEINONE!$A$1:$B$37,2,FALSE),"")</f>
        <v/>
      </c>
      <c r="AA196" s="49" t="str">
        <f>IF(W196&gt;0,VLOOKUP(W196,HOLEINONE!$A$1:$B$37,2,FALSE),"")</f>
        <v/>
      </c>
      <c r="AB196" s="49" t="str">
        <f>IF(X196&gt;0,VLOOKUP(X196,HOLEINONE!$A$1:$B$37,2,FALSE),"")</f>
        <v/>
      </c>
      <c r="AC196" s="58">
        <f t="shared" si="147"/>
        <v>20</v>
      </c>
      <c r="AD196" s="52" t="s">
        <v>812</v>
      </c>
    </row>
    <row r="197" spans="1:30" ht="16.2">
      <c r="A197" s="52" t="s">
        <v>819</v>
      </c>
      <c r="B197" s="17" t="s">
        <v>778</v>
      </c>
      <c r="C197" s="18" t="s">
        <v>332</v>
      </c>
      <c r="D197" s="31" t="s">
        <v>777</v>
      </c>
      <c r="E197" s="31" t="s">
        <v>32</v>
      </c>
      <c r="F197" s="3" t="s">
        <v>8</v>
      </c>
      <c r="G197" s="21" t="s">
        <v>774</v>
      </c>
      <c r="H197" s="39">
        <v>21169</v>
      </c>
      <c r="I197" s="33">
        <v>5</v>
      </c>
      <c r="J197" s="33" t="s">
        <v>492</v>
      </c>
      <c r="K197" s="33" t="s">
        <v>493</v>
      </c>
      <c r="L197" s="3">
        <v>99</v>
      </c>
      <c r="M197" s="3">
        <v>99</v>
      </c>
      <c r="N197" s="3">
        <f t="shared" si="139"/>
        <v>198</v>
      </c>
      <c r="O197" s="3">
        <f t="shared" si="140"/>
        <v>188</v>
      </c>
      <c r="P197" s="8">
        <f t="shared" si="141"/>
        <v>21169</v>
      </c>
      <c r="Q197" s="9">
        <f t="shared" si="142"/>
        <v>802.04997783099998</v>
      </c>
      <c r="R197" s="9">
        <f t="shared" si="143"/>
        <v>812.06978731000004</v>
      </c>
      <c r="S197" s="9">
        <f t="shared" si="144"/>
        <v>193</v>
      </c>
      <c r="T197" s="9">
        <f t="shared" si="145"/>
        <v>193</v>
      </c>
      <c r="U197" s="48"/>
      <c r="V197" s="48"/>
      <c r="W197" s="48"/>
      <c r="X197" s="48"/>
      <c r="Y197" s="49" t="str">
        <f>IF(U197&gt;0,VLOOKUP(U197,HOLEINONE!$A$1:$B$37,2,FALSE),"")</f>
        <v/>
      </c>
      <c r="Z197" s="49" t="str">
        <f>IF(V197&gt;0,VLOOKUP(V197,HOLEINONE!$A$1:$B$37,2,FALSE),"")</f>
        <v/>
      </c>
      <c r="AA197" s="49" t="str">
        <f>IF(W197&gt;0,VLOOKUP(W197,HOLEINONE!$A$1:$B$37,2,FALSE),"")</f>
        <v/>
      </c>
      <c r="AB197" s="49" t="str">
        <f>IF(X197&gt;0,VLOOKUP(X197,HOLEINONE!$A$1:$B$37,2,FALSE),"")</f>
        <v/>
      </c>
      <c r="AC197" s="58" t="str">
        <f t="shared" si="147"/>
        <v/>
      </c>
      <c r="AD197" s="3"/>
    </row>
    <row r="198" spans="1:30" ht="17.399999999999999">
      <c r="A198" s="52"/>
      <c r="B198" s="108" t="s">
        <v>801</v>
      </c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3"/>
      <c r="P198" s="8"/>
      <c r="Q198" s="9"/>
      <c r="R198" s="9"/>
      <c r="S198" s="9"/>
      <c r="T198" s="9"/>
      <c r="U198" s="48"/>
      <c r="V198" s="48"/>
      <c r="W198" s="48"/>
      <c r="X198" s="48"/>
      <c r="Y198" s="49"/>
      <c r="Z198" s="49"/>
      <c r="AA198" s="49"/>
      <c r="AB198" s="49"/>
      <c r="AC198" s="58"/>
      <c r="AD198" s="52"/>
    </row>
    <row r="199" spans="1:30" ht="16.2">
      <c r="A199" s="79" t="s">
        <v>0</v>
      </c>
      <c r="B199" s="60" t="s">
        <v>218</v>
      </c>
      <c r="C199" s="61" t="s">
        <v>335</v>
      </c>
      <c r="D199" s="62" t="s">
        <v>165</v>
      </c>
      <c r="E199" s="62" t="s">
        <v>219</v>
      </c>
      <c r="F199" s="69" t="s">
        <v>7</v>
      </c>
      <c r="G199" s="65" t="s">
        <v>103</v>
      </c>
      <c r="H199" s="66">
        <v>19438</v>
      </c>
      <c r="I199" s="67">
        <v>3</v>
      </c>
      <c r="J199" s="67" t="str">
        <f t="shared" ref="J199:J205" si="148">IF(I199="","",IF(I199&lt;=3,"EX",IF(I199&lt;=6,"A",IF(I199&lt;=9,"B","C"))))</f>
        <v>EX</v>
      </c>
      <c r="K199" s="67" t="s">
        <v>493</v>
      </c>
      <c r="L199" s="68">
        <v>46</v>
      </c>
      <c r="M199" s="68">
        <v>50</v>
      </c>
      <c r="N199" s="68">
        <f t="shared" ref="N199:N205" si="149">SUM(L199+M199)</f>
        <v>96</v>
      </c>
      <c r="O199" s="3">
        <f t="shared" ref="O199:O205" si="150">SUM(N199-(2*I199))</f>
        <v>90</v>
      </c>
      <c r="P199" s="8">
        <f t="shared" ref="P199:P205" si="151">H199</f>
        <v>19438</v>
      </c>
      <c r="Q199" s="9">
        <f t="shared" ref="Q199:Q205" si="152">IF(B199&gt;0,999.999999-N199+(I199*0.01)+(P199*-0.000000001),"")</f>
        <v>904.02997956199999</v>
      </c>
      <c r="R199" s="9">
        <f t="shared" ref="R199:R205" si="153">IF(B199&gt;0,999.999999-O199+(0.12-(I199*0.01))+(P199*-0.00000001)," ")</f>
        <v>910.08980462</v>
      </c>
      <c r="S199" s="9">
        <f t="shared" ref="S199:S205" si="154">IF(B199&gt;0,RANK(Q199,Q:Q),"")</f>
        <v>4</v>
      </c>
      <c r="T199" s="9">
        <f t="shared" ref="T199:T205" si="155">IF(B199&gt;0,RANK(R199,R:R),"")</f>
        <v>10</v>
      </c>
      <c r="U199" s="47" t="s">
        <v>466</v>
      </c>
      <c r="V199" s="47"/>
      <c r="W199" s="47"/>
      <c r="X199" s="47"/>
      <c r="Y199" s="49">
        <f>IF(U199&gt;0,VLOOKUP(U199,HOLEINONE!$A$1:$B$37,2,FALSE),"")</f>
        <v>7</v>
      </c>
      <c r="Z199" s="49" t="str">
        <f>IF(V199&gt;0,VLOOKUP(V199,HOLEINONE!$A$1:$B$37,2,FALSE),"")</f>
        <v/>
      </c>
      <c r="AA199" s="49" t="str">
        <f>IF(W199&gt;0,VLOOKUP(W199,HOLEINONE!$A$1:$B$37,2,FALSE),"")</f>
        <v/>
      </c>
      <c r="AB199" s="49" t="str">
        <f>IF(X199&gt;0,VLOOKUP(X199,HOLEINONE!$A$1:$B$37,2,FALSE),"")</f>
        <v/>
      </c>
      <c r="AC199" s="58">
        <f t="shared" ref="AC199:AC201" si="156">IF(U199&gt;0,SUM(Y199:AB199),"")</f>
        <v>7</v>
      </c>
      <c r="AD199" s="52" t="s">
        <v>826</v>
      </c>
    </row>
    <row r="200" spans="1:30" ht="16.2">
      <c r="A200" s="79" t="s">
        <v>1</v>
      </c>
      <c r="B200" s="60" t="s">
        <v>156</v>
      </c>
      <c r="C200" s="61" t="s">
        <v>342</v>
      </c>
      <c r="D200" s="62" t="s">
        <v>135</v>
      </c>
      <c r="E200" s="62" t="s">
        <v>157</v>
      </c>
      <c r="F200" s="69" t="s">
        <v>7</v>
      </c>
      <c r="G200" s="65" t="s">
        <v>103</v>
      </c>
      <c r="H200" s="66">
        <v>21468</v>
      </c>
      <c r="I200" s="67">
        <v>2</v>
      </c>
      <c r="J200" s="67" t="str">
        <f t="shared" si="148"/>
        <v>EX</v>
      </c>
      <c r="K200" s="67" t="s">
        <v>493</v>
      </c>
      <c r="L200" s="68">
        <v>50</v>
      </c>
      <c r="M200" s="68">
        <v>49</v>
      </c>
      <c r="N200" s="68">
        <f t="shared" si="149"/>
        <v>99</v>
      </c>
      <c r="O200" s="3">
        <f t="shared" si="150"/>
        <v>95</v>
      </c>
      <c r="P200" s="8">
        <f t="shared" si="151"/>
        <v>21468</v>
      </c>
      <c r="Q200" s="9">
        <f t="shared" si="152"/>
        <v>901.01997753199998</v>
      </c>
      <c r="R200" s="9">
        <f t="shared" si="153"/>
        <v>905.09978432000003</v>
      </c>
      <c r="S200" s="9">
        <f t="shared" si="154"/>
        <v>9</v>
      </c>
      <c r="T200" s="9">
        <f t="shared" si="155"/>
        <v>35</v>
      </c>
      <c r="U200" s="48"/>
      <c r="V200" s="48"/>
      <c r="W200" s="48"/>
      <c r="X200" s="48"/>
      <c r="Y200" s="49" t="str">
        <f>IF(U200&gt;0,VLOOKUP(U200,HOLEINONE!$A$1:$B$37,2,FALSE),"")</f>
        <v/>
      </c>
      <c r="Z200" s="49" t="str">
        <f>IF(V200&gt;0,VLOOKUP(V200,HOLEINONE!$A$1:$B$37,2,FALSE),"")</f>
        <v/>
      </c>
      <c r="AA200" s="49" t="str">
        <f>IF(W200&gt;0,VLOOKUP(W200,HOLEINONE!$A$1:$B$37,2,FALSE),"")</f>
        <v/>
      </c>
      <c r="AB200" s="49" t="str">
        <f>IF(X200&gt;0,VLOOKUP(X200,HOLEINONE!$A$1:$B$37,2,FALSE),"")</f>
        <v/>
      </c>
      <c r="AC200" s="58" t="str">
        <f t="shared" si="156"/>
        <v/>
      </c>
      <c r="AD200" s="3"/>
    </row>
    <row r="201" spans="1:30" ht="16.2">
      <c r="A201" s="79" t="s">
        <v>2</v>
      </c>
      <c r="B201" s="60" t="s">
        <v>86</v>
      </c>
      <c r="C201" s="61" t="s">
        <v>328</v>
      </c>
      <c r="D201" s="75" t="s">
        <v>87</v>
      </c>
      <c r="E201" s="75" t="s">
        <v>88</v>
      </c>
      <c r="F201" s="67" t="s">
        <v>7</v>
      </c>
      <c r="G201" s="65" t="s">
        <v>52</v>
      </c>
      <c r="H201" s="66">
        <v>26932</v>
      </c>
      <c r="I201" s="67">
        <v>3</v>
      </c>
      <c r="J201" s="67" t="str">
        <f t="shared" si="148"/>
        <v>EX</v>
      </c>
      <c r="K201" s="67" t="s">
        <v>493</v>
      </c>
      <c r="L201" s="68">
        <v>48</v>
      </c>
      <c r="M201" s="68">
        <v>55</v>
      </c>
      <c r="N201" s="68">
        <f t="shared" si="149"/>
        <v>103</v>
      </c>
      <c r="O201" s="3">
        <f t="shared" si="150"/>
        <v>97</v>
      </c>
      <c r="P201" s="8">
        <f t="shared" si="151"/>
        <v>26932</v>
      </c>
      <c r="Q201" s="9">
        <f t="shared" si="152"/>
        <v>897.02997206800001</v>
      </c>
      <c r="R201" s="9">
        <f t="shared" si="153"/>
        <v>903.08972968</v>
      </c>
      <c r="S201" s="9">
        <f t="shared" si="154"/>
        <v>20</v>
      </c>
      <c r="T201" s="9">
        <f t="shared" si="155"/>
        <v>52</v>
      </c>
      <c r="U201" s="47" t="s">
        <v>466</v>
      </c>
      <c r="V201" s="47"/>
      <c r="W201" s="47"/>
      <c r="X201" s="47"/>
      <c r="Y201" s="49">
        <f>IF(U201&gt;0,VLOOKUP(U201,HOLEINONE!$A$1:$B$37,2,FALSE),"")</f>
        <v>7</v>
      </c>
      <c r="Z201" s="49" t="str">
        <f>IF(V201&gt;0,VLOOKUP(V201,HOLEINONE!$A$1:$B$37,2,FALSE),"")</f>
        <v/>
      </c>
      <c r="AA201" s="49" t="str">
        <f>IF(W201&gt;0,VLOOKUP(W201,HOLEINONE!$A$1:$B$37,2,FALSE),"")</f>
        <v/>
      </c>
      <c r="AB201" s="49" t="str">
        <f>IF(X201&gt;0,VLOOKUP(X201,HOLEINONE!$A$1:$B$37,2,FALSE),"")</f>
        <v/>
      </c>
      <c r="AC201" s="58">
        <f t="shared" si="156"/>
        <v>7</v>
      </c>
      <c r="AD201" s="52" t="s">
        <v>827</v>
      </c>
    </row>
    <row r="202" spans="1:30" ht="14.4">
      <c r="A202" s="52" t="s">
        <v>3</v>
      </c>
      <c r="B202" s="17" t="s">
        <v>91</v>
      </c>
      <c r="C202" s="18" t="s">
        <v>370</v>
      </c>
      <c r="D202" s="19" t="s">
        <v>92</v>
      </c>
      <c r="E202" s="19" t="s">
        <v>93</v>
      </c>
      <c r="F202" s="20" t="s">
        <v>7</v>
      </c>
      <c r="G202" s="21" t="s">
        <v>94</v>
      </c>
      <c r="H202" s="22">
        <v>26516</v>
      </c>
      <c r="I202" s="16">
        <v>3</v>
      </c>
      <c r="J202" s="16" t="str">
        <f t="shared" si="148"/>
        <v>EX</v>
      </c>
      <c r="K202" s="24" t="s">
        <v>493</v>
      </c>
      <c r="L202" s="3">
        <v>53</v>
      </c>
      <c r="M202" s="3">
        <v>55</v>
      </c>
      <c r="N202" s="3">
        <f t="shared" si="149"/>
        <v>108</v>
      </c>
      <c r="O202" s="3">
        <f t="shared" si="150"/>
        <v>102</v>
      </c>
      <c r="P202" s="8">
        <f t="shared" si="151"/>
        <v>26516</v>
      </c>
      <c r="Q202" s="9">
        <f t="shared" si="152"/>
        <v>892.02997248399993</v>
      </c>
      <c r="R202" s="9">
        <f t="shared" si="153"/>
        <v>898.08973384000001</v>
      </c>
      <c r="S202" s="9">
        <f t="shared" si="154"/>
        <v>48</v>
      </c>
      <c r="T202" s="9">
        <f t="shared" si="155"/>
        <v>96</v>
      </c>
      <c r="U202" s="47"/>
      <c r="V202" s="47"/>
      <c r="W202" s="47"/>
      <c r="X202" s="47"/>
      <c r="Y202" s="4"/>
      <c r="Z202" s="4"/>
      <c r="AA202" s="4"/>
      <c r="AB202" s="4"/>
      <c r="AC202" s="15"/>
      <c r="AD202" s="3"/>
    </row>
    <row r="203" spans="1:30" ht="16.2">
      <c r="A203" s="52" t="s">
        <v>4</v>
      </c>
      <c r="B203" s="17" t="s">
        <v>621</v>
      </c>
      <c r="C203" s="18" t="s">
        <v>354</v>
      </c>
      <c r="D203" s="31" t="s">
        <v>622</v>
      </c>
      <c r="E203" s="31" t="s">
        <v>623</v>
      </c>
      <c r="F203" s="33" t="s">
        <v>7</v>
      </c>
      <c r="G203" s="21" t="s">
        <v>52</v>
      </c>
      <c r="H203" s="22">
        <v>22219</v>
      </c>
      <c r="I203" s="16">
        <v>1</v>
      </c>
      <c r="J203" s="16" t="str">
        <f t="shared" si="148"/>
        <v>EX</v>
      </c>
      <c r="K203" s="16" t="s">
        <v>493</v>
      </c>
      <c r="L203" s="3">
        <v>50</v>
      </c>
      <c r="M203" s="3">
        <v>58</v>
      </c>
      <c r="N203" s="3">
        <f t="shared" si="149"/>
        <v>108</v>
      </c>
      <c r="O203" s="3">
        <f t="shared" si="150"/>
        <v>106</v>
      </c>
      <c r="P203" s="8">
        <f t="shared" si="151"/>
        <v>22219</v>
      </c>
      <c r="Q203" s="9">
        <f t="shared" si="152"/>
        <v>892.00997678099998</v>
      </c>
      <c r="R203" s="9">
        <f t="shared" si="153"/>
        <v>894.10977680999997</v>
      </c>
      <c r="S203" s="9">
        <f t="shared" si="154"/>
        <v>49</v>
      </c>
      <c r="T203" s="9">
        <f t="shared" si="155"/>
        <v>123</v>
      </c>
      <c r="U203" s="48"/>
      <c r="V203" s="48"/>
      <c r="W203" s="48"/>
      <c r="X203" s="48"/>
      <c r="Y203" s="49" t="str">
        <f>IF(U203&gt;0,VLOOKUP(U203,HOLEINONE!$A$1:$B$37,2,FALSE),"")</f>
        <v/>
      </c>
      <c r="Z203" s="49" t="str">
        <f>IF(V203&gt;0,VLOOKUP(V203,HOLEINONE!$A$1:$B$37,2,FALSE),"")</f>
        <v/>
      </c>
      <c r="AA203" s="49" t="str">
        <f>IF(W203&gt;0,VLOOKUP(W203,HOLEINONE!$A$1:$B$37,2,FALSE),"")</f>
        <v/>
      </c>
      <c r="AB203" s="49" t="str">
        <f>IF(X203&gt;0,VLOOKUP(X203,HOLEINONE!$A$1:$B$37,2,FALSE),"")</f>
        <v/>
      </c>
      <c r="AC203" s="58" t="str">
        <f>IF(U203&gt;0,SUM(Y203:AB203),"")</f>
        <v/>
      </c>
      <c r="AD203" s="3"/>
    </row>
    <row r="204" spans="1:30" ht="16.2">
      <c r="A204" s="52" t="s">
        <v>5</v>
      </c>
      <c r="B204" s="17" t="s">
        <v>746</v>
      </c>
      <c r="C204" s="18" t="s">
        <v>747</v>
      </c>
      <c r="D204" s="19" t="s">
        <v>96</v>
      </c>
      <c r="E204" s="19" t="s">
        <v>748</v>
      </c>
      <c r="F204" s="20" t="s">
        <v>7</v>
      </c>
      <c r="G204" s="21" t="s">
        <v>52</v>
      </c>
      <c r="H204" s="22">
        <v>20589</v>
      </c>
      <c r="I204" s="16">
        <v>3</v>
      </c>
      <c r="J204" s="16" t="str">
        <f t="shared" si="148"/>
        <v>EX</v>
      </c>
      <c r="K204" s="24" t="s">
        <v>493</v>
      </c>
      <c r="L204" s="3">
        <v>53</v>
      </c>
      <c r="M204" s="3">
        <v>56</v>
      </c>
      <c r="N204" s="3">
        <f t="shared" si="149"/>
        <v>109</v>
      </c>
      <c r="O204" s="3">
        <f t="shared" si="150"/>
        <v>103</v>
      </c>
      <c r="P204" s="8">
        <f t="shared" si="151"/>
        <v>20589</v>
      </c>
      <c r="Q204" s="9">
        <f t="shared" si="152"/>
        <v>891.029978411</v>
      </c>
      <c r="R204" s="9">
        <f t="shared" si="153"/>
        <v>897.08979311000007</v>
      </c>
      <c r="S204" s="9">
        <f t="shared" si="154"/>
        <v>55</v>
      </c>
      <c r="T204" s="9">
        <f t="shared" si="155"/>
        <v>104</v>
      </c>
      <c r="U204" s="48"/>
      <c r="V204" s="48"/>
      <c r="W204" s="48"/>
      <c r="X204" s="48"/>
      <c r="Y204" s="49" t="str">
        <f>IF(U204&gt;0,VLOOKUP(U204,HOLEINONE!$A$1:$B$37,2,FALSE),"")</f>
        <v/>
      </c>
      <c r="Z204" s="49" t="str">
        <f>IF(V204&gt;0,VLOOKUP(V204,HOLEINONE!$A$1:$B$37,2,FALSE),"")</f>
        <v/>
      </c>
      <c r="AA204" s="49" t="str">
        <f>IF(W204&gt;0,VLOOKUP(W204,HOLEINONE!$A$1:$B$37,2,FALSE),"")</f>
        <v/>
      </c>
      <c r="AB204" s="49" t="str">
        <f>IF(X204&gt;0,VLOOKUP(X204,HOLEINONE!$A$1:$B$37,2,FALSE),"")</f>
        <v/>
      </c>
      <c r="AC204" s="58" t="str">
        <f>IF(U204&gt;0,SUM(Y204:AB204),"")</f>
        <v/>
      </c>
      <c r="AD204" s="3"/>
    </row>
    <row r="205" spans="1:30" ht="14.4">
      <c r="A205" s="52" t="s">
        <v>6</v>
      </c>
      <c r="B205" s="17" t="s">
        <v>10</v>
      </c>
      <c r="C205" s="18" t="s">
        <v>316</v>
      </c>
      <c r="D205" s="23" t="s">
        <v>11</v>
      </c>
      <c r="E205" s="23" t="s">
        <v>12</v>
      </c>
      <c r="F205" s="20" t="s">
        <v>7</v>
      </c>
      <c r="G205" s="21" t="s">
        <v>13</v>
      </c>
      <c r="H205" s="22">
        <v>23431</v>
      </c>
      <c r="I205" s="16">
        <v>3</v>
      </c>
      <c r="J205" s="16" t="str">
        <f t="shared" si="148"/>
        <v>EX</v>
      </c>
      <c r="K205" s="24" t="s">
        <v>493</v>
      </c>
      <c r="L205" s="3">
        <v>58</v>
      </c>
      <c r="M205" s="3">
        <v>62</v>
      </c>
      <c r="N205" s="3">
        <f t="shared" si="149"/>
        <v>120</v>
      </c>
      <c r="O205" s="3">
        <f t="shared" si="150"/>
        <v>114</v>
      </c>
      <c r="P205" s="8">
        <f t="shared" si="151"/>
        <v>23431</v>
      </c>
      <c r="Q205" s="9">
        <f t="shared" si="152"/>
        <v>880.02997556899993</v>
      </c>
      <c r="R205" s="9">
        <f t="shared" si="153"/>
        <v>886.08976469000004</v>
      </c>
      <c r="S205" s="9">
        <f t="shared" si="154"/>
        <v>121</v>
      </c>
      <c r="T205" s="9">
        <f t="shared" si="155"/>
        <v>176</v>
      </c>
      <c r="U205" s="47"/>
      <c r="V205" s="47"/>
      <c r="W205" s="47"/>
      <c r="X205" s="47"/>
      <c r="Y205" s="4"/>
      <c r="Z205" s="4"/>
      <c r="AA205" s="4"/>
      <c r="AB205" s="4"/>
      <c r="AC205" s="15"/>
      <c r="AD205" s="3"/>
    </row>
    <row r="206" spans="1:30" ht="17.399999999999999">
      <c r="A206" s="3"/>
      <c r="B206" s="108" t="s">
        <v>802</v>
      </c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3"/>
      <c r="P206" s="8"/>
      <c r="Q206" s="9"/>
      <c r="R206" s="9"/>
      <c r="S206" s="9"/>
      <c r="T206" s="9"/>
      <c r="U206" s="48"/>
      <c r="V206" s="48"/>
      <c r="W206" s="48"/>
      <c r="X206" s="48"/>
      <c r="Y206" s="49"/>
      <c r="Z206" s="49"/>
      <c r="AA206" s="49"/>
      <c r="AB206" s="49"/>
      <c r="AC206" s="58"/>
      <c r="AD206" s="3"/>
    </row>
    <row r="207" spans="1:30" ht="16.2">
      <c r="A207" s="79" t="s">
        <v>0</v>
      </c>
      <c r="B207" s="60" t="s">
        <v>244</v>
      </c>
      <c r="C207" s="61" t="s">
        <v>664</v>
      </c>
      <c r="D207" s="63" t="s">
        <v>245</v>
      </c>
      <c r="E207" s="63" t="s">
        <v>246</v>
      </c>
      <c r="F207" s="67" t="s">
        <v>8</v>
      </c>
      <c r="G207" s="65" t="s">
        <v>224</v>
      </c>
      <c r="H207" s="66">
        <v>21124</v>
      </c>
      <c r="I207" s="67">
        <v>3</v>
      </c>
      <c r="J207" s="67" t="str">
        <f t="shared" ref="J207:J219" si="157">IF(I207="","",IF(I207&lt;=3,"EX",IF(I207&lt;=6,"A",IF(I207&lt;=9,"B","C"))))</f>
        <v>EX</v>
      </c>
      <c r="K207" s="67" t="s">
        <v>493</v>
      </c>
      <c r="L207" s="68">
        <v>45</v>
      </c>
      <c r="M207" s="68">
        <v>47</v>
      </c>
      <c r="N207" s="68">
        <f t="shared" ref="N207:N219" si="158">SUM(L207+M207)</f>
        <v>92</v>
      </c>
      <c r="O207" s="3">
        <f t="shared" ref="O207:O219" si="159">SUM(N207-(2*I207))</f>
        <v>86</v>
      </c>
      <c r="P207" s="8">
        <f t="shared" ref="P207:P219" si="160">H207</f>
        <v>21124</v>
      </c>
      <c r="Q207" s="9">
        <f t="shared" ref="Q207:Q219" si="161">IF(B207&gt;0,999.999999-N207+(I207*0.01)+(P207*-0.000000001),"")</f>
        <v>908.02997787599998</v>
      </c>
      <c r="R207" s="9">
        <f t="shared" ref="R207:R219" si="162">IF(B207&gt;0,999.999999-O207+(0.12-(I207*0.01))+(P207*-0.00000001)," ")</f>
        <v>914.08978776000004</v>
      </c>
      <c r="S207" s="9">
        <f t="shared" ref="S207:S219" si="163">IF(B207&gt;0,RANK(Q207,Q:Q),"")</f>
        <v>1</v>
      </c>
      <c r="T207" s="9">
        <f t="shared" ref="T207:T219" si="164">IF(B207&gt;0,RANK(R207,R:R),"")</f>
        <v>3</v>
      </c>
      <c r="U207" s="48"/>
      <c r="V207" s="48"/>
      <c r="W207" s="48"/>
      <c r="X207" s="48"/>
      <c r="Y207" s="49" t="str">
        <f>IF(U207&gt;0,VLOOKUP(U207,HOLEINONE!$A$1:$B$37,2,FALSE),"")</f>
        <v/>
      </c>
      <c r="Z207" s="49" t="str">
        <f>IF(V207&gt;0,VLOOKUP(V207,HOLEINONE!$A$1:$B$37,2,FALSE),"")</f>
        <v/>
      </c>
      <c r="AA207" s="49" t="str">
        <f>IF(W207&gt;0,VLOOKUP(W207,HOLEINONE!$A$1:$B$37,2,FALSE),"")</f>
        <v/>
      </c>
      <c r="AB207" s="49" t="str">
        <f>IF(X207&gt;0,VLOOKUP(X207,HOLEINONE!$A$1:$B$37,2,FALSE),"")</f>
        <v/>
      </c>
      <c r="AC207" s="58" t="str">
        <f t="shared" ref="AC207:AC210" si="165">IF(U207&gt;0,SUM(Y207:AB207),"")</f>
        <v/>
      </c>
      <c r="AD207" s="3"/>
    </row>
    <row r="208" spans="1:30" ht="16.2">
      <c r="A208" s="79" t="s">
        <v>1</v>
      </c>
      <c r="B208" s="60" t="s">
        <v>648</v>
      </c>
      <c r="C208" s="61" t="s">
        <v>649</v>
      </c>
      <c r="D208" s="62" t="s">
        <v>628</v>
      </c>
      <c r="E208" s="62" t="s">
        <v>650</v>
      </c>
      <c r="F208" s="69" t="s">
        <v>8</v>
      </c>
      <c r="G208" s="65" t="s">
        <v>17</v>
      </c>
      <c r="H208" s="66">
        <v>24950</v>
      </c>
      <c r="I208" s="67">
        <v>0</v>
      </c>
      <c r="J208" s="67" t="str">
        <f t="shared" si="157"/>
        <v>EX</v>
      </c>
      <c r="K208" s="67" t="s">
        <v>493</v>
      </c>
      <c r="L208" s="68">
        <v>45</v>
      </c>
      <c r="M208" s="68">
        <v>50</v>
      </c>
      <c r="N208" s="68">
        <f t="shared" si="158"/>
        <v>95</v>
      </c>
      <c r="O208" s="3">
        <f t="shared" si="159"/>
        <v>95</v>
      </c>
      <c r="P208" s="8">
        <f t="shared" si="160"/>
        <v>24950</v>
      </c>
      <c r="Q208" s="9">
        <f t="shared" si="161"/>
        <v>904.99997404999999</v>
      </c>
      <c r="R208" s="9">
        <f t="shared" si="162"/>
        <v>905.11974950000001</v>
      </c>
      <c r="S208" s="9">
        <f t="shared" si="163"/>
        <v>3</v>
      </c>
      <c r="T208" s="9">
        <f t="shared" si="164"/>
        <v>34</v>
      </c>
      <c r="U208" s="48" t="s">
        <v>464</v>
      </c>
      <c r="V208" s="48"/>
      <c r="W208" s="48"/>
      <c r="X208" s="48"/>
      <c r="Y208" s="49">
        <f>IF(U208&gt;0,VLOOKUP(U208,HOLEINONE!$A$1:$B$37,2,FALSE),"")</f>
        <v>6</v>
      </c>
      <c r="Z208" s="49" t="str">
        <f>IF(V208&gt;0,VLOOKUP(V208,HOLEINONE!$A$1:$B$37,2,FALSE),"")</f>
        <v/>
      </c>
      <c r="AA208" s="49" t="str">
        <f>IF(W208&gt;0,VLOOKUP(W208,HOLEINONE!$A$1:$B$37,2,FALSE),"")</f>
        <v/>
      </c>
      <c r="AB208" s="49" t="str">
        <f>IF(X208&gt;0,VLOOKUP(X208,HOLEINONE!$A$1:$B$37,2,FALSE),"")</f>
        <v/>
      </c>
      <c r="AC208" s="58">
        <f t="shared" si="165"/>
        <v>6</v>
      </c>
      <c r="AD208" s="52" t="s">
        <v>830</v>
      </c>
    </row>
    <row r="209" spans="1:30" ht="16.2">
      <c r="A209" s="79" t="s">
        <v>2</v>
      </c>
      <c r="B209" s="60" t="s">
        <v>207</v>
      </c>
      <c r="C209" s="61" t="s">
        <v>665</v>
      </c>
      <c r="D209" s="62" t="s">
        <v>208</v>
      </c>
      <c r="E209" s="72" t="s">
        <v>209</v>
      </c>
      <c r="F209" s="69" t="s">
        <v>8</v>
      </c>
      <c r="G209" s="65" t="s">
        <v>103</v>
      </c>
      <c r="H209" s="66">
        <v>24990</v>
      </c>
      <c r="I209" s="67">
        <v>2</v>
      </c>
      <c r="J209" s="67" t="str">
        <f t="shared" si="157"/>
        <v>EX</v>
      </c>
      <c r="K209" s="67" t="s">
        <v>493</v>
      </c>
      <c r="L209" s="68">
        <v>45</v>
      </c>
      <c r="M209" s="68">
        <v>53</v>
      </c>
      <c r="N209" s="68">
        <f t="shared" si="158"/>
        <v>98</v>
      </c>
      <c r="O209" s="3">
        <f t="shared" si="159"/>
        <v>94</v>
      </c>
      <c r="P209" s="8">
        <f t="shared" si="160"/>
        <v>24990</v>
      </c>
      <c r="Q209" s="9">
        <f t="shared" si="161"/>
        <v>902.01997400999994</v>
      </c>
      <c r="R209" s="9">
        <f t="shared" si="162"/>
        <v>906.09974910000005</v>
      </c>
      <c r="S209" s="9">
        <f t="shared" si="163"/>
        <v>6</v>
      </c>
      <c r="T209" s="9">
        <f t="shared" si="164"/>
        <v>29</v>
      </c>
      <c r="U209" s="48" t="s">
        <v>468</v>
      </c>
      <c r="V209" s="48"/>
      <c r="W209" s="48"/>
      <c r="X209" s="48"/>
      <c r="Y209" s="49">
        <f>IF(U209&gt;0,VLOOKUP(U209,HOLEINONE!$A$1:$B$37,2,FALSE),"")</f>
        <v>9</v>
      </c>
      <c r="Z209" s="49" t="str">
        <f>IF(V209&gt;0,VLOOKUP(V209,HOLEINONE!$A$1:$B$37,2,FALSE),"")</f>
        <v/>
      </c>
      <c r="AA209" s="49" t="str">
        <f>IF(W209&gt;0,VLOOKUP(W209,HOLEINONE!$A$1:$B$37,2,FALSE),"")</f>
        <v/>
      </c>
      <c r="AB209" s="49" t="str">
        <f>IF(X209&gt;0,VLOOKUP(X209,HOLEINONE!$A$1:$B$37,2,FALSE),"")</f>
        <v/>
      </c>
      <c r="AC209" s="58">
        <f t="shared" si="165"/>
        <v>9</v>
      </c>
      <c r="AD209" s="52" t="s">
        <v>823</v>
      </c>
    </row>
    <row r="210" spans="1:30" ht="16.2">
      <c r="A210" s="3" t="s">
        <v>3</v>
      </c>
      <c r="B210" s="60" t="s">
        <v>599</v>
      </c>
      <c r="C210" s="61" t="s">
        <v>369</v>
      </c>
      <c r="D210" s="62" t="s">
        <v>600</v>
      </c>
      <c r="E210" s="62" t="s">
        <v>601</v>
      </c>
      <c r="F210" s="69" t="s">
        <v>8</v>
      </c>
      <c r="G210" s="65" t="s">
        <v>52</v>
      </c>
      <c r="H210" s="66">
        <v>19194</v>
      </c>
      <c r="I210" s="67">
        <v>0</v>
      </c>
      <c r="J210" s="67" t="str">
        <f t="shared" si="157"/>
        <v>EX</v>
      </c>
      <c r="K210" s="67" t="s">
        <v>493</v>
      </c>
      <c r="L210" s="68">
        <v>50</v>
      </c>
      <c r="M210" s="68">
        <v>48</v>
      </c>
      <c r="N210" s="68">
        <f t="shared" si="158"/>
        <v>98</v>
      </c>
      <c r="O210" s="3">
        <f t="shared" si="159"/>
        <v>98</v>
      </c>
      <c r="P210" s="8">
        <f t="shared" si="160"/>
        <v>19194</v>
      </c>
      <c r="Q210" s="9">
        <f t="shared" si="161"/>
        <v>901.99997980600006</v>
      </c>
      <c r="R210" s="9">
        <f t="shared" si="162"/>
        <v>902.11980705999997</v>
      </c>
      <c r="S210" s="9">
        <f t="shared" si="163"/>
        <v>8</v>
      </c>
      <c r="T210" s="9">
        <f t="shared" si="164"/>
        <v>57</v>
      </c>
      <c r="U210" s="80" t="s">
        <v>455</v>
      </c>
      <c r="V210" s="80"/>
      <c r="W210" s="80"/>
      <c r="X210" s="80"/>
      <c r="Y210" s="81">
        <f>IF(U210&gt;0,VLOOKUP(U210,HOLEINONE!$A$1:$B$37,2,FALSE),"")</f>
        <v>20</v>
      </c>
      <c r="Z210" s="81" t="str">
        <f>IF(V210&gt;0,VLOOKUP(V210,HOLEINONE!$A$1:$B$37,2,FALSE),"")</f>
        <v/>
      </c>
      <c r="AA210" s="81" t="str">
        <f>IF(W210&gt;0,VLOOKUP(W210,HOLEINONE!$A$1:$B$37,2,FALSE),"")</f>
        <v/>
      </c>
      <c r="AB210" s="81" t="str">
        <f>IF(X210&gt;0,VLOOKUP(X210,HOLEINONE!$A$1:$B$37,2,FALSE),"")</f>
        <v/>
      </c>
      <c r="AC210" s="82">
        <f t="shared" si="165"/>
        <v>20</v>
      </c>
      <c r="AD210" s="79" t="s">
        <v>2</v>
      </c>
    </row>
    <row r="211" spans="1:30" ht="14.4">
      <c r="A211" s="3" t="s">
        <v>4</v>
      </c>
      <c r="B211" s="17" t="s">
        <v>24</v>
      </c>
      <c r="C211" s="18" t="s">
        <v>346</v>
      </c>
      <c r="D211" s="19" t="s">
        <v>25</v>
      </c>
      <c r="E211" s="19" t="s">
        <v>26</v>
      </c>
      <c r="F211" s="20" t="s">
        <v>8</v>
      </c>
      <c r="G211" s="21" t="s">
        <v>17</v>
      </c>
      <c r="H211" s="22">
        <v>22977</v>
      </c>
      <c r="I211" s="16">
        <v>2</v>
      </c>
      <c r="J211" s="16" t="str">
        <f t="shared" si="157"/>
        <v>EX</v>
      </c>
      <c r="K211" s="16" t="s">
        <v>493</v>
      </c>
      <c r="L211" s="3">
        <v>48</v>
      </c>
      <c r="M211" s="3">
        <v>53</v>
      </c>
      <c r="N211" s="3">
        <f t="shared" si="158"/>
        <v>101</v>
      </c>
      <c r="O211" s="3">
        <f t="shared" si="159"/>
        <v>97</v>
      </c>
      <c r="P211" s="8">
        <f t="shared" si="160"/>
        <v>22977</v>
      </c>
      <c r="Q211" s="9">
        <f t="shared" si="161"/>
        <v>899.01997602300003</v>
      </c>
      <c r="R211" s="9">
        <f t="shared" si="162"/>
        <v>903.09976922999999</v>
      </c>
      <c r="S211" s="9">
        <f t="shared" si="163"/>
        <v>15</v>
      </c>
      <c r="T211" s="9">
        <f t="shared" si="164"/>
        <v>51</v>
      </c>
      <c r="U211" s="47"/>
      <c r="V211" s="47"/>
      <c r="W211" s="47"/>
      <c r="X211" s="47"/>
      <c r="Y211" s="4"/>
      <c r="Z211" s="4"/>
      <c r="AA211" s="4"/>
      <c r="AB211" s="4"/>
      <c r="AC211" s="15"/>
      <c r="AD211" s="3"/>
    </row>
    <row r="212" spans="1:30" ht="16.2">
      <c r="A212" s="3" t="s">
        <v>5</v>
      </c>
      <c r="B212" s="17" t="s">
        <v>14</v>
      </c>
      <c r="C212" s="18" t="s">
        <v>362</v>
      </c>
      <c r="D212" s="23" t="s">
        <v>15</v>
      </c>
      <c r="E212" s="23" t="s">
        <v>16</v>
      </c>
      <c r="F212" s="20" t="s">
        <v>8</v>
      </c>
      <c r="G212" s="21" t="s">
        <v>13</v>
      </c>
      <c r="H212" s="22">
        <v>19749</v>
      </c>
      <c r="I212" s="16">
        <v>1</v>
      </c>
      <c r="J212" s="16" t="str">
        <f t="shared" si="157"/>
        <v>EX</v>
      </c>
      <c r="K212" s="24" t="s">
        <v>493</v>
      </c>
      <c r="L212" s="3">
        <v>52</v>
      </c>
      <c r="M212" s="3">
        <v>50</v>
      </c>
      <c r="N212" s="3">
        <f t="shared" si="158"/>
        <v>102</v>
      </c>
      <c r="O212" s="3">
        <f t="shared" si="159"/>
        <v>100</v>
      </c>
      <c r="P212" s="8">
        <f t="shared" si="160"/>
        <v>19749</v>
      </c>
      <c r="Q212" s="9">
        <f t="shared" si="161"/>
        <v>898.009979251</v>
      </c>
      <c r="R212" s="9">
        <f t="shared" si="162"/>
        <v>900.10980151000001</v>
      </c>
      <c r="S212" s="9">
        <f t="shared" si="163"/>
        <v>18</v>
      </c>
      <c r="T212" s="9">
        <f t="shared" si="164"/>
        <v>76</v>
      </c>
      <c r="U212" s="48"/>
      <c r="V212" s="48"/>
      <c r="W212" s="48"/>
      <c r="X212" s="48"/>
      <c r="Y212" s="49" t="str">
        <f>IF(U212&gt;0,VLOOKUP(U212,HOLEINONE!$A$1:$B$37,2,FALSE),"")</f>
        <v/>
      </c>
      <c r="Z212" s="49" t="str">
        <f>IF(V212&gt;0,VLOOKUP(V212,HOLEINONE!$A$1:$B$37,2,FALSE),"")</f>
        <v/>
      </c>
      <c r="AA212" s="49" t="str">
        <f>IF(W212&gt;0,VLOOKUP(W212,HOLEINONE!$A$1:$B$37,2,FALSE),"")</f>
        <v/>
      </c>
      <c r="AB212" s="49" t="str">
        <f>IF(X212&gt;0,VLOOKUP(X212,HOLEINONE!$A$1:$B$37,2,FALSE),"")</f>
        <v/>
      </c>
      <c r="AC212" s="58" t="str">
        <f t="shared" ref="AC212:AC219" si="166">IF(U212&gt;0,SUM(Y212:AB212),"")</f>
        <v/>
      </c>
      <c r="AD212" s="3"/>
    </row>
    <row r="213" spans="1:30" ht="16.2">
      <c r="A213" s="3" t="s">
        <v>6</v>
      </c>
      <c r="B213" s="60" t="s">
        <v>149</v>
      </c>
      <c r="C213" s="61" t="s">
        <v>315</v>
      </c>
      <c r="D213" s="62" t="s">
        <v>43</v>
      </c>
      <c r="E213" s="62" t="s">
        <v>150</v>
      </c>
      <c r="F213" s="69" t="s">
        <v>8</v>
      </c>
      <c r="G213" s="65" t="s">
        <v>103</v>
      </c>
      <c r="H213" s="66">
        <v>19753</v>
      </c>
      <c r="I213" s="67">
        <v>3</v>
      </c>
      <c r="J213" s="67" t="str">
        <f t="shared" si="157"/>
        <v>EX</v>
      </c>
      <c r="K213" s="67" t="s">
        <v>493</v>
      </c>
      <c r="L213" s="68">
        <v>52</v>
      </c>
      <c r="M213" s="68">
        <v>52</v>
      </c>
      <c r="N213" s="68">
        <f t="shared" si="158"/>
        <v>104</v>
      </c>
      <c r="O213" s="3">
        <f t="shared" si="159"/>
        <v>98</v>
      </c>
      <c r="P213" s="8">
        <f t="shared" si="160"/>
        <v>19753</v>
      </c>
      <c r="Q213" s="9">
        <f t="shared" si="161"/>
        <v>896.02997924700003</v>
      </c>
      <c r="R213" s="9">
        <f t="shared" si="162"/>
        <v>902.08980147</v>
      </c>
      <c r="S213" s="9">
        <f t="shared" si="163"/>
        <v>24</v>
      </c>
      <c r="T213" s="9">
        <f t="shared" si="164"/>
        <v>58</v>
      </c>
      <c r="U213" s="80" t="s">
        <v>459</v>
      </c>
      <c r="V213" s="80" t="s">
        <v>476</v>
      </c>
      <c r="W213" s="80"/>
      <c r="X213" s="80"/>
      <c r="Y213" s="81">
        <f>IF(U213&gt;0,VLOOKUP(U213,HOLEINONE!$A$1:$B$37,2,FALSE),"")</f>
        <v>15</v>
      </c>
      <c r="Z213" s="81">
        <f>IF(V213&gt;0,VLOOKUP(V213,HOLEINONE!$A$1:$B$37,2,FALSE),"")</f>
        <v>5</v>
      </c>
      <c r="AA213" s="81" t="str">
        <f>IF(W213&gt;0,VLOOKUP(W213,HOLEINONE!$A$1:$B$37,2,FALSE),"")</f>
        <v/>
      </c>
      <c r="AB213" s="81" t="str">
        <f>IF(X213&gt;0,VLOOKUP(X213,HOLEINONE!$A$1:$B$37,2,FALSE),"")</f>
        <v/>
      </c>
      <c r="AC213" s="82">
        <f t="shared" si="166"/>
        <v>20</v>
      </c>
      <c r="AD213" s="79" t="s">
        <v>3</v>
      </c>
    </row>
    <row r="214" spans="1:30" ht="16.2">
      <c r="A214" s="3" t="s">
        <v>811</v>
      </c>
      <c r="B214" s="17" t="s">
        <v>629</v>
      </c>
      <c r="C214" s="18" t="s">
        <v>330</v>
      </c>
      <c r="D214" s="23" t="s">
        <v>630</v>
      </c>
      <c r="E214" s="23" t="s">
        <v>631</v>
      </c>
      <c r="F214" s="16" t="s">
        <v>8</v>
      </c>
      <c r="G214" s="21" t="s">
        <v>52</v>
      </c>
      <c r="H214" s="22">
        <v>21731</v>
      </c>
      <c r="I214" s="16">
        <v>3</v>
      </c>
      <c r="J214" s="16" t="str">
        <f t="shared" si="157"/>
        <v>EX</v>
      </c>
      <c r="K214" s="16" t="s">
        <v>493</v>
      </c>
      <c r="L214" s="3">
        <v>49</v>
      </c>
      <c r="M214" s="3">
        <v>55</v>
      </c>
      <c r="N214" s="3">
        <f t="shared" si="158"/>
        <v>104</v>
      </c>
      <c r="O214" s="3">
        <f t="shared" si="159"/>
        <v>98</v>
      </c>
      <c r="P214" s="8">
        <f t="shared" si="160"/>
        <v>21731</v>
      </c>
      <c r="Q214" s="9">
        <f t="shared" si="161"/>
        <v>896.02997726900003</v>
      </c>
      <c r="R214" s="9">
        <f t="shared" si="162"/>
        <v>902.08978169</v>
      </c>
      <c r="S214" s="9">
        <f t="shared" si="163"/>
        <v>25</v>
      </c>
      <c r="T214" s="9">
        <f t="shared" si="164"/>
        <v>59</v>
      </c>
      <c r="U214" s="48"/>
      <c r="V214" s="48"/>
      <c r="W214" s="48"/>
      <c r="X214" s="48"/>
      <c r="Y214" s="49" t="str">
        <f>IF(U214&gt;0,VLOOKUP(U214,HOLEINONE!$A$1:$B$37,2,FALSE),"")</f>
        <v/>
      </c>
      <c r="Z214" s="49" t="str">
        <f>IF(V214&gt;0,VLOOKUP(V214,HOLEINONE!$A$1:$B$37,2,FALSE),"")</f>
        <v/>
      </c>
      <c r="AA214" s="49" t="str">
        <f>IF(W214&gt;0,VLOOKUP(W214,HOLEINONE!$A$1:$B$37,2,FALSE),"")</f>
        <v/>
      </c>
      <c r="AB214" s="49" t="str">
        <f>IF(X214&gt;0,VLOOKUP(X214,HOLEINONE!$A$1:$B$37,2,FALSE),"")</f>
        <v/>
      </c>
      <c r="AC214" s="58" t="str">
        <f t="shared" si="166"/>
        <v/>
      </c>
      <c r="AD214" s="3"/>
    </row>
    <row r="215" spans="1:30" ht="16.2">
      <c r="A215" s="3" t="s">
        <v>812</v>
      </c>
      <c r="B215" s="17" t="s">
        <v>82</v>
      </c>
      <c r="C215" s="18" t="s">
        <v>350</v>
      </c>
      <c r="D215" s="23" t="s">
        <v>83</v>
      </c>
      <c r="E215" s="23" t="s">
        <v>84</v>
      </c>
      <c r="F215" s="16" t="s">
        <v>8</v>
      </c>
      <c r="G215" s="21" t="s">
        <v>52</v>
      </c>
      <c r="H215" s="22">
        <v>23165</v>
      </c>
      <c r="I215" s="16">
        <v>2</v>
      </c>
      <c r="J215" s="16" t="str">
        <f t="shared" si="157"/>
        <v>EX</v>
      </c>
      <c r="K215" s="16" t="s">
        <v>493</v>
      </c>
      <c r="L215" s="3">
        <v>51</v>
      </c>
      <c r="M215" s="3">
        <v>55</v>
      </c>
      <c r="N215" s="3">
        <f t="shared" si="158"/>
        <v>106</v>
      </c>
      <c r="O215" s="3">
        <f t="shared" si="159"/>
        <v>102</v>
      </c>
      <c r="P215" s="8">
        <f t="shared" si="160"/>
        <v>23165</v>
      </c>
      <c r="Q215" s="9">
        <f t="shared" si="161"/>
        <v>894.01997583499997</v>
      </c>
      <c r="R215" s="9">
        <f t="shared" si="162"/>
        <v>898.09976734999998</v>
      </c>
      <c r="S215" s="9">
        <f t="shared" si="163"/>
        <v>37</v>
      </c>
      <c r="T215" s="9">
        <f t="shared" si="164"/>
        <v>93</v>
      </c>
      <c r="U215" s="48"/>
      <c r="V215" s="48"/>
      <c r="W215" s="48"/>
      <c r="X215" s="48"/>
      <c r="Y215" s="49" t="str">
        <f>IF(U215&gt;0,VLOOKUP(U215,HOLEINONE!$A$1:$B$37,2,FALSE),"")</f>
        <v/>
      </c>
      <c r="Z215" s="49" t="str">
        <f>IF(V215&gt;0,VLOOKUP(V215,HOLEINONE!$A$1:$B$37,2,FALSE),"")</f>
        <v/>
      </c>
      <c r="AA215" s="49" t="str">
        <f>IF(W215&gt;0,VLOOKUP(W215,HOLEINONE!$A$1:$B$37,2,FALSE),"")</f>
        <v/>
      </c>
      <c r="AB215" s="49" t="str">
        <f>IF(X215&gt;0,VLOOKUP(X215,HOLEINONE!$A$1:$B$37,2,FALSE),"")</f>
        <v/>
      </c>
      <c r="AC215" s="58" t="str">
        <f t="shared" si="166"/>
        <v/>
      </c>
      <c r="AD215" s="3"/>
    </row>
    <row r="216" spans="1:30" ht="16.2">
      <c r="A216" s="3" t="s">
        <v>813</v>
      </c>
      <c r="B216" s="17" t="s">
        <v>754</v>
      </c>
      <c r="C216" s="18" t="s">
        <v>755</v>
      </c>
      <c r="D216" s="19" t="s">
        <v>606</v>
      </c>
      <c r="E216" s="19" t="s">
        <v>259</v>
      </c>
      <c r="F216" s="20" t="s">
        <v>8</v>
      </c>
      <c r="G216" s="21" t="s">
        <v>94</v>
      </c>
      <c r="H216" s="22">
        <v>24451</v>
      </c>
      <c r="I216" s="16">
        <v>2</v>
      </c>
      <c r="J216" s="16" t="str">
        <f t="shared" si="157"/>
        <v>EX</v>
      </c>
      <c r="K216" s="16" t="s">
        <v>493</v>
      </c>
      <c r="L216" s="3">
        <v>51</v>
      </c>
      <c r="M216" s="3">
        <v>55</v>
      </c>
      <c r="N216" s="3">
        <f t="shared" si="158"/>
        <v>106</v>
      </c>
      <c r="O216" s="3">
        <f t="shared" si="159"/>
        <v>102</v>
      </c>
      <c r="P216" s="8">
        <f t="shared" si="160"/>
        <v>24451</v>
      </c>
      <c r="Q216" s="9">
        <f t="shared" si="161"/>
        <v>894.01997454900004</v>
      </c>
      <c r="R216" s="9">
        <f t="shared" si="162"/>
        <v>898.09975449000001</v>
      </c>
      <c r="S216" s="9">
        <f t="shared" si="163"/>
        <v>38</v>
      </c>
      <c r="T216" s="9">
        <f t="shared" si="164"/>
        <v>94</v>
      </c>
      <c r="U216" s="48" t="s">
        <v>473</v>
      </c>
      <c r="V216" s="48"/>
      <c r="W216" s="48"/>
      <c r="X216" s="48"/>
      <c r="Y216" s="49">
        <f>IF(U216&gt;0,VLOOKUP(U216,HOLEINONE!$A$1:$B$37,2,FALSE),"")</f>
        <v>6</v>
      </c>
      <c r="Z216" s="49" t="str">
        <f>IF(V216&gt;0,VLOOKUP(V216,HOLEINONE!$A$1:$B$37,2,FALSE),"")</f>
        <v/>
      </c>
      <c r="AA216" s="49" t="str">
        <f>IF(W216&gt;0,VLOOKUP(W216,HOLEINONE!$A$1:$B$37,2,FALSE),"")</f>
        <v/>
      </c>
      <c r="AB216" s="49" t="str">
        <f>IF(X216&gt;0,VLOOKUP(X216,HOLEINONE!$A$1:$B$37,2,FALSE),"")</f>
        <v/>
      </c>
      <c r="AC216" s="58">
        <f t="shared" si="166"/>
        <v>6</v>
      </c>
      <c r="AD216" s="52" t="s">
        <v>834</v>
      </c>
    </row>
    <row r="217" spans="1:30" ht="16.2">
      <c r="A217" s="3" t="s">
        <v>814</v>
      </c>
      <c r="B217" s="17" t="s">
        <v>65</v>
      </c>
      <c r="C217" s="18" t="s">
        <v>658</v>
      </c>
      <c r="D217" s="31" t="s">
        <v>66</v>
      </c>
      <c r="E217" s="32" t="s">
        <v>67</v>
      </c>
      <c r="F217" s="16" t="s">
        <v>8</v>
      </c>
      <c r="G217" s="21" t="s">
        <v>52</v>
      </c>
      <c r="H217" s="22">
        <v>19959</v>
      </c>
      <c r="I217" s="16">
        <v>3</v>
      </c>
      <c r="J217" s="16" t="str">
        <f t="shared" si="157"/>
        <v>EX</v>
      </c>
      <c r="K217" s="16" t="s">
        <v>493</v>
      </c>
      <c r="L217" s="3">
        <v>56</v>
      </c>
      <c r="M217" s="3">
        <v>54</v>
      </c>
      <c r="N217" s="3">
        <f t="shared" si="158"/>
        <v>110</v>
      </c>
      <c r="O217" s="3">
        <f t="shared" si="159"/>
        <v>104</v>
      </c>
      <c r="P217" s="8">
        <f t="shared" si="160"/>
        <v>19959</v>
      </c>
      <c r="Q217" s="9">
        <f t="shared" si="161"/>
        <v>890.02997904099993</v>
      </c>
      <c r="R217" s="9">
        <f t="shared" si="162"/>
        <v>896.08979941000007</v>
      </c>
      <c r="S217" s="9">
        <f t="shared" si="163"/>
        <v>60</v>
      </c>
      <c r="T217" s="9">
        <f t="shared" si="164"/>
        <v>109</v>
      </c>
      <c r="U217" s="48" t="s">
        <v>473</v>
      </c>
      <c r="V217" s="48" t="s">
        <v>486</v>
      </c>
      <c r="W217" s="48"/>
      <c r="X217" s="48"/>
      <c r="Y217" s="49">
        <f>IF(U217&gt;0,VLOOKUP(U217,HOLEINONE!$A$1:$B$37,2,FALSE),"")</f>
        <v>6</v>
      </c>
      <c r="Z217" s="49">
        <f>IF(V217&gt;0,VLOOKUP(V217,HOLEINONE!$A$1:$B$37,2,FALSE),"")</f>
        <v>6</v>
      </c>
      <c r="AA217" s="49" t="str">
        <f>IF(W217&gt;0,VLOOKUP(W217,HOLEINONE!$A$1:$B$37,2,FALSE),"")</f>
        <v/>
      </c>
      <c r="AB217" s="49" t="str">
        <f>IF(X217&gt;0,VLOOKUP(X217,HOLEINONE!$A$1:$B$37,2,FALSE),"")</f>
        <v/>
      </c>
      <c r="AC217" s="58">
        <f t="shared" si="166"/>
        <v>12</v>
      </c>
      <c r="AD217" s="52" t="s">
        <v>817</v>
      </c>
    </row>
    <row r="218" spans="1:30" ht="16.2">
      <c r="A218" s="3" t="s">
        <v>815</v>
      </c>
      <c r="B218" s="17" t="s">
        <v>627</v>
      </c>
      <c r="C218" s="18" t="s">
        <v>343</v>
      </c>
      <c r="D218" s="19" t="s">
        <v>628</v>
      </c>
      <c r="E218" s="42" t="s">
        <v>150</v>
      </c>
      <c r="F218" s="20" t="s">
        <v>8</v>
      </c>
      <c r="G218" s="21" t="s">
        <v>17</v>
      </c>
      <c r="H218" s="22">
        <v>23124</v>
      </c>
      <c r="I218" s="16">
        <v>3</v>
      </c>
      <c r="J218" s="16" t="str">
        <f t="shared" si="157"/>
        <v>EX</v>
      </c>
      <c r="K218" s="24" t="s">
        <v>493</v>
      </c>
      <c r="L218" s="3">
        <v>56</v>
      </c>
      <c r="M218" s="3">
        <v>57</v>
      </c>
      <c r="N218" s="3">
        <f t="shared" si="158"/>
        <v>113</v>
      </c>
      <c r="O218" s="3">
        <f t="shared" si="159"/>
        <v>107</v>
      </c>
      <c r="P218" s="8">
        <f t="shared" si="160"/>
        <v>23124</v>
      </c>
      <c r="Q218" s="9">
        <f t="shared" si="161"/>
        <v>887.02997587599998</v>
      </c>
      <c r="R218" s="9">
        <f t="shared" si="162"/>
        <v>893.08976776000009</v>
      </c>
      <c r="S218" s="9">
        <f t="shared" si="163"/>
        <v>74</v>
      </c>
      <c r="T218" s="9">
        <f t="shared" si="164"/>
        <v>127</v>
      </c>
      <c r="U218" s="48"/>
      <c r="V218" s="48"/>
      <c r="W218" s="48"/>
      <c r="X218" s="48"/>
      <c r="Y218" s="49" t="str">
        <f>IF(U218&gt;0,VLOOKUP(U218,HOLEINONE!$A$1:$B$37,2,FALSE),"")</f>
        <v/>
      </c>
      <c r="Z218" s="49" t="str">
        <f>IF(V218&gt;0,VLOOKUP(V218,HOLEINONE!$A$1:$B$37,2,FALSE),"")</f>
        <v/>
      </c>
      <c r="AA218" s="49" t="str">
        <f>IF(W218&gt;0,VLOOKUP(W218,HOLEINONE!$A$1:$B$37,2,FALSE),"")</f>
        <v/>
      </c>
      <c r="AB218" s="49" t="str">
        <f>IF(X218&gt;0,VLOOKUP(X218,HOLEINONE!$A$1:$B$37,2,FALSE),"")</f>
        <v/>
      </c>
      <c r="AC218" s="58" t="str">
        <f t="shared" si="166"/>
        <v/>
      </c>
      <c r="AD218" s="3"/>
    </row>
    <row r="219" spans="1:30" ht="16.2">
      <c r="A219" s="3" t="s">
        <v>816</v>
      </c>
      <c r="B219" s="17" t="s">
        <v>98</v>
      </c>
      <c r="C219" s="18" t="s">
        <v>651</v>
      </c>
      <c r="D219" s="19" t="s">
        <v>99</v>
      </c>
      <c r="E219" s="19" t="s">
        <v>100</v>
      </c>
      <c r="F219" s="20" t="s">
        <v>8</v>
      </c>
      <c r="G219" s="21" t="s">
        <v>94</v>
      </c>
      <c r="H219" s="22">
        <v>25717</v>
      </c>
      <c r="I219" s="16">
        <v>3</v>
      </c>
      <c r="J219" s="16" t="str">
        <f t="shared" si="157"/>
        <v>EX</v>
      </c>
      <c r="K219" s="24" t="s">
        <v>493</v>
      </c>
      <c r="L219" s="3">
        <v>54</v>
      </c>
      <c r="M219" s="3">
        <v>60</v>
      </c>
      <c r="N219" s="3">
        <f t="shared" si="158"/>
        <v>114</v>
      </c>
      <c r="O219" s="3">
        <f t="shared" si="159"/>
        <v>108</v>
      </c>
      <c r="P219" s="8">
        <f t="shared" si="160"/>
        <v>25717</v>
      </c>
      <c r="Q219" s="9">
        <f t="shared" si="161"/>
        <v>886.029973283</v>
      </c>
      <c r="R219" s="9">
        <f t="shared" si="162"/>
        <v>892.08974182999998</v>
      </c>
      <c r="S219" s="9">
        <f t="shared" si="163"/>
        <v>81</v>
      </c>
      <c r="T219" s="9">
        <f t="shared" si="164"/>
        <v>137</v>
      </c>
      <c r="U219" s="48"/>
      <c r="V219" s="48"/>
      <c r="W219" s="48"/>
      <c r="X219" s="48"/>
      <c r="Y219" s="49" t="str">
        <f>IF(U219&gt;0,VLOOKUP(U219,HOLEINONE!$A$1:$B$37,2,FALSE),"")</f>
        <v/>
      </c>
      <c r="Z219" s="49" t="str">
        <f>IF(V219&gt;0,VLOOKUP(V219,HOLEINONE!$A$1:$B$37,2,FALSE),"")</f>
        <v/>
      </c>
      <c r="AA219" s="49" t="str">
        <f>IF(W219&gt;0,VLOOKUP(W219,HOLEINONE!$A$1:$B$37,2,FALSE),"")</f>
        <v/>
      </c>
      <c r="AB219" s="49" t="str">
        <f>IF(X219&gt;0,VLOOKUP(X219,HOLEINONE!$A$1:$B$37,2,FALSE),"")</f>
        <v/>
      </c>
      <c r="AC219" s="58" t="str">
        <f t="shared" si="166"/>
        <v/>
      </c>
      <c r="AD219" s="3"/>
    </row>
    <row r="220" spans="1:30" ht="16.2">
      <c r="B220" s="86"/>
      <c r="C220" s="87"/>
      <c r="D220" s="88"/>
      <c r="E220" s="88"/>
      <c r="F220" s="89"/>
      <c r="G220" s="90"/>
      <c r="H220" s="91"/>
      <c r="I220" s="89"/>
      <c r="J220" s="89"/>
      <c r="K220" s="89"/>
      <c r="L220" s="12"/>
      <c r="M220" s="12"/>
      <c r="N220" s="12"/>
      <c r="O220" s="12"/>
      <c r="P220" s="92"/>
      <c r="Q220" s="93"/>
      <c r="R220" s="93"/>
      <c r="S220" s="93"/>
      <c r="T220" s="93"/>
      <c r="U220" s="13"/>
      <c r="V220" s="13"/>
      <c r="W220" s="13"/>
      <c r="X220" s="13"/>
      <c r="Y220" s="94"/>
      <c r="Z220" s="94"/>
      <c r="AA220" s="94"/>
      <c r="AB220" s="94"/>
      <c r="AC220" s="95"/>
      <c r="AD220" s="84"/>
    </row>
    <row r="221" spans="1:30" ht="16.2">
      <c r="B221" s="86"/>
      <c r="C221" s="87"/>
      <c r="D221" s="96"/>
      <c r="E221" s="96"/>
      <c r="F221" s="89"/>
      <c r="G221" s="90"/>
      <c r="H221" s="91"/>
      <c r="I221" s="89"/>
      <c r="J221" s="89"/>
      <c r="K221" s="89"/>
      <c r="L221" s="12"/>
      <c r="M221" s="12"/>
      <c r="N221" s="12"/>
      <c r="O221" s="12"/>
      <c r="P221" s="92"/>
      <c r="Q221" s="93"/>
      <c r="R221" s="93"/>
      <c r="S221" s="93"/>
      <c r="T221" s="93"/>
      <c r="Y221" s="94"/>
      <c r="Z221" s="94"/>
      <c r="AA221" s="94"/>
      <c r="AB221" s="94"/>
      <c r="AC221" s="95"/>
      <c r="AD221" s="84"/>
    </row>
    <row r="222" spans="1:30" ht="16.2">
      <c r="B222" s="86"/>
      <c r="C222" s="87"/>
      <c r="D222" s="97"/>
      <c r="E222" s="97"/>
      <c r="F222" s="89"/>
      <c r="G222" s="90"/>
      <c r="H222" s="91"/>
      <c r="I222" s="89"/>
      <c r="J222" s="89"/>
      <c r="K222" s="89"/>
      <c r="L222" s="12"/>
      <c r="M222" s="12"/>
      <c r="N222" s="12"/>
      <c r="O222" s="12"/>
      <c r="P222" s="92"/>
      <c r="Q222" s="93"/>
      <c r="R222" s="93"/>
      <c r="S222" s="93"/>
      <c r="T222" s="93"/>
      <c r="U222" s="13"/>
      <c r="V222" s="13"/>
      <c r="W222" s="13"/>
      <c r="X222" s="13"/>
      <c r="Y222" s="94"/>
      <c r="Z222" s="94"/>
      <c r="AA222" s="94"/>
      <c r="AB222" s="94"/>
      <c r="AC222" s="95"/>
      <c r="AD222" s="84"/>
    </row>
    <row r="223" spans="1:30" ht="14.4">
      <c r="B223" s="86"/>
      <c r="C223" s="89"/>
      <c r="D223" s="97"/>
      <c r="E223" s="97"/>
      <c r="F223" s="89"/>
      <c r="G223" s="90"/>
      <c r="H223" s="91"/>
      <c r="I223" s="89"/>
      <c r="J223" s="89"/>
      <c r="K223" s="89"/>
      <c r="L223" s="12"/>
      <c r="M223" s="12"/>
      <c r="N223" s="12"/>
      <c r="O223" s="12"/>
      <c r="P223" s="92"/>
      <c r="Q223" s="93"/>
      <c r="R223" s="93"/>
      <c r="S223" s="93"/>
      <c r="T223" s="93"/>
      <c r="Y223" s="14"/>
      <c r="Z223" s="14"/>
      <c r="AA223" s="14"/>
      <c r="AB223" s="14"/>
      <c r="AC223" s="98"/>
    </row>
    <row r="224" spans="1:30" ht="16.2">
      <c r="B224" s="86"/>
      <c r="C224" s="87"/>
      <c r="D224" s="96"/>
      <c r="E224" s="96"/>
      <c r="F224" s="99"/>
      <c r="G224" s="90"/>
      <c r="H224" s="91"/>
      <c r="I224" s="89"/>
      <c r="J224" s="89"/>
      <c r="K224" s="89"/>
      <c r="L224" s="12"/>
      <c r="M224" s="12"/>
      <c r="N224" s="12"/>
      <c r="O224" s="12"/>
      <c r="P224" s="92"/>
      <c r="Q224" s="93"/>
      <c r="R224" s="93"/>
      <c r="S224" s="93"/>
      <c r="T224" s="93"/>
      <c r="U224" s="13"/>
      <c r="V224" s="13"/>
      <c r="W224" s="13"/>
      <c r="X224" s="13"/>
      <c r="Y224" s="94"/>
      <c r="Z224" s="94"/>
      <c r="AA224" s="94"/>
      <c r="AB224" s="94"/>
      <c r="AC224" s="95"/>
    </row>
    <row r="225" spans="1:30" ht="14.4">
      <c r="B225" s="86"/>
      <c r="C225" s="87"/>
      <c r="D225" s="100"/>
      <c r="E225" s="100"/>
      <c r="F225" s="89"/>
      <c r="G225" s="90"/>
      <c r="H225" s="91"/>
      <c r="I225" s="89"/>
      <c r="J225" s="89"/>
      <c r="K225" s="89"/>
      <c r="L225" s="12"/>
      <c r="M225" s="12"/>
      <c r="N225" s="12"/>
      <c r="O225" s="12"/>
      <c r="P225" s="92"/>
      <c r="Q225" s="93"/>
      <c r="R225" s="93"/>
      <c r="S225" s="93"/>
      <c r="T225" s="93"/>
      <c r="Y225" s="14"/>
      <c r="Z225" s="14"/>
      <c r="AA225" s="14"/>
      <c r="AB225" s="14"/>
      <c r="AC225" s="98"/>
    </row>
    <row r="226" spans="1:30" ht="16.2">
      <c r="B226" s="86"/>
      <c r="C226" s="87"/>
      <c r="D226" s="97"/>
      <c r="E226" s="88"/>
      <c r="F226" s="101"/>
      <c r="G226" s="90"/>
      <c r="H226" s="91"/>
      <c r="I226" s="89"/>
      <c r="J226" s="89"/>
      <c r="K226" s="89"/>
      <c r="L226" s="12"/>
      <c r="M226" s="12"/>
      <c r="N226" s="12"/>
      <c r="O226" s="12"/>
      <c r="P226" s="92"/>
      <c r="Q226" s="93"/>
      <c r="R226" s="93"/>
      <c r="S226" s="93"/>
      <c r="T226" s="93"/>
      <c r="U226" s="13"/>
      <c r="V226" s="13"/>
      <c r="W226" s="13"/>
      <c r="X226" s="13"/>
      <c r="Y226" s="94"/>
      <c r="Z226" s="94"/>
      <c r="AA226" s="94"/>
      <c r="AB226" s="94"/>
      <c r="AC226" s="95"/>
      <c r="AD226" s="84"/>
    </row>
    <row r="227" spans="1:30" ht="14.4">
      <c r="B227" s="86"/>
      <c r="C227" s="87"/>
      <c r="D227" s="88"/>
      <c r="E227" s="88"/>
      <c r="F227" s="101"/>
      <c r="G227" s="90"/>
      <c r="H227" s="91"/>
      <c r="I227" s="89"/>
      <c r="J227" s="89"/>
      <c r="K227" s="89"/>
      <c r="L227" s="12"/>
      <c r="M227" s="12"/>
      <c r="N227" s="12"/>
      <c r="O227" s="12"/>
      <c r="P227" s="92"/>
      <c r="Q227" s="93"/>
      <c r="R227" s="93"/>
      <c r="S227" s="93"/>
      <c r="T227" s="93"/>
      <c r="Y227" s="14"/>
      <c r="Z227" s="14"/>
      <c r="AA227" s="14"/>
      <c r="AB227" s="14"/>
      <c r="AC227" s="98"/>
    </row>
    <row r="228" spans="1:30" ht="16.2">
      <c r="B228" s="86"/>
      <c r="C228" s="87"/>
      <c r="D228" s="88"/>
      <c r="E228" s="88"/>
      <c r="F228" s="101"/>
      <c r="G228" s="90"/>
      <c r="H228" s="91"/>
      <c r="I228" s="89"/>
      <c r="J228" s="89"/>
      <c r="K228" s="89"/>
      <c r="L228" s="12"/>
      <c r="M228" s="12"/>
      <c r="N228" s="12"/>
      <c r="O228" s="12"/>
      <c r="P228" s="92"/>
      <c r="Q228" s="93"/>
      <c r="R228" s="93"/>
      <c r="S228" s="93"/>
      <c r="T228" s="93"/>
      <c r="U228" s="13"/>
      <c r="V228" s="13"/>
      <c r="W228" s="13"/>
      <c r="X228" s="13"/>
      <c r="Y228" s="94"/>
      <c r="Z228" s="94"/>
      <c r="AA228" s="94"/>
      <c r="AB228" s="94"/>
      <c r="AC228" s="95"/>
    </row>
    <row r="229" spans="1:30" ht="16.2">
      <c r="B229" s="86"/>
      <c r="C229" s="87"/>
      <c r="D229" s="97"/>
      <c r="E229" s="97"/>
      <c r="F229" s="89"/>
      <c r="G229" s="90"/>
      <c r="H229" s="91"/>
      <c r="I229" s="89"/>
      <c r="J229" s="89"/>
      <c r="K229" s="89"/>
      <c r="L229" s="12"/>
      <c r="M229" s="12"/>
      <c r="N229" s="12"/>
      <c r="O229" s="12"/>
      <c r="P229" s="92"/>
      <c r="Q229" s="93"/>
      <c r="R229" s="93"/>
      <c r="S229" s="93"/>
      <c r="T229" s="93"/>
      <c r="U229" s="13"/>
      <c r="V229" s="13"/>
      <c r="W229" s="13"/>
      <c r="X229" s="13"/>
      <c r="Y229" s="94"/>
      <c r="Z229" s="94"/>
      <c r="AA229" s="94"/>
      <c r="AB229" s="94"/>
      <c r="AC229" s="95"/>
      <c r="AD229" s="84"/>
    </row>
    <row r="230" spans="1:30" ht="16.2">
      <c r="B230" s="86"/>
      <c r="C230" s="87"/>
      <c r="D230" s="88"/>
      <c r="E230" s="88"/>
      <c r="F230" s="12"/>
      <c r="G230" s="90"/>
      <c r="H230" s="102"/>
      <c r="I230" s="101"/>
      <c r="J230" s="101"/>
      <c r="K230" s="101"/>
      <c r="L230" s="12"/>
      <c r="M230" s="12"/>
      <c r="N230" s="12"/>
      <c r="O230" s="12"/>
      <c r="P230" s="92"/>
      <c r="Q230" s="93"/>
      <c r="R230" s="93"/>
      <c r="S230" s="93"/>
      <c r="T230" s="93"/>
      <c r="U230" s="13"/>
      <c r="V230" s="13"/>
      <c r="W230" s="13"/>
      <c r="X230" s="13"/>
      <c r="Y230" s="94"/>
      <c r="Z230" s="94"/>
      <c r="AA230" s="94"/>
      <c r="AB230" s="94"/>
      <c r="AC230" s="95"/>
    </row>
    <row r="231" spans="1:30" ht="16.2">
      <c r="B231" s="86"/>
      <c r="C231" s="87"/>
      <c r="D231" s="103"/>
      <c r="E231" s="103"/>
      <c r="F231" s="89"/>
      <c r="G231" s="90"/>
      <c r="H231" s="91"/>
      <c r="I231" s="89"/>
      <c r="J231" s="89"/>
      <c r="K231" s="89"/>
      <c r="L231" s="12"/>
      <c r="M231" s="12"/>
      <c r="N231" s="12"/>
      <c r="O231" s="12"/>
      <c r="P231" s="92"/>
      <c r="Q231" s="93"/>
      <c r="R231" s="93"/>
      <c r="S231" s="93"/>
      <c r="T231" s="93"/>
      <c r="Y231" s="94"/>
      <c r="Z231" s="14"/>
      <c r="AA231" s="14"/>
      <c r="AB231" s="14"/>
      <c r="AC231" s="98"/>
    </row>
    <row r="232" spans="1:30" ht="16.2">
      <c r="B232" s="104"/>
      <c r="C232" s="105"/>
      <c r="D232" s="88"/>
      <c r="E232" s="88"/>
      <c r="F232" s="89"/>
      <c r="G232" s="90"/>
      <c r="H232" s="91"/>
      <c r="I232" s="89"/>
      <c r="J232" s="89"/>
      <c r="K232" s="89"/>
      <c r="L232" s="12"/>
      <c r="M232" s="12"/>
      <c r="N232" s="12"/>
      <c r="O232" s="12"/>
      <c r="P232" s="92"/>
      <c r="Q232" s="93"/>
      <c r="R232" s="93"/>
      <c r="S232" s="93"/>
      <c r="T232" s="93"/>
      <c r="U232" s="13"/>
      <c r="V232" s="13"/>
      <c r="W232" s="13"/>
      <c r="X232" s="13"/>
      <c r="Y232" s="94"/>
      <c r="Z232" s="94"/>
      <c r="AA232" s="94"/>
      <c r="AB232" s="94"/>
      <c r="AC232" s="95"/>
    </row>
    <row r="233" spans="1:30" ht="14.4">
      <c r="B233" s="86"/>
      <c r="C233" s="87"/>
      <c r="D233" s="96"/>
      <c r="E233" s="96"/>
      <c r="F233" s="99"/>
      <c r="G233" s="90"/>
      <c r="H233" s="91"/>
      <c r="I233" s="89"/>
      <c r="J233" s="89"/>
      <c r="K233" s="89"/>
      <c r="L233" s="12"/>
      <c r="M233" s="12"/>
      <c r="N233" s="12"/>
      <c r="O233" s="12"/>
      <c r="P233" s="92"/>
      <c r="Q233" s="93"/>
      <c r="R233" s="93"/>
      <c r="S233" s="93"/>
      <c r="T233" s="93"/>
      <c r="Y233" s="14"/>
      <c r="Z233" s="14"/>
      <c r="AA233" s="14"/>
      <c r="AB233" s="14"/>
      <c r="AC233" s="98"/>
    </row>
    <row r="234" spans="1:30" ht="14.4">
      <c r="B234" s="86"/>
      <c r="C234" s="87"/>
      <c r="D234" s="96"/>
      <c r="E234" s="96"/>
      <c r="F234" s="99"/>
      <c r="G234" s="90"/>
      <c r="H234" s="91"/>
      <c r="I234" s="89"/>
      <c r="J234" s="89"/>
      <c r="K234" s="89"/>
      <c r="L234" s="12"/>
      <c r="M234" s="12"/>
      <c r="N234" s="12"/>
      <c r="O234" s="12"/>
      <c r="P234" s="92"/>
      <c r="Q234" s="93"/>
      <c r="R234" s="93"/>
      <c r="S234" s="93"/>
      <c r="T234" s="93"/>
      <c r="Y234" s="14"/>
      <c r="Z234" s="14"/>
      <c r="AA234" s="14"/>
      <c r="AB234" s="14"/>
      <c r="AC234" s="98"/>
    </row>
    <row r="235" spans="1:30" ht="14.4">
      <c r="B235" s="86"/>
      <c r="C235" s="87"/>
      <c r="D235" s="103"/>
      <c r="E235" s="103"/>
      <c r="F235" s="101"/>
      <c r="G235" s="90"/>
      <c r="H235" s="91"/>
      <c r="I235" s="89"/>
      <c r="J235" s="89"/>
      <c r="K235" s="89"/>
      <c r="L235" s="12"/>
      <c r="M235" s="12"/>
      <c r="N235" s="12"/>
      <c r="O235" s="12"/>
      <c r="P235" s="92"/>
      <c r="Q235" s="93"/>
      <c r="R235" s="93"/>
      <c r="S235" s="93"/>
      <c r="T235" s="93"/>
      <c r="Y235" s="14"/>
      <c r="Z235" s="14"/>
      <c r="AA235" s="14"/>
      <c r="AB235" s="14"/>
      <c r="AC235" s="98"/>
    </row>
    <row r="236" spans="1:30" ht="14.4">
      <c r="B236" s="86"/>
      <c r="C236" s="87"/>
      <c r="D236" s="103"/>
      <c r="E236" s="103"/>
      <c r="F236" s="101"/>
      <c r="G236" s="90"/>
      <c r="H236" s="91"/>
      <c r="I236" s="89"/>
      <c r="J236" s="89"/>
      <c r="K236" s="89"/>
      <c r="L236" s="12"/>
      <c r="M236" s="12"/>
      <c r="N236" s="12"/>
      <c r="O236" s="12"/>
      <c r="P236" s="92"/>
      <c r="Q236" s="93"/>
      <c r="R236" s="93"/>
      <c r="S236" s="93"/>
      <c r="T236" s="93"/>
      <c r="Y236" s="14"/>
      <c r="Z236" s="14"/>
      <c r="AA236" s="14"/>
      <c r="AB236" s="14"/>
      <c r="AC236" s="98"/>
    </row>
    <row r="237" spans="1:30" ht="14.4">
      <c r="A237" s="84"/>
      <c r="B237" s="86"/>
      <c r="C237" s="87"/>
      <c r="D237" s="88"/>
      <c r="E237" s="88"/>
      <c r="F237" s="89"/>
      <c r="G237" s="90"/>
      <c r="H237" s="91"/>
      <c r="I237" s="89"/>
      <c r="J237" s="89"/>
      <c r="K237" s="89"/>
      <c r="L237" s="12"/>
      <c r="M237" s="12"/>
      <c r="N237" s="12"/>
      <c r="O237" s="12"/>
      <c r="P237" s="92"/>
      <c r="Q237" s="93"/>
      <c r="R237" s="93"/>
      <c r="S237" s="93"/>
      <c r="T237" s="93"/>
      <c r="Y237" s="14"/>
      <c r="Z237" s="14"/>
      <c r="AA237" s="14"/>
      <c r="AB237" s="14"/>
      <c r="AC237" s="98"/>
    </row>
    <row r="238" spans="1:30" ht="16.2">
      <c r="A238" s="84"/>
      <c r="B238" s="86"/>
      <c r="C238" s="87"/>
      <c r="D238" s="96"/>
      <c r="E238" s="100"/>
      <c r="F238" s="99"/>
      <c r="G238" s="90"/>
      <c r="H238" s="91"/>
      <c r="I238" s="89"/>
      <c r="J238" s="89"/>
      <c r="K238" s="89"/>
      <c r="L238" s="12"/>
      <c r="M238" s="12"/>
      <c r="N238" s="12"/>
      <c r="O238" s="12"/>
      <c r="P238" s="92"/>
      <c r="Q238" s="93"/>
      <c r="R238" s="93"/>
      <c r="S238" s="93"/>
      <c r="T238" s="93"/>
      <c r="U238" s="13"/>
      <c r="V238" s="13"/>
      <c r="W238" s="13"/>
      <c r="X238" s="13"/>
      <c r="Y238" s="94"/>
      <c r="Z238" s="94"/>
      <c r="AA238" s="94"/>
      <c r="AB238" s="94"/>
      <c r="AC238" s="95"/>
      <c r="AD238" s="84"/>
    </row>
    <row r="239" spans="1:30" ht="16.2">
      <c r="A239" s="84"/>
      <c r="B239" s="86"/>
      <c r="C239" s="87"/>
      <c r="D239" s="96"/>
      <c r="E239" s="96"/>
      <c r="F239" s="99"/>
      <c r="G239" s="90"/>
      <c r="H239" s="91"/>
      <c r="I239" s="89"/>
      <c r="J239" s="89"/>
      <c r="K239" s="89"/>
      <c r="L239" s="12"/>
      <c r="M239" s="12"/>
      <c r="N239" s="12"/>
      <c r="O239" s="12"/>
      <c r="P239" s="92"/>
      <c r="Q239" s="93"/>
      <c r="R239" s="93"/>
      <c r="S239" s="93"/>
      <c r="T239" s="93"/>
      <c r="Y239" s="94"/>
      <c r="Z239" s="94"/>
      <c r="AA239" s="94"/>
      <c r="AB239" s="94"/>
      <c r="AC239" s="95"/>
      <c r="AD239" s="84"/>
    </row>
    <row r="240" spans="1:30" ht="16.2">
      <c r="B240" s="86"/>
      <c r="C240" s="87"/>
      <c r="D240" s="96"/>
      <c r="E240" s="96"/>
      <c r="F240" s="99"/>
      <c r="G240" s="90"/>
      <c r="H240" s="91"/>
      <c r="I240" s="89"/>
      <c r="J240" s="89"/>
      <c r="K240" s="89"/>
      <c r="L240" s="12"/>
      <c r="M240" s="12"/>
      <c r="N240" s="12"/>
      <c r="O240" s="12"/>
      <c r="P240" s="92"/>
      <c r="Q240" s="93"/>
      <c r="R240" s="93"/>
      <c r="S240" s="93"/>
      <c r="T240" s="93"/>
      <c r="Y240" s="94"/>
      <c r="Z240" s="94"/>
      <c r="AA240" s="94"/>
      <c r="AB240" s="94"/>
      <c r="AC240" s="95"/>
    </row>
    <row r="241" spans="1:30" ht="16.2">
      <c r="B241" s="86"/>
      <c r="C241" s="87"/>
      <c r="D241" s="96"/>
      <c r="E241" s="96"/>
      <c r="F241" s="99"/>
      <c r="G241" s="90"/>
      <c r="H241" s="91"/>
      <c r="I241" s="89"/>
      <c r="J241" s="89"/>
      <c r="K241" s="89"/>
      <c r="L241" s="12"/>
      <c r="M241" s="12"/>
      <c r="N241" s="12"/>
      <c r="O241" s="12"/>
      <c r="P241" s="92"/>
      <c r="Q241" s="93"/>
      <c r="R241" s="93"/>
      <c r="S241" s="93"/>
      <c r="T241" s="93"/>
      <c r="U241" s="13"/>
      <c r="V241" s="13"/>
      <c r="W241" s="13"/>
      <c r="X241" s="13"/>
      <c r="Y241" s="94"/>
      <c r="Z241" s="94"/>
      <c r="AA241" s="94"/>
      <c r="AB241" s="94"/>
      <c r="AC241" s="95"/>
    </row>
    <row r="242" spans="1:30" ht="16.2">
      <c r="B242" s="86"/>
      <c r="C242" s="87"/>
      <c r="D242" s="88"/>
      <c r="E242" s="88"/>
      <c r="F242" s="89"/>
      <c r="G242" s="90"/>
      <c r="H242" s="91"/>
      <c r="I242" s="89"/>
      <c r="J242" s="89"/>
      <c r="K242" s="89"/>
      <c r="L242" s="12"/>
      <c r="M242" s="12"/>
      <c r="N242" s="12"/>
      <c r="O242" s="12"/>
      <c r="P242" s="92"/>
      <c r="Q242" s="93"/>
      <c r="R242" s="93"/>
      <c r="S242" s="93"/>
      <c r="T242" s="93"/>
      <c r="U242" s="13"/>
      <c r="V242" s="13"/>
      <c r="W242" s="13"/>
      <c r="X242" s="13"/>
      <c r="Y242" s="94"/>
      <c r="Z242" s="94"/>
      <c r="AA242" s="94"/>
      <c r="AB242" s="94"/>
      <c r="AC242" s="95"/>
      <c r="AD242" s="84"/>
    </row>
    <row r="243" spans="1:30" ht="16.2">
      <c r="B243" s="86"/>
      <c r="C243" s="87"/>
      <c r="D243" s="96"/>
      <c r="E243" s="96"/>
      <c r="F243" s="89"/>
      <c r="G243" s="90"/>
      <c r="H243" s="91"/>
      <c r="I243" s="89"/>
      <c r="J243" s="89"/>
      <c r="K243" s="89"/>
      <c r="L243" s="12"/>
      <c r="M243" s="12"/>
      <c r="N243" s="12"/>
      <c r="O243" s="12"/>
      <c r="P243" s="92"/>
      <c r="Q243" s="93"/>
      <c r="R243" s="93"/>
      <c r="S243" s="93"/>
      <c r="T243" s="93"/>
      <c r="Y243" s="94"/>
      <c r="Z243" s="94"/>
      <c r="AA243" s="94"/>
      <c r="AB243" s="94"/>
      <c r="AC243" s="95"/>
      <c r="AD243" s="84"/>
    </row>
    <row r="244" spans="1:30" ht="16.2">
      <c r="B244" s="86"/>
      <c r="C244" s="87"/>
      <c r="D244" s="97"/>
      <c r="E244" s="97"/>
      <c r="F244" s="89"/>
      <c r="G244" s="90"/>
      <c r="H244" s="91"/>
      <c r="I244" s="89"/>
      <c r="J244" s="89"/>
      <c r="K244" s="89"/>
      <c r="L244" s="12"/>
      <c r="M244" s="12"/>
      <c r="N244" s="12"/>
      <c r="O244" s="12"/>
      <c r="P244" s="92"/>
      <c r="Q244" s="93"/>
      <c r="R244" s="93"/>
      <c r="S244" s="93"/>
      <c r="T244" s="93"/>
      <c r="U244" s="13"/>
      <c r="V244" s="13"/>
      <c r="W244" s="13"/>
      <c r="X244" s="13"/>
      <c r="Y244" s="94"/>
      <c r="Z244" s="94"/>
      <c r="AA244" s="94"/>
      <c r="AB244" s="94"/>
      <c r="AC244" s="95"/>
      <c r="AD244" s="84"/>
    </row>
    <row r="245" spans="1:30" ht="14.4">
      <c r="B245" s="86"/>
      <c r="C245" s="89"/>
      <c r="D245" s="97"/>
      <c r="E245" s="97"/>
      <c r="F245" s="89"/>
      <c r="G245" s="90"/>
      <c r="H245" s="91"/>
      <c r="I245" s="89"/>
      <c r="J245" s="89"/>
      <c r="K245" s="89"/>
      <c r="L245" s="12"/>
      <c r="M245" s="12"/>
      <c r="N245" s="12"/>
      <c r="O245" s="12"/>
      <c r="P245" s="92"/>
      <c r="Q245" s="93"/>
      <c r="R245" s="93"/>
      <c r="S245" s="93"/>
      <c r="T245" s="93"/>
      <c r="Y245" s="14"/>
      <c r="Z245" s="14"/>
      <c r="AA245" s="14"/>
      <c r="AB245" s="14"/>
      <c r="AC245" s="98"/>
    </row>
    <row r="246" spans="1:30" ht="16.2">
      <c r="B246" s="86"/>
      <c r="C246" s="87"/>
      <c r="D246" s="96"/>
      <c r="E246" s="96"/>
      <c r="F246" s="99"/>
      <c r="G246" s="90"/>
      <c r="H246" s="91"/>
      <c r="I246" s="89"/>
      <c r="J246" s="89"/>
      <c r="K246" s="89"/>
      <c r="L246" s="12"/>
      <c r="M246" s="12"/>
      <c r="N246" s="12"/>
      <c r="O246" s="12"/>
      <c r="P246" s="92"/>
      <c r="Q246" s="93"/>
      <c r="R246" s="93"/>
      <c r="S246" s="93"/>
      <c r="T246" s="93"/>
      <c r="U246" s="13"/>
      <c r="V246" s="13"/>
      <c r="W246" s="13"/>
      <c r="X246" s="13"/>
      <c r="Y246" s="94"/>
      <c r="Z246" s="94"/>
      <c r="AA246" s="94"/>
      <c r="AB246" s="94"/>
      <c r="AC246" s="95"/>
    </row>
    <row r="247" spans="1:30" ht="14.4">
      <c r="B247" s="86"/>
      <c r="C247" s="87"/>
      <c r="D247" s="100"/>
      <c r="E247" s="100"/>
      <c r="F247" s="89"/>
      <c r="G247" s="90"/>
      <c r="H247" s="91"/>
      <c r="I247" s="89"/>
      <c r="J247" s="89"/>
      <c r="K247" s="89"/>
      <c r="L247" s="12"/>
      <c r="M247" s="12"/>
      <c r="N247" s="12"/>
      <c r="O247" s="12"/>
      <c r="P247" s="92"/>
      <c r="Q247" s="93"/>
      <c r="R247" s="93"/>
      <c r="S247" s="93"/>
      <c r="T247" s="93"/>
      <c r="Y247" s="14"/>
      <c r="Z247" s="14"/>
      <c r="AA247" s="14"/>
      <c r="AB247" s="14"/>
      <c r="AC247" s="98"/>
    </row>
    <row r="248" spans="1:30" ht="16.2">
      <c r="B248" s="86"/>
      <c r="C248" s="87"/>
      <c r="D248" s="97"/>
      <c r="E248" s="88"/>
      <c r="F248" s="101"/>
      <c r="G248" s="90"/>
      <c r="H248" s="91"/>
      <c r="I248" s="89"/>
      <c r="J248" s="89"/>
      <c r="K248" s="89"/>
      <c r="L248" s="12"/>
      <c r="M248" s="12"/>
      <c r="N248" s="12"/>
      <c r="O248" s="12"/>
      <c r="P248" s="92"/>
      <c r="Q248" s="93"/>
      <c r="R248" s="93"/>
      <c r="S248" s="93"/>
      <c r="T248" s="93"/>
      <c r="U248" s="13"/>
      <c r="V248" s="13"/>
      <c r="W248" s="13"/>
      <c r="X248" s="13"/>
      <c r="Y248" s="94"/>
      <c r="Z248" s="94"/>
      <c r="AA248" s="94"/>
      <c r="AB248" s="94"/>
      <c r="AC248" s="95"/>
      <c r="AD248" s="84"/>
    </row>
    <row r="249" spans="1:30" ht="14.4">
      <c r="B249" s="86"/>
      <c r="C249" s="87"/>
      <c r="D249" s="88"/>
      <c r="E249" s="88"/>
      <c r="F249" s="101"/>
      <c r="G249" s="90"/>
      <c r="H249" s="91"/>
      <c r="I249" s="89"/>
      <c r="J249" s="89"/>
      <c r="K249" s="89"/>
      <c r="L249" s="12"/>
      <c r="M249" s="12"/>
      <c r="N249" s="12"/>
      <c r="O249" s="12"/>
      <c r="P249" s="92"/>
      <c r="Q249" s="93"/>
      <c r="R249" s="93"/>
      <c r="S249" s="93"/>
      <c r="T249" s="93"/>
      <c r="Y249" s="14"/>
      <c r="Z249" s="14"/>
      <c r="AA249" s="14"/>
      <c r="AB249" s="14"/>
      <c r="AC249" s="98"/>
    </row>
    <row r="250" spans="1:30" ht="16.2">
      <c r="B250" s="86"/>
      <c r="C250" s="87"/>
      <c r="D250" s="88"/>
      <c r="E250" s="88"/>
      <c r="F250" s="101"/>
      <c r="G250" s="90"/>
      <c r="H250" s="91"/>
      <c r="I250" s="89"/>
      <c r="J250" s="89"/>
      <c r="K250" s="89"/>
      <c r="L250" s="12"/>
      <c r="M250" s="12"/>
      <c r="N250" s="12"/>
      <c r="O250" s="12"/>
      <c r="P250" s="92"/>
      <c r="Q250" s="93"/>
      <c r="R250" s="93"/>
      <c r="S250" s="93"/>
      <c r="T250" s="93"/>
      <c r="U250" s="13"/>
      <c r="V250" s="13"/>
      <c r="W250" s="13"/>
      <c r="X250" s="13"/>
      <c r="Y250" s="94"/>
      <c r="Z250" s="94"/>
      <c r="AA250" s="94"/>
      <c r="AB250" s="94"/>
      <c r="AC250" s="95"/>
    </row>
    <row r="251" spans="1:30" ht="16.2">
      <c r="B251" s="86"/>
      <c r="C251" s="87"/>
      <c r="D251" s="97"/>
      <c r="E251" s="97"/>
      <c r="F251" s="89"/>
      <c r="G251" s="90"/>
      <c r="H251" s="91"/>
      <c r="I251" s="89"/>
      <c r="J251" s="89"/>
      <c r="K251" s="89"/>
      <c r="L251" s="12"/>
      <c r="M251" s="12"/>
      <c r="N251" s="12"/>
      <c r="O251" s="12"/>
      <c r="P251" s="92"/>
      <c r="Q251" s="93"/>
      <c r="R251" s="93"/>
      <c r="S251" s="93"/>
      <c r="T251" s="93"/>
      <c r="U251" s="13"/>
      <c r="V251" s="13"/>
      <c r="W251" s="13"/>
      <c r="X251" s="13"/>
      <c r="Y251" s="94"/>
      <c r="Z251" s="94"/>
      <c r="AA251" s="94"/>
      <c r="AB251" s="94"/>
      <c r="AC251" s="95"/>
      <c r="AD251" s="84"/>
    </row>
    <row r="252" spans="1:30" ht="16.2">
      <c r="B252" s="86"/>
      <c r="C252" s="87"/>
      <c r="D252" s="88"/>
      <c r="E252" s="88"/>
      <c r="F252" s="12"/>
      <c r="G252" s="90"/>
      <c r="H252" s="102"/>
      <c r="I252" s="101"/>
      <c r="J252" s="101"/>
      <c r="K252" s="101"/>
      <c r="L252" s="12"/>
      <c r="M252" s="12"/>
      <c r="N252" s="12"/>
      <c r="O252" s="12"/>
      <c r="P252" s="92"/>
      <c r="Q252" s="93"/>
      <c r="R252" s="93"/>
      <c r="S252" s="93"/>
      <c r="T252" s="93"/>
      <c r="U252" s="13"/>
      <c r="V252" s="13"/>
      <c r="W252" s="13"/>
      <c r="X252" s="13"/>
      <c r="Y252" s="94"/>
      <c r="Z252" s="94"/>
      <c r="AA252" s="94"/>
      <c r="AB252" s="94"/>
      <c r="AC252" s="95"/>
    </row>
    <row r="253" spans="1:30" ht="16.2">
      <c r="B253" s="86"/>
      <c r="C253" s="87"/>
      <c r="D253" s="88"/>
      <c r="E253" s="88"/>
      <c r="F253" s="12"/>
      <c r="G253" s="90"/>
      <c r="H253" s="102"/>
      <c r="I253" s="101"/>
      <c r="J253" s="101"/>
      <c r="K253" s="101"/>
      <c r="L253" s="12"/>
      <c r="M253" s="12"/>
      <c r="N253" s="12"/>
      <c r="O253" s="12"/>
      <c r="P253" s="92"/>
      <c r="Q253" s="93"/>
      <c r="R253" s="93"/>
      <c r="S253" s="93"/>
      <c r="T253" s="93"/>
      <c r="U253" s="13"/>
      <c r="V253" s="13"/>
      <c r="W253" s="13"/>
      <c r="X253" s="13"/>
      <c r="Y253" s="94"/>
      <c r="Z253" s="94"/>
      <c r="AA253" s="94"/>
      <c r="AB253" s="94"/>
      <c r="AC253" s="95"/>
    </row>
    <row r="254" spans="1:30" ht="16.2">
      <c r="A254" s="84"/>
      <c r="B254" s="86"/>
      <c r="C254" s="87"/>
      <c r="D254" s="88"/>
      <c r="E254" s="88"/>
      <c r="F254" s="89"/>
      <c r="G254" s="90"/>
      <c r="H254" s="91"/>
      <c r="I254" s="89"/>
      <c r="J254" s="89"/>
      <c r="K254" s="89"/>
      <c r="L254" s="12"/>
      <c r="M254" s="12"/>
      <c r="N254" s="12"/>
      <c r="O254" s="12"/>
      <c r="P254" s="92"/>
      <c r="Q254" s="93"/>
      <c r="R254" s="93"/>
      <c r="S254" s="93"/>
      <c r="T254" s="93"/>
      <c r="U254" s="13"/>
      <c r="V254" s="13"/>
      <c r="W254" s="13"/>
      <c r="X254" s="13"/>
      <c r="Y254" s="94"/>
      <c r="Z254" s="94"/>
      <c r="AA254" s="94"/>
      <c r="AB254" s="94"/>
      <c r="AC254" s="95"/>
    </row>
    <row r="255" spans="1:30" ht="16.2">
      <c r="A255" s="84"/>
      <c r="B255" s="86"/>
      <c r="C255" s="87"/>
      <c r="D255" s="96"/>
      <c r="E255" s="96"/>
      <c r="F255" s="99"/>
      <c r="G255" s="90"/>
      <c r="H255" s="91"/>
      <c r="I255" s="89"/>
      <c r="J255" s="89"/>
      <c r="K255" s="89"/>
      <c r="L255" s="12"/>
      <c r="M255" s="12"/>
      <c r="N255" s="12"/>
      <c r="O255" s="12"/>
      <c r="P255" s="92"/>
      <c r="Q255" s="93"/>
      <c r="R255" s="93"/>
      <c r="S255" s="93"/>
      <c r="T255" s="93"/>
      <c r="U255" s="13"/>
      <c r="V255" s="13"/>
      <c r="W255" s="13"/>
      <c r="X255" s="13"/>
      <c r="Y255" s="94"/>
      <c r="Z255" s="94"/>
      <c r="AA255" s="94"/>
      <c r="AB255" s="94"/>
      <c r="AC255" s="95"/>
      <c r="AD255" s="84"/>
    </row>
    <row r="256" spans="1:30" ht="16.2">
      <c r="A256" s="84"/>
      <c r="B256" s="86"/>
      <c r="C256" s="87"/>
      <c r="D256" s="96"/>
      <c r="E256" s="100"/>
      <c r="F256" s="99"/>
      <c r="G256" s="90"/>
      <c r="H256" s="91"/>
      <c r="I256" s="89"/>
      <c r="J256" s="89"/>
      <c r="K256" s="89"/>
      <c r="L256" s="12"/>
      <c r="M256" s="12"/>
      <c r="N256" s="12"/>
      <c r="O256" s="12"/>
      <c r="P256" s="92"/>
      <c r="Q256" s="93"/>
      <c r="R256" s="93"/>
      <c r="S256" s="93"/>
      <c r="T256" s="93"/>
      <c r="U256" s="13"/>
      <c r="V256" s="13"/>
      <c r="W256" s="13"/>
      <c r="X256" s="13"/>
      <c r="Y256" s="94"/>
      <c r="Z256" s="94"/>
      <c r="AA256" s="94"/>
      <c r="AB256" s="94"/>
      <c r="AC256" s="95"/>
      <c r="AD256" s="84"/>
    </row>
    <row r="257" spans="2:30" ht="16.2">
      <c r="B257" s="86"/>
      <c r="C257" s="87"/>
      <c r="D257" s="96"/>
      <c r="E257" s="96"/>
      <c r="F257" s="99"/>
      <c r="G257" s="90"/>
      <c r="H257" s="91"/>
      <c r="I257" s="89"/>
      <c r="J257" s="89"/>
      <c r="K257" s="89"/>
      <c r="L257" s="12"/>
      <c r="M257" s="12"/>
      <c r="N257" s="12"/>
      <c r="O257" s="12"/>
      <c r="P257" s="92"/>
      <c r="Q257" s="93"/>
      <c r="R257" s="93"/>
      <c r="S257" s="93"/>
      <c r="T257" s="93"/>
      <c r="U257" s="13"/>
      <c r="V257" s="13"/>
      <c r="W257" s="13"/>
      <c r="X257" s="13"/>
      <c r="Y257" s="94"/>
      <c r="Z257" s="94"/>
      <c r="AA257" s="94"/>
      <c r="AB257" s="94"/>
      <c r="AC257" s="95"/>
      <c r="AD257" s="84"/>
    </row>
    <row r="258" spans="2:30" ht="14.4">
      <c r="B258" s="86"/>
      <c r="C258" s="87"/>
      <c r="D258" s="96"/>
      <c r="E258" s="96"/>
      <c r="F258" s="99"/>
      <c r="G258" s="90"/>
      <c r="H258" s="91"/>
      <c r="I258" s="89"/>
      <c r="J258" s="89"/>
      <c r="K258" s="89"/>
      <c r="L258" s="12"/>
      <c r="M258" s="12"/>
      <c r="N258" s="12"/>
      <c r="O258" s="12"/>
      <c r="P258" s="92"/>
      <c r="Q258" s="93"/>
      <c r="R258" s="93"/>
      <c r="S258" s="93"/>
      <c r="T258" s="93"/>
      <c r="Y258" s="14"/>
      <c r="Z258" s="14"/>
      <c r="AA258" s="14"/>
      <c r="AB258" s="14"/>
      <c r="AC258" s="98"/>
    </row>
    <row r="259" spans="2:30" ht="16.2">
      <c r="B259" s="86"/>
      <c r="C259" s="87"/>
      <c r="D259" s="97"/>
      <c r="E259" s="97"/>
      <c r="F259" s="99"/>
      <c r="G259" s="90"/>
      <c r="H259" s="91"/>
      <c r="I259" s="89"/>
      <c r="J259" s="89"/>
      <c r="K259" s="89"/>
      <c r="L259" s="12"/>
      <c r="M259" s="12"/>
      <c r="N259" s="12"/>
      <c r="O259" s="12"/>
      <c r="P259" s="92"/>
      <c r="Q259" s="93"/>
      <c r="R259" s="93"/>
      <c r="S259" s="93"/>
      <c r="T259" s="93"/>
      <c r="U259" s="13"/>
      <c r="V259" s="13"/>
      <c r="W259" s="13"/>
      <c r="X259" s="13"/>
      <c r="Y259" s="94"/>
      <c r="Z259" s="94"/>
      <c r="AA259" s="94"/>
      <c r="AB259" s="94"/>
      <c r="AC259" s="95"/>
    </row>
    <row r="260" spans="2:30" ht="16.2">
      <c r="B260" s="86"/>
      <c r="C260" s="87"/>
      <c r="D260" s="96"/>
      <c r="E260" s="96"/>
      <c r="F260" s="99"/>
      <c r="G260" s="90"/>
      <c r="H260" s="91"/>
      <c r="I260" s="89"/>
      <c r="J260" s="89"/>
      <c r="K260" s="89"/>
      <c r="L260" s="12"/>
      <c r="M260" s="12"/>
      <c r="N260" s="12"/>
      <c r="O260" s="12"/>
      <c r="P260" s="92"/>
      <c r="Q260" s="93"/>
      <c r="R260" s="93"/>
      <c r="S260" s="93"/>
      <c r="T260" s="93"/>
      <c r="U260" s="13"/>
      <c r="V260" s="13"/>
      <c r="W260" s="13"/>
      <c r="X260" s="13"/>
      <c r="Y260" s="94"/>
      <c r="Z260" s="94"/>
      <c r="AA260" s="94"/>
      <c r="AB260" s="94"/>
      <c r="AC260" s="95"/>
      <c r="AD260" s="84"/>
    </row>
    <row r="261" spans="2:30" ht="16.2">
      <c r="B261" s="86"/>
      <c r="C261" s="87"/>
      <c r="D261" s="97"/>
      <c r="E261" s="97"/>
      <c r="F261" s="89"/>
      <c r="G261" s="90"/>
      <c r="H261" s="91"/>
      <c r="I261" s="89"/>
      <c r="J261" s="89"/>
      <c r="K261" s="89"/>
      <c r="L261" s="12"/>
      <c r="M261" s="12"/>
      <c r="N261" s="12"/>
      <c r="O261" s="12"/>
      <c r="P261" s="92"/>
      <c r="Q261" s="93"/>
      <c r="R261" s="93"/>
      <c r="S261" s="93"/>
      <c r="T261" s="93"/>
      <c r="U261" s="13"/>
      <c r="V261" s="13"/>
      <c r="W261" s="13"/>
      <c r="X261" s="13"/>
      <c r="Y261" s="94"/>
      <c r="Z261" s="94"/>
      <c r="AA261" s="94"/>
      <c r="AB261" s="94"/>
      <c r="AC261" s="95"/>
    </row>
    <row r="262" spans="2:30" ht="16.2">
      <c r="B262" s="86"/>
      <c r="C262" s="87"/>
      <c r="D262" s="97"/>
      <c r="E262" s="97"/>
      <c r="F262" s="89"/>
      <c r="G262" s="90"/>
      <c r="H262" s="91"/>
      <c r="I262" s="89"/>
      <c r="J262" s="89"/>
      <c r="K262" s="89"/>
      <c r="L262" s="12"/>
      <c r="M262" s="12"/>
      <c r="N262" s="12"/>
      <c r="O262" s="12"/>
      <c r="P262" s="92"/>
      <c r="Q262" s="93"/>
      <c r="R262" s="93"/>
      <c r="S262" s="93"/>
      <c r="T262" s="93"/>
      <c r="U262" s="13"/>
      <c r="V262" s="13"/>
      <c r="W262" s="13"/>
      <c r="X262" s="13"/>
      <c r="Y262" s="94"/>
      <c r="Z262" s="94"/>
      <c r="AA262" s="94"/>
      <c r="AB262" s="94"/>
      <c r="AC262" s="95"/>
    </row>
    <row r="263" spans="2:30" ht="16.2">
      <c r="B263" s="86"/>
      <c r="C263" s="87"/>
      <c r="D263" s="96"/>
      <c r="E263" s="96"/>
      <c r="F263" s="99"/>
      <c r="G263" s="90"/>
      <c r="H263" s="91"/>
      <c r="I263" s="89"/>
      <c r="J263" s="89"/>
      <c r="K263" s="89"/>
      <c r="L263" s="12"/>
      <c r="M263" s="12"/>
      <c r="N263" s="12"/>
      <c r="O263" s="12"/>
      <c r="P263" s="92"/>
      <c r="Q263" s="93"/>
      <c r="R263" s="93"/>
      <c r="S263" s="93"/>
      <c r="T263" s="93"/>
      <c r="U263" s="13"/>
      <c r="V263" s="13"/>
      <c r="W263" s="13"/>
      <c r="X263" s="13"/>
      <c r="Y263" s="94"/>
      <c r="Z263" s="94"/>
      <c r="AA263" s="94"/>
      <c r="AB263" s="94"/>
      <c r="AC263" s="95"/>
      <c r="AD263" s="84"/>
    </row>
    <row r="264" spans="2:30" ht="16.2">
      <c r="B264" s="86"/>
      <c r="C264" s="87"/>
      <c r="D264" s="88"/>
      <c r="E264" s="100"/>
      <c r="F264" s="89"/>
      <c r="G264" s="90"/>
      <c r="H264" s="91"/>
      <c r="I264" s="89"/>
      <c r="J264" s="89"/>
      <c r="K264" s="89"/>
      <c r="L264" s="12"/>
      <c r="M264" s="12"/>
      <c r="N264" s="12"/>
      <c r="O264" s="12"/>
      <c r="P264" s="92"/>
      <c r="Q264" s="93"/>
      <c r="R264" s="93"/>
      <c r="S264" s="93"/>
      <c r="T264" s="93"/>
      <c r="U264" s="13"/>
      <c r="V264" s="13"/>
      <c r="W264" s="13"/>
      <c r="X264" s="13"/>
      <c r="Y264" s="94"/>
      <c r="Z264" s="94"/>
      <c r="AA264" s="94"/>
      <c r="AB264" s="94"/>
      <c r="AC264" s="95"/>
      <c r="AD264" s="84"/>
    </row>
    <row r="265" spans="2:30" ht="16.2">
      <c r="B265" s="86"/>
      <c r="C265" s="87"/>
      <c r="D265" s="96"/>
      <c r="E265" s="106"/>
      <c r="F265" s="99"/>
      <c r="G265" s="90"/>
      <c r="H265" s="91"/>
      <c r="I265" s="89"/>
      <c r="J265" s="89"/>
      <c r="K265" s="89"/>
      <c r="L265" s="12"/>
      <c r="M265" s="12"/>
      <c r="N265" s="12"/>
      <c r="O265" s="12"/>
      <c r="P265" s="92"/>
      <c r="Q265" s="93"/>
      <c r="R265" s="93"/>
      <c r="S265" s="93"/>
      <c r="T265" s="93"/>
      <c r="U265" s="13"/>
      <c r="V265" s="13"/>
      <c r="W265" s="13"/>
      <c r="X265" s="13"/>
      <c r="Y265" s="94"/>
      <c r="Z265" s="94"/>
      <c r="AA265" s="94"/>
      <c r="AB265" s="94"/>
      <c r="AC265" s="95"/>
    </row>
    <row r="266" spans="2:30" ht="16.2">
      <c r="B266" s="86"/>
      <c r="C266" s="87"/>
      <c r="D266" s="96"/>
      <c r="E266" s="96"/>
      <c r="F266" s="99"/>
      <c r="G266" s="90"/>
      <c r="H266" s="91"/>
      <c r="I266" s="89"/>
      <c r="J266" s="89"/>
      <c r="K266" s="89"/>
      <c r="L266" s="12"/>
      <c r="M266" s="12"/>
      <c r="N266" s="12"/>
      <c r="O266" s="12"/>
      <c r="P266" s="92"/>
      <c r="Q266" s="93"/>
      <c r="R266" s="93"/>
      <c r="S266" s="93"/>
      <c r="T266" s="93"/>
      <c r="U266" s="13"/>
      <c r="V266" s="13"/>
      <c r="W266" s="13"/>
      <c r="X266" s="13"/>
      <c r="Y266" s="94"/>
      <c r="Z266" s="94"/>
      <c r="AA266" s="94"/>
      <c r="AB266" s="94"/>
      <c r="AC266" s="95"/>
    </row>
  </sheetData>
  <mergeCells count="23">
    <mergeCell ref="B161:N161"/>
    <mergeCell ref="B175:N175"/>
    <mergeCell ref="B181:N181"/>
    <mergeCell ref="B198:N198"/>
    <mergeCell ref="B206:N206"/>
    <mergeCell ref="B94:N94"/>
    <mergeCell ref="B103:N103"/>
    <mergeCell ref="B120:N120"/>
    <mergeCell ref="B126:N126"/>
    <mergeCell ref="B141:N141"/>
    <mergeCell ref="B148:N148"/>
    <mergeCell ref="B31:N31"/>
    <mergeCell ref="B38:N38"/>
    <mergeCell ref="B42:N42"/>
    <mergeCell ref="B53:N53"/>
    <mergeCell ref="B61:N61"/>
    <mergeCell ref="B76:N76"/>
    <mergeCell ref="U5:X5"/>
    <mergeCell ref="Y5:AB5"/>
    <mergeCell ref="B6:N6"/>
    <mergeCell ref="B9:N9"/>
    <mergeCell ref="B13:N13"/>
    <mergeCell ref="B20:N20"/>
  </mergeCells>
  <printOptions horizontalCentered="1"/>
  <pageMargins left="0" right="0" top="0.19685039370078741" bottom="0.19685039370078741" header="0.51181102362204722" footer="0.51181102362204722"/>
  <pageSetup paperSize="9" scale="81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APURAÇÃO</vt:lpstr>
      <vt:lpstr>HOLEINONE</vt:lpstr>
      <vt:lpstr>PREMIO</vt:lpstr>
      <vt:lpstr>APURAÇÃO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</dc:creator>
  <cp:lastModifiedBy>Yukio Utsunomiya</cp:lastModifiedBy>
  <cp:lastPrinted>2026-08-17T00:10:10Z</cp:lastPrinted>
  <dcterms:created xsi:type="dcterms:W3CDTF">2026-07-15T16:34:25Z</dcterms:created>
  <dcterms:modified xsi:type="dcterms:W3CDTF">2026-08-18T00:52:08Z</dcterms:modified>
</cp:coreProperties>
</file>