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b9cae55e3d88f0/BACKUP-YU/S_BkUp251207/NIPPON/MALLETGOLF/23o. CAMP. BRASILEIRO2026/"/>
    </mc:Choice>
  </mc:AlternateContent>
  <xr:revisionPtr revIDLastSave="3" documentId="8_{067475B3-C23F-4B9E-905B-CF83B483B240}" xr6:coauthVersionLast="47" xr6:coauthVersionMax="47" xr10:uidLastSave="{50747150-2502-465F-9328-D8FEADC2DDCC}"/>
  <bookViews>
    <workbookView xWindow="552" yWindow="924" windowWidth="23028" windowHeight="11652" xr2:uid="{92245491-35D4-499E-84A6-55AC35BF92D1}"/>
  </bookViews>
  <sheets>
    <sheet name="Classif.EQUIPE-Net ddmmaaaa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A605" i="1" l="1"/>
  <c r="EW605" i="1"/>
  <c r="ES605" i="1"/>
  <c r="EO605" i="1"/>
  <c r="EK605" i="1"/>
  <c r="EG605" i="1"/>
  <c r="EC605" i="1"/>
  <c r="DY605" i="1"/>
  <c r="DU605" i="1"/>
  <c r="DQ605" i="1"/>
  <c r="EK602" i="1"/>
  <c r="FO600" i="1"/>
  <c r="FO599" i="1"/>
  <c r="FO598" i="1"/>
  <c r="FO597" i="1"/>
  <c r="FO596" i="1"/>
  <c r="FO595" i="1"/>
  <c r="FO594" i="1"/>
  <c r="FP593" i="1"/>
  <c r="FO593" i="1"/>
  <c r="FP592" i="1"/>
  <c r="FO592" i="1"/>
  <c r="FP591" i="1"/>
  <c r="FO591" i="1"/>
  <c r="FP590" i="1"/>
  <c r="FO590" i="1"/>
  <c r="ES585" i="1"/>
  <c r="DQ585" i="1"/>
  <c r="FO584" i="1"/>
  <c r="FL583" i="1"/>
  <c r="FA583" i="1"/>
  <c r="EW583" i="1"/>
  <c r="ES583" i="1"/>
  <c r="EO583" i="1"/>
  <c r="EK583" i="1"/>
  <c r="EG583" i="1"/>
  <c r="EC583" i="1"/>
  <c r="DY583" i="1"/>
  <c r="DY585" i="1" s="1"/>
  <c r="DU583" i="1"/>
  <c r="DQ583" i="1"/>
  <c r="FA582" i="1"/>
  <c r="EW582" i="1"/>
  <c r="ES582" i="1"/>
  <c r="EO582" i="1"/>
  <c r="EK582" i="1"/>
  <c r="EG582" i="1"/>
  <c r="EC582" i="1"/>
  <c r="DY582" i="1"/>
  <c r="DU582" i="1"/>
  <c r="DQ582" i="1"/>
  <c r="FA581" i="1"/>
  <c r="EW581" i="1"/>
  <c r="FL581" i="1" s="1"/>
  <c r="ES581" i="1"/>
  <c r="EO581" i="1"/>
  <c r="EK581" i="1"/>
  <c r="EG581" i="1"/>
  <c r="EC581" i="1"/>
  <c r="DY581" i="1"/>
  <c r="DU581" i="1"/>
  <c r="DQ581" i="1"/>
  <c r="FL580" i="1"/>
  <c r="FA580" i="1"/>
  <c r="EW580" i="1"/>
  <c r="ES580" i="1"/>
  <c r="EO580" i="1"/>
  <c r="EK580" i="1"/>
  <c r="EG580" i="1"/>
  <c r="EC580" i="1"/>
  <c r="DY580" i="1"/>
  <c r="DU580" i="1"/>
  <c r="DQ580" i="1"/>
  <c r="FA579" i="1"/>
  <c r="EW579" i="1"/>
  <c r="ES579" i="1"/>
  <c r="EO579" i="1"/>
  <c r="EK579" i="1"/>
  <c r="EG579" i="1"/>
  <c r="EC579" i="1"/>
  <c r="DY579" i="1"/>
  <c r="DU579" i="1"/>
  <c r="FL579" i="1" s="1"/>
  <c r="DQ579" i="1"/>
  <c r="FA578" i="1"/>
  <c r="EW578" i="1"/>
  <c r="ES578" i="1"/>
  <c r="EO578" i="1"/>
  <c r="EK578" i="1"/>
  <c r="EG578" i="1"/>
  <c r="EC578" i="1"/>
  <c r="DY578" i="1"/>
  <c r="DU578" i="1"/>
  <c r="FL578" i="1" s="1"/>
  <c r="DQ578" i="1"/>
  <c r="FA577" i="1"/>
  <c r="FL577" i="1" s="1"/>
  <c r="EW577" i="1"/>
  <c r="ES577" i="1"/>
  <c r="EO577" i="1"/>
  <c r="EK577" i="1"/>
  <c r="EG577" i="1"/>
  <c r="EC577" i="1"/>
  <c r="DY577" i="1"/>
  <c r="DU577" i="1"/>
  <c r="DQ577" i="1"/>
  <c r="FA576" i="1"/>
  <c r="EW576" i="1"/>
  <c r="ES576" i="1"/>
  <c r="EO576" i="1"/>
  <c r="EK576" i="1"/>
  <c r="EG576" i="1"/>
  <c r="EC576" i="1"/>
  <c r="DY576" i="1"/>
  <c r="DU576" i="1"/>
  <c r="DQ576" i="1"/>
  <c r="FL576" i="1" s="1"/>
  <c r="BQ576" i="1"/>
  <c r="AY576" i="1"/>
  <c r="FA575" i="1"/>
  <c r="EW575" i="1"/>
  <c r="ES575" i="1"/>
  <c r="EO575" i="1"/>
  <c r="EK575" i="1"/>
  <c r="EG575" i="1"/>
  <c r="EC575" i="1"/>
  <c r="DY575" i="1"/>
  <c r="DU575" i="1"/>
  <c r="DQ575" i="1"/>
  <c r="FL575" i="1" s="1"/>
  <c r="FA574" i="1"/>
  <c r="EW574" i="1"/>
  <c r="ES574" i="1"/>
  <c r="EO574" i="1"/>
  <c r="EK574" i="1"/>
  <c r="EG574" i="1"/>
  <c r="EC574" i="1"/>
  <c r="DY574" i="1"/>
  <c r="DU574" i="1"/>
  <c r="DQ574" i="1"/>
  <c r="FA573" i="1"/>
  <c r="EW573" i="1"/>
  <c r="EW585" i="1" s="1"/>
  <c r="ES573" i="1"/>
  <c r="EO573" i="1"/>
  <c r="EK573" i="1"/>
  <c r="EG573" i="1"/>
  <c r="EC573" i="1"/>
  <c r="DY573" i="1"/>
  <c r="DU573" i="1"/>
  <c r="DQ573" i="1"/>
  <c r="EZ564" i="1"/>
  <c r="EV564" i="1"/>
  <c r="ER564" i="1"/>
  <c r="EN564" i="1"/>
  <c r="EJ564" i="1"/>
  <c r="EF564" i="1"/>
  <c r="EG602" i="1" s="1"/>
  <c r="EB564" i="1"/>
  <c r="EC602" i="1" s="1"/>
  <c r="DX564" i="1"/>
  <c r="DY602" i="1" s="1"/>
  <c r="DT564" i="1"/>
  <c r="DU602" i="1" s="1"/>
  <c r="DP564" i="1"/>
  <c r="DQ602" i="1" s="1"/>
  <c r="FO602" i="1" s="1"/>
  <c r="BZ564" i="1"/>
  <c r="BY564" i="1"/>
  <c r="BV564" i="1"/>
  <c r="BU564" i="1"/>
  <c r="BS564" i="1"/>
  <c r="BR564" i="1"/>
  <c r="BQ564" i="1"/>
  <c r="BN564" i="1"/>
  <c r="BM564" i="1"/>
  <c r="BJ564" i="1"/>
  <c r="BI564" i="1"/>
  <c r="BF564" i="1"/>
  <c r="BE564" i="1"/>
  <c r="BB564" i="1"/>
  <c r="BA564" i="1"/>
  <c r="AX564" i="1"/>
  <c r="AW564" i="1"/>
  <c r="AT564" i="1"/>
  <c r="AS564" i="1"/>
  <c r="AP564" i="1"/>
  <c r="AO564" i="1"/>
  <c r="FA563" i="1"/>
  <c r="EZ563" i="1"/>
  <c r="EW563" i="1"/>
  <c r="EV563" i="1"/>
  <c r="ES563" i="1"/>
  <c r="ER563" i="1"/>
  <c r="EO563" i="1"/>
  <c r="EN563" i="1"/>
  <c r="EK563" i="1"/>
  <c r="EJ563" i="1"/>
  <c r="EG563" i="1"/>
  <c r="EF563" i="1"/>
  <c r="EC563" i="1"/>
  <c r="EB563" i="1"/>
  <c r="DY563" i="1"/>
  <c r="DX563" i="1"/>
  <c r="DU563" i="1"/>
  <c r="DT563" i="1"/>
  <c r="DQ563" i="1"/>
  <c r="DP563" i="1"/>
  <c r="CA563" i="1"/>
  <c r="BW563" i="1"/>
  <c r="BS563" i="1"/>
  <c r="BO563" i="1"/>
  <c r="BK563" i="1"/>
  <c r="BG563" i="1"/>
  <c r="BC563" i="1"/>
  <c r="AY563" i="1"/>
  <c r="AU563" i="1"/>
  <c r="AQ563" i="1"/>
  <c r="FA562" i="1"/>
  <c r="EW562" i="1"/>
  <c r="ES562" i="1"/>
  <c r="EO562" i="1"/>
  <c r="EK562" i="1"/>
  <c r="EG562" i="1"/>
  <c r="EC562" i="1"/>
  <c r="DY562" i="1"/>
  <c r="DU562" i="1"/>
  <c r="DQ562" i="1"/>
  <c r="FF561" i="1"/>
  <c r="FA561" i="1"/>
  <c r="EW561" i="1"/>
  <c r="ES561" i="1"/>
  <c r="EO561" i="1"/>
  <c r="EK561" i="1"/>
  <c r="EG561" i="1"/>
  <c r="EC561" i="1"/>
  <c r="DY561" i="1"/>
  <c r="DU561" i="1"/>
  <c r="DQ561" i="1"/>
  <c r="FI549" i="1"/>
  <c r="FH549" i="1"/>
  <c r="FI548" i="1"/>
  <c r="FH548" i="1"/>
  <c r="FI547" i="1"/>
  <c r="FH547" i="1"/>
  <c r="FI546" i="1"/>
  <c r="FH546" i="1"/>
  <c r="FI545" i="1"/>
  <c r="FH545" i="1"/>
  <c r="FI544" i="1"/>
  <c r="FH544" i="1"/>
  <c r="FI543" i="1"/>
  <c r="FH543" i="1"/>
  <c r="FI542" i="1"/>
  <c r="FH542" i="1"/>
  <c r="FI541" i="1"/>
  <c r="FH541" i="1"/>
  <c r="FI540" i="1"/>
  <c r="FH540" i="1"/>
  <c r="FI539" i="1"/>
  <c r="FH539" i="1"/>
  <c r="FI538" i="1"/>
  <c r="FH538" i="1"/>
  <c r="FI537" i="1"/>
  <c r="FH537" i="1"/>
  <c r="FI536" i="1"/>
  <c r="FH536" i="1"/>
  <c r="FI535" i="1"/>
  <c r="FH535" i="1"/>
  <c r="FI534" i="1"/>
  <c r="FH534" i="1"/>
  <c r="FI533" i="1"/>
  <c r="FH533" i="1"/>
  <c r="FI532" i="1"/>
  <c r="FH532" i="1"/>
  <c r="FI531" i="1"/>
  <c r="FH531" i="1"/>
  <c r="FI530" i="1"/>
  <c r="FH530" i="1"/>
  <c r="FI529" i="1"/>
  <c r="FH529" i="1"/>
  <c r="FI528" i="1"/>
  <c r="FH528" i="1"/>
  <c r="FI527" i="1"/>
  <c r="FH527" i="1"/>
  <c r="FI526" i="1"/>
  <c r="FH526" i="1"/>
  <c r="FI525" i="1"/>
  <c r="FH525" i="1"/>
  <c r="FI524" i="1"/>
  <c r="FH524" i="1"/>
  <c r="FI523" i="1"/>
  <c r="FH523" i="1"/>
  <c r="FI522" i="1"/>
  <c r="FH522" i="1"/>
  <c r="FI521" i="1"/>
  <c r="FH521" i="1"/>
  <c r="FI520" i="1"/>
  <c r="FH520" i="1"/>
  <c r="FI519" i="1"/>
  <c r="FH519" i="1"/>
  <c r="FI518" i="1"/>
  <c r="FH518" i="1"/>
  <c r="FI517" i="1"/>
  <c r="FJ517" i="1" s="1"/>
  <c r="FH517" i="1"/>
  <c r="FI516" i="1"/>
  <c r="FH516" i="1"/>
  <c r="FI515" i="1"/>
  <c r="FH515" i="1"/>
  <c r="FI514" i="1"/>
  <c r="FH514" i="1"/>
  <c r="FI513" i="1"/>
  <c r="FH513" i="1"/>
  <c r="FI512" i="1"/>
  <c r="FH512" i="1"/>
  <c r="FI511" i="1"/>
  <c r="FH511" i="1"/>
  <c r="FI510" i="1"/>
  <c r="FH510" i="1"/>
  <c r="FI509" i="1"/>
  <c r="FH509" i="1"/>
  <c r="FI508" i="1"/>
  <c r="FH508" i="1"/>
  <c r="FI507" i="1"/>
  <c r="FH507" i="1"/>
  <c r="FI506" i="1"/>
  <c r="FH506" i="1"/>
  <c r="FI505" i="1"/>
  <c r="FH505" i="1"/>
  <c r="FI504" i="1"/>
  <c r="FH504" i="1"/>
  <c r="FI503" i="1"/>
  <c r="FH503" i="1"/>
  <c r="FI502" i="1"/>
  <c r="FH502" i="1"/>
  <c r="FI501" i="1"/>
  <c r="FH501" i="1"/>
  <c r="FI500" i="1"/>
  <c r="FH500" i="1"/>
  <c r="FI499" i="1"/>
  <c r="FH499" i="1"/>
  <c r="FI498" i="1"/>
  <c r="FH498" i="1"/>
  <c r="FI497" i="1"/>
  <c r="FH497" i="1"/>
  <c r="FI496" i="1"/>
  <c r="FH496" i="1"/>
  <c r="FI495" i="1"/>
  <c r="FH495" i="1"/>
  <c r="FI494" i="1"/>
  <c r="FH494" i="1"/>
  <c r="FI493" i="1"/>
  <c r="FH493" i="1"/>
  <c r="FI492" i="1"/>
  <c r="FH492" i="1"/>
  <c r="FI491" i="1"/>
  <c r="FH491" i="1"/>
  <c r="FI490" i="1"/>
  <c r="FH490" i="1"/>
  <c r="FI489" i="1"/>
  <c r="FH489" i="1"/>
  <c r="FI488" i="1"/>
  <c r="FH488" i="1"/>
  <c r="FI487" i="1"/>
  <c r="FH487" i="1"/>
  <c r="FI486" i="1"/>
  <c r="FH486" i="1"/>
  <c r="FI485" i="1"/>
  <c r="FH485" i="1"/>
  <c r="FI484" i="1"/>
  <c r="FH484" i="1"/>
  <c r="FI483" i="1"/>
  <c r="FH483" i="1"/>
  <c r="FI482" i="1"/>
  <c r="FH482" i="1"/>
  <c r="FI481" i="1"/>
  <c r="FH481" i="1"/>
  <c r="FI480" i="1"/>
  <c r="FH480" i="1"/>
  <c r="FI479" i="1"/>
  <c r="FH479" i="1"/>
  <c r="FI478" i="1"/>
  <c r="FH478" i="1"/>
  <c r="FI477" i="1"/>
  <c r="FH477" i="1"/>
  <c r="FI476" i="1"/>
  <c r="FH476" i="1"/>
  <c r="FN475" i="1"/>
  <c r="FI475" i="1"/>
  <c r="FH475" i="1"/>
  <c r="FI474" i="1"/>
  <c r="FH474" i="1"/>
  <c r="FI473" i="1"/>
  <c r="FH473" i="1"/>
  <c r="FK472" i="1"/>
  <c r="FI472" i="1"/>
  <c r="FH472" i="1"/>
  <c r="FK471" i="1"/>
  <c r="FI471" i="1"/>
  <c r="FH471" i="1"/>
  <c r="FK470" i="1"/>
  <c r="FI470" i="1"/>
  <c r="FH470" i="1"/>
  <c r="FK469" i="1"/>
  <c r="FI469" i="1"/>
  <c r="FH469" i="1"/>
  <c r="FK468" i="1"/>
  <c r="FI468" i="1"/>
  <c r="FH468" i="1"/>
  <c r="FK467" i="1"/>
  <c r="FI467" i="1"/>
  <c r="FH467" i="1"/>
  <c r="FK466" i="1"/>
  <c r="FI466" i="1"/>
  <c r="FH466" i="1"/>
  <c r="FK465" i="1"/>
  <c r="FI465" i="1"/>
  <c r="FH465" i="1"/>
  <c r="FK464" i="1"/>
  <c r="FI464" i="1"/>
  <c r="FH464" i="1"/>
  <c r="FK463" i="1"/>
  <c r="FI463" i="1"/>
  <c r="FH463" i="1"/>
  <c r="FK462" i="1"/>
  <c r="FI462" i="1"/>
  <c r="FH462" i="1"/>
  <c r="FK461" i="1"/>
  <c r="FI461" i="1"/>
  <c r="FH461" i="1"/>
  <c r="FK460" i="1"/>
  <c r="FI460" i="1"/>
  <c r="FH460" i="1"/>
  <c r="FK459" i="1"/>
  <c r="FI459" i="1"/>
  <c r="FH459" i="1"/>
  <c r="FK458" i="1"/>
  <c r="FI458" i="1"/>
  <c r="FH458" i="1"/>
  <c r="FK457" i="1"/>
  <c r="FI457" i="1"/>
  <c r="FH457" i="1"/>
  <c r="FK456" i="1"/>
  <c r="FI456" i="1"/>
  <c r="FH456" i="1"/>
  <c r="FK455" i="1"/>
  <c r="FI455" i="1"/>
  <c r="FH455" i="1"/>
  <c r="FK454" i="1"/>
  <c r="FI454" i="1"/>
  <c r="FH454" i="1"/>
  <c r="FK453" i="1"/>
  <c r="FI453" i="1"/>
  <c r="FH453" i="1"/>
  <c r="FK452" i="1"/>
  <c r="FI452" i="1"/>
  <c r="FH452" i="1"/>
  <c r="FK451" i="1"/>
  <c r="FI451" i="1"/>
  <c r="FH451" i="1"/>
  <c r="FK450" i="1"/>
  <c r="FI450" i="1"/>
  <c r="FH450" i="1"/>
  <c r="FK449" i="1"/>
  <c r="FI449" i="1"/>
  <c r="FH449" i="1"/>
  <c r="FK448" i="1"/>
  <c r="FI448" i="1"/>
  <c r="FH448" i="1"/>
  <c r="FK447" i="1"/>
  <c r="FI447" i="1"/>
  <c r="FH447" i="1"/>
  <c r="FK446" i="1"/>
  <c r="FI446" i="1"/>
  <c r="FH446" i="1"/>
  <c r="FK445" i="1"/>
  <c r="FI445" i="1"/>
  <c r="FH445" i="1"/>
  <c r="FK444" i="1"/>
  <c r="FI444" i="1"/>
  <c r="FH444" i="1"/>
  <c r="FK443" i="1"/>
  <c r="FI443" i="1"/>
  <c r="FH443" i="1"/>
  <c r="FK442" i="1"/>
  <c r="FI442" i="1"/>
  <c r="FH442" i="1"/>
  <c r="FK441" i="1"/>
  <c r="FI441" i="1"/>
  <c r="FH441" i="1"/>
  <c r="FK440" i="1"/>
  <c r="FI440" i="1"/>
  <c r="FH440" i="1"/>
  <c r="FK439" i="1"/>
  <c r="FI439" i="1"/>
  <c r="FH439" i="1"/>
  <c r="FK438" i="1"/>
  <c r="FI438" i="1"/>
  <c r="FH438" i="1"/>
  <c r="FK437" i="1"/>
  <c r="FI437" i="1"/>
  <c r="FH437" i="1"/>
  <c r="FK436" i="1"/>
  <c r="FI436" i="1"/>
  <c r="FH436" i="1"/>
  <c r="FK435" i="1"/>
  <c r="FI435" i="1"/>
  <c r="FH435" i="1"/>
  <c r="FK434" i="1"/>
  <c r="FI434" i="1"/>
  <c r="FH434" i="1"/>
  <c r="FK433" i="1"/>
  <c r="FI433" i="1"/>
  <c r="FH433" i="1"/>
  <c r="FK432" i="1"/>
  <c r="FI432" i="1"/>
  <c r="FH432" i="1"/>
  <c r="FK431" i="1"/>
  <c r="FI431" i="1"/>
  <c r="FH431" i="1"/>
  <c r="FK430" i="1"/>
  <c r="FI430" i="1"/>
  <c r="FH430" i="1"/>
  <c r="FK429" i="1"/>
  <c r="FI429" i="1"/>
  <c r="FH429" i="1"/>
  <c r="FK428" i="1"/>
  <c r="FI428" i="1"/>
  <c r="FH428" i="1"/>
  <c r="FK427" i="1"/>
  <c r="FI427" i="1"/>
  <c r="FH427" i="1"/>
  <c r="FK426" i="1"/>
  <c r="FI426" i="1"/>
  <c r="FH426" i="1"/>
  <c r="FK425" i="1"/>
  <c r="FI425" i="1"/>
  <c r="FH425" i="1"/>
  <c r="FK424" i="1"/>
  <c r="FI424" i="1"/>
  <c r="FH424" i="1"/>
  <c r="FK423" i="1"/>
  <c r="FI423" i="1"/>
  <c r="FH423" i="1"/>
  <c r="FK422" i="1"/>
  <c r="FI422" i="1"/>
  <c r="FH422" i="1"/>
  <c r="FK421" i="1"/>
  <c r="FI421" i="1"/>
  <c r="FH421" i="1"/>
  <c r="FK420" i="1"/>
  <c r="FI420" i="1"/>
  <c r="FH420" i="1"/>
  <c r="FK419" i="1"/>
  <c r="FI419" i="1"/>
  <c r="FH419" i="1"/>
  <c r="FK418" i="1"/>
  <c r="FI418" i="1"/>
  <c r="FH418" i="1"/>
  <c r="FK417" i="1"/>
  <c r="FI417" i="1"/>
  <c r="FH417" i="1"/>
  <c r="FK416" i="1"/>
  <c r="FI416" i="1"/>
  <c r="FH416" i="1"/>
  <c r="FK415" i="1"/>
  <c r="FI415" i="1"/>
  <c r="FH415" i="1"/>
  <c r="FK414" i="1"/>
  <c r="FI414" i="1"/>
  <c r="FH414" i="1"/>
  <c r="FK413" i="1"/>
  <c r="FI413" i="1"/>
  <c r="FH413" i="1"/>
  <c r="FK412" i="1"/>
  <c r="FI412" i="1"/>
  <c r="FH412" i="1"/>
  <c r="FK411" i="1"/>
  <c r="FI411" i="1"/>
  <c r="FH411" i="1"/>
  <c r="FK410" i="1"/>
  <c r="FI410" i="1"/>
  <c r="FH410" i="1"/>
  <c r="FK409" i="1"/>
  <c r="FI409" i="1"/>
  <c r="FH409" i="1"/>
  <c r="FK408" i="1"/>
  <c r="FI408" i="1"/>
  <c r="FH408" i="1"/>
  <c r="FK407" i="1"/>
  <c r="FI407" i="1"/>
  <c r="FH407" i="1"/>
  <c r="FK406" i="1"/>
  <c r="FI406" i="1"/>
  <c r="FH406" i="1"/>
  <c r="FO405" i="1"/>
  <c r="FN405" i="1"/>
  <c r="FK405" i="1"/>
  <c r="FJ405" i="1"/>
  <c r="FI405" i="1"/>
  <c r="FJ406" i="1" s="1"/>
  <c r="FH405" i="1"/>
  <c r="CD405" i="1"/>
  <c r="BY405" i="1"/>
  <c r="BU405" i="1"/>
  <c r="BQ405" i="1"/>
  <c r="BM405" i="1"/>
  <c r="BN405" i="1" s="1"/>
  <c r="BA405" i="1"/>
  <c r="BB405" i="1" s="1"/>
  <c r="AT405" i="1"/>
  <c r="AS405" i="1"/>
  <c r="AL405" i="1"/>
  <c r="AK405" i="1"/>
  <c r="CC405" i="1" s="1"/>
  <c r="AJ405" i="1"/>
  <c r="AI405" i="1"/>
  <c r="AD405" i="1"/>
  <c r="X405" i="1"/>
  <c r="W405" i="1"/>
  <c r="V405" i="1"/>
  <c r="U405" i="1"/>
  <c r="T405" i="1"/>
  <c r="BI405" i="1" s="1"/>
  <c r="BJ405" i="1" s="1"/>
  <c r="S405" i="1"/>
  <c r="BE405" i="1" s="1"/>
  <c r="BF405" i="1" s="1"/>
  <c r="R405" i="1"/>
  <c r="Q405" i="1"/>
  <c r="AW405" i="1" s="1"/>
  <c r="AX405" i="1" s="1"/>
  <c r="P405" i="1"/>
  <c r="O405" i="1"/>
  <c r="AO405" i="1" s="1"/>
  <c r="AP405" i="1" s="1"/>
  <c r="N405" i="1"/>
  <c r="AN405" i="1" s="1"/>
  <c r="M405" i="1"/>
  <c r="L405" i="1"/>
  <c r="K405" i="1"/>
  <c r="J405" i="1"/>
  <c r="I405" i="1"/>
  <c r="H405" i="1"/>
  <c r="AH405" i="1" s="1"/>
  <c r="G405" i="1"/>
  <c r="AG405" i="1" s="1"/>
  <c r="F405" i="1"/>
  <c r="AF405" i="1" s="1"/>
  <c r="E405" i="1"/>
  <c r="AE405" i="1" s="1"/>
  <c r="D405" i="1"/>
  <c r="C405" i="1"/>
  <c r="AC405" i="1" s="1"/>
  <c r="FO404" i="1"/>
  <c r="FN404" i="1"/>
  <c r="FK404" i="1"/>
  <c r="FJ404" i="1"/>
  <c r="FI404" i="1"/>
  <c r="FH404" i="1"/>
  <c r="CE404" i="1"/>
  <c r="CC404" i="1"/>
  <c r="BY404" i="1"/>
  <c r="BN404" i="1"/>
  <c r="BM404" i="1"/>
  <c r="BB404" i="1"/>
  <c r="BA404" i="1"/>
  <c r="AO404" i="1"/>
  <c r="AP404" i="1" s="1"/>
  <c r="AM404" i="1"/>
  <c r="AL404" i="1"/>
  <c r="AK404" i="1"/>
  <c r="AJ404" i="1"/>
  <c r="AI404" i="1"/>
  <c r="AF404" i="1"/>
  <c r="AE404" i="1"/>
  <c r="AD404" i="1"/>
  <c r="AC404" i="1"/>
  <c r="X404" i="1"/>
  <c r="W404" i="1"/>
  <c r="BU404" i="1" s="1"/>
  <c r="V404" i="1"/>
  <c r="BQ404" i="1" s="1"/>
  <c r="U404" i="1"/>
  <c r="T404" i="1"/>
  <c r="BI404" i="1" s="1"/>
  <c r="BJ404" i="1" s="1"/>
  <c r="S404" i="1"/>
  <c r="BE404" i="1" s="1"/>
  <c r="BF404" i="1" s="1"/>
  <c r="R404" i="1"/>
  <c r="Q404" i="1"/>
  <c r="AW404" i="1" s="1"/>
  <c r="AX404" i="1" s="1"/>
  <c r="P404" i="1"/>
  <c r="AS404" i="1" s="1"/>
  <c r="AT404" i="1" s="1"/>
  <c r="O404" i="1"/>
  <c r="N404" i="1"/>
  <c r="AN404" i="1" s="1"/>
  <c r="M404" i="1"/>
  <c r="L404" i="1"/>
  <c r="CD404" i="1" s="1"/>
  <c r="K404" i="1"/>
  <c r="J404" i="1"/>
  <c r="I404" i="1"/>
  <c r="H404" i="1"/>
  <c r="AH404" i="1" s="1"/>
  <c r="G404" i="1"/>
  <c r="AG404" i="1" s="1"/>
  <c r="F404" i="1"/>
  <c r="E404" i="1"/>
  <c r="D404" i="1"/>
  <c r="C404" i="1"/>
  <c r="FO403" i="1"/>
  <c r="FK403" i="1"/>
  <c r="FJ403" i="1"/>
  <c r="FI403" i="1"/>
  <c r="FH403" i="1"/>
  <c r="CD403" i="1"/>
  <c r="BZ403" i="1"/>
  <c r="BY403" i="1"/>
  <c r="BU403" i="1"/>
  <c r="BV403" i="1" s="1"/>
  <c r="BR403" i="1"/>
  <c r="BQ403" i="1"/>
  <c r="BN403" i="1"/>
  <c r="BM403" i="1"/>
  <c r="AW403" i="1"/>
  <c r="AX403" i="1" s="1"/>
  <c r="AS403" i="1"/>
  <c r="AT403" i="1" s="1"/>
  <c r="AO403" i="1"/>
  <c r="AP403" i="1" s="1"/>
  <c r="AL403" i="1"/>
  <c r="AK403" i="1"/>
  <c r="CC403" i="1" s="1"/>
  <c r="AJ403" i="1"/>
  <c r="AI403" i="1"/>
  <c r="AG403" i="1"/>
  <c r="AE403" i="1"/>
  <c r="AD403" i="1"/>
  <c r="AC403" i="1"/>
  <c r="X403" i="1"/>
  <c r="W403" i="1"/>
  <c r="V403" i="1"/>
  <c r="U403" i="1"/>
  <c r="T403" i="1"/>
  <c r="BI403" i="1" s="1"/>
  <c r="BJ403" i="1" s="1"/>
  <c r="S403" i="1"/>
  <c r="BE403" i="1" s="1"/>
  <c r="BF403" i="1" s="1"/>
  <c r="R403" i="1"/>
  <c r="BA403" i="1" s="1"/>
  <c r="BB403" i="1" s="1"/>
  <c r="Q403" i="1"/>
  <c r="P403" i="1"/>
  <c r="O403" i="1"/>
  <c r="N403" i="1"/>
  <c r="AN403" i="1" s="1"/>
  <c r="M403" i="1"/>
  <c r="L403" i="1"/>
  <c r="K403" i="1"/>
  <c r="J403" i="1"/>
  <c r="I403" i="1"/>
  <c r="H403" i="1"/>
  <c r="AH403" i="1" s="1"/>
  <c r="G403" i="1"/>
  <c r="F403" i="1"/>
  <c r="AF403" i="1" s="1"/>
  <c r="E403" i="1"/>
  <c r="D403" i="1"/>
  <c r="C403" i="1"/>
  <c r="FO402" i="1"/>
  <c r="FN402" i="1"/>
  <c r="FK402" i="1"/>
  <c r="FJ402" i="1"/>
  <c r="FI402" i="1"/>
  <c r="FH402" i="1"/>
  <c r="CD402" i="1"/>
  <c r="BN402" i="1"/>
  <c r="BM402" i="1"/>
  <c r="BJ402" i="1"/>
  <c r="BI402" i="1"/>
  <c r="BB402" i="1"/>
  <c r="BA402" i="1"/>
  <c r="AP402" i="1"/>
  <c r="AO402" i="1"/>
  <c r="AN402" i="1"/>
  <c r="AM402" i="1"/>
  <c r="AI402" i="1"/>
  <c r="AF402" i="1"/>
  <c r="AE402" i="1"/>
  <c r="AD402" i="1"/>
  <c r="AC402" i="1"/>
  <c r="X402" i="1"/>
  <c r="BY402" i="1" s="1"/>
  <c r="BZ402" i="1" s="1"/>
  <c r="W402" i="1"/>
  <c r="BU402" i="1" s="1"/>
  <c r="BV402" i="1" s="1"/>
  <c r="V402" i="1"/>
  <c r="BQ402" i="1" s="1"/>
  <c r="BR402" i="1" s="1"/>
  <c r="U402" i="1"/>
  <c r="T402" i="1"/>
  <c r="S402" i="1"/>
  <c r="BE402" i="1" s="1"/>
  <c r="BF402" i="1" s="1"/>
  <c r="R402" i="1"/>
  <c r="Q402" i="1"/>
  <c r="AW402" i="1" s="1"/>
  <c r="AX402" i="1" s="1"/>
  <c r="P402" i="1"/>
  <c r="AS402" i="1" s="1"/>
  <c r="AT402" i="1" s="1"/>
  <c r="O402" i="1"/>
  <c r="N402" i="1"/>
  <c r="M402" i="1"/>
  <c r="CE402" i="1" s="1"/>
  <c r="L402" i="1"/>
  <c r="AL402" i="1" s="1"/>
  <c r="K402" i="1"/>
  <c r="AK402" i="1" s="1"/>
  <c r="CC402" i="1" s="1"/>
  <c r="J402" i="1"/>
  <c r="AJ402" i="1" s="1"/>
  <c r="I402" i="1"/>
  <c r="H402" i="1"/>
  <c r="AH402" i="1" s="1"/>
  <c r="G402" i="1"/>
  <c r="AG402" i="1" s="1"/>
  <c r="F402" i="1"/>
  <c r="E402" i="1"/>
  <c r="D402" i="1"/>
  <c r="C402" i="1"/>
  <c r="FO401" i="1"/>
  <c r="FK401" i="1"/>
  <c r="FJ401" i="1"/>
  <c r="FI401" i="1"/>
  <c r="FH401" i="1"/>
  <c r="CD401" i="1"/>
  <c r="BZ401" i="1"/>
  <c r="BY401" i="1"/>
  <c r="BU401" i="1"/>
  <c r="BV401" i="1" s="1"/>
  <c r="BQ401" i="1"/>
  <c r="BR401" i="1" s="1"/>
  <c r="BN401" i="1"/>
  <c r="BM401" i="1"/>
  <c r="BB401" i="1"/>
  <c r="BA401" i="1"/>
  <c r="AX401" i="1"/>
  <c r="AW401" i="1"/>
  <c r="AL401" i="1"/>
  <c r="AK401" i="1"/>
  <c r="CC401" i="1" s="1"/>
  <c r="AJ401" i="1"/>
  <c r="AI401" i="1"/>
  <c r="AG401" i="1"/>
  <c r="AF401" i="1"/>
  <c r="AE401" i="1"/>
  <c r="AD401" i="1"/>
  <c r="X401" i="1"/>
  <c r="W401" i="1"/>
  <c r="V401" i="1"/>
  <c r="U401" i="1"/>
  <c r="T401" i="1"/>
  <c r="BI401" i="1" s="1"/>
  <c r="BJ401" i="1" s="1"/>
  <c r="S401" i="1"/>
  <c r="BE401" i="1" s="1"/>
  <c r="BF401" i="1" s="1"/>
  <c r="R401" i="1"/>
  <c r="Q401" i="1"/>
  <c r="P401" i="1"/>
  <c r="AS401" i="1" s="1"/>
  <c r="AT401" i="1" s="1"/>
  <c r="O401" i="1"/>
  <c r="AO401" i="1" s="1"/>
  <c r="AP401" i="1" s="1"/>
  <c r="N401" i="1"/>
  <c r="AN401" i="1" s="1"/>
  <c r="M401" i="1"/>
  <c r="L401" i="1"/>
  <c r="K401" i="1"/>
  <c r="J401" i="1"/>
  <c r="I401" i="1"/>
  <c r="H401" i="1"/>
  <c r="AH401" i="1" s="1"/>
  <c r="G401" i="1"/>
  <c r="F401" i="1"/>
  <c r="E401" i="1"/>
  <c r="D401" i="1"/>
  <c r="C401" i="1"/>
  <c r="AC401" i="1" s="1"/>
  <c r="FO400" i="1"/>
  <c r="FK400" i="1"/>
  <c r="FJ400" i="1"/>
  <c r="FI400" i="1"/>
  <c r="FH400" i="1"/>
  <c r="BZ400" i="1"/>
  <c r="BY400" i="1"/>
  <c r="BM400" i="1"/>
  <c r="BN400" i="1" s="1"/>
  <c r="BB400" i="1"/>
  <c r="BA400" i="1"/>
  <c r="AP400" i="1"/>
  <c r="AO400" i="1"/>
  <c r="AM400" i="1"/>
  <c r="AL400" i="1"/>
  <c r="AK400" i="1"/>
  <c r="CC400" i="1" s="1"/>
  <c r="AI400" i="1"/>
  <c r="AF400" i="1"/>
  <c r="AE400" i="1"/>
  <c r="AD400" i="1"/>
  <c r="AC400" i="1"/>
  <c r="X400" i="1"/>
  <c r="W400" i="1"/>
  <c r="BU400" i="1" s="1"/>
  <c r="V400" i="1"/>
  <c r="BQ400" i="1" s="1"/>
  <c r="U400" i="1"/>
  <c r="T400" i="1"/>
  <c r="BI400" i="1" s="1"/>
  <c r="BJ400" i="1" s="1"/>
  <c r="S400" i="1"/>
  <c r="BE400" i="1" s="1"/>
  <c r="BF400" i="1" s="1"/>
  <c r="R400" i="1"/>
  <c r="Q400" i="1"/>
  <c r="AW400" i="1" s="1"/>
  <c r="AX400" i="1" s="1"/>
  <c r="P400" i="1"/>
  <c r="AS400" i="1" s="1"/>
  <c r="AT400" i="1" s="1"/>
  <c r="O400" i="1"/>
  <c r="N400" i="1"/>
  <c r="AN400" i="1" s="1"/>
  <c r="M400" i="1"/>
  <c r="CE400" i="1" s="1"/>
  <c r="L400" i="1"/>
  <c r="CD400" i="1" s="1"/>
  <c r="K400" i="1"/>
  <c r="J400" i="1"/>
  <c r="AJ400" i="1" s="1"/>
  <c r="I400" i="1"/>
  <c r="H400" i="1"/>
  <c r="AH400" i="1" s="1"/>
  <c r="G400" i="1"/>
  <c r="AG400" i="1" s="1"/>
  <c r="F400" i="1"/>
  <c r="E400" i="1"/>
  <c r="D400" i="1"/>
  <c r="C400" i="1"/>
  <c r="FO399" i="1"/>
  <c r="FN399" i="1"/>
  <c r="FM399" i="1"/>
  <c r="FK399" i="1"/>
  <c r="FJ399" i="1"/>
  <c r="FN398" i="1" s="1"/>
  <c r="FI399" i="1"/>
  <c r="FH399" i="1"/>
  <c r="CD399" i="1"/>
  <c r="BY399" i="1"/>
  <c r="BU399" i="1"/>
  <c r="BR399" i="1"/>
  <c r="BQ399" i="1"/>
  <c r="BN399" i="1"/>
  <c r="BM399" i="1"/>
  <c r="BA399" i="1"/>
  <c r="BB399" i="1" s="1"/>
  <c r="AX399" i="1"/>
  <c r="AT399" i="1"/>
  <c r="AO399" i="1"/>
  <c r="AP399" i="1" s="1"/>
  <c r="AL399" i="1"/>
  <c r="AK399" i="1"/>
  <c r="CC399" i="1" s="1"/>
  <c r="AJ399" i="1"/>
  <c r="AI399" i="1"/>
  <c r="BZ399" i="1" s="1"/>
  <c r="AD399" i="1"/>
  <c r="AC399" i="1"/>
  <c r="X399" i="1"/>
  <c r="W399" i="1"/>
  <c r="V399" i="1"/>
  <c r="U399" i="1"/>
  <c r="T399" i="1"/>
  <c r="BI399" i="1" s="1"/>
  <c r="BJ399" i="1" s="1"/>
  <c r="S399" i="1"/>
  <c r="BE399" i="1" s="1"/>
  <c r="BF399" i="1" s="1"/>
  <c r="R399" i="1"/>
  <c r="Q399" i="1"/>
  <c r="AW399" i="1" s="1"/>
  <c r="P399" i="1"/>
  <c r="AS399" i="1" s="1"/>
  <c r="O399" i="1"/>
  <c r="N399" i="1"/>
  <c r="AN399" i="1" s="1"/>
  <c r="M399" i="1"/>
  <c r="L399" i="1"/>
  <c r="K399" i="1"/>
  <c r="J399" i="1"/>
  <c r="I399" i="1"/>
  <c r="H399" i="1"/>
  <c r="AH399" i="1" s="1"/>
  <c r="G399" i="1"/>
  <c r="AG399" i="1" s="1"/>
  <c r="F399" i="1"/>
  <c r="AF399" i="1" s="1"/>
  <c r="E399" i="1"/>
  <c r="AE399" i="1" s="1"/>
  <c r="D399" i="1"/>
  <c r="C399" i="1"/>
  <c r="FO398" i="1"/>
  <c r="FK398" i="1"/>
  <c r="FJ398" i="1"/>
  <c r="FM398" i="1" s="1"/>
  <c r="FI398" i="1"/>
  <c r="FH398" i="1"/>
  <c r="CE398" i="1"/>
  <c r="CD398" i="1"/>
  <c r="CC398" i="1"/>
  <c r="BF398" i="1"/>
  <c r="BE398" i="1"/>
  <c r="BB398" i="1"/>
  <c r="BA398" i="1"/>
  <c r="AP398" i="1"/>
  <c r="AO398" i="1"/>
  <c r="AN398" i="1"/>
  <c r="AL398" i="1"/>
  <c r="AJ398" i="1"/>
  <c r="AD398" i="1"/>
  <c r="AC398" i="1"/>
  <c r="X398" i="1"/>
  <c r="BY398" i="1" s="1"/>
  <c r="W398" i="1"/>
  <c r="BU398" i="1" s="1"/>
  <c r="V398" i="1"/>
  <c r="BQ398" i="1" s="1"/>
  <c r="U398" i="1"/>
  <c r="BM398" i="1" s="1"/>
  <c r="BN398" i="1" s="1"/>
  <c r="T398" i="1"/>
  <c r="BI398" i="1" s="1"/>
  <c r="BJ398" i="1" s="1"/>
  <c r="S398" i="1"/>
  <c r="R398" i="1"/>
  <c r="Q398" i="1"/>
  <c r="AW398" i="1" s="1"/>
  <c r="AX398" i="1" s="1"/>
  <c r="P398" i="1"/>
  <c r="AS398" i="1" s="1"/>
  <c r="AT398" i="1" s="1"/>
  <c r="O398" i="1"/>
  <c r="N398" i="1"/>
  <c r="M398" i="1"/>
  <c r="AM398" i="1" s="1"/>
  <c r="L398" i="1"/>
  <c r="K398" i="1"/>
  <c r="AK398" i="1" s="1"/>
  <c r="J398" i="1"/>
  <c r="I398" i="1"/>
  <c r="AI398" i="1" s="1"/>
  <c r="H398" i="1"/>
  <c r="AH398" i="1" s="1"/>
  <c r="G398" i="1"/>
  <c r="AG398" i="1" s="1"/>
  <c r="F398" i="1"/>
  <c r="AF398" i="1" s="1"/>
  <c r="E398" i="1"/>
  <c r="AE398" i="1" s="1"/>
  <c r="D398" i="1"/>
  <c r="C398" i="1"/>
  <c r="FO397" i="1"/>
  <c r="FK397" i="1"/>
  <c r="FJ397" i="1"/>
  <c r="FI397" i="1"/>
  <c r="FH397" i="1"/>
  <c r="CD397" i="1"/>
  <c r="BY397" i="1"/>
  <c r="BZ397" i="1" s="1"/>
  <c r="BV397" i="1"/>
  <c r="BU397" i="1"/>
  <c r="BR397" i="1"/>
  <c r="BQ397" i="1"/>
  <c r="BN397" i="1"/>
  <c r="BM397" i="1"/>
  <c r="BF397" i="1"/>
  <c r="AW397" i="1"/>
  <c r="AX397" i="1" s="1"/>
  <c r="AS397" i="1"/>
  <c r="AT397" i="1" s="1"/>
  <c r="AL397" i="1"/>
  <c r="AK397" i="1"/>
  <c r="CC397" i="1" s="1"/>
  <c r="AJ397" i="1"/>
  <c r="AE397" i="1"/>
  <c r="AD397" i="1"/>
  <c r="AC397" i="1"/>
  <c r="X397" i="1"/>
  <c r="W397" i="1"/>
  <c r="V397" i="1"/>
  <c r="U397" i="1"/>
  <c r="T397" i="1"/>
  <c r="BI397" i="1" s="1"/>
  <c r="BJ397" i="1" s="1"/>
  <c r="S397" i="1"/>
  <c r="BE397" i="1" s="1"/>
  <c r="R397" i="1"/>
  <c r="BA397" i="1" s="1"/>
  <c r="BB397" i="1" s="1"/>
  <c r="Q397" i="1"/>
  <c r="P397" i="1"/>
  <c r="O397" i="1"/>
  <c r="AO397" i="1" s="1"/>
  <c r="AP397" i="1" s="1"/>
  <c r="N397" i="1"/>
  <c r="AN397" i="1" s="1"/>
  <c r="M397" i="1"/>
  <c r="L397" i="1"/>
  <c r="K397" i="1"/>
  <c r="J397" i="1"/>
  <c r="I397" i="1"/>
  <c r="AI397" i="1" s="1"/>
  <c r="H397" i="1"/>
  <c r="AH397" i="1" s="1"/>
  <c r="G397" i="1"/>
  <c r="AG397" i="1" s="1"/>
  <c r="F397" i="1"/>
  <c r="AF397" i="1" s="1"/>
  <c r="E397" i="1"/>
  <c r="D397" i="1"/>
  <c r="C397" i="1"/>
  <c r="FO396" i="1"/>
  <c r="FK396" i="1"/>
  <c r="FJ396" i="1"/>
  <c r="FI396" i="1"/>
  <c r="FH396" i="1"/>
  <c r="CD396" i="1"/>
  <c r="BZ396" i="1"/>
  <c r="BM396" i="1"/>
  <c r="BN396" i="1" s="1"/>
  <c r="BJ396" i="1"/>
  <c r="BI396" i="1"/>
  <c r="BB396" i="1"/>
  <c r="BA396" i="1"/>
  <c r="AS396" i="1"/>
  <c r="AT396" i="1" s="1"/>
  <c r="AP396" i="1"/>
  <c r="AO396" i="1"/>
  <c r="AL396" i="1"/>
  <c r="AF396" i="1"/>
  <c r="AE396" i="1"/>
  <c r="AD396" i="1"/>
  <c r="AC396" i="1"/>
  <c r="X396" i="1"/>
  <c r="BY396" i="1" s="1"/>
  <c r="W396" i="1"/>
  <c r="BU396" i="1" s="1"/>
  <c r="BV396" i="1" s="1"/>
  <c r="V396" i="1"/>
  <c r="BQ396" i="1" s="1"/>
  <c r="BR396" i="1" s="1"/>
  <c r="U396" i="1"/>
  <c r="T396" i="1"/>
  <c r="S396" i="1"/>
  <c r="BE396" i="1" s="1"/>
  <c r="BF396" i="1" s="1"/>
  <c r="R396" i="1"/>
  <c r="Q396" i="1"/>
  <c r="AW396" i="1" s="1"/>
  <c r="AX396" i="1" s="1"/>
  <c r="P396" i="1"/>
  <c r="O396" i="1"/>
  <c r="N396" i="1"/>
  <c r="AN396" i="1" s="1"/>
  <c r="M396" i="1"/>
  <c r="L396" i="1"/>
  <c r="K396" i="1"/>
  <c r="AK396" i="1" s="1"/>
  <c r="CC396" i="1" s="1"/>
  <c r="J396" i="1"/>
  <c r="AJ396" i="1" s="1"/>
  <c r="I396" i="1"/>
  <c r="AI396" i="1" s="1"/>
  <c r="H396" i="1"/>
  <c r="AH396" i="1" s="1"/>
  <c r="G396" i="1"/>
  <c r="AG396" i="1" s="1"/>
  <c r="F396" i="1"/>
  <c r="E396" i="1"/>
  <c r="D396" i="1"/>
  <c r="C396" i="1"/>
  <c r="FO395" i="1"/>
  <c r="FK395" i="1"/>
  <c r="FJ395" i="1"/>
  <c r="FI395" i="1"/>
  <c r="FH395" i="1"/>
  <c r="CD395" i="1"/>
  <c r="BY395" i="1"/>
  <c r="BU395" i="1"/>
  <c r="BQ395" i="1"/>
  <c r="BF395" i="1"/>
  <c r="AT395" i="1"/>
  <c r="AO395" i="1"/>
  <c r="AP395" i="1" s="1"/>
  <c r="AL395" i="1"/>
  <c r="AK395" i="1"/>
  <c r="CC395" i="1" s="1"/>
  <c r="AJ395" i="1"/>
  <c r="AH395" i="1"/>
  <c r="AC395" i="1"/>
  <c r="X395" i="1"/>
  <c r="W395" i="1"/>
  <c r="V395" i="1"/>
  <c r="U395" i="1"/>
  <c r="BM395" i="1" s="1"/>
  <c r="BN395" i="1" s="1"/>
  <c r="T395" i="1"/>
  <c r="BI395" i="1" s="1"/>
  <c r="BJ395" i="1" s="1"/>
  <c r="S395" i="1"/>
  <c r="BE395" i="1" s="1"/>
  <c r="R395" i="1"/>
  <c r="BA395" i="1" s="1"/>
  <c r="BB395" i="1" s="1"/>
  <c r="Q395" i="1"/>
  <c r="AW395" i="1" s="1"/>
  <c r="AX395" i="1" s="1"/>
  <c r="P395" i="1"/>
  <c r="AS395" i="1" s="1"/>
  <c r="O395" i="1"/>
  <c r="N395" i="1"/>
  <c r="AN395" i="1" s="1"/>
  <c r="M395" i="1"/>
  <c r="L395" i="1"/>
  <c r="K395" i="1"/>
  <c r="J395" i="1"/>
  <c r="I395" i="1"/>
  <c r="AI395" i="1" s="1"/>
  <c r="BZ395" i="1" s="1"/>
  <c r="H395" i="1"/>
  <c r="G395" i="1"/>
  <c r="AG395" i="1" s="1"/>
  <c r="F395" i="1"/>
  <c r="AF395" i="1" s="1"/>
  <c r="E395" i="1"/>
  <c r="AE395" i="1" s="1"/>
  <c r="D395" i="1"/>
  <c r="AD395" i="1" s="1"/>
  <c r="C395" i="1"/>
  <c r="FO394" i="1"/>
  <c r="FN394" i="1"/>
  <c r="FK394" i="1"/>
  <c r="FJ394" i="1"/>
  <c r="FI394" i="1"/>
  <c r="FH394" i="1"/>
  <c r="CE394" i="1"/>
  <c r="CD394" i="1"/>
  <c r="BZ394" i="1"/>
  <c r="BR394" i="1"/>
  <c r="BN394" i="1"/>
  <c r="BB394" i="1"/>
  <c r="BA394" i="1"/>
  <c r="AT394" i="1"/>
  <c r="AP394" i="1"/>
  <c r="AO394" i="1"/>
  <c r="AN394" i="1"/>
  <c r="AM394" i="1"/>
  <c r="AL394" i="1"/>
  <c r="AK394" i="1"/>
  <c r="CC394" i="1" s="1"/>
  <c r="AD394" i="1"/>
  <c r="X394" i="1"/>
  <c r="BY394" i="1" s="1"/>
  <c r="W394" i="1"/>
  <c r="BU394" i="1" s="1"/>
  <c r="BV394" i="1" s="1"/>
  <c r="V394" i="1"/>
  <c r="BQ394" i="1" s="1"/>
  <c r="U394" i="1"/>
  <c r="BM394" i="1" s="1"/>
  <c r="T394" i="1"/>
  <c r="BI394" i="1" s="1"/>
  <c r="BJ394" i="1" s="1"/>
  <c r="S394" i="1"/>
  <c r="BE394" i="1" s="1"/>
  <c r="BF394" i="1" s="1"/>
  <c r="R394" i="1"/>
  <c r="Q394" i="1"/>
  <c r="AW394" i="1" s="1"/>
  <c r="AX394" i="1" s="1"/>
  <c r="P394" i="1"/>
  <c r="AS394" i="1" s="1"/>
  <c r="O394" i="1"/>
  <c r="N394" i="1"/>
  <c r="M394" i="1"/>
  <c r="L394" i="1"/>
  <c r="K394" i="1"/>
  <c r="J394" i="1"/>
  <c r="AJ394" i="1" s="1"/>
  <c r="I394" i="1"/>
  <c r="AI394" i="1" s="1"/>
  <c r="H394" i="1"/>
  <c r="AH394" i="1" s="1"/>
  <c r="G394" i="1"/>
  <c r="AG394" i="1" s="1"/>
  <c r="F394" i="1"/>
  <c r="AF394" i="1" s="1"/>
  <c r="E394" i="1"/>
  <c r="AE394" i="1" s="1"/>
  <c r="D394" i="1"/>
  <c r="C394" i="1"/>
  <c r="AC394" i="1" s="1"/>
  <c r="FO393" i="1"/>
  <c r="FK393" i="1"/>
  <c r="FJ393" i="1"/>
  <c r="FI393" i="1"/>
  <c r="FH393" i="1"/>
  <c r="BM393" i="1"/>
  <c r="BN393" i="1" s="1"/>
  <c r="BI393" i="1"/>
  <c r="BJ393" i="1" s="1"/>
  <c r="BF393" i="1"/>
  <c r="BE393" i="1"/>
  <c r="BB393" i="1"/>
  <c r="AT393" i="1"/>
  <c r="AS393" i="1"/>
  <c r="AP393" i="1"/>
  <c r="AO393" i="1"/>
  <c r="AH393" i="1"/>
  <c r="AG393" i="1"/>
  <c r="AD393" i="1"/>
  <c r="AC393" i="1"/>
  <c r="X393" i="1"/>
  <c r="BY393" i="1" s="1"/>
  <c r="W393" i="1"/>
  <c r="BU393" i="1" s="1"/>
  <c r="V393" i="1"/>
  <c r="BQ393" i="1" s="1"/>
  <c r="U393" i="1"/>
  <c r="T393" i="1"/>
  <c r="S393" i="1"/>
  <c r="R393" i="1"/>
  <c r="BA393" i="1" s="1"/>
  <c r="Q393" i="1"/>
  <c r="AW393" i="1" s="1"/>
  <c r="AX393" i="1" s="1"/>
  <c r="P393" i="1"/>
  <c r="O393" i="1"/>
  <c r="N393" i="1"/>
  <c r="AN393" i="1" s="1"/>
  <c r="M393" i="1"/>
  <c r="L393" i="1"/>
  <c r="K393" i="1"/>
  <c r="AK393" i="1" s="1"/>
  <c r="CC393" i="1" s="1"/>
  <c r="J393" i="1"/>
  <c r="AJ393" i="1" s="1"/>
  <c r="I393" i="1"/>
  <c r="AI393" i="1" s="1"/>
  <c r="H393" i="1"/>
  <c r="G393" i="1"/>
  <c r="F393" i="1"/>
  <c r="AF393" i="1" s="1"/>
  <c r="E393" i="1"/>
  <c r="AE393" i="1" s="1"/>
  <c r="D393" i="1"/>
  <c r="C393" i="1"/>
  <c r="FO392" i="1"/>
  <c r="FN392" i="1"/>
  <c r="FM392" i="1"/>
  <c r="FK392" i="1"/>
  <c r="FJ392" i="1"/>
  <c r="FI392" i="1"/>
  <c r="FH392" i="1"/>
  <c r="CE392" i="1"/>
  <c r="BN392" i="1"/>
  <c r="BJ392" i="1"/>
  <c r="BI392" i="1"/>
  <c r="AX392" i="1"/>
  <c r="AT392" i="1"/>
  <c r="AP392" i="1"/>
  <c r="AN392" i="1"/>
  <c r="AM392" i="1"/>
  <c r="AJ392" i="1"/>
  <c r="AI392" i="1"/>
  <c r="BR392" i="1" s="1"/>
  <c r="AD392" i="1"/>
  <c r="X392" i="1"/>
  <c r="BY392" i="1" s="1"/>
  <c r="BZ392" i="1" s="1"/>
  <c r="W392" i="1"/>
  <c r="BU392" i="1" s="1"/>
  <c r="BV392" i="1" s="1"/>
  <c r="V392" i="1"/>
  <c r="BQ392" i="1" s="1"/>
  <c r="U392" i="1"/>
  <c r="BM392" i="1" s="1"/>
  <c r="T392" i="1"/>
  <c r="S392" i="1"/>
  <c r="BE392" i="1" s="1"/>
  <c r="BF392" i="1" s="1"/>
  <c r="R392" i="1"/>
  <c r="BA392" i="1" s="1"/>
  <c r="BB392" i="1" s="1"/>
  <c r="Q392" i="1"/>
  <c r="AW392" i="1" s="1"/>
  <c r="P392" i="1"/>
  <c r="AS392" i="1" s="1"/>
  <c r="O392" i="1"/>
  <c r="AO392" i="1" s="1"/>
  <c r="N392" i="1"/>
  <c r="M392" i="1"/>
  <c r="L392" i="1"/>
  <c r="K392" i="1"/>
  <c r="AK392" i="1" s="1"/>
  <c r="CC392" i="1" s="1"/>
  <c r="J392" i="1"/>
  <c r="I392" i="1"/>
  <c r="H392" i="1"/>
  <c r="AH392" i="1" s="1"/>
  <c r="G392" i="1"/>
  <c r="AG392" i="1" s="1"/>
  <c r="F392" i="1"/>
  <c r="AF392" i="1" s="1"/>
  <c r="E392" i="1"/>
  <c r="AE392" i="1" s="1"/>
  <c r="D392" i="1"/>
  <c r="C392" i="1"/>
  <c r="AC392" i="1" s="1"/>
  <c r="FO391" i="1"/>
  <c r="FK391" i="1"/>
  <c r="FL391" i="1" s="1"/>
  <c r="FL392" i="1" s="1"/>
  <c r="FL393" i="1" s="1"/>
  <c r="FL394" i="1" s="1"/>
  <c r="FL395" i="1" s="1"/>
  <c r="FL396" i="1" s="1"/>
  <c r="FL397" i="1" s="1"/>
  <c r="FL398" i="1" s="1"/>
  <c r="FL399" i="1" s="1"/>
  <c r="FL400" i="1" s="1"/>
  <c r="FL401" i="1" s="1"/>
  <c r="FL402" i="1" s="1"/>
  <c r="FL403" i="1" s="1"/>
  <c r="FL404" i="1" s="1"/>
  <c r="FL405" i="1" s="1"/>
  <c r="FJ391" i="1"/>
  <c r="FI391" i="1"/>
  <c r="FH391" i="1"/>
  <c r="CD391" i="1"/>
  <c r="BU391" i="1"/>
  <c r="BM391" i="1"/>
  <c r="BN391" i="1" s="1"/>
  <c r="BJ391" i="1"/>
  <c r="BI391" i="1"/>
  <c r="BF391" i="1"/>
  <c r="BE391" i="1"/>
  <c r="AS391" i="1"/>
  <c r="AT391" i="1" s="1"/>
  <c r="AP391" i="1"/>
  <c r="AO391" i="1"/>
  <c r="AJ391" i="1"/>
  <c r="AH391" i="1"/>
  <c r="AG391" i="1"/>
  <c r="AD391" i="1"/>
  <c r="AC391" i="1"/>
  <c r="X391" i="1"/>
  <c r="BY391" i="1" s="1"/>
  <c r="W391" i="1"/>
  <c r="V391" i="1"/>
  <c r="BQ391" i="1" s="1"/>
  <c r="U391" i="1"/>
  <c r="T391" i="1"/>
  <c r="S391" i="1"/>
  <c r="R391" i="1"/>
  <c r="BA391" i="1" s="1"/>
  <c r="BB391" i="1" s="1"/>
  <c r="Q391" i="1"/>
  <c r="AW391" i="1" s="1"/>
  <c r="AX391" i="1" s="1"/>
  <c r="P391" i="1"/>
  <c r="O391" i="1"/>
  <c r="N391" i="1"/>
  <c r="AN391" i="1" s="1"/>
  <c r="M391" i="1"/>
  <c r="L391" i="1"/>
  <c r="AL391" i="1" s="1"/>
  <c r="K391" i="1"/>
  <c r="AK391" i="1" s="1"/>
  <c r="CC391" i="1" s="1"/>
  <c r="J391" i="1"/>
  <c r="I391" i="1"/>
  <c r="AI391" i="1" s="1"/>
  <c r="BR391" i="1" s="1"/>
  <c r="H391" i="1"/>
  <c r="G391" i="1"/>
  <c r="F391" i="1"/>
  <c r="AF391" i="1" s="1"/>
  <c r="E391" i="1"/>
  <c r="AE391" i="1" s="1"/>
  <c r="D391" i="1"/>
  <c r="C391" i="1"/>
  <c r="FO390" i="1"/>
  <c r="FK390" i="1"/>
  <c r="FJ390" i="1"/>
  <c r="FI390" i="1"/>
  <c r="FH390" i="1"/>
  <c r="CE390" i="1"/>
  <c r="BY390" i="1"/>
  <c r="BZ390" i="1" s="1"/>
  <c r="BI390" i="1"/>
  <c r="BJ390" i="1" s="1"/>
  <c r="AX390" i="1"/>
  <c r="AW390" i="1"/>
  <c r="AT390" i="1"/>
  <c r="AP390" i="1"/>
  <c r="AN390" i="1"/>
  <c r="AM390" i="1"/>
  <c r="AL390" i="1"/>
  <c r="AJ390" i="1"/>
  <c r="AD390" i="1"/>
  <c r="X390" i="1"/>
  <c r="W390" i="1"/>
  <c r="BU390" i="1" s="1"/>
  <c r="BV390" i="1" s="1"/>
  <c r="V390" i="1"/>
  <c r="BQ390" i="1" s="1"/>
  <c r="BR390" i="1" s="1"/>
  <c r="U390" i="1"/>
  <c r="BM390" i="1" s="1"/>
  <c r="BN390" i="1" s="1"/>
  <c r="T390" i="1"/>
  <c r="S390" i="1"/>
  <c r="BE390" i="1" s="1"/>
  <c r="BF390" i="1" s="1"/>
  <c r="R390" i="1"/>
  <c r="BA390" i="1" s="1"/>
  <c r="BB390" i="1" s="1"/>
  <c r="Q390" i="1"/>
  <c r="P390" i="1"/>
  <c r="AS390" i="1" s="1"/>
  <c r="O390" i="1"/>
  <c r="AO390" i="1" s="1"/>
  <c r="N390" i="1"/>
  <c r="M390" i="1"/>
  <c r="L390" i="1"/>
  <c r="CD390" i="1" s="1"/>
  <c r="K390" i="1"/>
  <c r="AK390" i="1" s="1"/>
  <c r="CC390" i="1" s="1"/>
  <c r="J390" i="1"/>
  <c r="I390" i="1"/>
  <c r="AI390" i="1" s="1"/>
  <c r="H390" i="1"/>
  <c r="AH390" i="1" s="1"/>
  <c r="G390" i="1"/>
  <c r="AG390" i="1" s="1"/>
  <c r="F390" i="1"/>
  <c r="AF390" i="1" s="1"/>
  <c r="E390" i="1"/>
  <c r="AE390" i="1" s="1"/>
  <c r="D390" i="1"/>
  <c r="C390" i="1"/>
  <c r="AC390" i="1" s="1"/>
  <c r="FO389" i="1"/>
  <c r="FK389" i="1"/>
  <c r="FJ389" i="1"/>
  <c r="FI389" i="1"/>
  <c r="FH389" i="1"/>
  <c r="BM389" i="1"/>
  <c r="BN389" i="1" s="1"/>
  <c r="BJ389" i="1"/>
  <c r="BI389" i="1"/>
  <c r="BF389" i="1"/>
  <c r="BE389" i="1"/>
  <c r="BB389" i="1"/>
  <c r="AS389" i="1"/>
  <c r="AT389" i="1" s="1"/>
  <c r="AP389" i="1"/>
  <c r="AO389" i="1"/>
  <c r="AH389" i="1"/>
  <c r="AG389" i="1"/>
  <c r="AD389" i="1"/>
  <c r="AC389" i="1"/>
  <c r="X389" i="1"/>
  <c r="BY389" i="1" s="1"/>
  <c r="BZ389" i="1" s="1"/>
  <c r="W389" i="1"/>
  <c r="BU389" i="1" s="1"/>
  <c r="BV389" i="1" s="1"/>
  <c r="V389" i="1"/>
  <c r="BQ389" i="1" s="1"/>
  <c r="BR389" i="1" s="1"/>
  <c r="U389" i="1"/>
  <c r="T389" i="1"/>
  <c r="S389" i="1"/>
  <c r="R389" i="1"/>
  <c r="BA389" i="1" s="1"/>
  <c r="Q389" i="1"/>
  <c r="AW389" i="1" s="1"/>
  <c r="AX389" i="1" s="1"/>
  <c r="P389" i="1"/>
  <c r="O389" i="1"/>
  <c r="N389" i="1"/>
  <c r="AN389" i="1" s="1"/>
  <c r="M389" i="1"/>
  <c r="L389" i="1"/>
  <c r="K389" i="1"/>
  <c r="AK389" i="1" s="1"/>
  <c r="CC389" i="1" s="1"/>
  <c r="J389" i="1"/>
  <c r="AJ389" i="1" s="1"/>
  <c r="I389" i="1"/>
  <c r="AI389" i="1" s="1"/>
  <c r="H389" i="1"/>
  <c r="G389" i="1"/>
  <c r="F389" i="1"/>
  <c r="AF389" i="1" s="1"/>
  <c r="E389" i="1"/>
  <c r="AE389" i="1" s="1"/>
  <c r="D389" i="1"/>
  <c r="C389" i="1"/>
  <c r="FO388" i="1"/>
  <c r="FN388" i="1"/>
  <c r="FM388" i="1"/>
  <c r="FL388" i="1"/>
  <c r="FL389" i="1" s="1"/>
  <c r="FL390" i="1" s="1"/>
  <c r="FK388" i="1"/>
  <c r="FJ388" i="1"/>
  <c r="FI388" i="1"/>
  <c r="FH388" i="1"/>
  <c r="CE388" i="1"/>
  <c r="BR388" i="1"/>
  <c r="BN388" i="1"/>
  <c r="BJ388" i="1"/>
  <c r="BI388" i="1"/>
  <c r="AW388" i="1"/>
  <c r="AX388" i="1" s="1"/>
  <c r="AT388" i="1"/>
  <c r="AP388" i="1"/>
  <c r="AN388" i="1"/>
  <c r="AM388" i="1"/>
  <c r="AI388" i="1"/>
  <c r="AD388" i="1"/>
  <c r="X388" i="1"/>
  <c r="BY388" i="1" s="1"/>
  <c r="BZ388" i="1" s="1"/>
  <c r="W388" i="1"/>
  <c r="BU388" i="1" s="1"/>
  <c r="BV388" i="1" s="1"/>
  <c r="V388" i="1"/>
  <c r="BQ388" i="1" s="1"/>
  <c r="U388" i="1"/>
  <c r="BM388" i="1" s="1"/>
  <c r="T388" i="1"/>
  <c r="S388" i="1"/>
  <c r="BE388" i="1" s="1"/>
  <c r="BF388" i="1" s="1"/>
  <c r="R388" i="1"/>
  <c r="BA388" i="1" s="1"/>
  <c r="BB388" i="1" s="1"/>
  <c r="Q388" i="1"/>
  <c r="P388" i="1"/>
  <c r="AS388" i="1" s="1"/>
  <c r="O388" i="1"/>
  <c r="AO388" i="1" s="1"/>
  <c r="N388" i="1"/>
  <c r="M388" i="1"/>
  <c r="L388" i="1"/>
  <c r="K388" i="1"/>
  <c r="AK388" i="1" s="1"/>
  <c r="CC388" i="1" s="1"/>
  <c r="J388" i="1"/>
  <c r="AJ388" i="1" s="1"/>
  <c r="I388" i="1"/>
  <c r="H388" i="1"/>
  <c r="AH388" i="1" s="1"/>
  <c r="G388" i="1"/>
  <c r="AG388" i="1" s="1"/>
  <c r="F388" i="1"/>
  <c r="AF388" i="1" s="1"/>
  <c r="E388" i="1"/>
  <c r="AE388" i="1" s="1"/>
  <c r="D388" i="1"/>
  <c r="C388" i="1"/>
  <c r="AC388" i="1" s="1"/>
  <c r="FO387" i="1"/>
  <c r="FL387" i="1"/>
  <c r="FK387" i="1"/>
  <c r="FJ387" i="1"/>
  <c r="FI387" i="1"/>
  <c r="FH387" i="1"/>
  <c r="BM387" i="1"/>
  <c r="BN387" i="1" s="1"/>
  <c r="BJ387" i="1"/>
  <c r="BI387" i="1"/>
  <c r="BF387" i="1"/>
  <c r="BE387" i="1"/>
  <c r="BB387" i="1"/>
  <c r="AS387" i="1"/>
  <c r="AT387" i="1" s="1"/>
  <c r="AP387" i="1"/>
  <c r="AO387" i="1"/>
  <c r="AH387" i="1"/>
  <c r="AG387" i="1"/>
  <c r="AD387" i="1"/>
  <c r="AC387" i="1"/>
  <c r="X387" i="1"/>
  <c r="BY387" i="1" s="1"/>
  <c r="BZ387" i="1" s="1"/>
  <c r="W387" i="1"/>
  <c r="BU387" i="1" s="1"/>
  <c r="BV387" i="1" s="1"/>
  <c r="V387" i="1"/>
  <c r="BQ387" i="1" s="1"/>
  <c r="BR387" i="1" s="1"/>
  <c r="U387" i="1"/>
  <c r="T387" i="1"/>
  <c r="S387" i="1"/>
  <c r="R387" i="1"/>
  <c r="BA387" i="1" s="1"/>
  <c r="Q387" i="1"/>
  <c r="AW387" i="1" s="1"/>
  <c r="AX387" i="1" s="1"/>
  <c r="P387" i="1"/>
  <c r="O387" i="1"/>
  <c r="N387" i="1"/>
  <c r="AN387" i="1" s="1"/>
  <c r="M387" i="1"/>
  <c r="L387" i="1"/>
  <c r="K387" i="1"/>
  <c r="AK387" i="1" s="1"/>
  <c r="CC387" i="1" s="1"/>
  <c r="J387" i="1"/>
  <c r="AJ387" i="1" s="1"/>
  <c r="I387" i="1"/>
  <c r="AI387" i="1" s="1"/>
  <c r="H387" i="1"/>
  <c r="G387" i="1"/>
  <c r="F387" i="1"/>
  <c r="AF387" i="1" s="1"/>
  <c r="E387" i="1"/>
  <c r="AE387" i="1" s="1"/>
  <c r="D387" i="1"/>
  <c r="C387" i="1"/>
  <c r="FO386" i="1"/>
  <c r="FK386" i="1"/>
  <c r="FJ386" i="1"/>
  <c r="FI386" i="1"/>
  <c r="FH386" i="1"/>
  <c r="CE386" i="1"/>
  <c r="BR386" i="1"/>
  <c r="BN386" i="1"/>
  <c r="BI386" i="1"/>
  <c r="BJ386" i="1" s="1"/>
  <c r="AX386" i="1"/>
  <c r="AT386" i="1"/>
  <c r="AP386" i="1"/>
  <c r="AN386" i="1"/>
  <c r="AM386" i="1"/>
  <c r="AJ386" i="1"/>
  <c r="AI386" i="1"/>
  <c r="AD386" i="1"/>
  <c r="X386" i="1"/>
  <c r="BY386" i="1" s="1"/>
  <c r="BZ386" i="1" s="1"/>
  <c r="W386" i="1"/>
  <c r="BU386" i="1" s="1"/>
  <c r="BV386" i="1" s="1"/>
  <c r="V386" i="1"/>
  <c r="BQ386" i="1" s="1"/>
  <c r="U386" i="1"/>
  <c r="BM386" i="1" s="1"/>
  <c r="T386" i="1"/>
  <c r="S386" i="1"/>
  <c r="BE386" i="1" s="1"/>
  <c r="BF386" i="1" s="1"/>
  <c r="R386" i="1"/>
  <c r="BA386" i="1" s="1"/>
  <c r="BB386" i="1" s="1"/>
  <c r="Q386" i="1"/>
  <c r="AW386" i="1" s="1"/>
  <c r="P386" i="1"/>
  <c r="AS386" i="1" s="1"/>
  <c r="O386" i="1"/>
  <c r="AO386" i="1" s="1"/>
  <c r="N386" i="1"/>
  <c r="M386" i="1"/>
  <c r="L386" i="1"/>
  <c r="K386" i="1"/>
  <c r="AK386" i="1" s="1"/>
  <c r="CC386" i="1" s="1"/>
  <c r="J386" i="1"/>
  <c r="I386" i="1"/>
  <c r="H386" i="1"/>
  <c r="AH386" i="1" s="1"/>
  <c r="G386" i="1"/>
  <c r="AG386" i="1" s="1"/>
  <c r="F386" i="1"/>
  <c r="AF386" i="1" s="1"/>
  <c r="E386" i="1"/>
  <c r="AE386" i="1" s="1"/>
  <c r="D386" i="1"/>
  <c r="C386" i="1"/>
  <c r="AC386" i="1" s="1"/>
  <c r="FO385" i="1"/>
  <c r="FK385" i="1"/>
  <c r="FJ385" i="1"/>
  <c r="FI385" i="1"/>
  <c r="FH385" i="1"/>
  <c r="CE385" i="1"/>
  <c r="CD385" i="1"/>
  <c r="BU385" i="1"/>
  <c r="BM385" i="1"/>
  <c r="BN385" i="1" s="1"/>
  <c r="BJ385" i="1"/>
  <c r="BI385" i="1"/>
  <c r="BE385" i="1"/>
  <c r="AS385" i="1"/>
  <c r="AT385" i="1" s="1"/>
  <c r="AP385" i="1"/>
  <c r="AO385" i="1"/>
  <c r="AL385" i="1"/>
  <c r="AJ385" i="1"/>
  <c r="AH385" i="1"/>
  <c r="AG385" i="1"/>
  <c r="AD385" i="1"/>
  <c r="AC385" i="1"/>
  <c r="X385" i="1"/>
  <c r="BY385" i="1" s="1"/>
  <c r="W385" i="1"/>
  <c r="V385" i="1"/>
  <c r="BQ385" i="1" s="1"/>
  <c r="U385" i="1"/>
  <c r="T385" i="1"/>
  <c r="S385" i="1"/>
  <c r="R385" i="1"/>
  <c r="BA385" i="1" s="1"/>
  <c r="BB385" i="1" s="1"/>
  <c r="Q385" i="1"/>
  <c r="AW385" i="1" s="1"/>
  <c r="AX385" i="1" s="1"/>
  <c r="P385" i="1"/>
  <c r="O385" i="1"/>
  <c r="N385" i="1"/>
  <c r="AN385" i="1" s="1"/>
  <c r="M385" i="1"/>
  <c r="AM385" i="1" s="1"/>
  <c r="L385" i="1"/>
  <c r="K385" i="1"/>
  <c r="AK385" i="1" s="1"/>
  <c r="CC385" i="1" s="1"/>
  <c r="J385" i="1"/>
  <c r="I385" i="1"/>
  <c r="AI385" i="1" s="1"/>
  <c r="H385" i="1"/>
  <c r="G385" i="1"/>
  <c r="F385" i="1"/>
  <c r="AF385" i="1" s="1"/>
  <c r="E385" i="1"/>
  <c r="AE385" i="1" s="1"/>
  <c r="D385" i="1"/>
  <c r="C385" i="1"/>
  <c r="FO384" i="1"/>
  <c r="FK384" i="1"/>
  <c r="FJ384" i="1"/>
  <c r="FI384" i="1"/>
  <c r="FH384" i="1"/>
  <c r="CE384" i="1"/>
  <c r="BU384" i="1"/>
  <c r="BR384" i="1"/>
  <c r="BJ384" i="1"/>
  <c r="BA384" i="1"/>
  <c r="BB384" i="1" s="1"/>
  <c r="AX384" i="1"/>
  <c r="AW384" i="1"/>
  <c r="AT384" i="1"/>
  <c r="AS384" i="1"/>
  <c r="AP384" i="1"/>
  <c r="AM384" i="1"/>
  <c r="AG384" i="1"/>
  <c r="AF384" i="1"/>
  <c r="AE384" i="1"/>
  <c r="AD384" i="1"/>
  <c r="X384" i="1"/>
  <c r="BY384" i="1" s="1"/>
  <c r="BZ384" i="1" s="1"/>
  <c r="W384" i="1"/>
  <c r="V384" i="1"/>
  <c r="BQ384" i="1" s="1"/>
  <c r="U384" i="1"/>
  <c r="BM384" i="1" s="1"/>
  <c r="BN384" i="1" s="1"/>
  <c r="T384" i="1"/>
  <c r="BI384" i="1" s="1"/>
  <c r="S384" i="1"/>
  <c r="BE384" i="1" s="1"/>
  <c r="BF384" i="1" s="1"/>
  <c r="R384" i="1"/>
  <c r="Q384" i="1"/>
  <c r="P384" i="1"/>
  <c r="O384" i="1"/>
  <c r="AO384" i="1" s="1"/>
  <c r="N384" i="1"/>
  <c r="AN384" i="1" s="1"/>
  <c r="M384" i="1"/>
  <c r="L384" i="1"/>
  <c r="K384" i="1"/>
  <c r="AK384" i="1" s="1"/>
  <c r="CC384" i="1" s="1"/>
  <c r="J384" i="1"/>
  <c r="AJ384" i="1" s="1"/>
  <c r="I384" i="1"/>
  <c r="AI384" i="1" s="1"/>
  <c r="H384" i="1"/>
  <c r="AH384" i="1" s="1"/>
  <c r="G384" i="1"/>
  <c r="F384" i="1"/>
  <c r="E384" i="1"/>
  <c r="D384" i="1"/>
  <c r="C384" i="1"/>
  <c r="AC384" i="1" s="1"/>
  <c r="FO383" i="1"/>
  <c r="FM383" i="1"/>
  <c r="FK383" i="1"/>
  <c r="FJ383" i="1"/>
  <c r="FI383" i="1"/>
  <c r="FH383" i="1"/>
  <c r="BM383" i="1"/>
  <c r="BN383" i="1" s="1"/>
  <c r="BJ383" i="1"/>
  <c r="BI383" i="1"/>
  <c r="BE383" i="1"/>
  <c r="BF383" i="1" s="1"/>
  <c r="BB383" i="1"/>
  <c r="AX383" i="1"/>
  <c r="AN383" i="1"/>
  <c r="AM383" i="1"/>
  <c r="AH383" i="1"/>
  <c r="AG383" i="1"/>
  <c r="AF383" i="1"/>
  <c r="AE383" i="1"/>
  <c r="X383" i="1"/>
  <c r="BY383" i="1" s="1"/>
  <c r="BZ383" i="1" s="1"/>
  <c r="W383" i="1"/>
  <c r="BU383" i="1" s="1"/>
  <c r="BV383" i="1" s="1"/>
  <c r="V383" i="1"/>
  <c r="BQ383" i="1" s="1"/>
  <c r="BR383" i="1" s="1"/>
  <c r="U383" i="1"/>
  <c r="T383" i="1"/>
  <c r="S383" i="1"/>
  <c r="R383" i="1"/>
  <c r="BA383" i="1" s="1"/>
  <c r="Q383" i="1"/>
  <c r="AW383" i="1" s="1"/>
  <c r="P383" i="1"/>
  <c r="AS383" i="1" s="1"/>
  <c r="AT383" i="1" s="1"/>
  <c r="O383" i="1"/>
  <c r="AO383" i="1" s="1"/>
  <c r="AP383" i="1" s="1"/>
  <c r="N383" i="1"/>
  <c r="M383" i="1"/>
  <c r="CE383" i="1" s="1"/>
  <c r="L383" i="1"/>
  <c r="K383" i="1"/>
  <c r="AK383" i="1" s="1"/>
  <c r="CC383" i="1" s="1"/>
  <c r="J383" i="1"/>
  <c r="AJ383" i="1" s="1"/>
  <c r="I383" i="1"/>
  <c r="AI383" i="1" s="1"/>
  <c r="H383" i="1"/>
  <c r="G383" i="1"/>
  <c r="F383" i="1"/>
  <c r="E383" i="1"/>
  <c r="D383" i="1"/>
  <c r="AD383" i="1" s="1"/>
  <c r="C383" i="1"/>
  <c r="AC383" i="1" s="1"/>
  <c r="FO382" i="1"/>
  <c r="FM382" i="1"/>
  <c r="FK382" i="1"/>
  <c r="FJ382" i="1"/>
  <c r="FI382" i="1"/>
  <c r="FH382" i="1"/>
  <c r="CE382" i="1"/>
  <c r="BR382" i="1"/>
  <c r="BM382" i="1"/>
  <c r="BN382" i="1" s="1"/>
  <c r="BJ382" i="1"/>
  <c r="BI382" i="1"/>
  <c r="BF382" i="1"/>
  <c r="BA382" i="1"/>
  <c r="BB382" i="1" s="1"/>
  <c r="AO382" i="1"/>
  <c r="AP382" i="1" s="1"/>
  <c r="AN382" i="1"/>
  <c r="AM382" i="1"/>
  <c r="AJ382" i="1"/>
  <c r="AI382" i="1"/>
  <c r="AH382" i="1"/>
  <c r="AC382" i="1"/>
  <c r="X382" i="1"/>
  <c r="BY382" i="1" s="1"/>
  <c r="W382" i="1"/>
  <c r="BU382" i="1" s="1"/>
  <c r="V382" i="1"/>
  <c r="BQ382" i="1" s="1"/>
  <c r="U382" i="1"/>
  <c r="T382" i="1"/>
  <c r="S382" i="1"/>
  <c r="BE382" i="1" s="1"/>
  <c r="R382" i="1"/>
  <c r="Q382" i="1"/>
  <c r="AW382" i="1" s="1"/>
  <c r="AX382" i="1" s="1"/>
  <c r="P382" i="1"/>
  <c r="AS382" i="1" s="1"/>
  <c r="AT382" i="1" s="1"/>
  <c r="O382" i="1"/>
  <c r="N382" i="1"/>
  <c r="M382" i="1"/>
  <c r="L382" i="1"/>
  <c r="K382" i="1"/>
  <c r="AK382" i="1" s="1"/>
  <c r="CC382" i="1" s="1"/>
  <c r="J382" i="1"/>
  <c r="I382" i="1"/>
  <c r="H382" i="1"/>
  <c r="G382" i="1"/>
  <c r="AG382" i="1" s="1"/>
  <c r="F382" i="1"/>
  <c r="AF382" i="1" s="1"/>
  <c r="E382" i="1"/>
  <c r="AE382" i="1" s="1"/>
  <c r="D382" i="1"/>
  <c r="AD382" i="1" s="1"/>
  <c r="C382" i="1"/>
  <c r="FO381" i="1"/>
  <c r="FK381" i="1"/>
  <c r="FJ381" i="1"/>
  <c r="FI381" i="1"/>
  <c r="FH381" i="1"/>
  <c r="CE381" i="1"/>
  <c r="BM381" i="1"/>
  <c r="BN381" i="1" s="1"/>
  <c r="BI381" i="1"/>
  <c r="BJ381" i="1" s="1"/>
  <c r="BF381" i="1"/>
  <c r="BA381" i="1"/>
  <c r="BB381" i="1" s="1"/>
  <c r="AW381" i="1"/>
  <c r="AX381" i="1" s="1"/>
  <c r="AN381" i="1"/>
  <c r="AM381" i="1"/>
  <c r="AI381" i="1"/>
  <c r="AH381" i="1"/>
  <c r="AG381" i="1"/>
  <c r="AF381" i="1"/>
  <c r="AE381" i="1"/>
  <c r="X381" i="1"/>
  <c r="BY381" i="1" s="1"/>
  <c r="BZ381" i="1" s="1"/>
  <c r="W381" i="1"/>
  <c r="BU381" i="1" s="1"/>
  <c r="BV381" i="1" s="1"/>
  <c r="V381" i="1"/>
  <c r="BQ381" i="1" s="1"/>
  <c r="BR381" i="1" s="1"/>
  <c r="U381" i="1"/>
  <c r="T381" i="1"/>
  <c r="S381" i="1"/>
  <c r="BE381" i="1" s="1"/>
  <c r="R381" i="1"/>
  <c r="Q381" i="1"/>
  <c r="P381" i="1"/>
  <c r="AS381" i="1" s="1"/>
  <c r="AT381" i="1" s="1"/>
  <c r="O381" i="1"/>
  <c r="AO381" i="1" s="1"/>
  <c r="AP381" i="1" s="1"/>
  <c r="N381" i="1"/>
  <c r="M381" i="1"/>
  <c r="L381" i="1"/>
  <c r="K381" i="1"/>
  <c r="AK381" i="1" s="1"/>
  <c r="CC381" i="1" s="1"/>
  <c r="J381" i="1"/>
  <c r="AJ381" i="1" s="1"/>
  <c r="I381" i="1"/>
  <c r="H381" i="1"/>
  <c r="G381" i="1"/>
  <c r="F381" i="1"/>
  <c r="E381" i="1"/>
  <c r="D381" i="1"/>
  <c r="AD381" i="1" s="1"/>
  <c r="C381" i="1"/>
  <c r="AC381" i="1" s="1"/>
  <c r="FO380" i="1"/>
  <c r="FM380" i="1"/>
  <c r="FK380" i="1"/>
  <c r="FJ380" i="1"/>
  <c r="FI380" i="1"/>
  <c r="FH380" i="1"/>
  <c r="CE380" i="1"/>
  <c r="CD380" i="1"/>
  <c r="BU380" i="1"/>
  <c r="BF380" i="1"/>
  <c r="AO380" i="1"/>
  <c r="AP380" i="1" s="1"/>
  <c r="AN380" i="1"/>
  <c r="AM380" i="1"/>
  <c r="AL380" i="1"/>
  <c r="AK380" i="1"/>
  <c r="CC380" i="1" s="1"/>
  <c r="AJ380" i="1"/>
  <c r="AI380" i="1"/>
  <c r="AG380" i="1"/>
  <c r="AC380" i="1"/>
  <c r="X380" i="1"/>
  <c r="BY380" i="1" s="1"/>
  <c r="W380" i="1"/>
  <c r="V380" i="1"/>
  <c r="BQ380" i="1" s="1"/>
  <c r="U380" i="1"/>
  <c r="BM380" i="1" s="1"/>
  <c r="BN380" i="1" s="1"/>
  <c r="T380" i="1"/>
  <c r="BI380" i="1" s="1"/>
  <c r="BJ380" i="1" s="1"/>
  <c r="S380" i="1"/>
  <c r="BE380" i="1" s="1"/>
  <c r="R380" i="1"/>
  <c r="BA380" i="1" s="1"/>
  <c r="Q380" i="1"/>
  <c r="AW380" i="1" s="1"/>
  <c r="AX380" i="1" s="1"/>
  <c r="P380" i="1"/>
  <c r="AS380" i="1" s="1"/>
  <c r="AT380" i="1" s="1"/>
  <c r="O380" i="1"/>
  <c r="N380" i="1"/>
  <c r="M380" i="1"/>
  <c r="L380" i="1"/>
  <c r="K380" i="1"/>
  <c r="J380" i="1"/>
  <c r="I380" i="1"/>
  <c r="H380" i="1"/>
  <c r="AH380" i="1" s="1"/>
  <c r="G380" i="1"/>
  <c r="F380" i="1"/>
  <c r="AF380" i="1" s="1"/>
  <c r="E380" i="1"/>
  <c r="AE380" i="1" s="1"/>
  <c r="D380" i="1"/>
  <c r="AD380" i="1" s="1"/>
  <c r="C380" i="1"/>
  <c r="FO379" i="1"/>
  <c r="FK379" i="1"/>
  <c r="FJ379" i="1"/>
  <c r="FM378" i="1" s="1"/>
  <c r="FI379" i="1"/>
  <c r="FH379" i="1"/>
  <c r="CE379" i="1"/>
  <c r="BQ379" i="1"/>
  <c r="BR379" i="1" s="1"/>
  <c r="BN379" i="1"/>
  <c r="BM379" i="1"/>
  <c r="BJ379" i="1"/>
  <c r="BI379" i="1"/>
  <c r="BA379" i="1"/>
  <c r="BB379" i="1" s="1"/>
  <c r="AX379" i="1"/>
  <c r="AW379" i="1"/>
  <c r="AN379" i="1"/>
  <c r="AM379" i="1"/>
  <c r="AI379" i="1"/>
  <c r="AH379" i="1"/>
  <c r="AG379" i="1"/>
  <c r="AF379" i="1"/>
  <c r="AE379" i="1"/>
  <c r="X379" i="1"/>
  <c r="BY379" i="1" s="1"/>
  <c r="BZ379" i="1" s="1"/>
  <c r="W379" i="1"/>
  <c r="BU379" i="1" s="1"/>
  <c r="BV379" i="1" s="1"/>
  <c r="V379" i="1"/>
  <c r="U379" i="1"/>
  <c r="T379" i="1"/>
  <c r="S379" i="1"/>
  <c r="BE379" i="1" s="1"/>
  <c r="BF379" i="1" s="1"/>
  <c r="R379" i="1"/>
  <c r="Q379" i="1"/>
  <c r="P379" i="1"/>
  <c r="AS379" i="1" s="1"/>
  <c r="AT379" i="1" s="1"/>
  <c r="O379" i="1"/>
  <c r="AO379" i="1" s="1"/>
  <c r="AP379" i="1" s="1"/>
  <c r="N379" i="1"/>
  <c r="M379" i="1"/>
  <c r="L379" i="1"/>
  <c r="K379" i="1"/>
  <c r="AK379" i="1" s="1"/>
  <c r="CC379" i="1" s="1"/>
  <c r="J379" i="1"/>
  <c r="AJ379" i="1" s="1"/>
  <c r="I379" i="1"/>
  <c r="H379" i="1"/>
  <c r="G379" i="1"/>
  <c r="F379" i="1"/>
  <c r="E379" i="1"/>
  <c r="D379" i="1"/>
  <c r="AD379" i="1" s="1"/>
  <c r="C379" i="1"/>
  <c r="AC379" i="1" s="1"/>
  <c r="FO378" i="1"/>
  <c r="FK378" i="1"/>
  <c r="FJ378" i="1"/>
  <c r="FI378" i="1"/>
  <c r="FH378" i="1"/>
  <c r="CE378" i="1"/>
  <c r="CD378" i="1"/>
  <c r="CC378" i="1"/>
  <c r="BV378" i="1"/>
  <c r="BU378" i="1"/>
  <c r="BM378" i="1"/>
  <c r="BN378" i="1" s="1"/>
  <c r="BI378" i="1"/>
  <c r="BF378" i="1"/>
  <c r="BE378" i="1"/>
  <c r="AN378" i="1"/>
  <c r="AM378" i="1"/>
  <c r="AL378" i="1"/>
  <c r="AK378" i="1"/>
  <c r="AJ378" i="1"/>
  <c r="AH378" i="1"/>
  <c r="AG378" i="1"/>
  <c r="X378" i="1"/>
  <c r="BY378" i="1" s="1"/>
  <c r="W378" i="1"/>
  <c r="V378" i="1"/>
  <c r="BQ378" i="1" s="1"/>
  <c r="U378" i="1"/>
  <c r="T378" i="1"/>
  <c r="S378" i="1"/>
  <c r="R378" i="1"/>
  <c r="BA378" i="1" s="1"/>
  <c r="BB378" i="1" s="1"/>
  <c r="Q378" i="1"/>
  <c r="AW378" i="1" s="1"/>
  <c r="AX378" i="1" s="1"/>
  <c r="P378" i="1"/>
  <c r="AS378" i="1" s="1"/>
  <c r="AT378" i="1" s="1"/>
  <c r="O378" i="1"/>
  <c r="AO378" i="1" s="1"/>
  <c r="AP378" i="1" s="1"/>
  <c r="N378" i="1"/>
  <c r="M378" i="1"/>
  <c r="L378" i="1"/>
  <c r="K378" i="1"/>
  <c r="J378" i="1"/>
  <c r="I378" i="1"/>
  <c r="AI378" i="1" s="1"/>
  <c r="BR378" i="1" s="1"/>
  <c r="H378" i="1"/>
  <c r="G378" i="1"/>
  <c r="F378" i="1"/>
  <c r="AF378" i="1" s="1"/>
  <c r="E378" i="1"/>
  <c r="AE378" i="1" s="1"/>
  <c r="D378" i="1"/>
  <c r="AD378" i="1" s="1"/>
  <c r="C378" i="1"/>
  <c r="AC378" i="1" s="1"/>
  <c r="FO377" i="1"/>
  <c r="FK377" i="1"/>
  <c r="FJ377" i="1"/>
  <c r="FI377" i="1"/>
  <c r="FH377" i="1"/>
  <c r="BM377" i="1"/>
  <c r="BN377" i="1" s="1"/>
  <c r="BJ377" i="1"/>
  <c r="BE377" i="1"/>
  <c r="BF377" i="1" s="1"/>
  <c r="BB377" i="1"/>
  <c r="AX377" i="1"/>
  <c r="AW377" i="1"/>
  <c r="AP377" i="1"/>
  <c r="AO377" i="1"/>
  <c r="AN377" i="1"/>
  <c r="AG377" i="1"/>
  <c r="AF377" i="1"/>
  <c r="AC377" i="1"/>
  <c r="X377" i="1"/>
  <c r="BY377" i="1" s="1"/>
  <c r="BZ377" i="1" s="1"/>
  <c r="W377" i="1"/>
  <c r="BU377" i="1" s="1"/>
  <c r="BV377" i="1" s="1"/>
  <c r="V377" i="1"/>
  <c r="BQ377" i="1" s="1"/>
  <c r="BR377" i="1" s="1"/>
  <c r="U377" i="1"/>
  <c r="T377" i="1"/>
  <c r="BI377" i="1" s="1"/>
  <c r="S377" i="1"/>
  <c r="R377" i="1"/>
  <c r="BA377" i="1" s="1"/>
  <c r="Q377" i="1"/>
  <c r="P377" i="1"/>
  <c r="AS377" i="1" s="1"/>
  <c r="AT377" i="1" s="1"/>
  <c r="O377" i="1"/>
  <c r="N377" i="1"/>
  <c r="M377" i="1"/>
  <c r="L377" i="1"/>
  <c r="K377" i="1"/>
  <c r="AK377" i="1" s="1"/>
  <c r="CC377" i="1" s="1"/>
  <c r="J377" i="1"/>
  <c r="AJ377" i="1" s="1"/>
  <c r="I377" i="1"/>
  <c r="AI377" i="1" s="1"/>
  <c r="H377" i="1"/>
  <c r="AH377" i="1" s="1"/>
  <c r="G377" i="1"/>
  <c r="F377" i="1"/>
  <c r="E377" i="1"/>
  <c r="AE377" i="1" s="1"/>
  <c r="D377" i="1"/>
  <c r="AD377" i="1" s="1"/>
  <c r="C377" i="1"/>
  <c r="FO376" i="1"/>
  <c r="FN376" i="1"/>
  <c r="FM376" i="1"/>
  <c r="FK376" i="1"/>
  <c r="FJ376" i="1"/>
  <c r="FI376" i="1"/>
  <c r="FH376" i="1"/>
  <c r="CE376" i="1"/>
  <c r="BY376" i="1"/>
  <c r="BU376" i="1"/>
  <c r="BI376" i="1"/>
  <c r="BJ376" i="1" s="1"/>
  <c r="AX376" i="1"/>
  <c r="AW376" i="1"/>
  <c r="AS376" i="1"/>
  <c r="AT376" i="1" s="1"/>
  <c r="AP376" i="1"/>
  <c r="AN376" i="1"/>
  <c r="AM376" i="1"/>
  <c r="AL376" i="1"/>
  <c r="AK376" i="1"/>
  <c r="CC376" i="1" s="1"/>
  <c r="AG376" i="1"/>
  <c r="AF376" i="1"/>
  <c r="AE376" i="1"/>
  <c r="X376" i="1"/>
  <c r="W376" i="1"/>
  <c r="V376" i="1"/>
  <c r="BQ376" i="1" s="1"/>
  <c r="U376" i="1"/>
  <c r="BM376" i="1" s="1"/>
  <c r="BN376" i="1" s="1"/>
  <c r="T376" i="1"/>
  <c r="S376" i="1"/>
  <c r="BE376" i="1" s="1"/>
  <c r="R376" i="1"/>
  <c r="BA376" i="1" s="1"/>
  <c r="BB376" i="1" s="1"/>
  <c r="Q376" i="1"/>
  <c r="P376" i="1"/>
  <c r="O376" i="1"/>
  <c r="AO376" i="1" s="1"/>
  <c r="N376" i="1"/>
  <c r="M376" i="1"/>
  <c r="L376" i="1"/>
  <c r="CD376" i="1" s="1"/>
  <c r="K376" i="1"/>
  <c r="J376" i="1"/>
  <c r="AJ376" i="1" s="1"/>
  <c r="I376" i="1"/>
  <c r="AI376" i="1" s="1"/>
  <c r="H376" i="1"/>
  <c r="AH376" i="1" s="1"/>
  <c r="G376" i="1"/>
  <c r="F376" i="1"/>
  <c r="E376" i="1"/>
  <c r="D376" i="1"/>
  <c r="AD376" i="1" s="1"/>
  <c r="C376" i="1"/>
  <c r="AC376" i="1" s="1"/>
  <c r="FO375" i="1"/>
  <c r="FK375" i="1"/>
  <c r="FJ375" i="1"/>
  <c r="FI375" i="1"/>
  <c r="FH375" i="1"/>
  <c r="CC375" i="1"/>
  <c r="BU375" i="1"/>
  <c r="BV375" i="1" s="1"/>
  <c r="BI375" i="1"/>
  <c r="BE375" i="1"/>
  <c r="BB375" i="1"/>
  <c r="AW375" i="1"/>
  <c r="AN375" i="1"/>
  <c r="AM375" i="1"/>
  <c r="AL375" i="1"/>
  <c r="AH375" i="1"/>
  <c r="AG375" i="1"/>
  <c r="AF375" i="1"/>
  <c r="AE375" i="1"/>
  <c r="X375" i="1"/>
  <c r="BY375" i="1" s="1"/>
  <c r="W375" i="1"/>
  <c r="V375" i="1"/>
  <c r="BQ375" i="1" s="1"/>
  <c r="U375" i="1"/>
  <c r="BM375" i="1" s="1"/>
  <c r="BN375" i="1" s="1"/>
  <c r="T375" i="1"/>
  <c r="S375" i="1"/>
  <c r="R375" i="1"/>
  <c r="BA375" i="1" s="1"/>
  <c r="Q375" i="1"/>
  <c r="P375" i="1"/>
  <c r="AS375" i="1" s="1"/>
  <c r="AT375" i="1" s="1"/>
  <c r="O375" i="1"/>
  <c r="AO375" i="1" s="1"/>
  <c r="AP375" i="1" s="1"/>
  <c r="N375" i="1"/>
  <c r="M375" i="1"/>
  <c r="CE375" i="1" s="1"/>
  <c r="L375" i="1"/>
  <c r="CD375" i="1" s="1"/>
  <c r="K375" i="1"/>
  <c r="AK375" i="1" s="1"/>
  <c r="J375" i="1"/>
  <c r="AJ375" i="1" s="1"/>
  <c r="I375" i="1"/>
  <c r="AI375" i="1" s="1"/>
  <c r="H375" i="1"/>
  <c r="G375" i="1"/>
  <c r="F375" i="1"/>
  <c r="E375" i="1"/>
  <c r="D375" i="1"/>
  <c r="AD375" i="1" s="1"/>
  <c r="C375" i="1"/>
  <c r="AC375" i="1" s="1"/>
  <c r="FO374" i="1"/>
  <c r="FK374" i="1"/>
  <c r="FJ374" i="1"/>
  <c r="FI374" i="1"/>
  <c r="FH374" i="1"/>
  <c r="CE374" i="1"/>
  <c r="CC374" i="1"/>
  <c r="BY374" i="1"/>
  <c r="BZ374" i="1" s="1"/>
  <c r="BV374" i="1"/>
  <c r="BU374" i="1"/>
  <c r="BQ374" i="1"/>
  <c r="AW374" i="1"/>
  <c r="AS374" i="1"/>
  <c r="AT374" i="1" s="1"/>
  <c r="AM374" i="1"/>
  <c r="AL374" i="1"/>
  <c r="AK374" i="1"/>
  <c r="AJ374" i="1"/>
  <c r="AH374" i="1"/>
  <c r="AG374" i="1"/>
  <c r="AD374" i="1"/>
  <c r="X374" i="1"/>
  <c r="W374" i="1"/>
  <c r="V374" i="1"/>
  <c r="U374" i="1"/>
  <c r="BM374" i="1" s="1"/>
  <c r="BN374" i="1" s="1"/>
  <c r="T374" i="1"/>
  <c r="BI374" i="1" s="1"/>
  <c r="BJ374" i="1" s="1"/>
  <c r="S374" i="1"/>
  <c r="BE374" i="1" s="1"/>
  <c r="BF374" i="1" s="1"/>
  <c r="R374" i="1"/>
  <c r="BA374" i="1" s="1"/>
  <c r="Q374" i="1"/>
  <c r="P374" i="1"/>
  <c r="O374" i="1"/>
  <c r="AO374" i="1" s="1"/>
  <c r="N374" i="1"/>
  <c r="AN374" i="1" s="1"/>
  <c r="M374" i="1"/>
  <c r="L374" i="1"/>
  <c r="CD374" i="1" s="1"/>
  <c r="K374" i="1"/>
  <c r="J374" i="1"/>
  <c r="I374" i="1"/>
  <c r="AI374" i="1" s="1"/>
  <c r="BB374" i="1" s="1"/>
  <c r="H374" i="1"/>
  <c r="G374" i="1"/>
  <c r="F374" i="1"/>
  <c r="AF374" i="1" s="1"/>
  <c r="E374" i="1"/>
  <c r="AE374" i="1" s="1"/>
  <c r="D374" i="1"/>
  <c r="C374" i="1"/>
  <c r="AC374" i="1" s="1"/>
  <c r="FO373" i="1"/>
  <c r="FM373" i="1"/>
  <c r="FK373" i="1"/>
  <c r="FJ373" i="1"/>
  <c r="FI373" i="1"/>
  <c r="FH373" i="1"/>
  <c r="CE373" i="1"/>
  <c r="CD373" i="1"/>
  <c r="BR373" i="1"/>
  <c r="BI373" i="1"/>
  <c r="BJ373" i="1" s="1"/>
  <c r="BF373" i="1"/>
  <c r="BE373" i="1"/>
  <c r="AW373" i="1"/>
  <c r="AX373" i="1" s="1"/>
  <c r="AS373" i="1"/>
  <c r="AT373" i="1" s="1"/>
  <c r="AM373" i="1"/>
  <c r="AL373" i="1"/>
  <c r="AH373" i="1"/>
  <c r="AG373" i="1"/>
  <c r="AD373" i="1"/>
  <c r="X373" i="1"/>
  <c r="BY373" i="1" s="1"/>
  <c r="W373" i="1"/>
  <c r="BU373" i="1" s="1"/>
  <c r="BV373" i="1" s="1"/>
  <c r="V373" i="1"/>
  <c r="BQ373" i="1" s="1"/>
  <c r="U373" i="1"/>
  <c r="BM373" i="1" s="1"/>
  <c r="BN373" i="1" s="1"/>
  <c r="T373" i="1"/>
  <c r="S373" i="1"/>
  <c r="R373" i="1"/>
  <c r="BA373" i="1" s="1"/>
  <c r="BB373" i="1" s="1"/>
  <c r="Q373" i="1"/>
  <c r="P373" i="1"/>
  <c r="O373" i="1"/>
  <c r="AO373" i="1" s="1"/>
  <c r="AP373" i="1" s="1"/>
  <c r="N373" i="1"/>
  <c r="AN373" i="1" s="1"/>
  <c r="M373" i="1"/>
  <c r="L373" i="1"/>
  <c r="K373" i="1"/>
  <c r="AK373" i="1" s="1"/>
  <c r="CC373" i="1" s="1"/>
  <c r="J373" i="1"/>
  <c r="AJ373" i="1" s="1"/>
  <c r="I373" i="1"/>
  <c r="AI373" i="1" s="1"/>
  <c r="BZ373" i="1" s="1"/>
  <c r="H373" i="1"/>
  <c r="G373" i="1"/>
  <c r="F373" i="1"/>
  <c r="AF373" i="1" s="1"/>
  <c r="E373" i="1"/>
  <c r="AE373" i="1" s="1"/>
  <c r="D373" i="1"/>
  <c r="C373" i="1"/>
  <c r="AC373" i="1" s="1"/>
  <c r="FO372" i="1"/>
  <c r="FK372" i="1"/>
  <c r="FL372" i="1" s="1"/>
  <c r="FL373" i="1" s="1"/>
  <c r="FL374" i="1" s="1"/>
  <c r="FL375" i="1" s="1"/>
  <c r="FJ372" i="1"/>
  <c r="FI372" i="1"/>
  <c r="FH372" i="1"/>
  <c r="CE372" i="1"/>
  <c r="BU372" i="1"/>
  <c r="BQ372" i="1"/>
  <c r="BJ372" i="1"/>
  <c r="BI372" i="1"/>
  <c r="BF372" i="1"/>
  <c r="AS372" i="1"/>
  <c r="AT372" i="1" s="1"/>
  <c r="AP372" i="1"/>
  <c r="AN372" i="1"/>
  <c r="AM372" i="1"/>
  <c r="AK372" i="1"/>
  <c r="CC372" i="1" s="1"/>
  <c r="AJ372" i="1"/>
  <c r="AD372" i="1"/>
  <c r="X372" i="1"/>
  <c r="BY372" i="1" s="1"/>
  <c r="BZ372" i="1" s="1"/>
  <c r="W372" i="1"/>
  <c r="V372" i="1"/>
  <c r="U372" i="1"/>
  <c r="BM372" i="1" s="1"/>
  <c r="BN372" i="1" s="1"/>
  <c r="T372" i="1"/>
  <c r="S372" i="1"/>
  <c r="BE372" i="1" s="1"/>
  <c r="R372" i="1"/>
  <c r="BA372" i="1" s="1"/>
  <c r="BB372" i="1" s="1"/>
  <c r="Q372" i="1"/>
  <c r="AW372" i="1" s="1"/>
  <c r="AX372" i="1" s="1"/>
  <c r="P372" i="1"/>
  <c r="O372" i="1"/>
  <c r="AO372" i="1" s="1"/>
  <c r="N372" i="1"/>
  <c r="M372" i="1"/>
  <c r="L372" i="1"/>
  <c r="K372" i="1"/>
  <c r="J372" i="1"/>
  <c r="I372" i="1"/>
  <c r="AI372" i="1" s="1"/>
  <c r="BR372" i="1" s="1"/>
  <c r="H372" i="1"/>
  <c r="AH372" i="1" s="1"/>
  <c r="G372" i="1"/>
  <c r="AG372" i="1" s="1"/>
  <c r="F372" i="1"/>
  <c r="AF372" i="1" s="1"/>
  <c r="E372" i="1"/>
  <c r="AE372" i="1" s="1"/>
  <c r="D372" i="1"/>
  <c r="C372" i="1"/>
  <c r="AC372" i="1" s="1"/>
  <c r="FO371" i="1"/>
  <c r="FK371" i="1"/>
  <c r="FJ371" i="1"/>
  <c r="FI371" i="1"/>
  <c r="FH371" i="1"/>
  <c r="CE371" i="1"/>
  <c r="CD371" i="1"/>
  <c r="BV371" i="1"/>
  <c r="BQ371" i="1"/>
  <c r="BR371" i="1" s="1"/>
  <c r="BN371" i="1"/>
  <c r="BM371" i="1"/>
  <c r="BE371" i="1"/>
  <c r="BF371" i="1" s="1"/>
  <c r="AW371" i="1"/>
  <c r="AX371" i="1" s="1"/>
  <c r="AT371" i="1"/>
  <c r="AO371" i="1"/>
  <c r="AN371" i="1"/>
  <c r="AM371" i="1"/>
  <c r="AL371" i="1"/>
  <c r="AK371" i="1"/>
  <c r="CC371" i="1" s="1"/>
  <c r="AJ371" i="1"/>
  <c r="AG371" i="1"/>
  <c r="AE371" i="1"/>
  <c r="X371" i="1"/>
  <c r="BY371" i="1" s="1"/>
  <c r="BZ371" i="1" s="1"/>
  <c r="W371" i="1"/>
  <c r="BU371" i="1" s="1"/>
  <c r="V371" i="1"/>
  <c r="U371" i="1"/>
  <c r="T371" i="1"/>
  <c r="BI371" i="1" s="1"/>
  <c r="BJ371" i="1" s="1"/>
  <c r="S371" i="1"/>
  <c r="R371" i="1"/>
  <c r="BA371" i="1" s="1"/>
  <c r="BB371" i="1" s="1"/>
  <c r="Q371" i="1"/>
  <c r="P371" i="1"/>
  <c r="AS371" i="1" s="1"/>
  <c r="O371" i="1"/>
  <c r="N371" i="1"/>
  <c r="M371" i="1"/>
  <c r="L371" i="1"/>
  <c r="K371" i="1"/>
  <c r="J371" i="1"/>
  <c r="I371" i="1"/>
  <c r="AI371" i="1" s="1"/>
  <c r="H371" i="1"/>
  <c r="AH371" i="1" s="1"/>
  <c r="G371" i="1"/>
  <c r="F371" i="1"/>
  <c r="AF371" i="1" s="1"/>
  <c r="E371" i="1"/>
  <c r="D371" i="1"/>
  <c r="AD371" i="1" s="1"/>
  <c r="C371" i="1"/>
  <c r="AC371" i="1" s="1"/>
  <c r="FO370" i="1"/>
  <c r="FM370" i="1"/>
  <c r="FK370" i="1"/>
  <c r="FJ370" i="1"/>
  <c r="FN370" i="1" s="1"/>
  <c r="FI370" i="1"/>
  <c r="FH370" i="1"/>
  <c r="CE370" i="1"/>
  <c r="CD370" i="1"/>
  <c r="BU370" i="1"/>
  <c r="BQ370" i="1"/>
  <c r="BN370" i="1"/>
  <c r="BJ370" i="1"/>
  <c r="BI370" i="1"/>
  <c r="AN370" i="1"/>
  <c r="AM370" i="1"/>
  <c r="AL370" i="1"/>
  <c r="AJ370" i="1"/>
  <c r="AI370" i="1"/>
  <c r="AH370" i="1"/>
  <c r="AD370" i="1"/>
  <c r="X370" i="1"/>
  <c r="BY370" i="1" s="1"/>
  <c r="W370" i="1"/>
  <c r="V370" i="1"/>
  <c r="U370" i="1"/>
  <c r="BM370" i="1" s="1"/>
  <c r="T370" i="1"/>
  <c r="S370" i="1"/>
  <c r="BE370" i="1" s="1"/>
  <c r="BF370" i="1" s="1"/>
  <c r="R370" i="1"/>
  <c r="BA370" i="1" s="1"/>
  <c r="BB370" i="1" s="1"/>
  <c r="Q370" i="1"/>
  <c r="AW370" i="1" s="1"/>
  <c r="P370" i="1"/>
  <c r="AS370" i="1" s="1"/>
  <c r="O370" i="1"/>
  <c r="AO370" i="1" s="1"/>
  <c r="N370" i="1"/>
  <c r="M370" i="1"/>
  <c r="L370" i="1"/>
  <c r="K370" i="1"/>
  <c r="AK370" i="1" s="1"/>
  <c r="CC370" i="1" s="1"/>
  <c r="J370" i="1"/>
  <c r="I370" i="1"/>
  <c r="H370" i="1"/>
  <c r="G370" i="1"/>
  <c r="AG370" i="1" s="1"/>
  <c r="F370" i="1"/>
  <c r="AF370" i="1" s="1"/>
  <c r="E370" i="1"/>
  <c r="AE370" i="1" s="1"/>
  <c r="D370" i="1"/>
  <c r="C370" i="1"/>
  <c r="AC370" i="1" s="1"/>
  <c r="FO369" i="1"/>
  <c r="FM369" i="1"/>
  <c r="FK369" i="1"/>
  <c r="FJ369" i="1"/>
  <c r="FI369" i="1"/>
  <c r="FH369" i="1"/>
  <c r="CE369" i="1"/>
  <c r="CD369" i="1"/>
  <c r="BQ369" i="1"/>
  <c r="BE369" i="1"/>
  <c r="BF369" i="1" s="1"/>
  <c r="BB369" i="1"/>
  <c r="AS369" i="1"/>
  <c r="AO369" i="1"/>
  <c r="AN369" i="1"/>
  <c r="AJ369" i="1"/>
  <c r="AG369" i="1"/>
  <c r="AC369" i="1"/>
  <c r="X369" i="1"/>
  <c r="BY369" i="1" s="1"/>
  <c r="W369" i="1"/>
  <c r="BU369" i="1" s="1"/>
  <c r="V369" i="1"/>
  <c r="U369" i="1"/>
  <c r="BM369" i="1" s="1"/>
  <c r="BN369" i="1" s="1"/>
  <c r="T369" i="1"/>
  <c r="BI369" i="1" s="1"/>
  <c r="BJ369" i="1" s="1"/>
  <c r="S369" i="1"/>
  <c r="R369" i="1"/>
  <c r="BA369" i="1" s="1"/>
  <c r="Q369" i="1"/>
  <c r="AW369" i="1" s="1"/>
  <c r="P369" i="1"/>
  <c r="O369" i="1"/>
  <c r="N369" i="1"/>
  <c r="M369" i="1"/>
  <c r="AM369" i="1" s="1"/>
  <c r="L369" i="1"/>
  <c r="AL369" i="1" s="1"/>
  <c r="K369" i="1"/>
  <c r="AK369" i="1" s="1"/>
  <c r="CC369" i="1" s="1"/>
  <c r="J369" i="1"/>
  <c r="I369" i="1"/>
  <c r="AI369" i="1" s="1"/>
  <c r="H369" i="1"/>
  <c r="AH369" i="1" s="1"/>
  <c r="G369" i="1"/>
  <c r="F369" i="1"/>
  <c r="AF369" i="1" s="1"/>
  <c r="E369" i="1"/>
  <c r="AE369" i="1" s="1"/>
  <c r="D369" i="1"/>
  <c r="AD369" i="1" s="1"/>
  <c r="C369" i="1"/>
  <c r="FO368" i="1"/>
  <c r="FM368" i="1"/>
  <c r="FK368" i="1"/>
  <c r="FJ368" i="1"/>
  <c r="FN368" i="1" s="1"/>
  <c r="FI368" i="1"/>
  <c r="FH368" i="1"/>
  <c r="CE368" i="1"/>
  <c r="BQ368" i="1"/>
  <c r="BN368" i="1"/>
  <c r="BB368" i="1"/>
  <c r="AW368" i="1"/>
  <c r="AX368" i="1" s="1"/>
  <c r="AP368" i="1"/>
  <c r="AN368" i="1"/>
  <c r="AM368" i="1"/>
  <c r="AJ368" i="1"/>
  <c r="AI368" i="1"/>
  <c r="AE368" i="1"/>
  <c r="X368" i="1"/>
  <c r="BY368" i="1" s="1"/>
  <c r="BZ368" i="1" s="1"/>
  <c r="W368" i="1"/>
  <c r="BU368" i="1" s="1"/>
  <c r="BV368" i="1" s="1"/>
  <c r="V368" i="1"/>
  <c r="U368" i="1"/>
  <c r="BM368" i="1" s="1"/>
  <c r="T368" i="1"/>
  <c r="BI368" i="1" s="1"/>
  <c r="BJ368" i="1" s="1"/>
  <c r="S368" i="1"/>
  <c r="BE368" i="1" s="1"/>
  <c r="BF368" i="1" s="1"/>
  <c r="R368" i="1"/>
  <c r="BA368" i="1" s="1"/>
  <c r="Q368" i="1"/>
  <c r="P368" i="1"/>
  <c r="AS368" i="1" s="1"/>
  <c r="AT368" i="1" s="1"/>
  <c r="O368" i="1"/>
  <c r="AO368" i="1" s="1"/>
  <c r="N368" i="1"/>
  <c r="M368" i="1"/>
  <c r="L368" i="1"/>
  <c r="K368" i="1"/>
  <c r="AK368" i="1" s="1"/>
  <c r="CC368" i="1" s="1"/>
  <c r="J368" i="1"/>
  <c r="I368" i="1"/>
  <c r="H368" i="1"/>
  <c r="AH368" i="1" s="1"/>
  <c r="G368" i="1"/>
  <c r="AG368" i="1" s="1"/>
  <c r="F368" i="1"/>
  <c r="AF368" i="1" s="1"/>
  <c r="E368" i="1"/>
  <c r="D368" i="1"/>
  <c r="AD368" i="1" s="1"/>
  <c r="C368" i="1"/>
  <c r="AC368" i="1" s="1"/>
  <c r="FO367" i="1"/>
  <c r="FK367" i="1"/>
  <c r="FJ367" i="1"/>
  <c r="FI367" i="1"/>
  <c r="FH367" i="1"/>
  <c r="CE367" i="1"/>
  <c r="CD367" i="1"/>
  <c r="BZ367" i="1"/>
  <c r="BQ367" i="1"/>
  <c r="BI367" i="1"/>
  <c r="BJ367" i="1" s="1"/>
  <c r="BF367" i="1"/>
  <c r="BE367" i="1"/>
  <c r="AX367" i="1"/>
  <c r="AO367" i="1"/>
  <c r="AP367" i="1" s="1"/>
  <c r="AM367" i="1"/>
  <c r="AL367" i="1"/>
  <c r="AK367" i="1"/>
  <c r="CC367" i="1" s="1"/>
  <c r="AJ367" i="1"/>
  <c r="AG367" i="1"/>
  <c r="AD367" i="1"/>
  <c r="AC367" i="1"/>
  <c r="X367" i="1"/>
  <c r="BY367" i="1" s="1"/>
  <c r="W367" i="1"/>
  <c r="BU367" i="1" s="1"/>
  <c r="V367" i="1"/>
  <c r="U367" i="1"/>
  <c r="BM367" i="1" s="1"/>
  <c r="BN367" i="1" s="1"/>
  <c r="T367" i="1"/>
  <c r="S367" i="1"/>
  <c r="R367" i="1"/>
  <c r="BA367" i="1" s="1"/>
  <c r="BB367" i="1" s="1"/>
  <c r="Q367" i="1"/>
  <c r="AW367" i="1" s="1"/>
  <c r="P367" i="1"/>
  <c r="AS367" i="1" s="1"/>
  <c r="AT367" i="1" s="1"/>
  <c r="O367" i="1"/>
  <c r="N367" i="1"/>
  <c r="AN367" i="1" s="1"/>
  <c r="M367" i="1"/>
  <c r="L367" i="1"/>
  <c r="K367" i="1"/>
  <c r="J367" i="1"/>
  <c r="I367" i="1"/>
  <c r="AI367" i="1" s="1"/>
  <c r="H367" i="1"/>
  <c r="AH367" i="1" s="1"/>
  <c r="G367" i="1"/>
  <c r="F367" i="1"/>
  <c r="AF367" i="1" s="1"/>
  <c r="E367" i="1"/>
  <c r="AE367" i="1" s="1"/>
  <c r="D367" i="1"/>
  <c r="C367" i="1"/>
  <c r="FO366" i="1"/>
  <c r="FK366" i="1"/>
  <c r="FJ366" i="1"/>
  <c r="FI366" i="1"/>
  <c r="FH366" i="1"/>
  <c r="CE366" i="1"/>
  <c r="CD366" i="1"/>
  <c r="BZ366" i="1"/>
  <c r="BY366" i="1"/>
  <c r="BN366" i="1"/>
  <c r="BJ366" i="1"/>
  <c r="BI366" i="1"/>
  <c r="BA366" i="1"/>
  <c r="BB366" i="1" s="1"/>
  <c r="AW366" i="1"/>
  <c r="AX366" i="1" s="1"/>
  <c r="AP366" i="1"/>
  <c r="AM366" i="1"/>
  <c r="AL366" i="1"/>
  <c r="AH366" i="1"/>
  <c r="AF366" i="1"/>
  <c r="X366" i="1"/>
  <c r="W366" i="1"/>
  <c r="BU366" i="1" s="1"/>
  <c r="BV366" i="1" s="1"/>
  <c r="V366" i="1"/>
  <c r="BQ366" i="1" s="1"/>
  <c r="BR366" i="1" s="1"/>
  <c r="U366" i="1"/>
  <c r="BM366" i="1" s="1"/>
  <c r="T366" i="1"/>
  <c r="S366" i="1"/>
  <c r="BE366" i="1" s="1"/>
  <c r="BF366" i="1" s="1"/>
  <c r="R366" i="1"/>
  <c r="Q366" i="1"/>
  <c r="P366" i="1"/>
  <c r="AS366" i="1" s="1"/>
  <c r="AT366" i="1" s="1"/>
  <c r="O366" i="1"/>
  <c r="AO366" i="1" s="1"/>
  <c r="N366" i="1"/>
  <c r="AN366" i="1" s="1"/>
  <c r="M366" i="1"/>
  <c r="L366" i="1"/>
  <c r="K366" i="1"/>
  <c r="AK366" i="1" s="1"/>
  <c r="CC366" i="1" s="1"/>
  <c r="J366" i="1"/>
  <c r="AJ366" i="1" s="1"/>
  <c r="I366" i="1"/>
  <c r="AI366" i="1" s="1"/>
  <c r="H366" i="1"/>
  <c r="G366" i="1"/>
  <c r="AG366" i="1" s="1"/>
  <c r="F366" i="1"/>
  <c r="E366" i="1"/>
  <c r="AE366" i="1" s="1"/>
  <c r="D366" i="1"/>
  <c r="AD366" i="1" s="1"/>
  <c r="C366" i="1"/>
  <c r="AC366" i="1" s="1"/>
  <c r="FO365" i="1"/>
  <c r="FK365" i="1"/>
  <c r="FJ365" i="1"/>
  <c r="FI365" i="1"/>
  <c r="FH365" i="1"/>
  <c r="CD365" i="1"/>
  <c r="CC365" i="1"/>
  <c r="BZ365" i="1"/>
  <c r="BV365" i="1"/>
  <c r="BU365" i="1"/>
  <c r="BM365" i="1"/>
  <c r="BN365" i="1" s="1"/>
  <c r="BJ365" i="1"/>
  <c r="BI365" i="1"/>
  <c r="BE365" i="1"/>
  <c r="BF365" i="1" s="1"/>
  <c r="BB365" i="1"/>
  <c r="AT365" i="1"/>
  <c r="AS365" i="1"/>
  <c r="AN365" i="1"/>
  <c r="AM365" i="1"/>
  <c r="AL365" i="1"/>
  <c r="AH365" i="1"/>
  <c r="AG365" i="1"/>
  <c r="X365" i="1"/>
  <c r="BY365" i="1" s="1"/>
  <c r="W365" i="1"/>
  <c r="V365" i="1"/>
  <c r="BQ365" i="1" s="1"/>
  <c r="BR365" i="1" s="1"/>
  <c r="U365" i="1"/>
  <c r="T365" i="1"/>
  <c r="S365" i="1"/>
  <c r="R365" i="1"/>
  <c r="BA365" i="1" s="1"/>
  <c r="Q365" i="1"/>
  <c r="AW365" i="1" s="1"/>
  <c r="AX365" i="1" s="1"/>
  <c r="P365" i="1"/>
  <c r="O365" i="1"/>
  <c r="AO365" i="1" s="1"/>
  <c r="AP365" i="1" s="1"/>
  <c r="N365" i="1"/>
  <c r="M365" i="1"/>
  <c r="CE365" i="1" s="1"/>
  <c r="L365" i="1"/>
  <c r="K365" i="1"/>
  <c r="AK365" i="1" s="1"/>
  <c r="J365" i="1"/>
  <c r="AJ365" i="1" s="1"/>
  <c r="I365" i="1"/>
  <c r="AI365" i="1" s="1"/>
  <c r="H365" i="1"/>
  <c r="G365" i="1"/>
  <c r="F365" i="1"/>
  <c r="AF365" i="1" s="1"/>
  <c r="E365" i="1"/>
  <c r="AE365" i="1" s="1"/>
  <c r="D365" i="1"/>
  <c r="AD365" i="1" s="1"/>
  <c r="C365" i="1"/>
  <c r="AC365" i="1" s="1"/>
  <c r="FO364" i="1"/>
  <c r="FK364" i="1"/>
  <c r="FJ364" i="1"/>
  <c r="FI364" i="1"/>
  <c r="FH364" i="1"/>
  <c r="CE364" i="1"/>
  <c r="CD364" i="1"/>
  <c r="CC364" i="1"/>
  <c r="BZ364" i="1"/>
  <c r="BY364" i="1"/>
  <c r="BU364" i="1"/>
  <c r="BI364" i="1"/>
  <c r="BJ364" i="1" s="1"/>
  <c r="BE364" i="1"/>
  <c r="BF364" i="1" s="1"/>
  <c r="BB364" i="1"/>
  <c r="BA364" i="1"/>
  <c r="AW364" i="1"/>
  <c r="AX364" i="1" s="1"/>
  <c r="AP364" i="1"/>
  <c r="AM364" i="1"/>
  <c r="AL364" i="1"/>
  <c r="AK364" i="1"/>
  <c r="AI364" i="1"/>
  <c r="BV364" i="1" s="1"/>
  <c r="AH364" i="1"/>
  <c r="AG364" i="1"/>
  <c r="AF364" i="1"/>
  <c r="AE364" i="1"/>
  <c r="X364" i="1"/>
  <c r="W364" i="1"/>
  <c r="V364" i="1"/>
  <c r="BQ364" i="1" s="1"/>
  <c r="BR364" i="1" s="1"/>
  <c r="U364" i="1"/>
  <c r="BM364" i="1" s="1"/>
  <c r="BN364" i="1" s="1"/>
  <c r="T364" i="1"/>
  <c r="S364" i="1"/>
  <c r="R364" i="1"/>
  <c r="Q364" i="1"/>
  <c r="P364" i="1"/>
  <c r="AS364" i="1" s="1"/>
  <c r="AT364" i="1" s="1"/>
  <c r="O364" i="1"/>
  <c r="AO364" i="1" s="1"/>
  <c r="N364" i="1"/>
  <c r="AN364" i="1" s="1"/>
  <c r="M364" i="1"/>
  <c r="L364" i="1"/>
  <c r="K364" i="1"/>
  <c r="J364" i="1"/>
  <c r="AJ364" i="1" s="1"/>
  <c r="I364" i="1"/>
  <c r="H364" i="1"/>
  <c r="G364" i="1"/>
  <c r="F364" i="1"/>
  <c r="E364" i="1"/>
  <c r="D364" i="1"/>
  <c r="AD364" i="1" s="1"/>
  <c r="C364" i="1"/>
  <c r="AC364" i="1" s="1"/>
  <c r="FO363" i="1"/>
  <c r="FK363" i="1"/>
  <c r="FJ363" i="1"/>
  <c r="FI363" i="1"/>
  <c r="FH363" i="1"/>
  <c r="CE363" i="1"/>
  <c r="CD363" i="1"/>
  <c r="BV363" i="1"/>
  <c r="BU363" i="1"/>
  <c r="BN363" i="1"/>
  <c r="BM363" i="1"/>
  <c r="BI363" i="1"/>
  <c r="BJ363" i="1" s="1"/>
  <c r="BF363" i="1"/>
  <c r="BE363" i="1"/>
  <c r="AW363" i="1"/>
  <c r="AX363" i="1" s="1"/>
  <c r="AN363" i="1"/>
  <c r="AM363" i="1"/>
  <c r="AL363" i="1"/>
  <c r="AK363" i="1"/>
  <c r="CC363" i="1" s="1"/>
  <c r="AH363" i="1"/>
  <c r="AG363" i="1"/>
  <c r="AD363" i="1"/>
  <c r="X363" i="1"/>
  <c r="BY363" i="1" s="1"/>
  <c r="W363" i="1"/>
  <c r="V363" i="1"/>
  <c r="BQ363" i="1" s="1"/>
  <c r="BR363" i="1" s="1"/>
  <c r="U363" i="1"/>
  <c r="T363" i="1"/>
  <c r="S363" i="1"/>
  <c r="R363" i="1"/>
  <c r="BA363" i="1" s="1"/>
  <c r="BB363" i="1" s="1"/>
  <c r="Q363" i="1"/>
  <c r="P363" i="1"/>
  <c r="AS363" i="1" s="1"/>
  <c r="AT363" i="1" s="1"/>
  <c r="O363" i="1"/>
  <c r="AO363" i="1" s="1"/>
  <c r="AP363" i="1" s="1"/>
  <c r="N363" i="1"/>
  <c r="M363" i="1"/>
  <c r="L363" i="1"/>
  <c r="K363" i="1"/>
  <c r="J363" i="1"/>
  <c r="AJ363" i="1" s="1"/>
  <c r="I363" i="1"/>
  <c r="AI363" i="1" s="1"/>
  <c r="BZ363" i="1" s="1"/>
  <c r="H363" i="1"/>
  <c r="G363" i="1"/>
  <c r="F363" i="1"/>
  <c r="AF363" i="1" s="1"/>
  <c r="E363" i="1"/>
  <c r="AE363" i="1" s="1"/>
  <c r="D363" i="1"/>
  <c r="C363" i="1"/>
  <c r="AC363" i="1" s="1"/>
  <c r="FO362" i="1"/>
  <c r="FM362" i="1"/>
  <c r="FL362" i="1"/>
  <c r="FL363" i="1" s="1"/>
  <c r="FL364" i="1" s="1"/>
  <c r="FL365" i="1" s="1"/>
  <c r="FL366" i="1" s="1"/>
  <c r="FL367" i="1" s="1"/>
  <c r="FL368" i="1" s="1"/>
  <c r="FL369" i="1" s="1"/>
  <c r="FL370" i="1" s="1"/>
  <c r="FL371" i="1" s="1"/>
  <c r="FK362" i="1"/>
  <c r="FJ362" i="1"/>
  <c r="FI362" i="1"/>
  <c r="FH362" i="1"/>
  <c r="CE362" i="1"/>
  <c r="CD362" i="1"/>
  <c r="BU362" i="1"/>
  <c r="BN362" i="1"/>
  <c r="AW362" i="1"/>
  <c r="AS362" i="1"/>
  <c r="AM362" i="1"/>
  <c r="AL362" i="1"/>
  <c r="AK362" i="1"/>
  <c r="CC362" i="1" s="1"/>
  <c r="AJ362" i="1"/>
  <c r="AI362" i="1"/>
  <c r="AT362" i="1" s="1"/>
  <c r="AF362" i="1"/>
  <c r="AD362" i="1"/>
  <c r="X362" i="1"/>
  <c r="BY362" i="1" s="1"/>
  <c r="W362" i="1"/>
  <c r="V362" i="1"/>
  <c r="BQ362" i="1" s="1"/>
  <c r="U362" i="1"/>
  <c r="BM362" i="1" s="1"/>
  <c r="T362" i="1"/>
  <c r="BI362" i="1" s="1"/>
  <c r="BJ362" i="1" s="1"/>
  <c r="S362" i="1"/>
  <c r="BE362" i="1" s="1"/>
  <c r="BF362" i="1" s="1"/>
  <c r="R362" i="1"/>
  <c r="BA362" i="1" s="1"/>
  <c r="Q362" i="1"/>
  <c r="P362" i="1"/>
  <c r="O362" i="1"/>
  <c r="AO362" i="1" s="1"/>
  <c r="N362" i="1"/>
  <c r="AN362" i="1" s="1"/>
  <c r="M362" i="1"/>
  <c r="L362" i="1"/>
  <c r="K362" i="1"/>
  <c r="J362" i="1"/>
  <c r="I362" i="1"/>
  <c r="H362" i="1"/>
  <c r="AH362" i="1" s="1"/>
  <c r="G362" i="1"/>
  <c r="AG362" i="1" s="1"/>
  <c r="F362" i="1"/>
  <c r="E362" i="1"/>
  <c r="AE362" i="1" s="1"/>
  <c r="D362" i="1"/>
  <c r="C362" i="1"/>
  <c r="AC362" i="1" s="1"/>
  <c r="FO361" i="1"/>
  <c r="FK361" i="1"/>
  <c r="FJ361" i="1"/>
  <c r="FI361" i="1"/>
  <c r="FH361" i="1"/>
  <c r="BV361" i="1"/>
  <c r="BQ361" i="1"/>
  <c r="BR361" i="1" s="1"/>
  <c r="BJ361" i="1"/>
  <c r="BE361" i="1"/>
  <c r="BF361" i="1" s="1"/>
  <c r="AX361" i="1"/>
  <c r="AW361" i="1"/>
  <c r="AT361" i="1"/>
  <c r="AS361" i="1"/>
  <c r="AO361" i="1"/>
  <c r="AP361" i="1" s="1"/>
  <c r="AJ361" i="1"/>
  <c r="AG361" i="1"/>
  <c r="AF361" i="1"/>
  <c r="AE361" i="1"/>
  <c r="AD361" i="1"/>
  <c r="AC361" i="1"/>
  <c r="X361" i="1"/>
  <c r="BY361" i="1" s="1"/>
  <c r="BZ361" i="1" s="1"/>
  <c r="W361" i="1"/>
  <c r="BU361" i="1" s="1"/>
  <c r="V361" i="1"/>
  <c r="U361" i="1"/>
  <c r="BM361" i="1" s="1"/>
  <c r="BN361" i="1" s="1"/>
  <c r="T361" i="1"/>
  <c r="BI361" i="1" s="1"/>
  <c r="S361" i="1"/>
  <c r="R361" i="1"/>
  <c r="BA361" i="1" s="1"/>
  <c r="BB361" i="1" s="1"/>
  <c r="Q361" i="1"/>
  <c r="P361" i="1"/>
  <c r="O361" i="1"/>
  <c r="N361" i="1"/>
  <c r="AN361" i="1" s="1"/>
  <c r="M361" i="1"/>
  <c r="AM361" i="1" s="1"/>
  <c r="L361" i="1"/>
  <c r="K361" i="1"/>
  <c r="AK361" i="1" s="1"/>
  <c r="CC361" i="1" s="1"/>
  <c r="J361" i="1"/>
  <c r="I361" i="1"/>
  <c r="AI361" i="1" s="1"/>
  <c r="H361" i="1"/>
  <c r="AH361" i="1" s="1"/>
  <c r="G361" i="1"/>
  <c r="F361" i="1"/>
  <c r="E361" i="1"/>
  <c r="D361" i="1"/>
  <c r="C361" i="1"/>
  <c r="FO360" i="1"/>
  <c r="FN360" i="1"/>
  <c r="FM360" i="1"/>
  <c r="FK360" i="1"/>
  <c r="FJ360" i="1"/>
  <c r="FI360" i="1"/>
  <c r="FH360" i="1"/>
  <c r="CE360" i="1"/>
  <c r="BZ360" i="1"/>
  <c r="BY360" i="1"/>
  <c r="BU360" i="1"/>
  <c r="BN360" i="1"/>
  <c r="BJ360" i="1"/>
  <c r="AP360" i="1"/>
  <c r="AM360" i="1"/>
  <c r="AK360" i="1"/>
  <c r="CC360" i="1" s="1"/>
  <c r="AJ360" i="1"/>
  <c r="AI360" i="1"/>
  <c r="AH360" i="1"/>
  <c r="AG360" i="1"/>
  <c r="X360" i="1"/>
  <c r="W360" i="1"/>
  <c r="V360" i="1"/>
  <c r="BQ360" i="1" s="1"/>
  <c r="U360" i="1"/>
  <c r="BM360" i="1" s="1"/>
  <c r="T360" i="1"/>
  <c r="BI360" i="1" s="1"/>
  <c r="S360" i="1"/>
  <c r="BE360" i="1" s="1"/>
  <c r="BF360" i="1" s="1"/>
  <c r="R360" i="1"/>
  <c r="BA360" i="1" s="1"/>
  <c r="BB360" i="1" s="1"/>
  <c r="Q360" i="1"/>
  <c r="AW360" i="1" s="1"/>
  <c r="AX360" i="1" s="1"/>
  <c r="P360" i="1"/>
  <c r="AS360" i="1" s="1"/>
  <c r="AT360" i="1" s="1"/>
  <c r="O360" i="1"/>
  <c r="AO360" i="1" s="1"/>
  <c r="N360" i="1"/>
  <c r="AN360" i="1" s="1"/>
  <c r="M360" i="1"/>
  <c r="L360" i="1"/>
  <c r="K360" i="1"/>
  <c r="J360" i="1"/>
  <c r="I360" i="1"/>
  <c r="H360" i="1"/>
  <c r="G360" i="1"/>
  <c r="F360" i="1"/>
  <c r="AF360" i="1" s="1"/>
  <c r="E360" i="1"/>
  <c r="AE360" i="1" s="1"/>
  <c r="D360" i="1"/>
  <c r="AD360" i="1" s="1"/>
  <c r="C360" i="1"/>
  <c r="AC360" i="1" s="1"/>
  <c r="FO359" i="1"/>
  <c r="FM359" i="1"/>
  <c r="FK359" i="1"/>
  <c r="FJ359" i="1"/>
  <c r="FN359" i="1" s="1"/>
  <c r="FI359" i="1"/>
  <c r="FH359" i="1"/>
  <c r="CD359" i="1"/>
  <c r="CC359" i="1"/>
  <c r="BU359" i="1"/>
  <c r="BV359" i="1" s="1"/>
  <c r="BQ359" i="1"/>
  <c r="BR359" i="1" s="1"/>
  <c r="BN359" i="1"/>
  <c r="BE359" i="1"/>
  <c r="BF359" i="1" s="1"/>
  <c r="AO359" i="1"/>
  <c r="AP359" i="1" s="1"/>
  <c r="AK359" i="1"/>
  <c r="AJ359" i="1"/>
  <c r="AH359" i="1"/>
  <c r="AG359" i="1"/>
  <c r="AD359" i="1"/>
  <c r="AC359" i="1"/>
  <c r="X359" i="1"/>
  <c r="BY359" i="1" s="1"/>
  <c r="BZ359" i="1" s="1"/>
  <c r="W359" i="1"/>
  <c r="V359" i="1"/>
  <c r="U359" i="1"/>
  <c r="BM359" i="1" s="1"/>
  <c r="T359" i="1"/>
  <c r="BI359" i="1" s="1"/>
  <c r="BJ359" i="1" s="1"/>
  <c r="S359" i="1"/>
  <c r="R359" i="1"/>
  <c r="BA359" i="1" s="1"/>
  <c r="BB359" i="1" s="1"/>
  <c r="Q359" i="1"/>
  <c r="AW359" i="1" s="1"/>
  <c r="AX359" i="1" s="1"/>
  <c r="P359" i="1"/>
  <c r="AS359" i="1" s="1"/>
  <c r="AT359" i="1" s="1"/>
  <c r="O359" i="1"/>
  <c r="N359" i="1"/>
  <c r="AN359" i="1" s="1"/>
  <c r="M359" i="1"/>
  <c r="L359" i="1"/>
  <c r="AL359" i="1" s="1"/>
  <c r="K359" i="1"/>
  <c r="J359" i="1"/>
  <c r="I359" i="1"/>
  <c r="AI359" i="1" s="1"/>
  <c r="H359" i="1"/>
  <c r="G359" i="1"/>
  <c r="F359" i="1"/>
  <c r="AF359" i="1" s="1"/>
  <c r="E359" i="1"/>
  <c r="AE359" i="1" s="1"/>
  <c r="D359" i="1"/>
  <c r="C359" i="1"/>
  <c r="FO358" i="1"/>
  <c r="FN358" i="1"/>
  <c r="FM358" i="1"/>
  <c r="FK358" i="1"/>
  <c r="FJ358" i="1"/>
  <c r="FI358" i="1"/>
  <c r="FH358" i="1"/>
  <c r="CE358" i="1"/>
  <c r="CD358" i="1"/>
  <c r="BY358" i="1"/>
  <c r="BZ358" i="1" s="1"/>
  <c r="BV358" i="1"/>
  <c r="BI358" i="1"/>
  <c r="BJ358" i="1" s="1"/>
  <c r="BE358" i="1"/>
  <c r="BF358" i="1" s="1"/>
  <c r="BB358" i="1"/>
  <c r="AW358" i="1"/>
  <c r="AX358" i="1" s="1"/>
  <c r="AN358" i="1"/>
  <c r="AM358" i="1"/>
  <c r="AI358" i="1"/>
  <c r="AH358" i="1"/>
  <c r="AG358" i="1"/>
  <c r="AF358" i="1"/>
  <c r="AD358" i="1"/>
  <c r="X358" i="1"/>
  <c r="W358" i="1"/>
  <c r="BU358" i="1" s="1"/>
  <c r="V358" i="1"/>
  <c r="BQ358" i="1" s="1"/>
  <c r="BR358" i="1" s="1"/>
  <c r="U358" i="1"/>
  <c r="BM358" i="1" s="1"/>
  <c r="BN358" i="1" s="1"/>
  <c r="T358" i="1"/>
  <c r="S358" i="1"/>
  <c r="R358" i="1"/>
  <c r="BA358" i="1" s="1"/>
  <c r="Q358" i="1"/>
  <c r="P358" i="1"/>
  <c r="AS358" i="1" s="1"/>
  <c r="AT358" i="1" s="1"/>
  <c r="O358" i="1"/>
  <c r="AO358" i="1" s="1"/>
  <c r="AP358" i="1" s="1"/>
  <c r="N358" i="1"/>
  <c r="M358" i="1"/>
  <c r="L358" i="1"/>
  <c r="AL358" i="1" s="1"/>
  <c r="K358" i="1"/>
  <c r="AK358" i="1" s="1"/>
  <c r="CC358" i="1" s="1"/>
  <c r="J358" i="1"/>
  <c r="AJ358" i="1" s="1"/>
  <c r="I358" i="1"/>
  <c r="H358" i="1"/>
  <c r="G358" i="1"/>
  <c r="F358" i="1"/>
  <c r="E358" i="1"/>
  <c r="AE358" i="1" s="1"/>
  <c r="D358" i="1"/>
  <c r="C358" i="1"/>
  <c r="AC358" i="1" s="1"/>
  <c r="FO357" i="1"/>
  <c r="FK357" i="1"/>
  <c r="FJ357" i="1"/>
  <c r="FN357" i="1" s="1"/>
  <c r="FI357" i="1"/>
  <c r="FH357" i="1"/>
  <c r="CE357" i="1"/>
  <c r="CD357" i="1"/>
  <c r="BZ357" i="1"/>
  <c r="BQ357" i="1"/>
  <c r="BR357" i="1" s="1"/>
  <c r="BF357" i="1"/>
  <c r="BE357" i="1"/>
  <c r="AT357" i="1"/>
  <c r="AS357" i="1"/>
  <c r="AP357" i="1"/>
  <c r="AO357" i="1"/>
  <c r="AN357" i="1"/>
  <c r="AM357" i="1"/>
  <c r="AH357" i="1"/>
  <c r="AG357" i="1"/>
  <c r="AD357" i="1"/>
  <c r="AC357" i="1"/>
  <c r="X357" i="1"/>
  <c r="BY357" i="1" s="1"/>
  <c r="W357" i="1"/>
  <c r="BU357" i="1" s="1"/>
  <c r="BV357" i="1" s="1"/>
  <c r="V357" i="1"/>
  <c r="U357" i="1"/>
  <c r="BM357" i="1" s="1"/>
  <c r="BN357" i="1" s="1"/>
  <c r="T357" i="1"/>
  <c r="BI357" i="1" s="1"/>
  <c r="BJ357" i="1" s="1"/>
  <c r="S357" i="1"/>
  <c r="R357" i="1"/>
  <c r="BA357" i="1" s="1"/>
  <c r="BB357" i="1" s="1"/>
  <c r="Q357" i="1"/>
  <c r="AW357" i="1" s="1"/>
  <c r="AX357" i="1" s="1"/>
  <c r="P357" i="1"/>
  <c r="O357" i="1"/>
  <c r="N357" i="1"/>
  <c r="M357" i="1"/>
  <c r="L357" i="1"/>
  <c r="AL357" i="1" s="1"/>
  <c r="K357" i="1"/>
  <c r="AK357" i="1" s="1"/>
  <c r="CC357" i="1" s="1"/>
  <c r="J357" i="1"/>
  <c r="AJ357" i="1" s="1"/>
  <c r="I357" i="1"/>
  <c r="AI357" i="1" s="1"/>
  <c r="H357" i="1"/>
  <c r="G357" i="1"/>
  <c r="F357" i="1"/>
  <c r="AF357" i="1" s="1"/>
  <c r="E357" i="1"/>
  <c r="AE357" i="1" s="1"/>
  <c r="D357" i="1"/>
  <c r="C357" i="1"/>
  <c r="FO356" i="1"/>
  <c r="FK356" i="1"/>
  <c r="FJ356" i="1"/>
  <c r="FI356" i="1"/>
  <c r="FH356" i="1"/>
  <c r="CE356" i="1"/>
  <c r="CC356" i="1"/>
  <c r="BU356" i="1"/>
  <c r="BQ356" i="1"/>
  <c r="BF356" i="1"/>
  <c r="BA356" i="1"/>
  <c r="BB356" i="1" s="1"/>
  <c r="AX356" i="1"/>
  <c r="AW356" i="1"/>
  <c r="AP356" i="1"/>
  <c r="AM356" i="1"/>
  <c r="AH356" i="1"/>
  <c r="AG356" i="1"/>
  <c r="AE356" i="1"/>
  <c r="AD356" i="1"/>
  <c r="X356" i="1"/>
  <c r="BY356" i="1" s="1"/>
  <c r="W356" i="1"/>
  <c r="V356" i="1"/>
  <c r="U356" i="1"/>
  <c r="BM356" i="1" s="1"/>
  <c r="BN356" i="1" s="1"/>
  <c r="T356" i="1"/>
  <c r="BI356" i="1" s="1"/>
  <c r="BJ356" i="1" s="1"/>
  <c r="S356" i="1"/>
  <c r="BE356" i="1" s="1"/>
  <c r="R356" i="1"/>
  <c r="Q356" i="1"/>
  <c r="P356" i="1"/>
  <c r="AS356" i="1" s="1"/>
  <c r="AT356" i="1" s="1"/>
  <c r="O356" i="1"/>
  <c r="AO356" i="1" s="1"/>
  <c r="N356" i="1"/>
  <c r="AN356" i="1" s="1"/>
  <c r="M356" i="1"/>
  <c r="L356" i="1"/>
  <c r="K356" i="1"/>
  <c r="AK356" i="1" s="1"/>
  <c r="J356" i="1"/>
  <c r="AJ356" i="1" s="1"/>
  <c r="I356" i="1"/>
  <c r="AI356" i="1" s="1"/>
  <c r="H356" i="1"/>
  <c r="G356" i="1"/>
  <c r="F356" i="1"/>
  <c r="AF356" i="1" s="1"/>
  <c r="E356" i="1"/>
  <c r="D356" i="1"/>
  <c r="C356" i="1"/>
  <c r="AC356" i="1" s="1"/>
  <c r="FO355" i="1"/>
  <c r="FK355" i="1"/>
  <c r="FJ355" i="1"/>
  <c r="FI355" i="1"/>
  <c r="FH355" i="1"/>
  <c r="CC355" i="1"/>
  <c r="BU355" i="1"/>
  <c r="BV355" i="1" s="1"/>
  <c r="BR355" i="1"/>
  <c r="BQ355" i="1"/>
  <c r="BN355" i="1"/>
  <c r="BM355" i="1"/>
  <c r="BF355" i="1"/>
  <c r="BE355" i="1"/>
  <c r="BB355" i="1"/>
  <c r="AX355" i="1"/>
  <c r="AW355" i="1"/>
  <c r="AO355" i="1"/>
  <c r="AP355" i="1" s="1"/>
  <c r="AN355" i="1"/>
  <c r="AG355" i="1"/>
  <c r="AF355" i="1"/>
  <c r="AE355" i="1"/>
  <c r="AD355" i="1"/>
  <c r="X355" i="1"/>
  <c r="BY355" i="1" s="1"/>
  <c r="BZ355" i="1" s="1"/>
  <c r="W355" i="1"/>
  <c r="V355" i="1"/>
  <c r="U355" i="1"/>
  <c r="T355" i="1"/>
  <c r="BI355" i="1" s="1"/>
  <c r="BJ355" i="1" s="1"/>
  <c r="S355" i="1"/>
  <c r="R355" i="1"/>
  <c r="BA355" i="1" s="1"/>
  <c r="Q355" i="1"/>
  <c r="P355" i="1"/>
  <c r="AS355" i="1" s="1"/>
  <c r="AT355" i="1" s="1"/>
  <c r="O355" i="1"/>
  <c r="N355" i="1"/>
  <c r="M355" i="1"/>
  <c r="L355" i="1"/>
  <c r="K355" i="1"/>
  <c r="AK355" i="1" s="1"/>
  <c r="J355" i="1"/>
  <c r="AJ355" i="1" s="1"/>
  <c r="I355" i="1"/>
  <c r="AI355" i="1" s="1"/>
  <c r="H355" i="1"/>
  <c r="AH355" i="1" s="1"/>
  <c r="G355" i="1"/>
  <c r="F355" i="1"/>
  <c r="E355" i="1"/>
  <c r="D355" i="1"/>
  <c r="C355" i="1"/>
  <c r="AC355" i="1" s="1"/>
  <c r="FO354" i="1"/>
  <c r="FN354" i="1"/>
  <c r="FM354" i="1"/>
  <c r="FK354" i="1"/>
  <c r="FJ354" i="1"/>
  <c r="FI354" i="1"/>
  <c r="FH354" i="1"/>
  <c r="CE354" i="1"/>
  <c r="CD354" i="1"/>
  <c r="BY354" i="1"/>
  <c r="BZ354" i="1" s="1"/>
  <c r="BE354" i="1"/>
  <c r="BF354" i="1" s="1"/>
  <c r="AX354" i="1"/>
  <c r="AW354" i="1"/>
  <c r="AN354" i="1"/>
  <c r="AM354" i="1"/>
  <c r="AL354" i="1"/>
  <c r="AI354" i="1"/>
  <c r="AH354" i="1"/>
  <c r="AG354" i="1"/>
  <c r="X354" i="1"/>
  <c r="W354" i="1"/>
  <c r="BU354" i="1" s="1"/>
  <c r="BV354" i="1" s="1"/>
  <c r="V354" i="1"/>
  <c r="BQ354" i="1" s="1"/>
  <c r="BR354" i="1" s="1"/>
  <c r="U354" i="1"/>
  <c r="BM354" i="1" s="1"/>
  <c r="BN354" i="1" s="1"/>
  <c r="T354" i="1"/>
  <c r="BI354" i="1" s="1"/>
  <c r="BJ354" i="1" s="1"/>
  <c r="S354" i="1"/>
  <c r="R354" i="1"/>
  <c r="BA354" i="1" s="1"/>
  <c r="BB354" i="1" s="1"/>
  <c r="Q354" i="1"/>
  <c r="P354" i="1"/>
  <c r="AS354" i="1" s="1"/>
  <c r="O354" i="1"/>
  <c r="AO354" i="1" s="1"/>
  <c r="N354" i="1"/>
  <c r="M354" i="1"/>
  <c r="L354" i="1"/>
  <c r="K354" i="1"/>
  <c r="AK354" i="1" s="1"/>
  <c r="CC354" i="1" s="1"/>
  <c r="J354" i="1"/>
  <c r="AJ354" i="1" s="1"/>
  <c r="I354" i="1"/>
  <c r="H354" i="1"/>
  <c r="G354" i="1"/>
  <c r="F354" i="1"/>
  <c r="AF354" i="1" s="1"/>
  <c r="E354" i="1"/>
  <c r="AE354" i="1" s="1"/>
  <c r="D354" i="1"/>
  <c r="AD354" i="1" s="1"/>
  <c r="C354" i="1"/>
  <c r="AC354" i="1" s="1"/>
  <c r="FO353" i="1"/>
  <c r="FK353" i="1"/>
  <c r="FJ353" i="1"/>
  <c r="FI353" i="1"/>
  <c r="FH353" i="1"/>
  <c r="BZ353" i="1"/>
  <c r="BM353" i="1"/>
  <c r="BN353" i="1" s="1"/>
  <c r="BJ353" i="1"/>
  <c r="BI353" i="1"/>
  <c r="BE353" i="1"/>
  <c r="BB353" i="1"/>
  <c r="AX353" i="1"/>
  <c r="AW353" i="1"/>
  <c r="AO353" i="1"/>
  <c r="AN353" i="1"/>
  <c r="AK353" i="1"/>
  <c r="CC353" i="1" s="1"/>
  <c r="AG353" i="1"/>
  <c r="AF353" i="1"/>
  <c r="AE353" i="1"/>
  <c r="AC353" i="1"/>
  <c r="X353" i="1"/>
  <c r="BY353" i="1" s="1"/>
  <c r="W353" i="1"/>
  <c r="BU353" i="1" s="1"/>
  <c r="BV353" i="1" s="1"/>
  <c r="V353" i="1"/>
  <c r="BQ353" i="1" s="1"/>
  <c r="BR353" i="1" s="1"/>
  <c r="U353" i="1"/>
  <c r="T353" i="1"/>
  <c r="S353" i="1"/>
  <c r="R353" i="1"/>
  <c r="BA353" i="1" s="1"/>
  <c r="Q353" i="1"/>
  <c r="P353" i="1"/>
  <c r="AS353" i="1" s="1"/>
  <c r="O353" i="1"/>
  <c r="N353" i="1"/>
  <c r="M353" i="1"/>
  <c r="L353" i="1"/>
  <c r="K353" i="1"/>
  <c r="J353" i="1"/>
  <c r="AJ353" i="1" s="1"/>
  <c r="I353" i="1"/>
  <c r="AI353" i="1" s="1"/>
  <c r="BF353" i="1" s="1"/>
  <c r="H353" i="1"/>
  <c r="AH353" i="1" s="1"/>
  <c r="G353" i="1"/>
  <c r="F353" i="1"/>
  <c r="E353" i="1"/>
  <c r="D353" i="1"/>
  <c r="AD353" i="1" s="1"/>
  <c r="C353" i="1"/>
  <c r="FO352" i="1"/>
  <c r="FN352" i="1"/>
  <c r="FM352" i="1"/>
  <c r="FK352" i="1"/>
  <c r="FJ352" i="1"/>
  <c r="FI352" i="1"/>
  <c r="FH352" i="1"/>
  <c r="BN352" i="1"/>
  <c r="AW352" i="1"/>
  <c r="AS352" i="1"/>
  <c r="AT352" i="1" s="1"/>
  <c r="AN352" i="1"/>
  <c r="AG352" i="1"/>
  <c r="AF352" i="1"/>
  <c r="AC352" i="1"/>
  <c r="X352" i="1"/>
  <c r="BY352" i="1" s="1"/>
  <c r="W352" i="1"/>
  <c r="BU352" i="1" s="1"/>
  <c r="BV352" i="1" s="1"/>
  <c r="V352" i="1"/>
  <c r="BQ352" i="1" s="1"/>
  <c r="BR352" i="1" s="1"/>
  <c r="U352" i="1"/>
  <c r="BM352" i="1" s="1"/>
  <c r="T352" i="1"/>
  <c r="BI352" i="1" s="1"/>
  <c r="BJ352" i="1" s="1"/>
  <c r="S352" i="1"/>
  <c r="BE352" i="1" s="1"/>
  <c r="R352" i="1"/>
  <c r="BA352" i="1" s="1"/>
  <c r="Q352" i="1"/>
  <c r="P352" i="1"/>
  <c r="O352" i="1"/>
  <c r="AO352" i="1" s="1"/>
  <c r="N352" i="1"/>
  <c r="M352" i="1"/>
  <c r="L352" i="1"/>
  <c r="K352" i="1"/>
  <c r="AK352" i="1" s="1"/>
  <c r="CC352" i="1" s="1"/>
  <c r="J352" i="1"/>
  <c r="AJ352" i="1" s="1"/>
  <c r="I352" i="1"/>
  <c r="AI352" i="1" s="1"/>
  <c r="H352" i="1"/>
  <c r="AH352" i="1" s="1"/>
  <c r="G352" i="1"/>
  <c r="F352" i="1"/>
  <c r="E352" i="1"/>
  <c r="AE352" i="1" s="1"/>
  <c r="D352" i="1"/>
  <c r="AD352" i="1" s="1"/>
  <c r="C352" i="1"/>
  <c r="FO351" i="1"/>
  <c r="FK351" i="1"/>
  <c r="FJ351" i="1"/>
  <c r="FI351" i="1"/>
  <c r="FH351" i="1"/>
  <c r="CD351" i="1"/>
  <c r="BY351" i="1"/>
  <c r="BQ351" i="1"/>
  <c r="BM351" i="1"/>
  <c r="BN351" i="1" s="1"/>
  <c r="BE351" i="1"/>
  <c r="BF351" i="1" s="1"/>
  <c r="BB351" i="1"/>
  <c r="AO351" i="1"/>
  <c r="AP351" i="1" s="1"/>
  <c r="AM351" i="1"/>
  <c r="AL351" i="1"/>
  <c r="AJ351" i="1"/>
  <c r="AI351" i="1"/>
  <c r="BZ351" i="1" s="1"/>
  <c r="AF351" i="1"/>
  <c r="X351" i="1"/>
  <c r="W351" i="1"/>
  <c r="BU351" i="1" s="1"/>
  <c r="V351" i="1"/>
  <c r="U351" i="1"/>
  <c r="T351" i="1"/>
  <c r="BI351" i="1" s="1"/>
  <c r="BJ351" i="1" s="1"/>
  <c r="S351" i="1"/>
  <c r="R351" i="1"/>
  <c r="BA351" i="1" s="1"/>
  <c r="Q351" i="1"/>
  <c r="AW351" i="1" s="1"/>
  <c r="P351" i="1"/>
  <c r="AS351" i="1" s="1"/>
  <c r="AT351" i="1" s="1"/>
  <c r="O351" i="1"/>
  <c r="N351" i="1"/>
  <c r="AN351" i="1" s="1"/>
  <c r="M351" i="1"/>
  <c r="CE351" i="1" s="1"/>
  <c r="L351" i="1"/>
  <c r="K351" i="1"/>
  <c r="AK351" i="1" s="1"/>
  <c r="CC351" i="1" s="1"/>
  <c r="J351" i="1"/>
  <c r="I351" i="1"/>
  <c r="H351" i="1"/>
  <c r="AH351" i="1" s="1"/>
  <c r="G351" i="1"/>
  <c r="AG351" i="1" s="1"/>
  <c r="F351" i="1"/>
  <c r="E351" i="1"/>
  <c r="AE351" i="1" s="1"/>
  <c r="D351" i="1"/>
  <c r="AD351" i="1" s="1"/>
  <c r="C351" i="1"/>
  <c r="AC351" i="1" s="1"/>
  <c r="FO350" i="1"/>
  <c r="FK350" i="1"/>
  <c r="FJ350" i="1"/>
  <c r="FI350" i="1"/>
  <c r="FH350" i="1"/>
  <c r="CE350" i="1"/>
  <c r="CD350" i="1"/>
  <c r="CC350" i="1"/>
  <c r="BY350" i="1"/>
  <c r="BU350" i="1"/>
  <c r="BJ350" i="1"/>
  <c r="BI350" i="1"/>
  <c r="BE350" i="1"/>
  <c r="BF350" i="1" s="1"/>
  <c r="BB350" i="1"/>
  <c r="BA350" i="1"/>
  <c r="AT350" i="1"/>
  <c r="AM350" i="1"/>
  <c r="AL350" i="1"/>
  <c r="AK350" i="1"/>
  <c r="AI350" i="1"/>
  <c r="BZ350" i="1" s="1"/>
  <c r="AG350" i="1"/>
  <c r="AF350" i="1"/>
  <c r="X350" i="1"/>
  <c r="W350" i="1"/>
  <c r="V350" i="1"/>
  <c r="BQ350" i="1" s="1"/>
  <c r="U350" i="1"/>
  <c r="BM350" i="1" s="1"/>
  <c r="BN350" i="1" s="1"/>
  <c r="T350" i="1"/>
  <c r="S350" i="1"/>
  <c r="R350" i="1"/>
  <c r="Q350" i="1"/>
  <c r="AW350" i="1" s="1"/>
  <c r="AX350" i="1" s="1"/>
  <c r="P350" i="1"/>
  <c r="AS350" i="1" s="1"/>
  <c r="O350" i="1"/>
  <c r="AO350" i="1" s="1"/>
  <c r="AP350" i="1" s="1"/>
  <c r="N350" i="1"/>
  <c r="AN350" i="1" s="1"/>
  <c r="M350" i="1"/>
  <c r="L350" i="1"/>
  <c r="K350" i="1"/>
  <c r="J350" i="1"/>
  <c r="AJ350" i="1" s="1"/>
  <c r="I350" i="1"/>
  <c r="H350" i="1"/>
  <c r="AH350" i="1" s="1"/>
  <c r="G350" i="1"/>
  <c r="F350" i="1"/>
  <c r="E350" i="1"/>
  <c r="AE350" i="1" s="1"/>
  <c r="D350" i="1"/>
  <c r="AD350" i="1" s="1"/>
  <c r="C350" i="1"/>
  <c r="AC350" i="1" s="1"/>
  <c r="FO349" i="1"/>
  <c r="FN349" i="1"/>
  <c r="FK349" i="1"/>
  <c r="FJ349" i="1"/>
  <c r="FM349" i="1" s="1"/>
  <c r="FI349" i="1"/>
  <c r="FH349" i="1"/>
  <c r="CD349" i="1"/>
  <c r="CC349" i="1"/>
  <c r="BY349" i="1"/>
  <c r="BZ349" i="1" s="1"/>
  <c r="BV349" i="1"/>
  <c r="BQ349" i="1"/>
  <c r="BR349" i="1" s="1"/>
  <c r="BF349" i="1"/>
  <c r="BE349" i="1"/>
  <c r="BA349" i="1"/>
  <c r="BB349" i="1" s="1"/>
  <c r="AO349" i="1"/>
  <c r="AP349" i="1" s="1"/>
  <c r="AM349" i="1"/>
  <c r="AL349" i="1"/>
  <c r="AH349" i="1"/>
  <c r="AG349" i="1"/>
  <c r="AF349" i="1"/>
  <c r="AC349" i="1"/>
  <c r="X349" i="1"/>
  <c r="W349" i="1"/>
  <c r="BU349" i="1" s="1"/>
  <c r="V349" i="1"/>
  <c r="U349" i="1"/>
  <c r="BM349" i="1" s="1"/>
  <c r="BN349" i="1" s="1"/>
  <c r="T349" i="1"/>
  <c r="BI349" i="1" s="1"/>
  <c r="BJ349" i="1" s="1"/>
  <c r="S349" i="1"/>
  <c r="R349" i="1"/>
  <c r="Q349" i="1"/>
  <c r="AW349" i="1" s="1"/>
  <c r="P349" i="1"/>
  <c r="AS349" i="1" s="1"/>
  <c r="AT349" i="1" s="1"/>
  <c r="O349" i="1"/>
  <c r="N349" i="1"/>
  <c r="AN349" i="1" s="1"/>
  <c r="M349" i="1"/>
  <c r="CE349" i="1" s="1"/>
  <c r="L349" i="1"/>
  <c r="K349" i="1"/>
  <c r="AK349" i="1" s="1"/>
  <c r="J349" i="1"/>
  <c r="AJ349" i="1" s="1"/>
  <c r="I349" i="1"/>
  <c r="AI349" i="1" s="1"/>
  <c r="H349" i="1"/>
  <c r="G349" i="1"/>
  <c r="F349" i="1"/>
  <c r="E349" i="1"/>
  <c r="AE349" i="1" s="1"/>
  <c r="D349" i="1"/>
  <c r="AD349" i="1" s="1"/>
  <c r="C349" i="1"/>
  <c r="FO348" i="1"/>
  <c r="FN348" i="1"/>
  <c r="FK348" i="1"/>
  <c r="FJ348" i="1"/>
  <c r="FM348" i="1" s="1"/>
  <c r="FI348" i="1"/>
  <c r="FH348" i="1"/>
  <c r="CD348" i="1"/>
  <c r="BQ348" i="1"/>
  <c r="BR348" i="1" s="1"/>
  <c r="BN348" i="1"/>
  <c r="BB348" i="1"/>
  <c r="BA348" i="1"/>
  <c r="AT348" i="1"/>
  <c r="AS348" i="1"/>
  <c r="AO348" i="1"/>
  <c r="AP348" i="1" s="1"/>
  <c r="AN348" i="1"/>
  <c r="AF348" i="1"/>
  <c r="AE348" i="1"/>
  <c r="AD348" i="1"/>
  <c r="AC348" i="1"/>
  <c r="X348" i="1"/>
  <c r="BY348" i="1" s="1"/>
  <c r="BZ348" i="1" s="1"/>
  <c r="W348" i="1"/>
  <c r="BU348" i="1" s="1"/>
  <c r="BV348" i="1" s="1"/>
  <c r="V348" i="1"/>
  <c r="U348" i="1"/>
  <c r="BM348" i="1" s="1"/>
  <c r="T348" i="1"/>
  <c r="BI348" i="1" s="1"/>
  <c r="BJ348" i="1" s="1"/>
  <c r="S348" i="1"/>
  <c r="BE348" i="1" s="1"/>
  <c r="BF348" i="1" s="1"/>
  <c r="R348" i="1"/>
  <c r="Q348" i="1"/>
  <c r="AW348" i="1" s="1"/>
  <c r="AX348" i="1" s="1"/>
  <c r="P348" i="1"/>
  <c r="O348" i="1"/>
  <c r="N348" i="1"/>
  <c r="M348" i="1"/>
  <c r="L348" i="1"/>
  <c r="AL348" i="1" s="1"/>
  <c r="K348" i="1"/>
  <c r="AK348" i="1" s="1"/>
  <c r="CC348" i="1" s="1"/>
  <c r="J348" i="1"/>
  <c r="AJ348" i="1" s="1"/>
  <c r="I348" i="1"/>
  <c r="AI348" i="1" s="1"/>
  <c r="H348" i="1"/>
  <c r="AH348" i="1" s="1"/>
  <c r="G348" i="1"/>
  <c r="AG348" i="1" s="1"/>
  <c r="F348" i="1"/>
  <c r="E348" i="1"/>
  <c r="D348" i="1"/>
  <c r="C348" i="1"/>
  <c r="FO347" i="1"/>
  <c r="FN347" i="1"/>
  <c r="FM347" i="1"/>
  <c r="FK347" i="1"/>
  <c r="FJ347" i="1"/>
  <c r="FI347" i="1"/>
  <c r="FH347" i="1"/>
  <c r="CD347" i="1"/>
  <c r="BY347" i="1"/>
  <c r="BU347" i="1"/>
  <c r="BV347" i="1" s="1"/>
  <c r="BR347" i="1"/>
  <c r="BQ347" i="1"/>
  <c r="BN347" i="1"/>
  <c r="BM347" i="1"/>
  <c r="BI347" i="1"/>
  <c r="BJ347" i="1" s="1"/>
  <c r="BF347" i="1"/>
  <c r="BE347" i="1"/>
  <c r="AT347" i="1"/>
  <c r="AS347" i="1"/>
  <c r="AO347" i="1"/>
  <c r="AP347" i="1" s="1"/>
  <c r="AL347" i="1"/>
  <c r="AK347" i="1"/>
  <c r="CC347" i="1" s="1"/>
  <c r="AH347" i="1"/>
  <c r="AG347" i="1"/>
  <c r="AD347" i="1"/>
  <c r="AC347" i="1"/>
  <c r="X347" i="1"/>
  <c r="W347" i="1"/>
  <c r="V347" i="1"/>
  <c r="U347" i="1"/>
  <c r="T347" i="1"/>
  <c r="S347" i="1"/>
  <c r="R347" i="1"/>
  <c r="BA347" i="1" s="1"/>
  <c r="BB347" i="1" s="1"/>
  <c r="Q347" i="1"/>
  <c r="AW347" i="1" s="1"/>
  <c r="AX347" i="1" s="1"/>
  <c r="P347" i="1"/>
  <c r="O347" i="1"/>
  <c r="N347" i="1"/>
  <c r="AN347" i="1" s="1"/>
  <c r="M347" i="1"/>
  <c r="L347" i="1"/>
  <c r="K347" i="1"/>
  <c r="J347" i="1"/>
  <c r="AJ347" i="1" s="1"/>
  <c r="I347" i="1"/>
  <c r="AI347" i="1" s="1"/>
  <c r="H347" i="1"/>
  <c r="G347" i="1"/>
  <c r="F347" i="1"/>
  <c r="AF347" i="1" s="1"/>
  <c r="E347" i="1"/>
  <c r="AE347" i="1" s="1"/>
  <c r="D347" i="1"/>
  <c r="C347" i="1"/>
  <c r="FO346" i="1"/>
  <c r="FN346" i="1"/>
  <c r="FK346" i="1"/>
  <c r="FJ346" i="1"/>
  <c r="FI346" i="1"/>
  <c r="FH346" i="1"/>
  <c r="CE346" i="1"/>
  <c r="CD346" i="1"/>
  <c r="BU346" i="1"/>
  <c r="BQ346" i="1"/>
  <c r="BR346" i="1" s="1"/>
  <c r="BN346" i="1"/>
  <c r="BM346" i="1"/>
  <c r="BB346" i="1"/>
  <c r="BA346" i="1"/>
  <c r="AO346" i="1"/>
  <c r="AP346" i="1" s="1"/>
  <c r="AN346" i="1"/>
  <c r="AK346" i="1"/>
  <c r="CC346" i="1" s="1"/>
  <c r="AJ346" i="1"/>
  <c r="AI346" i="1"/>
  <c r="AF346" i="1"/>
  <c r="X346" i="1"/>
  <c r="BY346" i="1" s="1"/>
  <c r="W346" i="1"/>
  <c r="V346" i="1"/>
  <c r="U346" i="1"/>
  <c r="T346" i="1"/>
  <c r="BI346" i="1" s="1"/>
  <c r="BJ346" i="1" s="1"/>
  <c r="S346" i="1"/>
  <c r="BE346" i="1" s="1"/>
  <c r="BF346" i="1" s="1"/>
  <c r="R346" i="1"/>
  <c r="Q346" i="1"/>
  <c r="AW346" i="1" s="1"/>
  <c r="AX346" i="1" s="1"/>
  <c r="P346" i="1"/>
  <c r="AS346" i="1" s="1"/>
  <c r="AT346" i="1" s="1"/>
  <c r="O346" i="1"/>
  <c r="N346" i="1"/>
  <c r="M346" i="1"/>
  <c r="AM346" i="1" s="1"/>
  <c r="L346" i="1"/>
  <c r="AL346" i="1" s="1"/>
  <c r="K346" i="1"/>
  <c r="J346" i="1"/>
  <c r="I346" i="1"/>
  <c r="H346" i="1"/>
  <c r="AH346" i="1" s="1"/>
  <c r="G346" i="1"/>
  <c r="AG346" i="1" s="1"/>
  <c r="F346" i="1"/>
  <c r="E346" i="1"/>
  <c r="AE346" i="1" s="1"/>
  <c r="D346" i="1"/>
  <c r="AD346" i="1" s="1"/>
  <c r="C346" i="1"/>
  <c r="AC346" i="1" s="1"/>
  <c r="FO345" i="1"/>
  <c r="FK345" i="1"/>
  <c r="FJ345" i="1"/>
  <c r="FI345" i="1"/>
  <c r="FH345" i="1"/>
  <c r="CE345" i="1"/>
  <c r="CD345" i="1"/>
  <c r="CC345" i="1"/>
  <c r="BY345" i="1"/>
  <c r="BZ345" i="1" s="1"/>
  <c r="BI345" i="1"/>
  <c r="BJ345" i="1" s="1"/>
  <c r="BE345" i="1"/>
  <c r="BF345" i="1" s="1"/>
  <c r="AM345" i="1"/>
  <c r="AL345" i="1"/>
  <c r="AK345" i="1"/>
  <c r="AJ345" i="1"/>
  <c r="AI345" i="1"/>
  <c r="BR345" i="1" s="1"/>
  <c r="AH345" i="1"/>
  <c r="AG345" i="1"/>
  <c r="AF345" i="1"/>
  <c r="X345" i="1"/>
  <c r="W345" i="1"/>
  <c r="BU345" i="1" s="1"/>
  <c r="BV345" i="1" s="1"/>
  <c r="V345" i="1"/>
  <c r="BQ345" i="1" s="1"/>
  <c r="U345" i="1"/>
  <c r="BM345" i="1" s="1"/>
  <c r="BN345" i="1" s="1"/>
  <c r="T345" i="1"/>
  <c r="S345" i="1"/>
  <c r="R345" i="1"/>
  <c r="BA345" i="1" s="1"/>
  <c r="BB345" i="1" s="1"/>
  <c r="Q345" i="1"/>
  <c r="AW345" i="1" s="1"/>
  <c r="AX345" i="1" s="1"/>
  <c r="P345" i="1"/>
  <c r="AS345" i="1" s="1"/>
  <c r="AT345" i="1" s="1"/>
  <c r="O345" i="1"/>
  <c r="AO345" i="1" s="1"/>
  <c r="AP345" i="1" s="1"/>
  <c r="N345" i="1"/>
  <c r="AN345" i="1" s="1"/>
  <c r="M345" i="1"/>
  <c r="L345" i="1"/>
  <c r="K345" i="1"/>
  <c r="J345" i="1"/>
  <c r="I345" i="1"/>
  <c r="H345" i="1"/>
  <c r="G345" i="1"/>
  <c r="F345" i="1"/>
  <c r="E345" i="1"/>
  <c r="AE345" i="1" s="1"/>
  <c r="D345" i="1"/>
  <c r="AD345" i="1" s="1"/>
  <c r="C345" i="1"/>
  <c r="AC345" i="1" s="1"/>
  <c r="FO344" i="1"/>
  <c r="FK344" i="1"/>
  <c r="FJ344" i="1"/>
  <c r="FI344" i="1"/>
  <c r="FH344" i="1"/>
  <c r="BY344" i="1"/>
  <c r="BZ344" i="1" s="1"/>
  <c r="BQ344" i="1"/>
  <c r="BR344" i="1" s="1"/>
  <c r="BM344" i="1"/>
  <c r="BN344" i="1" s="1"/>
  <c r="BA344" i="1"/>
  <c r="BB344" i="1" s="1"/>
  <c r="AW344" i="1"/>
  <c r="AX344" i="1" s="1"/>
  <c r="AO344" i="1"/>
  <c r="AP344" i="1" s="1"/>
  <c r="AN344" i="1"/>
  <c r="AM344" i="1"/>
  <c r="AL344" i="1"/>
  <c r="AG344" i="1"/>
  <c r="AF344" i="1"/>
  <c r="AC344" i="1"/>
  <c r="X344" i="1"/>
  <c r="W344" i="1"/>
  <c r="BU344" i="1" s="1"/>
  <c r="BV344" i="1" s="1"/>
  <c r="V344" i="1"/>
  <c r="U344" i="1"/>
  <c r="T344" i="1"/>
  <c r="BI344" i="1" s="1"/>
  <c r="BJ344" i="1" s="1"/>
  <c r="S344" i="1"/>
  <c r="BE344" i="1" s="1"/>
  <c r="BF344" i="1" s="1"/>
  <c r="R344" i="1"/>
  <c r="Q344" i="1"/>
  <c r="P344" i="1"/>
  <c r="AS344" i="1" s="1"/>
  <c r="AT344" i="1" s="1"/>
  <c r="O344" i="1"/>
  <c r="N344" i="1"/>
  <c r="M344" i="1"/>
  <c r="CE344" i="1" s="1"/>
  <c r="L344" i="1"/>
  <c r="CD344" i="1" s="1"/>
  <c r="K344" i="1"/>
  <c r="AK344" i="1" s="1"/>
  <c r="CC344" i="1" s="1"/>
  <c r="J344" i="1"/>
  <c r="AJ344" i="1" s="1"/>
  <c r="I344" i="1"/>
  <c r="AI344" i="1" s="1"/>
  <c r="H344" i="1"/>
  <c r="AH344" i="1" s="1"/>
  <c r="G344" i="1"/>
  <c r="F344" i="1"/>
  <c r="E344" i="1"/>
  <c r="AE344" i="1" s="1"/>
  <c r="D344" i="1"/>
  <c r="AD344" i="1" s="1"/>
  <c r="C344" i="1"/>
  <c r="FO343" i="1"/>
  <c r="FK343" i="1"/>
  <c r="FJ343" i="1"/>
  <c r="FI343" i="1"/>
  <c r="FH343" i="1"/>
  <c r="CE343" i="1"/>
  <c r="CD343" i="1"/>
  <c r="BY343" i="1"/>
  <c r="BE343" i="1"/>
  <c r="BF343" i="1" s="1"/>
  <c r="AW343" i="1"/>
  <c r="AX343" i="1" s="1"/>
  <c r="AS343" i="1"/>
  <c r="AT343" i="1" s="1"/>
  <c r="AO343" i="1"/>
  <c r="AP343" i="1" s="1"/>
  <c r="AL343" i="1"/>
  <c r="AF343" i="1"/>
  <c r="AE343" i="1"/>
  <c r="AC343" i="1"/>
  <c r="X343" i="1"/>
  <c r="W343" i="1"/>
  <c r="BU343" i="1" s="1"/>
  <c r="V343" i="1"/>
  <c r="BQ343" i="1" s="1"/>
  <c r="U343" i="1"/>
  <c r="BM343" i="1" s="1"/>
  <c r="BN343" i="1" s="1"/>
  <c r="T343" i="1"/>
  <c r="BI343" i="1" s="1"/>
  <c r="BJ343" i="1" s="1"/>
  <c r="S343" i="1"/>
  <c r="R343" i="1"/>
  <c r="BA343" i="1" s="1"/>
  <c r="BB343" i="1" s="1"/>
  <c r="Q343" i="1"/>
  <c r="P343" i="1"/>
  <c r="O343" i="1"/>
  <c r="N343" i="1"/>
  <c r="AN343" i="1" s="1"/>
  <c r="M343" i="1"/>
  <c r="AM343" i="1" s="1"/>
  <c r="L343" i="1"/>
  <c r="K343" i="1"/>
  <c r="AK343" i="1" s="1"/>
  <c r="CC343" i="1" s="1"/>
  <c r="J343" i="1"/>
  <c r="AJ343" i="1" s="1"/>
  <c r="I343" i="1"/>
  <c r="AI343" i="1" s="1"/>
  <c r="BZ343" i="1" s="1"/>
  <c r="H343" i="1"/>
  <c r="AH343" i="1" s="1"/>
  <c r="G343" i="1"/>
  <c r="AG343" i="1" s="1"/>
  <c r="F343" i="1"/>
  <c r="E343" i="1"/>
  <c r="D343" i="1"/>
  <c r="AD343" i="1" s="1"/>
  <c r="C343" i="1"/>
  <c r="FO342" i="1"/>
  <c r="FK342" i="1"/>
  <c r="FJ342" i="1"/>
  <c r="FI342" i="1"/>
  <c r="FH342" i="1"/>
  <c r="CC342" i="1"/>
  <c r="BQ342" i="1"/>
  <c r="BN342" i="1"/>
  <c r="BM342" i="1"/>
  <c r="BI342" i="1"/>
  <c r="BA342" i="1"/>
  <c r="BB342" i="1" s="1"/>
  <c r="AS342" i="1"/>
  <c r="AT342" i="1" s="1"/>
  <c r="AL342" i="1"/>
  <c r="AI342" i="1"/>
  <c r="BJ342" i="1" s="1"/>
  <c r="AG342" i="1"/>
  <c r="AF342" i="1"/>
  <c r="AD342" i="1"/>
  <c r="AC342" i="1"/>
  <c r="X342" i="1"/>
  <c r="BY342" i="1" s="1"/>
  <c r="W342" i="1"/>
  <c r="BU342" i="1" s="1"/>
  <c r="V342" i="1"/>
  <c r="U342" i="1"/>
  <c r="T342" i="1"/>
  <c r="S342" i="1"/>
  <c r="BE342" i="1" s="1"/>
  <c r="R342" i="1"/>
  <c r="Q342" i="1"/>
  <c r="AW342" i="1" s="1"/>
  <c r="AX342" i="1" s="1"/>
  <c r="P342" i="1"/>
  <c r="O342" i="1"/>
  <c r="AO342" i="1" s="1"/>
  <c r="AP342" i="1" s="1"/>
  <c r="N342" i="1"/>
  <c r="AN342" i="1" s="1"/>
  <c r="M342" i="1"/>
  <c r="L342" i="1"/>
  <c r="CD342" i="1" s="1"/>
  <c r="K342" i="1"/>
  <c r="AK342" i="1" s="1"/>
  <c r="J342" i="1"/>
  <c r="AJ342" i="1" s="1"/>
  <c r="I342" i="1"/>
  <c r="H342" i="1"/>
  <c r="AH342" i="1" s="1"/>
  <c r="G342" i="1"/>
  <c r="F342" i="1"/>
  <c r="E342" i="1"/>
  <c r="AE342" i="1" s="1"/>
  <c r="D342" i="1"/>
  <c r="C342" i="1"/>
  <c r="FO341" i="1"/>
  <c r="FK341" i="1"/>
  <c r="FJ341" i="1"/>
  <c r="FN341" i="1" s="1"/>
  <c r="FI341" i="1"/>
  <c r="FH341" i="1"/>
  <c r="CE341" i="1"/>
  <c r="CD341" i="1"/>
  <c r="CC341" i="1"/>
  <c r="BY341" i="1"/>
  <c r="BU341" i="1"/>
  <c r="BV341" i="1" s="1"/>
  <c r="BN341" i="1"/>
  <c r="BI341" i="1"/>
  <c r="BJ341" i="1" s="1"/>
  <c r="BF341" i="1"/>
  <c r="BA341" i="1"/>
  <c r="AW341" i="1"/>
  <c r="AX341" i="1" s="1"/>
  <c r="AS341" i="1"/>
  <c r="AT341" i="1" s="1"/>
  <c r="AM341" i="1"/>
  <c r="AL341" i="1"/>
  <c r="AK341" i="1"/>
  <c r="AJ341" i="1"/>
  <c r="AI341" i="1"/>
  <c r="BZ341" i="1" s="1"/>
  <c r="AF341" i="1"/>
  <c r="AE341" i="1"/>
  <c r="AD341" i="1"/>
  <c r="X341" i="1"/>
  <c r="W341" i="1"/>
  <c r="V341" i="1"/>
  <c r="BQ341" i="1" s="1"/>
  <c r="U341" i="1"/>
  <c r="BM341" i="1" s="1"/>
  <c r="T341" i="1"/>
  <c r="S341" i="1"/>
  <c r="BE341" i="1" s="1"/>
  <c r="R341" i="1"/>
  <c r="Q341" i="1"/>
  <c r="P341" i="1"/>
  <c r="O341" i="1"/>
  <c r="AO341" i="1" s="1"/>
  <c r="AP341" i="1" s="1"/>
  <c r="N341" i="1"/>
  <c r="AN341" i="1" s="1"/>
  <c r="M341" i="1"/>
  <c r="L341" i="1"/>
  <c r="K341" i="1"/>
  <c r="J341" i="1"/>
  <c r="I341" i="1"/>
  <c r="H341" i="1"/>
  <c r="AH341" i="1" s="1"/>
  <c r="G341" i="1"/>
  <c r="AG341" i="1" s="1"/>
  <c r="F341" i="1"/>
  <c r="E341" i="1"/>
  <c r="D341" i="1"/>
  <c r="C341" i="1"/>
  <c r="AC341" i="1" s="1"/>
  <c r="FO340" i="1"/>
  <c r="FK340" i="1"/>
  <c r="FJ340" i="1"/>
  <c r="FI340" i="1"/>
  <c r="FH340" i="1"/>
  <c r="CE340" i="1"/>
  <c r="CD340" i="1"/>
  <c r="BU340" i="1"/>
  <c r="BV340" i="1" s="1"/>
  <c r="BQ340" i="1"/>
  <c r="BR340" i="1" s="1"/>
  <c r="BN340" i="1"/>
  <c r="BM340" i="1"/>
  <c r="BI340" i="1"/>
  <c r="BJ340" i="1" s="1"/>
  <c r="BE340" i="1"/>
  <c r="BF340" i="1" s="1"/>
  <c r="BB340" i="1"/>
  <c r="BA340" i="1"/>
  <c r="AP340" i="1"/>
  <c r="AL340" i="1"/>
  <c r="AK340" i="1"/>
  <c r="CC340" i="1" s="1"/>
  <c r="AJ340" i="1"/>
  <c r="AG340" i="1"/>
  <c r="AF340" i="1"/>
  <c r="X340" i="1"/>
  <c r="BY340" i="1" s="1"/>
  <c r="BZ340" i="1" s="1"/>
  <c r="W340" i="1"/>
  <c r="V340" i="1"/>
  <c r="U340" i="1"/>
  <c r="T340" i="1"/>
  <c r="S340" i="1"/>
  <c r="R340" i="1"/>
  <c r="Q340" i="1"/>
  <c r="AW340" i="1" s="1"/>
  <c r="AX340" i="1" s="1"/>
  <c r="P340" i="1"/>
  <c r="AS340" i="1" s="1"/>
  <c r="AT340" i="1" s="1"/>
  <c r="O340" i="1"/>
  <c r="AO340" i="1" s="1"/>
  <c r="N340" i="1"/>
  <c r="AN340" i="1" s="1"/>
  <c r="M340" i="1"/>
  <c r="AM340" i="1" s="1"/>
  <c r="L340" i="1"/>
  <c r="K340" i="1"/>
  <c r="J340" i="1"/>
  <c r="I340" i="1"/>
  <c r="AI340" i="1" s="1"/>
  <c r="H340" i="1"/>
  <c r="AH340" i="1" s="1"/>
  <c r="G340" i="1"/>
  <c r="F340" i="1"/>
  <c r="E340" i="1"/>
  <c r="AE340" i="1" s="1"/>
  <c r="D340" i="1"/>
  <c r="AD340" i="1" s="1"/>
  <c r="C340" i="1"/>
  <c r="AC340" i="1" s="1"/>
  <c r="FO339" i="1"/>
  <c r="FN339" i="1"/>
  <c r="FM339" i="1"/>
  <c r="FK339" i="1"/>
  <c r="FJ339" i="1"/>
  <c r="FI339" i="1"/>
  <c r="FH339" i="1"/>
  <c r="CE339" i="1"/>
  <c r="CD339" i="1"/>
  <c r="CC339" i="1"/>
  <c r="BZ339" i="1"/>
  <c r="BY339" i="1"/>
  <c r="BR339" i="1"/>
  <c r="BA339" i="1"/>
  <c r="BB339" i="1" s="1"/>
  <c r="AW339" i="1"/>
  <c r="AX339" i="1" s="1"/>
  <c r="AM339" i="1"/>
  <c r="AL339" i="1"/>
  <c r="AK339" i="1"/>
  <c r="AJ339" i="1"/>
  <c r="AI339" i="1"/>
  <c r="AF339" i="1"/>
  <c r="AE339" i="1"/>
  <c r="AD339" i="1"/>
  <c r="X339" i="1"/>
  <c r="W339" i="1"/>
  <c r="BU339" i="1" s="1"/>
  <c r="BV339" i="1" s="1"/>
  <c r="V339" i="1"/>
  <c r="BQ339" i="1" s="1"/>
  <c r="U339" i="1"/>
  <c r="BM339" i="1" s="1"/>
  <c r="BN339" i="1" s="1"/>
  <c r="T339" i="1"/>
  <c r="BI339" i="1" s="1"/>
  <c r="BJ339" i="1" s="1"/>
  <c r="S339" i="1"/>
  <c r="BE339" i="1" s="1"/>
  <c r="BF339" i="1" s="1"/>
  <c r="R339" i="1"/>
  <c r="Q339" i="1"/>
  <c r="P339" i="1"/>
  <c r="AS339" i="1" s="1"/>
  <c r="AT339" i="1" s="1"/>
  <c r="O339" i="1"/>
  <c r="AO339" i="1" s="1"/>
  <c r="AP339" i="1" s="1"/>
  <c r="N339" i="1"/>
  <c r="AN339" i="1" s="1"/>
  <c r="M339" i="1"/>
  <c r="L339" i="1"/>
  <c r="K339" i="1"/>
  <c r="J339" i="1"/>
  <c r="I339" i="1"/>
  <c r="H339" i="1"/>
  <c r="AH339" i="1" s="1"/>
  <c r="G339" i="1"/>
  <c r="AG339" i="1" s="1"/>
  <c r="F339" i="1"/>
  <c r="E339" i="1"/>
  <c r="D339" i="1"/>
  <c r="C339" i="1"/>
  <c r="AC339" i="1" s="1"/>
  <c r="FO338" i="1"/>
  <c r="FK338" i="1"/>
  <c r="FJ338" i="1"/>
  <c r="FI338" i="1"/>
  <c r="FH338" i="1"/>
  <c r="BZ338" i="1"/>
  <c r="BU338" i="1"/>
  <c r="BV338" i="1" s="1"/>
  <c r="BR338" i="1"/>
  <c r="BQ338" i="1"/>
  <c r="BN338" i="1"/>
  <c r="BM338" i="1"/>
  <c r="BE338" i="1"/>
  <c r="BF338" i="1" s="1"/>
  <c r="BB338" i="1"/>
  <c r="BA338" i="1"/>
  <c r="AW338" i="1"/>
  <c r="AX338" i="1" s="1"/>
  <c r="AP338" i="1"/>
  <c r="AO338" i="1"/>
  <c r="AN338" i="1"/>
  <c r="AK338" i="1"/>
  <c r="CC338" i="1" s="1"/>
  <c r="AG338" i="1"/>
  <c r="AF338" i="1"/>
  <c r="AE338" i="1"/>
  <c r="AD338" i="1"/>
  <c r="AC338" i="1"/>
  <c r="X338" i="1"/>
  <c r="BY338" i="1" s="1"/>
  <c r="W338" i="1"/>
  <c r="V338" i="1"/>
  <c r="U338" i="1"/>
  <c r="T338" i="1"/>
  <c r="BI338" i="1" s="1"/>
  <c r="BJ338" i="1" s="1"/>
  <c r="S338" i="1"/>
  <c r="R338" i="1"/>
  <c r="Q338" i="1"/>
  <c r="P338" i="1"/>
  <c r="AS338" i="1" s="1"/>
  <c r="AT338" i="1" s="1"/>
  <c r="O338" i="1"/>
  <c r="N338" i="1"/>
  <c r="M338" i="1"/>
  <c r="L338" i="1"/>
  <c r="K338" i="1"/>
  <c r="J338" i="1"/>
  <c r="AJ338" i="1" s="1"/>
  <c r="I338" i="1"/>
  <c r="AI338" i="1" s="1"/>
  <c r="H338" i="1"/>
  <c r="AH338" i="1" s="1"/>
  <c r="G338" i="1"/>
  <c r="F338" i="1"/>
  <c r="E338" i="1"/>
  <c r="D338" i="1"/>
  <c r="C338" i="1"/>
  <c r="FO337" i="1"/>
  <c r="FN337" i="1"/>
  <c r="FM337" i="1"/>
  <c r="FK337" i="1"/>
  <c r="FJ337" i="1"/>
  <c r="FI337" i="1"/>
  <c r="FH337" i="1"/>
  <c r="CE337" i="1"/>
  <c r="CD337" i="1"/>
  <c r="BY337" i="1"/>
  <c r="BZ337" i="1" s="1"/>
  <c r="BU337" i="1"/>
  <c r="BV337" i="1" s="1"/>
  <c r="AS337" i="1"/>
  <c r="AT337" i="1" s="1"/>
  <c r="AP337" i="1"/>
  <c r="AM337" i="1"/>
  <c r="AL337" i="1"/>
  <c r="AI337" i="1"/>
  <c r="AH337" i="1"/>
  <c r="AD337" i="1"/>
  <c r="X337" i="1"/>
  <c r="W337" i="1"/>
  <c r="V337" i="1"/>
  <c r="BQ337" i="1" s="1"/>
  <c r="BR337" i="1" s="1"/>
  <c r="U337" i="1"/>
  <c r="BM337" i="1" s="1"/>
  <c r="BN337" i="1" s="1"/>
  <c r="T337" i="1"/>
  <c r="BI337" i="1" s="1"/>
  <c r="BJ337" i="1" s="1"/>
  <c r="S337" i="1"/>
  <c r="BE337" i="1" s="1"/>
  <c r="BF337" i="1" s="1"/>
  <c r="R337" i="1"/>
  <c r="BA337" i="1" s="1"/>
  <c r="BB337" i="1" s="1"/>
  <c r="Q337" i="1"/>
  <c r="AW337" i="1" s="1"/>
  <c r="AX337" i="1" s="1"/>
  <c r="P337" i="1"/>
  <c r="O337" i="1"/>
  <c r="AO337" i="1" s="1"/>
  <c r="N337" i="1"/>
  <c r="AN337" i="1" s="1"/>
  <c r="M337" i="1"/>
  <c r="L337" i="1"/>
  <c r="K337" i="1"/>
  <c r="AK337" i="1" s="1"/>
  <c r="CC337" i="1" s="1"/>
  <c r="J337" i="1"/>
  <c r="AJ337" i="1" s="1"/>
  <c r="I337" i="1"/>
  <c r="H337" i="1"/>
  <c r="G337" i="1"/>
  <c r="AG337" i="1" s="1"/>
  <c r="F337" i="1"/>
  <c r="AF337" i="1" s="1"/>
  <c r="E337" i="1"/>
  <c r="AE337" i="1" s="1"/>
  <c r="D337" i="1"/>
  <c r="C337" i="1"/>
  <c r="AC337" i="1" s="1"/>
  <c r="FO336" i="1"/>
  <c r="FK336" i="1"/>
  <c r="FJ336" i="1"/>
  <c r="FI336" i="1"/>
  <c r="FH336" i="1"/>
  <c r="CE336" i="1"/>
  <c r="CD336" i="1"/>
  <c r="CC336" i="1"/>
  <c r="BZ336" i="1"/>
  <c r="BM336" i="1"/>
  <c r="BN336" i="1" s="1"/>
  <c r="BJ336" i="1"/>
  <c r="BE336" i="1"/>
  <c r="BF336" i="1" s="1"/>
  <c r="BB336" i="1"/>
  <c r="BA336" i="1"/>
  <c r="AW336" i="1"/>
  <c r="AX336" i="1" s="1"/>
  <c r="AT336" i="1"/>
  <c r="AS336" i="1"/>
  <c r="AM336" i="1"/>
  <c r="AG336" i="1"/>
  <c r="AF336" i="1"/>
  <c r="AE336" i="1"/>
  <c r="X336" i="1"/>
  <c r="BY336" i="1" s="1"/>
  <c r="W336" i="1"/>
  <c r="BU336" i="1" s="1"/>
  <c r="BV336" i="1" s="1"/>
  <c r="V336" i="1"/>
  <c r="BQ336" i="1" s="1"/>
  <c r="BR336" i="1" s="1"/>
  <c r="U336" i="1"/>
  <c r="T336" i="1"/>
  <c r="BI336" i="1" s="1"/>
  <c r="S336" i="1"/>
  <c r="R336" i="1"/>
  <c r="Q336" i="1"/>
  <c r="P336" i="1"/>
  <c r="O336" i="1"/>
  <c r="AO336" i="1" s="1"/>
  <c r="AP336" i="1" s="1"/>
  <c r="N336" i="1"/>
  <c r="AN336" i="1" s="1"/>
  <c r="M336" i="1"/>
  <c r="L336" i="1"/>
  <c r="AL336" i="1" s="1"/>
  <c r="K336" i="1"/>
  <c r="AK336" i="1" s="1"/>
  <c r="J336" i="1"/>
  <c r="AJ336" i="1" s="1"/>
  <c r="I336" i="1"/>
  <c r="AI336" i="1" s="1"/>
  <c r="H336" i="1"/>
  <c r="AH336" i="1" s="1"/>
  <c r="G336" i="1"/>
  <c r="F336" i="1"/>
  <c r="E336" i="1"/>
  <c r="D336" i="1"/>
  <c r="AD336" i="1" s="1"/>
  <c r="C336" i="1"/>
  <c r="AC336" i="1" s="1"/>
  <c r="FO335" i="1"/>
  <c r="FK335" i="1"/>
  <c r="FJ335" i="1"/>
  <c r="FI335" i="1"/>
  <c r="FH335" i="1"/>
  <c r="CE335" i="1"/>
  <c r="CD335" i="1"/>
  <c r="BY335" i="1"/>
  <c r="BZ335" i="1" s="1"/>
  <c r="BQ335" i="1"/>
  <c r="BR335" i="1" s="1"/>
  <c r="BE335" i="1"/>
  <c r="BF335" i="1" s="1"/>
  <c r="AX335" i="1"/>
  <c r="AW335" i="1"/>
  <c r="AS335" i="1"/>
  <c r="AT335" i="1" s="1"/>
  <c r="AP335" i="1"/>
  <c r="AM335" i="1"/>
  <c r="AL335" i="1"/>
  <c r="AI335" i="1"/>
  <c r="AH335" i="1"/>
  <c r="AG335" i="1"/>
  <c r="AE335" i="1"/>
  <c r="AD335" i="1"/>
  <c r="X335" i="1"/>
  <c r="W335" i="1"/>
  <c r="BU335" i="1" s="1"/>
  <c r="BV335" i="1" s="1"/>
  <c r="V335" i="1"/>
  <c r="U335" i="1"/>
  <c r="BM335" i="1" s="1"/>
  <c r="BN335" i="1" s="1"/>
  <c r="T335" i="1"/>
  <c r="BI335" i="1" s="1"/>
  <c r="S335" i="1"/>
  <c r="R335" i="1"/>
  <c r="BA335" i="1" s="1"/>
  <c r="BB335" i="1" s="1"/>
  <c r="Q335" i="1"/>
  <c r="P335" i="1"/>
  <c r="O335" i="1"/>
  <c r="AO335" i="1" s="1"/>
  <c r="N335" i="1"/>
  <c r="AN335" i="1" s="1"/>
  <c r="M335" i="1"/>
  <c r="L335" i="1"/>
  <c r="K335" i="1"/>
  <c r="AK335" i="1" s="1"/>
  <c r="CC335" i="1" s="1"/>
  <c r="J335" i="1"/>
  <c r="AJ335" i="1" s="1"/>
  <c r="I335" i="1"/>
  <c r="H335" i="1"/>
  <c r="G335" i="1"/>
  <c r="F335" i="1"/>
  <c r="AF335" i="1" s="1"/>
  <c r="E335" i="1"/>
  <c r="D335" i="1"/>
  <c r="C335" i="1"/>
  <c r="AC335" i="1" s="1"/>
  <c r="FO334" i="1"/>
  <c r="FK334" i="1"/>
  <c r="FJ334" i="1"/>
  <c r="FI334" i="1"/>
  <c r="FH334" i="1"/>
  <c r="CD334" i="1"/>
  <c r="CC334" i="1"/>
  <c r="BQ334" i="1"/>
  <c r="BR334" i="1" s="1"/>
  <c r="BM334" i="1"/>
  <c r="BN334" i="1" s="1"/>
  <c r="BE334" i="1"/>
  <c r="BB334" i="1"/>
  <c r="BA334" i="1"/>
  <c r="AW334" i="1"/>
  <c r="AX334" i="1" s="1"/>
  <c r="AT334" i="1"/>
  <c r="AO334" i="1"/>
  <c r="AP334" i="1" s="1"/>
  <c r="AN334" i="1"/>
  <c r="AL334" i="1"/>
  <c r="AG334" i="1"/>
  <c r="AF334" i="1"/>
  <c r="AC334" i="1"/>
  <c r="X334" i="1"/>
  <c r="BY334" i="1" s="1"/>
  <c r="W334" i="1"/>
  <c r="BU334" i="1" s="1"/>
  <c r="V334" i="1"/>
  <c r="U334" i="1"/>
  <c r="T334" i="1"/>
  <c r="BI334" i="1" s="1"/>
  <c r="BJ334" i="1" s="1"/>
  <c r="S334" i="1"/>
  <c r="R334" i="1"/>
  <c r="Q334" i="1"/>
  <c r="P334" i="1"/>
  <c r="AS334" i="1" s="1"/>
  <c r="O334" i="1"/>
  <c r="N334" i="1"/>
  <c r="M334" i="1"/>
  <c r="L334" i="1"/>
  <c r="K334" i="1"/>
  <c r="AK334" i="1" s="1"/>
  <c r="J334" i="1"/>
  <c r="AJ334" i="1" s="1"/>
  <c r="I334" i="1"/>
  <c r="AI334" i="1" s="1"/>
  <c r="BF334" i="1" s="1"/>
  <c r="H334" i="1"/>
  <c r="AH334" i="1" s="1"/>
  <c r="G334" i="1"/>
  <c r="F334" i="1"/>
  <c r="E334" i="1"/>
  <c r="AE334" i="1" s="1"/>
  <c r="D334" i="1"/>
  <c r="AD334" i="1" s="1"/>
  <c r="C334" i="1"/>
  <c r="FO333" i="1"/>
  <c r="FK333" i="1"/>
  <c r="FJ333" i="1"/>
  <c r="FI333" i="1"/>
  <c r="FH333" i="1"/>
  <c r="CE333" i="1"/>
  <c r="CD333" i="1"/>
  <c r="BZ333" i="1"/>
  <c r="BY333" i="1"/>
  <c r="BU333" i="1"/>
  <c r="BV333" i="1" s="1"/>
  <c r="BN333" i="1"/>
  <c r="BI333" i="1"/>
  <c r="BJ333" i="1" s="1"/>
  <c r="BB333" i="1"/>
  <c r="BA333" i="1"/>
  <c r="AT333" i="1"/>
  <c r="AM333" i="1"/>
  <c r="AL333" i="1"/>
  <c r="AH333" i="1"/>
  <c r="AG333" i="1"/>
  <c r="AF333" i="1"/>
  <c r="X333" i="1"/>
  <c r="W333" i="1"/>
  <c r="V333" i="1"/>
  <c r="BQ333" i="1" s="1"/>
  <c r="BR333" i="1" s="1"/>
  <c r="U333" i="1"/>
  <c r="BM333" i="1" s="1"/>
  <c r="T333" i="1"/>
  <c r="S333" i="1"/>
  <c r="BE333" i="1" s="1"/>
  <c r="BF333" i="1" s="1"/>
  <c r="R333" i="1"/>
  <c r="Q333" i="1"/>
  <c r="AW333" i="1" s="1"/>
  <c r="AX333" i="1" s="1"/>
  <c r="P333" i="1"/>
  <c r="AS333" i="1" s="1"/>
  <c r="O333" i="1"/>
  <c r="AO333" i="1" s="1"/>
  <c r="AP333" i="1" s="1"/>
  <c r="N333" i="1"/>
  <c r="AN333" i="1" s="1"/>
  <c r="M333" i="1"/>
  <c r="L333" i="1"/>
  <c r="K333" i="1"/>
  <c r="AK333" i="1" s="1"/>
  <c r="CC333" i="1" s="1"/>
  <c r="J333" i="1"/>
  <c r="AJ333" i="1" s="1"/>
  <c r="I333" i="1"/>
  <c r="AI333" i="1" s="1"/>
  <c r="H333" i="1"/>
  <c r="G333" i="1"/>
  <c r="F333" i="1"/>
  <c r="E333" i="1"/>
  <c r="AE333" i="1" s="1"/>
  <c r="D333" i="1"/>
  <c r="AD333" i="1" s="1"/>
  <c r="C333" i="1"/>
  <c r="AC333" i="1" s="1"/>
  <c r="FO332" i="1"/>
  <c r="FK332" i="1"/>
  <c r="FJ332" i="1"/>
  <c r="FI332" i="1"/>
  <c r="FH332" i="1"/>
  <c r="BU332" i="1"/>
  <c r="BQ332" i="1"/>
  <c r="BR332" i="1" s="1"/>
  <c r="BN332" i="1"/>
  <c r="BM332" i="1"/>
  <c r="BF332" i="1"/>
  <c r="BE332" i="1"/>
  <c r="BB332" i="1"/>
  <c r="BA332" i="1"/>
  <c r="AW332" i="1"/>
  <c r="AX332" i="1" s="1"/>
  <c r="AO332" i="1"/>
  <c r="AP332" i="1" s="1"/>
  <c r="AN332" i="1"/>
  <c r="AM332" i="1"/>
  <c r="AL332" i="1"/>
  <c r="AK332" i="1"/>
  <c r="CC332" i="1" s="1"/>
  <c r="AG332" i="1"/>
  <c r="AF332" i="1"/>
  <c r="AE332" i="1"/>
  <c r="AC332" i="1"/>
  <c r="X332" i="1"/>
  <c r="BY332" i="1" s="1"/>
  <c r="W332" i="1"/>
  <c r="V332" i="1"/>
  <c r="U332" i="1"/>
  <c r="T332" i="1"/>
  <c r="BI332" i="1" s="1"/>
  <c r="BJ332" i="1" s="1"/>
  <c r="S332" i="1"/>
  <c r="R332" i="1"/>
  <c r="Q332" i="1"/>
  <c r="P332" i="1"/>
  <c r="AS332" i="1" s="1"/>
  <c r="AT332" i="1" s="1"/>
  <c r="O332" i="1"/>
  <c r="N332" i="1"/>
  <c r="M332" i="1"/>
  <c r="CE332" i="1" s="1"/>
  <c r="L332" i="1"/>
  <c r="CD332" i="1" s="1"/>
  <c r="K332" i="1"/>
  <c r="J332" i="1"/>
  <c r="AJ332" i="1" s="1"/>
  <c r="I332" i="1"/>
  <c r="AI332" i="1" s="1"/>
  <c r="H332" i="1"/>
  <c r="AH332" i="1" s="1"/>
  <c r="G332" i="1"/>
  <c r="F332" i="1"/>
  <c r="E332" i="1"/>
  <c r="D332" i="1"/>
  <c r="AD332" i="1" s="1"/>
  <c r="C332" i="1"/>
  <c r="FO331" i="1"/>
  <c r="FN331" i="1"/>
  <c r="FK331" i="1"/>
  <c r="FJ331" i="1"/>
  <c r="FI331" i="1"/>
  <c r="FH331" i="1"/>
  <c r="CE331" i="1"/>
  <c r="CD331" i="1"/>
  <c r="CC331" i="1"/>
  <c r="BY331" i="1"/>
  <c r="BV331" i="1"/>
  <c r="BU331" i="1"/>
  <c r="BQ331" i="1"/>
  <c r="BN331" i="1"/>
  <c r="BA331" i="1"/>
  <c r="BB331" i="1" s="1"/>
  <c r="AW331" i="1"/>
  <c r="AX331" i="1" s="1"/>
  <c r="AP331" i="1"/>
  <c r="AM331" i="1"/>
  <c r="AL331" i="1"/>
  <c r="AK331" i="1"/>
  <c r="AJ331" i="1"/>
  <c r="AF331" i="1"/>
  <c r="AE331" i="1"/>
  <c r="AD331" i="1"/>
  <c r="X331" i="1"/>
  <c r="W331" i="1"/>
  <c r="V331" i="1"/>
  <c r="U331" i="1"/>
  <c r="BM331" i="1" s="1"/>
  <c r="T331" i="1"/>
  <c r="BI331" i="1" s="1"/>
  <c r="BJ331" i="1" s="1"/>
  <c r="S331" i="1"/>
  <c r="BE331" i="1" s="1"/>
  <c r="BF331" i="1" s="1"/>
  <c r="R331" i="1"/>
  <c r="Q331" i="1"/>
  <c r="P331" i="1"/>
  <c r="AS331" i="1" s="1"/>
  <c r="AT331" i="1" s="1"/>
  <c r="O331" i="1"/>
  <c r="AO331" i="1" s="1"/>
  <c r="N331" i="1"/>
  <c r="AN331" i="1" s="1"/>
  <c r="M331" i="1"/>
  <c r="L331" i="1"/>
  <c r="K331" i="1"/>
  <c r="J331" i="1"/>
  <c r="I331" i="1"/>
  <c r="AI331" i="1" s="1"/>
  <c r="H331" i="1"/>
  <c r="AH331" i="1" s="1"/>
  <c r="G331" i="1"/>
  <c r="AG331" i="1" s="1"/>
  <c r="F331" i="1"/>
  <c r="E331" i="1"/>
  <c r="D331" i="1"/>
  <c r="C331" i="1"/>
  <c r="AC331" i="1" s="1"/>
  <c r="FO330" i="1"/>
  <c r="FK330" i="1"/>
  <c r="FJ330" i="1"/>
  <c r="FI330" i="1"/>
  <c r="FH330" i="1"/>
  <c r="CE330" i="1"/>
  <c r="BZ330" i="1"/>
  <c r="BQ330" i="1"/>
  <c r="BR330" i="1" s="1"/>
  <c r="BN330" i="1"/>
  <c r="BM330" i="1"/>
  <c r="BE330" i="1"/>
  <c r="BF330" i="1" s="1"/>
  <c r="BB330" i="1"/>
  <c r="BA330" i="1"/>
  <c r="AW330" i="1"/>
  <c r="AX330" i="1" s="1"/>
  <c r="AS330" i="1"/>
  <c r="AT330" i="1" s="1"/>
  <c r="AN330" i="1"/>
  <c r="AM330" i="1"/>
  <c r="AJ330" i="1"/>
  <c r="AG330" i="1"/>
  <c r="AF330" i="1"/>
  <c r="AE330" i="1"/>
  <c r="AD330" i="1"/>
  <c r="X330" i="1"/>
  <c r="BY330" i="1" s="1"/>
  <c r="W330" i="1"/>
  <c r="BU330" i="1" s="1"/>
  <c r="BV330" i="1" s="1"/>
  <c r="V330" i="1"/>
  <c r="U330" i="1"/>
  <c r="T330" i="1"/>
  <c r="BI330" i="1" s="1"/>
  <c r="BJ330" i="1" s="1"/>
  <c r="S330" i="1"/>
  <c r="R330" i="1"/>
  <c r="Q330" i="1"/>
  <c r="P330" i="1"/>
  <c r="O330" i="1"/>
  <c r="AO330" i="1" s="1"/>
  <c r="AP330" i="1" s="1"/>
  <c r="N330" i="1"/>
  <c r="M330" i="1"/>
  <c r="L330" i="1"/>
  <c r="K330" i="1"/>
  <c r="AK330" i="1" s="1"/>
  <c r="CC330" i="1" s="1"/>
  <c r="J330" i="1"/>
  <c r="I330" i="1"/>
  <c r="AI330" i="1" s="1"/>
  <c r="H330" i="1"/>
  <c r="AH330" i="1" s="1"/>
  <c r="G330" i="1"/>
  <c r="F330" i="1"/>
  <c r="E330" i="1"/>
  <c r="D330" i="1"/>
  <c r="C330" i="1"/>
  <c r="AC330" i="1" s="1"/>
  <c r="FO329" i="1"/>
  <c r="FN329" i="1"/>
  <c r="FM329" i="1"/>
  <c r="FK329" i="1"/>
  <c r="FJ329" i="1"/>
  <c r="FI329" i="1"/>
  <c r="FH329" i="1"/>
  <c r="CE329" i="1"/>
  <c r="CD329" i="1"/>
  <c r="BZ329" i="1"/>
  <c r="BY329" i="1"/>
  <c r="BV329" i="1"/>
  <c r="BQ329" i="1"/>
  <c r="BR329" i="1" s="1"/>
  <c r="AX329" i="1"/>
  <c r="AW329" i="1"/>
  <c r="AS329" i="1"/>
  <c r="AT329" i="1" s="1"/>
  <c r="AP329" i="1"/>
  <c r="AM329" i="1"/>
  <c r="AL329" i="1"/>
  <c r="AK329" i="1"/>
  <c r="CC329" i="1" s="1"/>
  <c r="AJ329" i="1"/>
  <c r="AE329" i="1"/>
  <c r="AD329" i="1"/>
  <c r="X329" i="1"/>
  <c r="W329" i="1"/>
  <c r="BU329" i="1" s="1"/>
  <c r="V329" i="1"/>
  <c r="U329" i="1"/>
  <c r="BM329" i="1" s="1"/>
  <c r="BN329" i="1" s="1"/>
  <c r="T329" i="1"/>
  <c r="BI329" i="1" s="1"/>
  <c r="BJ329" i="1" s="1"/>
  <c r="S329" i="1"/>
  <c r="BE329" i="1" s="1"/>
  <c r="BF329" i="1" s="1"/>
  <c r="R329" i="1"/>
  <c r="BA329" i="1" s="1"/>
  <c r="BB329" i="1" s="1"/>
  <c r="Q329" i="1"/>
  <c r="P329" i="1"/>
  <c r="O329" i="1"/>
  <c r="AO329" i="1" s="1"/>
  <c r="N329" i="1"/>
  <c r="AN329" i="1" s="1"/>
  <c r="M329" i="1"/>
  <c r="L329" i="1"/>
  <c r="K329" i="1"/>
  <c r="J329" i="1"/>
  <c r="I329" i="1"/>
  <c r="AI329" i="1" s="1"/>
  <c r="H329" i="1"/>
  <c r="AH329" i="1" s="1"/>
  <c r="G329" i="1"/>
  <c r="AG329" i="1" s="1"/>
  <c r="F329" i="1"/>
  <c r="AF329" i="1" s="1"/>
  <c r="E329" i="1"/>
  <c r="D329" i="1"/>
  <c r="C329" i="1"/>
  <c r="AC329" i="1" s="1"/>
  <c r="FO328" i="1"/>
  <c r="FK328" i="1"/>
  <c r="FL328" i="1" s="1"/>
  <c r="FL329" i="1" s="1"/>
  <c r="FL330" i="1" s="1"/>
  <c r="FL331" i="1" s="1"/>
  <c r="FL332" i="1" s="1"/>
  <c r="FL333" i="1" s="1"/>
  <c r="FL334" i="1" s="1"/>
  <c r="FL335" i="1" s="1"/>
  <c r="FL336" i="1" s="1"/>
  <c r="FL337" i="1" s="1"/>
  <c r="FJ328" i="1"/>
  <c r="FI328" i="1"/>
  <c r="FH328" i="1"/>
  <c r="BU328" i="1"/>
  <c r="BV328" i="1" s="1"/>
  <c r="BR328" i="1"/>
  <c r="BM328" i="1"/>
  <c r="BN328" i="1" s="1"/>
  <c r="BF328" i="1"/>
  <c r="BE328" i="1"/>
  <c r="BB328" i="1"/>
  <c r="BA328" i="1"/>
  <c r="AT328" i="1"/>
  <c r="AS328" i="1"/>
  <c r="AP328" i="1"/>
  <c r="AO328" i="1"/>
  <c r="AJ328" i="1"/>
  <c r="AG328" i="1"/>
  <c r="AF328" i="1"/>
  <c r="AD328" i="1"/>
  <c r="AC328" i="1"/>
  <c r="X328" i="1"/>
  <c r="BY328" i="1" s="1"/>
  <c r="BZ328" i="1" s="1"/>
  <c r="W328" i="1"/>
  <c r="V328" i="1"/>
  <c r="BQ328" i="1" s="1"/>
  <c r="U328" i="1"/>
  <c r="T328" i="1"/>
  <c r="BI328" i="1" s="1"/>
  <c r="BJ328" i="1" s="1"/>
  <c r="S328" i="1"/>
  <c r="R328" i="1"/>
  <c r="Q328" i="1"/>
  <c r="AW328" i="1" s="1"/>
  <c r="AX328" i="1" s="1"/>
  <c r="P328" i="1"/>
  <c r="O328" i="1"/>
  <c r="N328" i="1"/>
  <c r="AN328" i="1" s="1"/>
  <c r="M328" i="1"/>
  <c r="L328" i="1"/>
  <c r="K328" i="1"/>
  <c r="AK328" i="1" s="1"/>
  <c r="CC328" i="1" s="1"/>
  <c r="J328" i="1"/>
  <c r="I328" i="1"/>
  <c r="AI328" i="1" s="1"/>
  <c r="H328" i="1"/>
  <c r="AH328" i="1" s="1"/>
  <c r="G328" i="1"/>
  <c r="F328" i="1"/>
  <c r="E328" i="1"/>
  <c r="AE328" i="1" s="1"/>
  <c r="D328" i="1"/>
  <c r="C328" i="1"/>
  <c r="FO327" i="1"/>
  <c r="FK327" i="1"/>
  <c r="FJ327" i="1"/>
  <c r="FI327" i="1"/>
  <c r="FH327" i="1"/>
  <c r="CD327" i="1"/>
  <c r="BY327" i="1"/>
  <c r="BZ327" i="1" s="1"/>
  <c r="BQ327" i="1"/>
  <c r="BR327" i="1" s="1"/>
  <c r="BN327" i="1"/>
  <c r="BE327" i="1"/>
  <c r="BF327" i="1" s="1"/>
  <c r="BB327" i="1"/>
  <c r="AW327" i="1"/>
  <c r="AX327" i="1" s="1"/>
  <c r="AT327" i="1"/>
  <c r="AO327" i="1"/>
  <c r="AP327" i="1" s="1"/>
  <c r="AL327" i="1"/>
  <c r="AK327" i="1"/>
  <c r="CC327" i="1" s="1"/>
  <c r="AF327" i="1"/>
  <c r="AE327" i="1"/>
  <c r="AD327" i="1"/>
  <c r="AC327" i="1"/>
  <c r="X327" i="1"/>
  <c r="W327" i="1"/>
  <c r="BU327" i="1" s="1"/>
  <c r="BV327" i="1" s="1"/>
  <c r="V327" i="1"/>
  <c r="U327" i="1"/>
  <c r="BM327" i="1" s="1"/>
  <c r="T327" i="1"/>
  <c r="BI327" i="1" s="1"/>
  <c r="BJ327" i="1" s="1"/>
  <c r="S327" i="1"/>
  <c r="R327" i="1"/>
  <c r="BA327" i="1" s="1"/>
  <c r="Q327" i="1"/>
  <c r="P327" i="1"/>
  <c r="AS327" i="1" s="1"/>
  <c r="O327" i="1"/>
  <c r="N327" i="1"/>
  <c r="AN327" i="1" s="1"/>
  <c r="M327" i="1"/>
  <c r="L327" i="1"/>
  <c r="K327" i="1"/>
  <c r="J327" i="1"/>
  <c r="AJ327" i="1" s="1"/>
  <c r="I327" i="1"/>
  <c r="AI327" i="1" s="1"/>
  <c r="H327" i="1"/>
  <c r="AH327" i="1" s="1"/>
  <c r="G327" i="1"/>
  <c r="AG327" i="1" s="1"/>
  <c r="F327" i="1"/>
  <c r="E327" i="1"/>
  <c r="D327" i="1"/>
  <c r="C327" i="1"/>
  <c r="FO326" i="1"/>
  <c r="FN326" i="1"/>
  <c r="FK326" i="1"/>
  <c r="FJ326" i="1"/>
  <c r="FM326" i="1" s="1"/>
  <c r="FI326" i="1"/>
  <c r="FH326" i="1"/>
  <c r="BY326" i="1"/>
  <c r="BZ326" i="1" s="1"/>
  <c r="BU326" i="1"/>
  <c r="BV326" i="1" s="1"/>
  <c r="BN326" i="1"/>
  <c r="BM326" i="1"/>
  <c r="BI326" i="1"/>
  <c r="BJ326" i="1" s="1"/>
  <c r="BB326" i="1"/>
  <c r="BA326" i="1"/>
  <c r="AN326" i="1"/>
  <c r="AM326" i="1"/>
  <c r="AL326" i="1"/>
  <c r="AI326" i="1"/>
  <c r="AG326" i="1"/>
  <c r="AF326" i="1"/>
  <c r="AE326" i="1"/>
  <c r="X326" i="1"/>
  <c r="W326" i="1"/>
  <c r="V326" i="1"/>
  <c r="BQ326" i="1" s="1"/>
  <c r="U326" i="1"/>
  <c r="T326" i="1"/>
  <c r="S326" i="1"/>
  <c r="BE326" i="1" s="1"/>
  <c r="R326" i="1"/>
  <c r="Q326" i="1"/>
  <c r="AW326" i="1" s="1"/>
  <c r="AX326" i="1" s="1"/>
  <c r="P326" i="1"/>
  <c r="AS326" i="1" s="1"/>
  <c r="AT326" i="1" s="1"/>
  <c r="O326" i="1"/>
  <c r="AO326" i="1" s="1"/>
  <c r="AP326" i="1" s="1"/>
  <c r="N326" i="1"/>
  <c r="M326" i="1"/>
  <c r="CE326" i="1" s="1"/>
  <c r="L326" i="1"/>
  <c r="CD326" i="1" s="1"/>
  <c r="K326" i="1"/>
  <c r="AK326" i="1" s="1"/>
  <c r="CC326" i="1" s="1"/>
  <c r="J326" i="1"/>
  <c r="AJ326" i="1" s="1"/>
  <c r="I326" i="1"/>
  <c r="H326" i="1"/>
  <c r="AH326" i="1" s="1"/>
  <c r="G326" i="1"/>
  <c r="F326" i="1"/>
  <c r="E326" i="1"/>
  <c r="D326" i="1"/>
  <c r="AD326" i="1" s="1"/>
  <c r="C326" i="1"/>
  <c r="AC326" i="1" s="1"/>
  <c r="FO325" i="1"/>
  <c r="FM325" i="1"/>
  <c r="FK325" i="1"/>
  <c r="FJ325" i="1"/>
  <c r="FI325" i="1"/>
  <c r="FH325" i="1"/>
  <c r="CE325" i="1"/>
  <c r="CD325" i="1"/>
  <c r="BY325" i="1"/>
  <c r="BU325" i="1"/>
  <c r="BV325" i="1" s="1"/>
  <c r="BR325" i="1"/>
  <c r="BQ325" i="1"/>
  <c r="BE325" i="1"/>
  <c r="BF325" i="1" s="1"/>
  <c r="BB325" i="1"/>
  <c r="BA325" i="1"/>
  <c r="AX325" i="1"/>
  <c r="AW325" i="1"/>
  <c r="AL325" i="1"/>
  <c r="AK325" i="1"/>
  <c r="CC325" i="1" s="1"/>
  <c r="AJ325" i="1"/>
  <c r="AH325" i="1"/>
  <c r="AG325" i="1"/>
  <c r="AF325" i="1"/>
  <c r="AE325" i="1"/>
  <c r="X325" i="1"/>
  <c r="W325" i="1"/>
  <c r="V325" i="1"/>
  <c r="U325" i="1"/>
  <c r="BM325" i="1" s="1"/>
  <c r="BN325" i="1" s="1"/>
  <c r="T325" i="1"/>
  <c r="BI325" i="1" s="1"/>
  <c r="S325" i="1"/>
  <c r="R325" i="1"/>
  <c r="Q325" i="1"/>
  <c r="P325" i="1"/>
  <c r="AS325" i="1" s="1"/>
  <c r="AT325" i="1" s="1"/>
  <c r="O325" i="1"/>
  <c r="AO325" i="1" s="1"/>
  <c r="AP325" i="1" s="1"/>
  <c r="N325" i="1"/>
  <c r="AN325" i="1" s="1"/>
  <c r="M325" i="1"/>
  <c r="AM325" i="1" s="1"/>
  <c r="L325" i="1"/>
  <c r="K325" i="1"/>
  <c r="J325" i="1"/>
  <c r="I325" i="1"/>
  <c r="AI325" i="1" s="1"/>
  <c r="BZ325" i="1" s="1"/>
  <c r="H325" i="1"/>
  <c r="G325" i="1"/>
  <c r="F325" i="1"/>
  <c r="E325" i="1"/>
  <c r="D325" i="1"/>
  <c r="AD325" i="1" s="1"/>
  <c r="C325" i="1"/>
  <c r="AC325" i="1" s="1"/>
  <c r="FO324" i="1"/>
  <c r="FK324" i="1"/>
  <c r="FJ324" i="1"/>
  <c r="FI324" i="1"/>
  <c r="FH324" i="1"/>
  <c r="CE324" i="1"/>
  <c r="CD324" i="1"/>
  <c r="BY324" i="1"/>
  <c r="BR324" i="1"/>
  <c r="BM324" i="1"/>
  <c r="BN324" i="1" s="1"/>
  <c r="BI324" i="1"/>
  <c r="BJ324" i="1" s="1"/>
  <c r="BE324" i="1"/>
  <c r="BF324" i="1" s="1"/>
  <c r="BA324" i="1"/>
  <c r="AM324" i="1"/>
  <c r="AL324" i="1"/>
  <c r="AK324" i="1"/>
  <c r="CC324" i="1" s="1"/>
  <c r="AJ324" i="1"/>
  <c r="AI324" i="1"/>
  <c r="AG324" i="1"/>
  <c r="AF324" i="1"/>
  <c r="AE324" i="1"/>
  <c r="AD324" i="1"/>
  <c r="X324" i="1"/>
  <c r="W324" i="1"/>
  <c r="BU324" i="1" s="1"/>
  <c r="V324" i="1"/>
  <c r="BQ324" i="1" s="1"/>
  <c r="U324" i="1"/>
  <c r="T324" i="1"/>
  <c r="S324" i="1"/>
  <c r="R324" i="1"/>
  <c r="Q324" i="1"/>
  <c r="AW324" i="1" s="1"/>
  <c r="AX324" i="1" s="1"/>
  <c r="P324" i="1"/>
  <c r="AS324" i="1" s="1"/>
  <c r="AT324" i="1" s="1"/>
  <c r="O324" i="1"/>
  <c r="AO324" i="1" s="1"/>
  <c r="AP324" i="1" s="1"/>
  <c r="N324" i="1"/>
  <c r="AN324" i="1" s="1"/>
  <c r="M324" i="1"/>
  <c r="L324" i="1"/>
  <c r="K324" i="1"/>
  <c r="J324" i="1"/>
  <c r="I324" i="1"/>
  <c r="H324" i="1"/>
  <c r="AH324" i="1" s="1"/>
  <c r="G324" i="1"/>
  <c r="F324" i="1"/>
  <c r="E324" i="1"/>
  <c r="D324" i="1"/>
  <c r="C324" i="1"/>
  <c r="AC324" i="1" s="1"/>
  <c r="FO323" i="1"/>
  <c r="FK323" i="1"/>
  <c r="FL323" i="1" s="1"/>
  <c r="FL324" i="1" s="1"/>
  <c r="FL325" i="1" s="1"/>
  <c r="FL326" i="1" s="1"/>
  <c r="FL327" i="1" s="1"/>
  <c r="FJ323" i="1"/>
  <c r="FI323" i="1"/>
  <c r="FH323" i="1"/>
  <c r="CE323" i="1"/>
  <c r="CD323" i="1"/>
  <c r="BZ323" i="1"/>
  <c r="BY323" i="1"/>
  <c r="BR323" i="1"/>
  <c r="BQ323" i="1"/>
  <c r="BM323" i="1"/>
  <c r="BN323" i="1" s="1"/>
  <c r="BA323" i="1"/>
  <c r="BB323" i="1" s="1"/>
  <c r="AX323" i="1"/>
  <c r="AS323" i="1"/>
  <c r="AT323" i="1" s="1"/>
  <c r="AO323" i="1"/>
  <c r="AP323" i="1" s="1"/>
  <c r="AM323" i="1"/>
  <c r="AL323" i="1"/>
  <c r="AK323" i="1"/>
  <c r="CC323" i="1" s="1"/>
  <c r="AH323" i="1"/>
  <c r="AG323" i="1"/>
  <c r="AD323" i="1"/>
  <c r="AC323" i="1"/>
  <c r="X323" i="1"/>
  <c r="W323" i="1"/>
  <c r="BU323" i="1" s="1"/>
  <c r="V323" i="1"/>
  <c r="U323" i="1"/>
  <c r="T323" i="1"/>
  <c r="BI323" i="1" s="1"/>
  <c r="BJ323" i="1" s="1"/>
  <c r="S323" i="1"/>
  <c r="BE323" i="1" s="1"/>
  <c r="BF323" i="1" s="1"/>
  <c r="R323" i="1"/>
  <c r="Q323" i="1"/>
  <c r="AW323" i="1" s="1"/>
  <c r="P323" i="1"/>
  <c r="O323" i="1"/>
  <c r="N323" i="1"/>
  <c r="AN323" i="1" s="1"/>
  <c r="M323" i="1"/>
  <c r="L323" i="1"/>
  <c r="K323" i="1"/>
  <c r="J323" i="1"/>
  <c r="AJ323" i="1" s="1"/>
  <c r="I323" i="1"/>
  <c r="AI323" i="1" s="1"/>
  <c r="H323" i="1"/>
  <c r="G323" i="1"/>
  <c r="F323" i="1"/>
  <c r="AF323" i="1" s="1"/>
  <c r="E323" i="1"/>
  <c r="AE323" i="1" s="1"/>
  <c r="D323" i="1"/>
  <c r="C323" i="1"/>
  <c r="FO322" i="1"/>
  <c r="FL322" i="1"/>
  <c r="FK322" i="1"/>
  <c r="FJ322" i="1"/>
  <c r="FI322" i="1"/>
  <c r="FH322" i="1"/>
  <c r="BY322" i="1"/>
  <c r="BZ322" i="1" s="1"/>
  <c r="BU322" i="1"/>
  <c r="BV322" i="1" s="1"/>
  <c r="BQ322" i="1"/>
  <c r="BR322" i="1" s="1"/>
  <c r="BJ322" i="1"/>
  <c r="BI322" i="1"/>
  <c r="BF322" i="1"/>
  <c r="BB322" i="1"/>
  <c r="BA322" i="1"/>
  <c r="AW322" i="1"/>
  <c r="AX322" i="1" s="1"/>
  <c r="AS322" i="1"/>
  <c r="AT322" i="1" s="1"/>
  <c r="AP322" i="1"/>
  <c r="AO322" i="1"/>
  <c r="AM322" i="1"/>
  <c r="AL322" i="1"/>
  <c r="AK322" i="1"/>
  <c r="CC322" i="1" s="1"/>
  <c r="AJ322" i="1"/>
  <c r="AF322" i="1"/>
  <c r="AE322" i="1"/>
  <c r="AD322" i="1"/>
  <c r="AC322" i="1"/>
  <c r="X322" i="1"/>
  <c r="W322" i="1"/>
  <c r="V322" i="1"/>
  <c r="U322" i="1"/>
  <c r="BM322" i="1" s="1"/>
  <c r="BN322" i="1" s="1"/>
  <c r="T322" i="1"/>
  <c r="S322" i="1"/>
  <c r="BE322" i="1" s="1"/>
  <c r="R322" i="1"/>
  <c r="Q322" i="1"/>
  <c r="P322" i="1"/>
  <c r="O322" i="1"/>
  <c r="N322" i="1"/>
  <c r="AN322" i="1" s="1"/>
  <c r="M322" i="1"/>
  <c r="CE322" i="1" s="1"/>
  <c r="L322" i="1"/>
  <c r="CD322" i="1" s="1"/>
  <c r="K322" i="1"/>
  <c r="J322" i="1"/>
  <c r="I322" i="1"/>
  <c r="AI322" i="1" s="1"/>
  <c r="H322" i="1"/>
  <c r="AH322" i="1" s="1"/>
  <c r="G322" i="1"/>
  <c r="AG322" i="1" s="1"/>
  <c r="F322" i="1"/>
  <c r="E322" i="1"/>
  <c r="D322" i="1"/>
  <c r="C322" i="1"/>
  <c r="FO321" i="1"/>
  <c r="FN321" i="1"/>
  <c r="FM321" i="1"/>
  <c r="FK321" i="1"/>
  <c r="FJ321" i="1"/>
  <c r="FI321" i="1"/>
  <c r="FH321" i="1"/>
  <c r="CD321" i="1"/>
  <c r="BY321" i="1"/>
  <c r="BU321" i="1"/>
  <c r="BV321" i="1" s="1"/>
  <c r="BR321" i="1"/>
  <c r="BN321" i="1"/>
  <c r="BM321" i="1"/>
  <c r="BI321" i="1"/>
  <c r="BJ321" i="1" s="1"/>
  <c r="BA321" i="1"/>
  <c r="BB321" i="1" s="1"/>
  <c r="AP321" i="1"/>
  <c r="AO321" i="1"/>
  <c r="AM321" i="1"/>
  <c r="AL321" i="1"/>
  <c r="AI321" i="1"/>
  <c r="BZ321" i="1" s="1"/>
  <c r="AH321" i="1"/>
  <c r="X321" i="1"/>
  <c r="W321" i="1"/>
  <c r="V321" i="1"/>
  <c r="BQ321" i="1" s="1"/>
  <c r="U321" i="1"/>
  <c r="T321" i="1"/>
  <c r="S321" i="1"/>
  <c r="BE321" i="1" s="1"/>
  <c r="BF321" i="1" s="1"/>
  <c r="R321" i="1"/>
  <c r="Q321" i="1"/>
  <c r="AW321" i="1" s="1"/>
  <c r="AX321" i="1" s="1"/>
  <c r="P321" i="1"/>
  <c r="AS321" i="1" s="1"/>
  <c r="AT321" i="1" s="1"/>
  <c r="O321" i="1"/>
  <c r="N321" i="1"/>
  <c r="AN321" i="1" s="1"/>
  <c r="M321" i="1"/>
  <c r="CE321" i="1" s="1"/>
  <c r="L321" i="1"/>
  <c r="K321" i="1"/>
  <c r="AK321" i="1" s="1"/>
  <c r="CC321" i="1" s="1"/>
  <c r="J321" i="1"/>
  <c r="AJ321" i="1" s="1"/>
  <c r="I321" i="1"/>
  <c r="H321" i="1"/>
  <c r="G321" i="1"/>
  <c r="AG321" i="1" s="1"/>
  <c r="F321" i="1"/>
  <c r="AF321" i="1" s="1"/>
  <c r="E321" i="1"/>
  <c r="AE321" i="1" s="1"/>
  <c r="D321" i="1"/>
  <c r="AD321" i="1" s="1"/>
  <c r="C321" i="1"/>
  <c r="AC321" i="1" s="1"/>
  <c r="FO320" i="1"/>
  <c r="FK320" i="1"/>
  <c r="FJ320" i="1"/>
  <c r="FI320" i="1"/>
  <c r="FH320" i="1"/>
  <c r="CD320" i="1"/>
  <c r="CC320" i="1"/>
  <c r="BU320" i="1"/>
  <c r="BQ320" i="1"/>
  <c r="BN320" i="1"/>
  <c r="BI320" i="1"/>
  <c r="BE320" i="1"/>
  <c r="BF320" i="1" s="1"/>
  <c r="BB320" i="1"/>
  <c r="BA320" i="1"/>
  <c r="AO320" i="1"/>
  <c r="AP320" i="1" s="1"/>
  <c r="AL320" i="1"/>
  <c r="AK320" i="1"/>
  <c r="AJ320" i="1"/>
  <c r="AI320" i="1"/>
  <c r="BZ320" i="1" s="1"/>
  <c r="AF320" i="1"/>
  <c r="AE320" i="1"/>
  <c r="AD320" i="1"/>
  <c r="AC320" i="1"/>
  <c r="X320" i="1"/>
  <c r="BY320" i="1" s="1"/>
  <c r="W320" i="1"/>
  <c r="V320" i="1"/>
  <c r="U320" i="1"/>
  <c r="BM320" i="1" s="1"/>
  <c r="T320" i="1"/>
  <c r="S320" i="1"/>
  <c r="R320" i="1"/>
  <c r="Q320" i="1"/>
  <c r="AW320" i="1" s="1"/>
  <c r="AX320" i="1" s="1"/>
  <c r="P320" i="1"/>
  <c r="AS320" i="1" s="1"/>
  <c r="AT320" i="1" s="1"/>
  <c r="O320" i="1"/>
  <c r="N320" i="1"/>
  <c r="AN320" i="1" s="1"/>
  <c r="M320" i="1"/>
  <c r="L320" i="1"/>
  <c r="K320" i="1"/>
  <c r="J320" i="1"/>
  <c r="I320" i="1"/>
  <c r="H320" i="1"/>
  <c r="AH320" i="1" s="1"/>
  <c r="G320" i="1"/>
  <c r="AG320" i="1" s="1"/>
  <c r="F320" i="1"/>
  <c r="E320" i="1"/>
  <c r="D320" i="1"/>
  <c r="C320" i="1"/>
  <c r="FO319" i="1"/>
  <c r="FK319" i="1"/>
  <c r="FJ319" i="1"/>
  <c r="FI319" i="1"/>
  <c r="FH319" i="1"/>
  <c r="CE319" i="1"/>
  <c r="CD319" i="1"/>
  <c r="BY319" i="1"/>
  <c r="BI319" i="1"/>
  <c r="BJ319" i="1" s="1"/>
  <c r="BF319" i="1"/>
  <c r="BE319" i="1"/>
  <c r="AW319" i="1"/>
  <c r="AX319" i="1" s="1"/>
  <c r="AT319" i="1"/>
  <c r="AO319" i="1"/>
  <c r="AP319" i="1" s="1"/>
  <c r="AM319" i="1"/>
  <c r="AL319" i="1"/>
  <c r="AH319" i="1"/>
  <c r="AG319" i="1"/>
  <c r="X319" i="1"/>
  <c r="W319" i="1"/>
  <c r="BU319" i="1" s="1"/>
  <c r="BV319" i="1" s="1"/>
  <c r="V319" i="1"/>
  <c r="BQ319" i="1" s="1"/>
  <c r="BR319" i="1" s="1"/>
  <c r="U319" i="1"/>
  <c r="BM319" i="1" s="1"/>
  <c r="BN319" i="1" s="1"/>
  <c r="T319" i="1"/>
  <c r="S319" i="1"/>
  <c r="R319" i="1"/>
  <c r="BA319" i="1" s="1"/>
  <c r="BB319" i="1" s="1"/>
  <c r="Q319" i="1"/>
  <c r="P319" i="1"/>
  <c r="AS319" i="1" s="1"/>
  <c r="O319" i="1"/>
  <c r="N319" i="1"/>
  <c r="AN319" i="1" s="1"/>
  <c r="M319" i="1"/>
  <c r="L319" i="1"/>
  <c r="K319" i="1"/>
  <c r="AK319" i="1" s="1"/>
  <c r="CC319" i="1" s="1"/>
  <c r="J319" i="1"/>
  <c r="AJ319" i="1" s="1"/>
  <c r="I319" i="1"/>
  <c r="AI319" i="1" s="1"/>
  <c r="BZ319" i="1" s="1"/>
  <c r="H319" i="1"/>
  <c r="G319" i="1"/>
  <c r="F319" i="1"/>
  <c r="AF319" i="1" s="1"/>
  <c r="E319" i="1"/>
  <c r="AE319" i="1" s="1"/>
  <c r="D319" i="1"/>
  <c r="AD319" i="1" s="1"/>
  <c r="C319" i="1"/>
  <c r="AC319" i="1" s="1"/>
  <c r="FO318" i="1"/>
  <c r="FK318" i="1"/>
  <c r="FJ318" i="1"/>
  <c r="FI318" i="1"/>
  <c r="FH318" i="1"/>
  <c r="CD318" i="1"/>
  <c r="BA318" i="1"/>
  <c r="BB318" i="1" s="1"/>
  <c r="AS318" i="1"/>
  <c r="AT318" i="1" s="1"/>
  <c r="AP318" i="1"/>
  <c r="AO318" i="1"/>
  <c r="AN318" i="1"/>
  <c r="AM318" i="1"/>
  <c r="AL318" i="1"/>
  <c r="AK318" i="1"/>
  <c r="CC318" i="1" s="1"/>
  <c r="AF318" i="1"/>
  <c r="AD318" i="1"/>
  <c r="AC318" i="1"/>
  <c r="X318" i="1"/>
  <c r="BY318" i="1" s="1"/>
  <c r="W318" i="1"/>
  <c r="BU318" i="1" s="1"/>
  <c r="V318" i="1"/>
  <c r="BQ318" i="1" s="1"/>
  <c r="BR318" i="1" s="1"/>
  <c r="U318" i="1"/>
  <c r="BM318" i="1" s="1"/>
  <c r="BN318" i="1" s="1"/>
  <c r="T318" i="1"/>
  <c r="BI318" i="1" s="1"/>
  <c r="BJ318" i="1" s="1"/>
  <c r="S318" i="1"/>
  <c r="BE318" i="1" s="1"/>
  <c r="BF318" i="1" s="1"/>
  <c r="R318" i="1"/>
  <c r="Q318" i="1"/>
  <c r="AW318" i="1" s="1"/>
  <c r="AX318" i="1" s="1"/>
  <c r="P318" i="1"/>
  <c r="O318" i="1"/>
  <c r="N318" i="1"/>
  <c r="M318" i="1"/>
  <c r="CE318" i="1" s="1"/>
  <c r="L318" i="1"/>
  <c r="K318" i="1"/>
  <c r="J318" i="1"/>
  <c r="AJ318" i="1" s="1"/>
  <c r="I318" i="1"/>
  <c r="AI318" i="1" s="1"/>
  <c r="BZ318" i="1" s="1"/>
  <c r="H318" i="1"/>
  <c r="AH318" i="1" s="1"/>
  <c r="G318" i="1"/>
  <c r="AG318" i="1" s="1"/>
  <c r="F318" i="1"/>
  <c r="E318" i="1"/>
  <c r="AE318" i="1" s="1"/>
  <c r="D318" i="1"/>
  <c r="C318" i="1"/>
  <c r="FO317" i="1"/>
  <c r="FK317" i="1"/>
  <c r="FJ317" i="1"/>
  <c r="FI317" i="1"/>
  <c r="FH317" i="1"/>
  <c r="CE317" i="1"/>
  <c r="CD317" i="1"/>
  <c r="BY317" i="1"/>
  <c r="BN317" i="1"/>
  <c r="BM317" i="1"/>
  <c r="BI317" i="1"/>
  <c r="BJ317" i="1" s="1"/>
  <c r="BE317" i="1"/>
  <c r="BF317" i="1" s="1"/>
  <c r="AW317" i="1"/>
  <c r="AX317" i="1" s="1"/>
  <c r="AP317" i="1"/>
  <c r="AM317" i="1"/>
  <c r="AL317" i="1"/>
  <c r="AG317" i="1"/>
  <c r="AF317" i="1"/>
  <c r="AD317" i="1"/>
  <c r="X317" i="1"/>
  <c r="W317" i="1"/>
  <c r="BU317" i="1" s="1"/>
  <c r="BV317" i="1" s="1"/>
  <c r="V317" i="1"/>
  <c r="BQ317" i="1" s="1"/>
  <c r="BR317" i="1" s="1"/>
  <c r="U317" i="1"/>
  <c r="T317" i="1"/>
  <c r="S317" i="1"/>
  <c r="R317" i="1"/>
  <c r="BA317" i="1" s="1"/>
  <c r="BB317" i="1" s="1"/>
  <c r="Q317" i="1"/>
  <c r="P317" i="1"/>
  <c r="AS317" i="1" s="1"/>
  <c r="AT317" i="1" s="1"/>
  <c r="O317" i="1"/>
  <c r="AO317" i="1" s="1"/>
  <c r="N317" i="1"/>
  <c r="AN317" i="1" s="1"/>
  <c r="M317" i="1"/>
  <c r="L317" i="1"/>
  <c r="K317" i="1"/>
  <c r="AK317" i="1" s="1"/>
  <c r="CC317" i="1" s="1"/>
  <c r="J317" i="1"/>
  <c r="AJ317" i="1" s="1"/>
  <c r="I317" i="1"/>
  <c r="AI317" i="1" s="1"/>
  <c r="H317" i="1"/>
  <c r="AH317" i="1" s="1"/>
  <c r="G317" i="1"/>
  <c r="F317" i="1"/>
  <c r="E317" i="1"/>
  <c r="AE317" i="1" s="1"/>
  <c r="D317" i="1"/>
  <c r="C317" i="1"/>
  <c r="AC317" i="1" s="1"/>
  <c r="FO316" i="1"/>
  <c r="FK316" i="1"/>
  <c r="FJ316" i="1"/>
  <c r="FI316" i="1"/>
  <c r="FH316" i="1"/>
  <c r="BY316" i="1"/>
  <c r="BU316" i="1"/>
  <c r="BV316" i="1" s="1"/>
  <c r="BR316" i="1"/>
  <c r="BM316" i="1"/>
  <c r="BN316" i="1" s="1"/>
  <c r="BJ316" i="1"/>
  <c r="BI316" i="1"/>
  <c r="BA316" i="1"/>
  <c r="BB316" i="1" s="1"/>
  <c r="AS316" i="1"/>
  <c r="AT316" i="1" s="1"/>
  <c r="AP316" i="1"/>
  <c r="AM316" i="1"/>
  <c r="AJ316" i="1"/>
  <c r="AI316" i="1"/>
  <c r="BZ316" i="1" s="1"/>
  <c r="AF316" i="1"/>
  <c r="AE316" i="1"/>
  <c r="X316" i="1"/>
  <c r="W316" i="1"/>
  <c r="V316" i="1"/>
  <c r="BQ316" i="1" s="1"/>
  <c r="U316" i="1"/>
  <c r="T316" i="1"/>
  <c r="S316" i="1"/>
  <c r="BE316" i="1" s="1"/>
  <c r="BF316" i="1" s="1"/>
  <c r="R316" i="1"/>
  <c r="Q316" i="1"/>
  <c r="AW316" i="1" s="1"/>
  <c r="AX316" i="1" s="1"/>
  <c r="P316" i="1"/>
  <c r="O316" i="1"/>
  <c r="AO316" i="1" s="1"/>
  <c r="N316" i="1"/>
  <c r="AN316" i="1" s="1"/>
  <c r="M316" i="1"/>
  <c r="CE316" i="1" s="1"/>
  <c r="L316" i="1"/>
  <c r="AL316" i="1" s="1"/>
  <c r="K316" i="1"/>
  <c r="AK316" i="1" s="1"/>
  <c r="CC316" i="1" s="1"/>
  <c r="J316" i="1"/>
  <c r="I316" i="1"/>
  <c r="H316" i="1"/>
  <c r="AH316" i="1" s="1"/>
  <c r="G316" i="1"/>
  <c r="AG316" i="1" s="1"/>
  <c r="F316" i="1"/>
  <c r="E316" i="1"/>
  <c r="D316" i="1"/>
  <c r="AD316" i="1" s="1"/>
  <c r="C316" i="1"/>
  <c r="AC316" i="1" s="1"/>
  <c r="FO315" i="1"/>
  <c r="FK315" i="1"/>
  <c r="FJ315" i="1"/>
  <c r="FI315" i="1"/>
  <c r="FH315" i="1"/>
  <c r="CE315" i="1"/>
  <c r="CD315" i="1"/>
  <c r="CC315" i="1"/>
  <c r="BZ315" i="1"/>
  <c r="BY315" i="1"/>
  <c r="BV315" i="1"/>
  <c r="BU315" i="1"/>
  <c r="BE315" i="1"/>
  <c r="BF315" i="1" s="1"/>
  <c r="BB315" i="1"/>
  <c r="BA315" i="1"/>
  <c r="AP315" i="1"/>
  <c r="AL315" i="1"/>
  <c r="AK315" i="1"/>
  <c r="AI315" i="1"/>
  <c r="AH315" i="1"/>
  <c r="AG315" i="1"/>
  <c r="AF315" i="1"/>
  <c r="AC315" i="1"/>
  <c r="X315" i="1"/>
  <c r="W315" i="1"/>
  <c r="V315" i="1"/>
  <c r="BQ315" i="1" s="1"/>
  <c r="BR315" i="1" s="1"/>
  <c r="U315" i="1"/>
  <c r="BM315" i="1" s="1"/>
  <c r="BN315" i="1" s="1"/>
  <c r="T315" i="1"/>
  <c r="BI315" i="1" s="1"/>
  <c r="BJ315" i="1" s="1"/>
  <c r="S315" i="1"/>
  <c r="R315" i="1"/>
  <c r="Q315" i="1"/>
  <c r="AW315" i="1" s="1"/>
  <c r="AX315" i="1" s="1"/>
  <c r="P315" i="1"/>
  <c r="AS315" i="1" s="1"/>
  <c r="AT315" i="1" s="1"/>
  <c r="O315" i="1"/>
  <c r="AO315" i="1" s="1"/>
  <c r="N315" i="1"/>
  <c r="AN315" i="1" s="1"/>
  <c r="M315" i="1"/>
  <c r="AM315" i="1" s="1"/>
  <c r="L315" i="1"/>
  <c r="K315" i="1"/>
  <c r="J315" i="1"/>
  <c r="AJ315" i="1" s="1"/>
  <c r="I315" i="1"/>
  <c r="H315" i="1"/>
  <c r="G315" i="1"/>
  <c r="F315" i="1"/>
  <c r="E315" i="1"/>
  <c r="AE315" i="1" s="1"/>
  <c r="D315" i="1"/>
  <c r="AD315" i="1" s="1"/>
  <c r="C315" i="1"/>
  <c r="FO314" i="1"/>
  <c r="FK314" i="1"/>
  <c r="FJ314" i="1"/>
  <c r="FI314" i="1"/>
  <c r="FH314" i="1"/>
  <c r="CE314" i="1"/>
  <c r="BY314" i="1"/>
  <c r="BZ314" i="1" s="1"/>
  <c r="BU314" i="1"/>
  <c r="BV314" i="1" s="1"/>
  <c r="BN314" i="1"/>
  <c r="BM314" i="1"/>
  <c r="BA314" i="1"/>
  <c r="BB314" i="1" s="1"/>
  <c r="AT314" i="1"/>
  <c r="AO314" i="1"/>
  <c r="AP314" i="1" s="1"/>
  <c r="AN314" i="1"/>
  <c r="AM314" i="1"/>
  <c r="AL314" i="1"/>
  <c r="AK314" i="1"/>
  <c r="CC314" i="1" s="1"/>
  <c r="AJ314" i="1"/>
  <c r="AF314" i="1"/>
  <c r="X314" i="1"/>
  <c r="W314" i="1"/>
  <c r="V314" i="1"/>
  <c r="BQ314" i="1" s="1"/>
  <c r="BR314" i="1" s="1"/>
  <c r="U314" i="1"/>
  <c r="T314" i="1"/>
  <c r="BI314" i="1" s="1"/>
  <c r="BJ314" i="1" s="1"/>
  <c r="S314" i="1"/>
  <c r="BE314" i="1" s="1"/>
  <c r="BF314" i="1" s="1"/>
  <c r="R314" i="1"/>
  <c r="Q314" i="1"/>
  <c r="AW314" i="1" s="1"/>
  <c r="AX314" i="1" s="1"/>
  <c r="P314" i="1"/>
  <c r="AS314" i="1" s="1"/>
  <c r="O314" i="1"/>
  <c r="N314" i="1"/>
  <c r="M314" i="1"/>
  <c r="L314" i="1"/>
  <c r="CD314" i="1" s="1"/>
  <c r="K314" i="1"/>
  <c r="J314" i="1"/>
  <c r="I314" i="1"/>
  <c r="AI314" i="1" s="1"/>
  <c r="H314" i="1"/>
  <c r="AH314" i="1" s="1"/>
  <c r="G314" i="1"/>
  <c r="AG314" i="1" s="1"/>
  <c r="F314" i="1"/>
  <c r="E314" i="1"/>
  <c r="AE314" i="1" s="1"/>
  <c r="D314" i="1"/>
  <c r="AD314" i="1" s="1"/>
  <c r="C314" i="1"/>
  <c r="AC314" i="1" s="1"/>
  <c r="FO313" i="1"/>
  <c r="FK313" i="1"/>
  <c r="FJ313" i="1"/>
  <c r="FI313" i="1"/>
  <c r="FH313" i="1"/>
  <c r="CE313" i="1"/>
  <c r="CD313" i="1"/>
  <c r="CC313" i="1"/>
  <c r="BY313" i="1"/>
  <c r="BU313" i="1"/>
  <c r="BV313" i="1" s="1"/>
  <c r="BR313" i="1"/>
  <c r="BQ313" i="1"/>
  <c r="BM313" i="1"/>
  <c r="BN313" i="1" s="1"/>
  <c r="AT313" i="1"/>
  <c r="AS313" i="1"/>
  <c r="AP313" i="1"/>
  <c r="AO313" i="1"/>
  <c r="AM313" i="1"/>
  <c r="AL313" i="1"/>
  <c r="AE313" i="1"/>
  <c r="AD313" i="1"/>
  <c r="X313" i="1"/>
  <c r="W313" i="1"/>
  <c r="V313" i="1"/>
  <c r="U313" i="1"/>
  <c r="T313" i="1"/>
  <c r="BI313" i="1" s="1"/>
  <c r="BJ313" i="1" s="1"/>
  <c r="S313" i="1"/>
  <c r="BE313" i="1" s="1"/>
  <c r="BF313" i="1" s="1"/>
  <c r="R313" i="1"/>
  <c r="BA313" i="1" s="1"/>
  <c r="BB313" i="1" s="1"/>
  <c r="Q313" i="1"/>
  <c r="AW313" i="1" s="1"/>
  <c r="AX313" i="1" s="1"/>
  <c r="P313" i="1"/>
  <c r="O313" i="1"/>
  <c r="N313" i="1"/>
  <c r="AN313" i="1" s="1"/>
  <c r="M313" i="1"/>
  <c r="L313" i="1"/>
  <c r="K313" i="1"/>
  <c r="AK313" i="1" s="1"/>
  <c r="J313" i="1"/>
  <c r="AJ313" i="1" s="1"/>
  <c r="I313" i="1"/>
  <c r="AI313" i="1" s="1"/>
  <c r="BZ313" i="1" s="1"/>
  <c r="H313" i="1"/>
  <c r="AH313" i="1" s="1"/>
  <c r="G313" i="1"/>
  <c r="AG313" i="1" s="1"/>
  <c r="F313" i="1"/>
  <c r="AF313" i="1" s="1"/>
  <c r="E313" i="1"/>
  <c r="D313" i="1"/>
  <c r="C313" i="1"/>
  <c r="AC313" i="1" s="1"/>
  <c r="FO312" i="1"/>
  <c r="FK312" i="1"/>
  <c r="FJ312" i="1"/>
  <c r="FI312" i="1"/>
  <c r="FH312" i="1"/>
  <c r="CC312" i="1"/>
  <c r="BZ312" i="1"/>
  <c r="BY312" i="1"/>
  <c r="BU312" i="1"/>
  <c r="BQ312" i="1"/>
  <c r="BE312" i="1"/>
  <c r="BF312" i="1" s="1"/>
  <c r="AN312" i="1"/>
  <c r="AK312" i="1"/>
  <c r="AJ312" i="1"/>
  <c r="X312" i="1"/>
  <c r="W312" i="1"/>
  <c r="V312" i="1"/>
  <c r="U312" i="1"/>
  <c r="BM312" i="1" s="1"/>
  <c r="BN312" i="1" s="1"/>
  <c r="T312" i="1"/>
  <c r="BI312" i="1" s="1"/>
  <c r="BJ312" i="1" s="1"/>
  <c r="S312" i="1"/>
  <c r="R312" i="1"/>
  <c r="BA312" i="1" s="1"/>
  <c r="Q312" i="1"/>
  <c r="AW312" i="1" s="1"/>
  <c r="P312" i="1"/>
  <c r="AS312" i="1" s="1"/>
  <c r="O312" i="1"/>
  <c r="AO312" i="1" s="1"/>
  <c r="N312" i="1"/>
  <c r="M312" i="1"/>
  <c r="L312" i="1"/>
  <c r="K312" i="1"/>
  <c r="J312" i="1"/>
  <c r="I312" i="1"/>
  <c r="AI312" i="1" s="1"/>
  <c r="BV312" i="1" s="1"/>
  <c r="H312" i="1"/>
  <c r="AH312" i="1" s="1"/>
  <c r="G312" i="1"/>
  <c r="AG312" i="1" s="1"/>
  <c r="F312" i="1"/>
  <c r="AF312" i="1" s="1"/>
  <c r="E312" i="1"/>
  <c r="AE312" i="1" s="1"/>
  <c r="D312" i="1"/>
  <c r="AD312" i="1" s="1"/>
  <c r="C312" i="1"/>
  <c r="AC312" i="1" s="1"/>
  <c r="FO311" i="1"/>
  <c r="FK311" i="1"/>
  <c r="FJ311" i="1"/>
  <c r="FI311" i="1"/>
  <c r="FH311" i="1"/>
  <c r="CE311" i="1"/>
  <c r="CD311" i="1"/>
  <c r="BY311" i="1"/>
  <c r="AX311" i="1"/>
  <c r="AS311" i="1"/>
  <c r="AT311" i="1" s="1"/>
  <c r="AN311" i="1"/>
  <c r="AM311" i="1"/>
  <c r="AL311" i="1"/>
  <c r="AK311" i="1"/>
  <c r="CC311" i="1" s="1"/>
  <c r="AE311" i="1"/>
  <c r="AD311" i="1"/>
  <c r="AC311" i="1"/>
  <c r="X311" i="1"/>
  <c r="W311" i="1"/>
  <c r="BU311" i="1" s="1"/>
  <c r="V311" i="1"/>
  <c r="BQ311" i="1" s="1"/>
  <c r="BR311" i="1" s="1"/>
  <c r="U311" i="1"/>
  <c r="BM311" i="1" s="1"/>
  <c r="BN311" i="1" s="1"/>
  <c r="T311" i="1"/>
  <c r="BI311" i="1" s="1"/>
  <c r="BJ311" i="1" s="1"/>
  <c r="S311" i="1"/>
  <c r="BE311" i="1" s="1"/>
  <c r="R311" i="1"/>
  <c r="BA311" i="1" s="1"/>
  <c r="BB311" i="1" s="1"/>
  <c r="Q311" i="1"/>
  <c r="AW311" i="1" s="1"/>
  <c r="P311" i="1"/>
  <c r="O311" i="1"/>
  <c r="AO311" i="1" s="1"/>
  <c r="AP311" i="1" s="1"/>
  <c r="N311" i="1"/>
  <c r="M311" i="1"/>
  <c r="L311" i="1"/>
  <c r="K311" i="1"/>
  <c r="J311" i="1"/>
  <c r="AJ311" i="1" s="1"/>
  <c r="I311" i="1"/>
  <c r="AI311" i="1" s="1"/>
  <c r="H311" i="1"/>
  <c r="AH311" i="1" s="1"/>
  <c r="G311" i="1"/>
  <c r="AG311" i="1" s="1"/>
  <c r="F311" i="1"/>
  <c r="AF311" i="1" s="1"/>
  <c r="E311" i="1"/>
  <c r="D311" i="1"/>
  <c r="C311" i="1"/>
  <c r="FO310" i="1"/>
  <c r="FK310" i="1"/>
  <c r="FJ310" i="1"/>
  <c r="FI310" i="1"/>
  <c r="FH310" i="1"/>
  <c r="CC310" i="1"/>
  <c r="BY310" i="1"/>
  <c r="BZ310" i="1" s="1"/>
  <c r="BU310" i="1"/>
  <c r="BQ310" i="1"/>
  <c r="BE310" i="1"/>
  <c r="BF310" i="1" s="1"/>
  <c r="BB310" i="1"/>
  <c r="BA310" i="1"/>
  <c r="AX310" i="1"/>
  <c r="AW310" i="1"/>
  <c r="AT310" i="1"/>
  <c r="AK310" i="1"/>
  <c r="AJ310" i="1"/>
  <c r="AG310" i="1"/>
  <c r="AF310" i="1"/>
  <c r="AE310" i="1"/>
  <c r="AD310" i="1"/>
  <c r="AC310" i="1"/>
  <c r="X310" i="1"/>
  <c r="W310" i="1"/>
  <c r="V310" i="1"/>
  <c r="U310" i="1"/>
  <c r="BM310" i="1" s="1"/>
  <c r="BN310" i="1" s="1"/>
  <c r="T310" i="1"/>
  <c r="BI310" i="1" s="1"/>
  <c r="BJ310" i="1" s="1"/>
  <c r="S310" i="1"/>
  <c r="R310" i="1"/>
  <c r="Q310" i="1"/>
  <c r="P310" i="1"/>
  <c r="AS310" i="1" s="1"/>
  <c r="O310" i="1"/>
  <c r="AO310" i="1" s="1"/>
  <c r="AP310" i="1" s="1"/>
  <c r="N310" i="1"/>
  <c r="AN310" i="1" s="1"/>
  <c r="M310" i="1"/>
  <c r="L310" i="1"/>
  <c r="K310" i="1"/>
  <c r="J310" i="1"/>
  <c r="I310" i="1"/>
  <c r="AI310" i="1" s="1"/>
  <c r="H310" i="1"/>
  <c r="AH310" i="1" s="1"/>
  <c r="G310" i="1"/>
  <c r="F310" i="1"/>
  <c r="E310" i="1"/>
  <c r="D310" i="1"/>
  <c r="C310" i="1"/>
  <c r="FO309" i="1"/>
  <c r="FN309" i="1"/>
  <c r="FK309" i="1"/>
  <c r="FJ309" i="1"/>
  <c r="FI309" i="1"/>
  <c r="FH309" i="1"/>
  <c r="CC309" i="1"/>
  <c r="BQ309" i="1"/>
  <c r="BE309" i="1"/>
  <c r="BF309" i="1" s="1"/>
  <c r="BA309" i="1"/>
  <c r="BB309" i="1" s="1"/>
  <c r="AX309" i="1"/>
  <c r="AS309" i="1"/>
  <c r="AK309" i="1"/>
  <c r="AJ309" i="1"/>
  <c r="AE309" i="1"/>
  <c r="AD309" i="1"/>
  <c r="X309" i="1"/>
  <c r="BY309" i="1" s="1"/>
  <c r="W309" i="1"/>
  <c r="BU309" i="1" s="1"/>
  <c r="V309" i="1"/>
  <c r="U309" i="1"/>
  <c r="BM309" i="1" s="1"/>
  <c r="BN309" i="1" s="1"/>
  <c r="T309" i="1"/>
  <c r="BI309" i="1" s="1"/>
  <c r="BJ309" i="1" s="1"/>
  <c r="S309" i="1"/>
  <c r="R309" i="1"/>
  <c r="Q309" i="1"/>
  <c r="AW309" i="1" s="1"/>
  <c r="P309" i="1"/>
  <c r="O309" i="1"/>
  <c r="AO309" i="1" s="1"/>
  <c r="AP309" i="1" s="1"/>
  <c r="N309" i="1"/>
  <c r="AN309" i="1" s="1"/>
  <c r="M309" i="1"/>
  <c r="L309" i="1"/>
  <c r="K309" i="1"/>
  <c r="J309" i="1"/>
  <c r="I309" i="1"/>
  <c r="AI309" i="1" s="1"/>
  <c r="BV309" i="1" s="1"/>
  <c r="H309" i="1"/>
  <c r="AH309" i="1" s="1"/>
  <c r="G309" i="1"/>
  <c r="AG309" i="1" s="1"/>
  <c r="F309" i="1"/>
  <c r="AF309" i="1" s="1"/>
  <c r="E309" i="1"/>
  <c r="D309" i="1"/>
  <c r="C309" i="1"/>
  <c r="AC309" i="1" s="1"/>
  <c r="FO308" i="1"/>
  <c r="FN308" i="1"/>
  <c r="FM308" i="1"/>
  <c r="FK308" i="1"/>
  <c r="FJ308" i="1"/>
  <c r="FN307" i="1" s="1"/>
  <c r="FI308" i="1"/>
  <c r="FH308" i="1"/>
  <c r="BY308" i="1"/>
  <c r="BU308" i="1"/>
  <c r="BQ308" i="1"/>
  <c r="BA308" i="1"/>
  <c r="BB308" i="1" s="1"/>
  <c r="AT308" i="1"/>
  <c r="AS308" i="1"/>
  <c r="AP308" i="1"/>
  <c r="AK308" i="1"/>
  <c r="CC308" i="1" s="1"/>
  <c r="AJ308" i="1"/>
  <c r="AF308" i="1"/>
  <c r="X308" i="1"/>
  <c r="W308" i="1"/>
  <c r="V308" i="1"/>
  <c r="U308" i="1"/>
  <c r="BM308" i="1" s="1"/>
  <c r="BN308" i="1" s="1"/>
  <c r="T308" i="1"/>
  <c r="BI308" i="1" s="1"/>
  <c r="BJ308" i="1" s="1"/>
  <c r="S308" i="1"/>
  <c r="BE308" i="1" s="1"/>
  <c r="BF308" i="1" s="1"/>
  <c r="R308" i="1"/>
  <c r="Q308" i="1"/>
  <c r="AW308" i="1" s="1"/>
  <c r="P308" i="1"/>
  <c r="O308" i="1"/>
  <c r="AO308" i="1" s="1"/>
  <c r="N308" i="1"/>
  <c r="AN308" i="1" s="1"/>
  <c r="M308" i="1"/>
  <c r="L308" i="1"/>
  <c r="K308" i="1"/>
  <c r="J308" i="1"/>
  <c r="I308" i="1"/>
  <c r="AI308" i="1" s="1"/>
  <c r="BR308" i="1" s="1"/>
  <c r="H308" i="1"/>
  <c r="AH308" i="1" s="1"/>
  <c r="G308" i="1"/>
  <c r="AG308" i="1" s="1"/>
  <c r="F308" i="1"/>
  <c r="E308" i="1"/>
  <c r="AE308" i="1" s="1"/>
  <c r="D308" i="1"/>
  <c r="AD308" i="1" s="1"/>
  <c r="C308" i="1"/>
  <c r="AC308" i="1" s="1"/>
  <c r="FO307" i="1"/>
  <c r="FM307" i="1"/>
  <c r="FK307" i="1"/>
  <c r="FJ307" i="1"/>
  <c r="FI307" i="1"/>
  <c r="FH307" i="1"/>
  <c r="BQ307" i="1"/>
  <c r="BR307" i="1" s="1"/>
  <c r="BJ307" i="1"/>
  <c r="BI307" i="1"/>
  <c r="BE307" i="1"/>
  <c r="BF307" i="1" s="1"/>
  <c r="BB307" i="1"/>
  <c r="BA307" i="1"/>
  <c r="AX307" i="1"/>
  <c r="AS307" i="1"/>
  <c r="AT307" i="1" s="1"/>
  <c r="AP307" i="1"/>
  <c r="AJ307" i="1"/>
  <c r="AI307" i="1"/>
  <c r="AH307" i="1"/>
  <c r="AE307" i="1"/>
  <c r="AD307" i="1"/>
  <c r="AC307" i="1"/>
  <c r="X307" i="1"/>
  <c r="BY307" i="1" s="1"/>
  <c r="BZ307" i="1" s="1"/>
  <c r="W307" i="1"/>
  <c r="BU307" i="1" s="1"/>
  <c r="BV307" i="1" s="1"/>
  <c r="V307" i="1"/>
  <c r="U307" i="1"/>
  <c r="BM307" i="1" s="1"/>
  <c r="BN307" i="1" s="1"/>
  <c r="T307" i="1"/>
  <c r="S307" i="1"/>
  <c r="R307" i="1"/>
  <c r="Q307" i="1"/>
  <c r="AW307" i="1" s="1"/>
  <c r="P307" i="1"/>
  <c r="O307" i="1"/>
  <c r="AO307" i="1" s="1"/>
  <c r="N307" i="1"/>
  <c r="AN307" i="1" s="1"/>
  <c r="M307" i="1"/>
  <c r="AM307" i="1" s="1"/>
  <c r="L307" i="1"/>
  <c r="K307" i="1"/>
  <c r="AK307" i="1" s="1"/>
  <c r="CC307" i="1" s="1"/>
  <c r="J307" i="1"/>
  <c r="I307" i="1"/>
  <c r="H307" i="1"/>
  <c r="G307" i="1"/>
  <c r="AG307" i="1" s="1"/>
  <c r="F307" i="1"/>
  <c r="AF307" i="1" s="1"/>
  <c r="E307" i="1"/>
  <c r="D307" i="1"/>
  <c r="C307" i="1"/>
  <c r="FO306" i="1"/>
  <c r="FN306" i="1"/>
  <c r="FM306" i="1"/>
  <c r="FK306" i="1"/>
  <c r="FJ306" i="1"/>
  <c r="FI306" i="1"/>
  <c r="FH306" i="1"/>
  <c r="CC306" i="1"/>
  <c r="BU306" i="1"/>
  <c r="BV306" i="1" s="1"/>
  <c r="BR306" i="1"/>
  <c r="BQ306" i="1"/>
  <c r="BJ306" i="1"/>
  <c r="BA306" i="1"/>
  <c r="BB306" i="1" s="1"/>
  <c r="AW306" i="1"/>
  <c r="AX306" i="1" s="1"/>
  <c r="AK306" i="1"/>
  <c r="AJ306" i="1"/>
  <c r="AI306" i="1"/>
  <c r="AF306" i="1"/>
  <c r="AE306" i="1"/>
  <c r="AC306" i="1"/>
  <c r="X306" i="1"/>
  <c r="BY306" i="1" s="1"/>
  <c r="BZ306" i="1" s="1"/>
  <c r="W306" i="1"/>
  <c r="V306" i="1"/>
  <c r="U306" i="1"/>
  <c r="BM306" i="1" s="1"/>
  <c r="BN306" i="1" s="1"/>
  <c r="T306" i="1"/>
  <c r="BI306" i="1" s="1"/>
  <c r="S306" i="1"/>
  <c r="BE306" i="1" s="1"/>
  <c r="BF306" i="1" s="1"/>
  <c r="R306" i="1"/>
  <c r="Q306" i="1"/>
  <c r="P306" i="1"/>
  <c r="AS306" i="1" s="1"/>
  <c r="AT306" i="1" s="1"/>
  <c r="O306" i="1"/>
  <c r="AO306" i="1" s="1"/>
  <c r="AP306" i="1" s="1"/>
  <c r="N306" i="1"/>
  <c r="AN306" i="1" s="1"/>
  <c r="M306" i="1"/>
  <c r="L306" i="1"/>
  <c r="K306" i="1"/>
  <c r="J306" i="1"/>
  <c r="I306" i="1"/>
  <c r="H306" i="1"/>
  <c r="AH306" i="1" s="1"/>
  <c r="G306" i="1"/>
  <c r="AG306" i="1" s="1"/>
  <c r="F306" i="1"/>
  <c r="E306" i="1"/>
  <c r="D306" i="1"/>
  <c r="AD306" i="1" s="1"/>
  <c r="C306" i="1"/>
  <c r="FO305" i="1"/>
  <c r="FN305" i="1"/>
  <c r="FM305" i="1"/>
  <c r="FK305" i="1"/>
  <c r="FJ305" i="1"/>
  <c r="FI305" i="1"/>
  <c r="FH305" i="1"/>
  <c r="BY305" i="1"/>
  <c r="BZ305" i="1" s="1"/>
  <c r="BV305" i="1"/>
  <c r="BQ305" i="1"/>
  <c r="BR305" i="1" s="1"/>
  <c r="BN305" i="1"/>
  <c r="BI305" i="1"/>
  <c r="BJ305" i="1" s="1"/>
  <c r="BE305" i="1"/>
  <c r="BF305" i="1" s="1"/>
  <c r="BB305" i="1"/>
  <c r="AS305" i="1"/>
  <c r="AJ305" i="1"/>
  <c r="AI305" i="1"/>
  <c r="AH305" i="1"/>
  <c r="AE305" i="1"/>
  <c r="AD305" i="1"/>
  <c r="X305" i="1"/>
  <c r="W305" i="1"/>
  <c r="BU305" i="1" s="1"/>
  <c r="V305" i="1"/>
  <c r="U305" i="1"/>
  <c r="BM305" i="1" s="1"/>
  <c r="T305" i="1"/>
  <c r="S305" i="1"/>
  <c r="R305" i="1"/>
  <c r="BA305" i="1" s="1"/>
  <c r="Q305" i="1"/>
  <c r="AW305" i="1" s="1"/>
  <c r="AX305" i="1" s="1"/>
  <c r="P305" i="1"/>
  <c r="O305" i="1"/>
  <c r="AO305" i="1" s="1"/>
  <c r="N305" i="1"/>
  <c r="AN305" i="1" s="1"/>
  <c r="M305" i="1"/>
  <c r="AM305" i="1" s="1"/>
  <c r="L305" i="1"/>
  <c r="AL305" i="1" s="1"/>
  <c r="K305" i="1"/>
  <c r="AK305" i="1" s="1"/>
  <c r="CC305" i="1" s="1"/>
  <c r="J305" i="1"/>
  <c r="I305" i="1"/>
  <c r="H305" i="1"/>
  <c r="G305" i="1"/>
  <c r="AG305" i="1" s="1"/>
  <c r="F305" i="1"/>
  <c r="AF305" i="1" s="1"/>
  <c r="E305" i="1"/>
  <c r="D305" i="1"/>
  <c r="C305" i="1"/>
  <c r="AC305" i="1" s="1"/>
  <c r="FO304" i="1"/>
  <c r="FN304" i="1"/>
  <c r="FM304" i="1"/>
  <c r="FK304" i="1"/>
  <c r="FJ304" i="1"/>
  <c r="FI304" i="1"/>
  <c r="FH304" i="1"/>
  <c r="CC304" i="1"/>
  <c r="BY304" i="1"/>
  <c r="BZ304" i="1" s="1"/>
  <c r="BV304" i="1"/>
  <c r="BU304" i="1"/>
  <c r="BQ304" i="1"/>
  <c r="BR304" i="1" s="1"/>
  <c r="BN304" i="1"/>
  <c r="AW304" i="1"/>
  <c r="AS304" i="1"/>
  <c r="AT304" i="1" s="1"/>
  <c r="AP304" i="1"/>
  <c r="AK304" i="1"/>
  <c r="AJ304" i="1"/>
  <c r="AI304" i="1"/>
  <c r="AX304" i="1" s="1"/>
  <c r="AH304" i="1"/>
  <c r="AE304" i="1"/>
  <c r="AD304" i="1"/>
  <c r="AC304" i="1"/>
  <c r="X304" i="1"/>
  <c r="W304" i="1"/>
  <c r="V304" i="1"/>
  <c r="U304" i="1"/>
  <c r="BM304" i="1" s="1"/>
  <c r="T304" i="1"/>
  <c r="BI304" i="1" s="1"/>
  <c r="BJ304" i="1" s="1"/>
  <c r="S304" i="1"/>
  <c r="BE304" i="1" s="1"/>
  <c r="BF304" i="1" s="1"/>
  <c r="R304" i="1"/>
  <c r="BA304" i="1" s="1"/>
  <c r="BB304" i="1" s="1"/>
  <c r="Q304" i="1"/>
  <c r="P304" i="1"/>
  <c r="O304" i="1"/>
  <c r="AO304" i="1" s="1"/>
  <c r="N304" i="1"/>
  <c r="AN304" i="1" s="1"/>
  <c r="M304" i="1"/>
  <c r="L304" i="1"/>
  <c r="K304" i="1"/>
  <c r="J304" i="1"/>
  <c r="I304" i="1"/>
  <c r="H304" i="1"/>
  <c r="G304" i="1"/>
  <c r="AG304" i="1" s="1"/>
  <c r="F304" i="1"/>
  <c r="AF304" i="1" s="1"/>
  <c r="E304" i="1"/>
  <c r="D304" i="1"/>
  <c r="C304" i="1"/>
  <c r="FO303" i="1"/>
  <c r="FN303" i="1"/>
  <c r="FM303" i="1"/>
  <c r="FK303" i="1"/>
  <c r="FJ303" i="1"/>
  <c r="FI303" i="1"/>
  <c r="FH303" i="1"/>
  <c r="CF303" i="1"/>
  <c r="CE303" i="1"/>
  <c r="BV303" i="1"/>
  <c r="BQ303" i="1"/>
  <c r="BR303" i="1" s="1"/>
  <c r="BF303" i="1"/>
  <c r="BE303" i="1"/>
  <c r="BA303" i="1"/>
  <c r="BB303" i="1" s="1"/>
  <c r="AX303" i="1"/>
  <c r="AS303" i="1"/>
  <c r="AT303" i="1" s="1"/>
  <c r="AN303" i="1"/>
  <c r="AM303" i="1"/>
  <c r="AH303" i="1"/>
  <c r="AE303" i="1"/>
  <c r="AD303" i="1"/>
  <c r="AC303" i="1"/>
  <c r="X303" i="1"/>
  <c r="BY303" i="1" s="1"/>
  <c r="BZ303" i="1" s="1"/>
  <c r="W303" i="1"/>
  <c r="BU303" i="1" s="1"/>
  <c r="V303" i="1"/>
  <c r="U303" i="1"/>
  <c r="BM303" i="1" s="1"/>
  <c r="BN303" i="1" s="1"/>
  <c r="T303" i="1"/>
  <c r="BI303" i="1" s="1"/>
  <c r="BJ303" i="1" s="1"/>
  <c r="S303" i="1"/>
  <c r="R303" i="1"/>
  <c r="Q303" i="1"/>
  <c r="AW303" i="1" s="1"/>
  <c r="P303" i="1"/>
  <c r="O303" i="1"/>
  <c r="AO303" i="1" s="1"/>
  <c r="AP303" i="1" s="1"/>
  <c r="N303" i="1"/>
  <c r="M303" i="1"/>
  <c r="L303" i="1"/>
  <c r="K303" i="1"/>
  <c r="AK303" i="1" s="1"/>
  <c r="CC303" i="1" s="1"/>
  <c r="J303" i="1"/>
  <c r="AJ303" i="1" s="1"/>
  <c r="I303" i="1"/>
  <c r="AI303" i="1" s="1"/>
  <c r="H303" i="1"/>
  <c r="G303" i="1"/>
  <c r="AG303" i="1" s="1"/>
  <c r="F303" i="1"/>
  <c r="AF303" i="1" s="1"/>
  <c r="E303" i="1"/>
  <c r="D303" i="1"/>
  <c r="C303" i="1"/>
  <c r="FO302" i="1"/>
  <c r="FN302" i="1"/>
  <c r="FM302" i="1"/>
  <c r="FK302" i="1"/>
  <c r="FJ302" i="1"/>
  <c r="FM301" i="1" s="1"/>
  <c r="FI302" i="1"/>
  <c r="FH302" i="1"/>
  <c r="BZ302" i="1"/>
  <c r="BY302" i="1"/>
  <c r="BV302" i="1"/>
  <c r="BU302" i="1"/>
  <c r="BQ302" i="1"/>
  <c r="BR302" i="1" s="1"/>
  <c r="AO302" i="1"/>
  <c r="AP302" i="1" s="1"/>
  <c r="AN302" i="1"/>
  <c r="AK302" i="1"/>
  <c r="CC302" i="1" s="1"/>
  <c r="AJ302" i="1"/>
  <c r="AH302" i="1"/>
  <c r="AG302" i="1"/>
  <c r="AC302" i="1"/>
  <c r="X302" i="1"/>
  <c r="W302" i="1"/>
  <c r="V302" i="1"/>
  <c r="U302" i="1"/>
  <c r="BM302" i="1" s="1"/>
  <c r="BN302" i="1" s="1"/>
  <c r="T302" i="1"/>
  <c r="BI302" i="1" s="1"/>
  <c r="BJ302" i="1" s="1"/>
  <c r="S302" i="1"/>
  <c r="BE302" i="1" s="1"/>
  <c r="BF302" i="1" s="1"/>
  <c r="R302" i="1"/>
  <c r="BA302" i="1" s="1"/>
  <c r="BB302" i="1" s="1"/>
  <c r="Q302" i="1"/>
  <c r="AW302" i="1" s="1"/>
  <c r="AX302" i="1" s="1"/>
  <c r="P302" i="1"/>
  <c r="AS302" i="1" s="1"/>
  <c r="AT302" i="1" s="1"/>
  <c r="O302" i="1"/>
  <c r="N302" i="1"/>
  <c r="M302" i="1"/>
  <c r="L302" i="1"/>
  <c r="K302" i="1"/>
  <c r="J302" i="1"/>
  <c r="I302" i="1"/>
  <c r="AI302" i="1" s="1"/>
  <c r="H302" i="1"/>
  <c r="G302" i="1"/>
  <c r="F302" i="1"/>
  <c r="AF302" i="1" s="1"/>
  <c r="E302" i="1"/>
  <c r="AE302" i="1" s="1"/>
  <c r="D302" i="1"/>
  <c r="AD302" i="1" s="1"/>
  <c r="C302" i="1"/>
  <c r="FO301" i="1"/>
  <c r="FN301" i="1"/>
  <c r="FK301" i="1"/>
  <c r="FJ301" i="1"/>
  <c r="FI301" i="1"/>
  <c r="FH301" i="1"/>
  <c r="CE301" i="1"/>
  <c r="CD301" i="1"/>
  <c r="CC301" i="1"/>
  <c r="BQ301" i="1"/>
  <c r="BN301" i="1"/>
  <c r="BM301" i="1"/>
  <c r="BJ301" i="1"/>
  <c r="BE301" i="1"/>
  <c r="BF301" i="1" s="1"/>
  <c r="BA301" i="1"/>
  <c r="BB301" i="1" s="1"/>
  <c r="AS301" i="1"/>
  <c r="AT301" i="1" s="1"/>
  <c r="AM301" i="1"/>
  <c r="AL301" i="1"/>
  <c r="AI301" i="1"/>
  <c r="BZ301" i="1" s="1"/>
  <c r="AH301" i="1"/>
  <c r="AE301" i="1"/>
  <c r="AD301" i="1"/>
  <c r="X301" i="1"/>
  <c r="BY301" i="1" s="1"/>
  <c r="W301" i="1"/>
  <c r="BU301" i="1" s="1"/>
  <c r="V301" i="1"/>
  <c r="U301" i="1"/>
  <c r="T301" i="1"/>
  <c r="BI301" i="1" s="1"/>
  <c r="S301" i="1"/>
  <c r="R301" i="1"/>
  <c r="Q301" i="1"/>
  <c r="AW301" i="1" s="1"/>
  <c r="AX301" i="1" s="1"/>
  <c r="P301" i="1"/>
  <c r="O301" i="1"/>
  <c r="AO301" i="1" s="1"/>
  <c r="AP301" i="1" s="1"/>
  <c r="N301" i="1"/>
  <c r="AN301" i="1" s="1"/>
  <c r="M301" i="1"/>
  <c r="L301" i="1"/>
  <c r="K301" i="1"/>
  <c r="AK301" i="1" s="1"/>
  <c r="J301" i="1"/>
  <c r="AJ301" i="1" s="1"/>
  <c r="I301" i="1"/>
  <c r="H301" i="1"/>
  <c r="G301" i="1"/>
  <c r="AG301" i="1" s="1"/>
  <c r="F301" i="1"/>
  <c r="AF301" i="1" s="1"/>
  <c r="E301" i="1"/>
  <c r="D301" i="1"/>
  <c r="C301" i="1"/>
  <c r="AC301" i="1" s="1"/>
  <c r="FO300" i="1"/>
  <c r="FN300" i="1"/>
  <c r="FM300" i="1"/>
  <c r="FK300" i="1"/>
  <c r="FL300" i="1" s="1"/>
  <c r="FL301" i="1" s="1"/>
  <c r="FL302" i="1" s="1"/>
  <c r="FL303" i="1" s="1"/>
  <c r="FL304" i="1" s="1"/>
  <c r="FL305" i="1" s="1"/>
  <c r="FL306" i="1" s="1"/>
  <c r="FL307" i="1" s="1"/>
  <c r="FL308" i="1" s="1"/>
  <c r="FL309" i="1" s="1"/>
  <c r="FL310" i="1" s="1"/>
  <c r="FL311" i="1" s="1"/>
  <c r="FL312" i="1" s="1"/>
  <c r="FL313" i="1" s="1"/>
  <c r="FL314" i="1" s="1"/>
  <c r="FL315" i="1" s="1"/>
  <c r="FL316" i="1" s="1"/>
  <c r="FL317" i="1" s="1"/>
  <c r="FL318" i="1" s="1"/>
  <c r="FL319" i="1" s="1"/>
  <c r="FL320" i="1" s="1"/>
  <c r="FL321" i="1" s="1"/>
  <c r="FJ300" i="1"/>
  <c r="FI300" i="1"/>
  <c r="FH300" i="1"/>
  <c r="CC300" i="1"/>
  <c r="BY300" i="1"/>
  <c r="BZ300" i="1" s="1"/>
  <c r="BV300" i="1"/>
  <c r="BU300" i="1"/>
  <c r="BQ300" i="1"/>
  <c r="BA300" i="1"/>
  <c r="AW300" i="1"/>
  <c r="AX300" i="1" s="1"/>
  <c r="AS300" i="1"/>
  <c r="AT300" i="1" s="1"/>
  <c r="AO300" i="1"/>
  <c r="AP300" i="1" s="1"/>
  <c r="AN300" i="1"/>
  <c r="AK300" i="1"/>
  <c r="AJ300" i="1"/>
  <c r="AG300" i="1"/>
  <c r="AF300" i="1"/>
  <c r="AD300" i="1"/>
  <c r="AC300" i="1"/>
  <c r="X300" i="1"/>
  <c r="W300" i="1"/>
  <c r="V300" i="1"/>
  <c r="U300" i="1"/>
  <c r="BM300" i="1" s="1"/>
  <c r="BN300" i="1" s="1"/>
  <c r="T300" i="1"/>
  <c r="BI300" i="1" s="1"/>
  <c r="BJ300" i="1" s="1"/>
  <c r="S300" i="1"/>
  <c r="BE300" i="1" s="1"/>
  <c r="BF300" i="1" s="1"/>
  <c r="R300" i="1"/>
  <c r="Q300" i="1"/>
  <c r="P300" i="1"/>
  <c r="O300" i="1"/>
  <c r="N300" i="1"/>
  <c r="M300" i="1"/>
  <c r="L300" i="1"/>
  <c r="K300" i="1"/>
  <c r="J300" i="1"/>
  <c r="I300" i="1"/>
  <c r="AI300" i="1" s="1"/>
  <c r="BR300" i="1" s="1"/>
  <c r="H300" i="1"/>
  <c r="AH300" i="1" s="1"/>
  <c r="G300" i="1"/>
  <c r="F300" i="1"/>
  <c r="E300" i="1"/>
  <c r="AE300" i="1" s="1"/>
  <c r="D300" i="1"/>
  <c r="C300" i="1"/>
  <c r="FO299" i="1"/>
  <c r="FM299" i="1"/>
  <c r="FL299" i="1"/>
  <c r="FK299" i="1"/>
  <c r="FJ299" i="1"/>
  <c r="FI299" i="1"/>
  <c r="FH299" i="1"/>
  <c r="BV299" i="1"/>
  <c r="BQ299" i="1"/>
  <c r="BM299" i="1"/>
  <c r="BN299" i="1" s="1"/>
  <c r="BE299" i="1"/>
  <c r="BF299" i="1" s="1"/>
  <c r="BB299" i="1"/>
  <c r="BA299" i="1"/>
  <c r="AX299" i="1"/>
  <c r="AS299" i="1"/>
  <c r="AN299" i="1"/>
  <c r="AI299" i="1"/>
  <c r="AE299" i="1"/>
  <c r="AD299" i="1"/>
  <c r="AC299" i="1"/>
  <c r="X299" i="1"/>
  <c r="BY299" i="1" s="1"/>
  <c r="BZ299" i="1" s="1"/>
  <c r="W299" i="1"/>
  <c r="BU299" i="1" s="1"/>
  <c r="V299" i="1"/>
  <c r="U299" i="1"/>
  <c r="T299" i="1"/>
  <c r="BI299" i="1" s="1"/>
  <c r="BJ299" i="1" s="1"/>
  <c r="S299" i="1"/>
  <c r="R299" i="1"/>
  <c r="Q299" i="1"/>
  <c r="AW299" i="1" s="1"/>
  <c r="P299" i="1"/>
  <c r="O299" i="1"/>
  <c r="AO299" i="1" s="1"/>
  <c r="AP299" i="1" s="1"/>
  <c r="N299" i="1"/>
  <c r="M299" i="1"/>
  <c r="L299" i="1"/>
  <c r="K299" i="1"/>
  <c r="AK299" i="1" s="1"/>
  <c r="CC299" i="1" s="1"/>
  <c r="J299" i="1"/>
  <c r="AJ299" i="1" s="1"/>
  <c r="I299" i="1"/>
  <c r="H299" i="1"/>
  <c r="AH299" i="1" s="1"/>
  <c r="G299" i="1"/>
  <c r="AG299" i="1" s="1"/>
  <c r="F299" i="1"/>
  <c r="AF299" i="1" s="1"/>
  <c r="E299" i="1"/>
  <c r="D299" i="1"/>
  <c r="C299" i="1"/>
  <c r="FO298" i="1"/>
  <c r="FK298" i="1"/>
  <c r="FJ298" i="1"/>
  <c r="FI298" i="1"/>
  <c r="FH298" i="1"/>
  <c r="CC298" i="1"/>
  <c r="BU298" i="1"/>
  <c r="BQ298" i="1"/>
  <c r="BA298" i="1"/>
  <c r="BB298" i="1" s="1"/>
  <c r="AX298" i="1"/>
  <c r="AW298" i="1"/>
  <c r="AS298" i="1"/>
  <c r="AT298" i="1" s="1"/>
  <c r="AP298" i="1"/>
  <c r="AN298" i="1"/>
  <c r="AK298" i="1"/>
  <c r="AJ298" i="1"/>
  <c r="AG298" i="1"/>
  <c r="AF298" i="1"/>
  <c r="AE298" i="1"/>
  <c r="X298" i="1"/>
  <c r="BY298" i="1" s="1"/>
  <c r="BZ298" i="1" s="1"/>
  <c r="W298" i="1"/>
  <c r="V298" i="1"/>
  <c r="U298" i="1"/>
  <c r="BM298" i="1" s="1"/>
  <c r="BN298" i="1" s="1"/>
  <c r="T298" i="1"/>
  <c r="BI298" i="1" s="1"/>
  <c r="BJ298" i="1" s="1"/>
  <c r="S298" i="1"/>
  <c r="BE298" i="1" s="1"/>
  <c r="BF298" i="1" s="1"/>
  <c r="R298" i="1"/>
  <c r="Q298" i="1"/>
  <c r="P298" i="1"/>
  <c r="O298" i="1"/>
  <c r="AO298" i="1" s="1"/>
  <c r="N298" i="1"/>
  <c r="M298" i="1"/>
  <c r="L298" i="1"/>
  <c r="K298" i="1"/>
  <c r="J298" i="1"/>
  <c r="I298" i="1"/>
  <c r="AI298" i="1" s="1"/>
  <c r="H298" i="1"/>
  <c r="AH298" i="1" s="1"/>
  <c r="G298" i="1"/>
  <c r="F298" i="1"/>
  <c r="E298" i="1"/>
  <c r="D298" i="1"/>
  <c r="AD298" i="1" s="1"/>
  <c r="C298" i="1"/>
  <c r="AC298" i="1" s="1"/>
  <c r="FO297" i="1"/>
  <c r="FM297" i="1"/>
  <c r="FK297" i="1"/>
  <c r="FJ297" i="1"/>
  <c r="FN297" i="1" s="1"/>
  <c r="FI297" i="1"/>
  <c r="FH297" i="1"/>
  <c r="BQ297" i="1"/>
  <c r="BI297" i="1"/>
  <c r="BJ297" i="1" s="1"/>
  <c r="BB297" i="1"/>
  <c r="BA297" i="1"/>
  <c r="AX297" i="1"/>
  <c r="AS297" i="1"/>
  <c r="AT297" i="1" s="1"/>
  <c r="AO297" i="1"/>
  <c r="AP297" i="1" s="1"/>
  <c r="AN297" i="1"/>
  <c r="AK297" i="1"/>
  <c r="CC297" i="1" s="1"/>
  <c r="AE297" i="1"/>
  <c r="AD297" i="1"/>
  <c r="AC297" i="1"/>
  <c r="X297" i="1"/>
  <c r="BY297" i="1" s="1"/>
  <c r="BZ297" i="1" s="1"/>
  <c r="W297" i="1"/>
  <c r="BU297" i="1" s="1"/>
  <c r="V297" i="1"/>
  <c r="U297" i="1"/>
  <c r="BM297" i="1" s="1"/>
  <c r="BN297" i="1" s="1"/>
  <c r="T297" i="1"/>
  <c r="S297" i="1"/>
  <c r="BE297" i="1" s="1"/>
  <c r="BF297" i="1" s="1"/>
  <c r="R297" i="1"/>
  <c r="Q297" i="1"/>
  <c r="AW297" i="1" s="1"/>
  <c r="P297" i="1"/>
  <c r="O297" i="1"/>
  <c r="N297" i="1"/>
  <c r="M297" i="1"/>
  <c r="L297" i="1"/>
  <c r="AL297" i="1" s="1"/>
  <c r="K297" i="1"/>
  <c r="J297" i="1"/>
  <c r="AJ297" i="1" s="1"/>
  <c r="I297" i="1"/>
  <c r="AI297" i="1" s="1"/>
  <c r="BV297" i="1" s="1"/>
  <c r="H297" i="1"/>
  <c r="AH297" i="1" s="1"/>
  <c r="G297" i="1"/>
  <c r="AG297" i="1" s="1"/>
  <c r="F297" i="1"/>
  <c r="AF297" i="1" s="1"/>
  <c r="E297" i="1"/>
  <c r="D297" i="1"/>
  <c r="C297" i="1"/>
  <c r="FO296" i="1"/>
  <c r="FN296" i="1"/>
  <c r="FM296" i="1"/>
  <c r="FK296" i="1"/>
  <c r="FJ296" i="1"/>
  <c r="FI296" i="1"/>
  <c r="FH296" i="1"/>
  <c r="BY296" i="1"/>
  <c r="BZ296" i="1" s="1"/>
  <c r="BU296" i="1"/>
  <c r="BQ296" i="1"/>
  <c r="BE296" i="1"/>
  <c r="BF296" i="1" s="1"/>
  <c r="AW296" i="1"/>
  <c r="AX296" i="1" s="1"/>
  <c r="AS296" i="1"/>
  <c r="AT296" i="1" s="1"/>
  <c r="AO296" i="1"/>
  <c r="AP296" i="1" s="1"/>
  <c r="AK296" i="1"/>
  <c r="CC296" i="1" s="1"/>
  <c r="AJ296" i="1"/>
  <c r="AF296" i="1"/>
  <c r="AE296" i="1"/>
  <c r="AD296" i="1"/>
  <c r="AC296" i="1"/>
  <c r="X296" i="1"/>
  <c r="W296" i="1"/>
  <c r="V296" i="1"/>
  <c r="U296" i="1"/>
  <c r="BM296" i="1" s="1"/>
  <c r="BN296" i="1" s="1"/>
  <c r="T296" i="1"/>
  <c r="BI296" i="1" s="1"/>
  <c r="BJ296" i="1" s="1"/>
  <c r="S296" i="1"/>
  <c r="R296" i="1"/>
  <c r="BA296" i="1" s="1"/>
  <c r="Q296" i="1"/>
  <c r="P296" i="1"/>
  <c r="O296" i="1"/>
  <c r="N296" i="1"/>
  <c r="AN296" i="1" s="1"/>
  <c r="M296" i="1"/>
  <c r="L296" i="1"/>
  <c r="K296" i="1"/>
  <c r="J296" i="1"/>
  <c r="I296" i="1"/>
  <c r="AI296" i="1" s="1"/>
  <c r="BV296" i="1" s="1"/>
  <c r="H296" i="1"/>
  <c r="AH296" i="1" s="1"/>
  <c r="G296" i="1"/>
  <c r="AG296" i="1" s="1"/>
  <c r="F296" i="1"/>
  <c r="E296" i="1"/>
  <c r="D296" i="1"/>
  <c r="C296" i="1"/>
  <c r="FO295" i="1"/>
  <c r="FK295" i="1"/>
  <c r="FJ295" i="1"/>
  <c r="FI295" i="1"/>
  <c r="FH295" i="1"/>
  <c r="BQ295" i="1"/>
  <c r="BR295" i="1" s="1"/>
  <c r="BM295" i="1"/>
  <c r="BN295" i="1" s="1"/>
  <c r="BI295" i="1"/>
  <c r="BJ295" i="1" s="1"/>
  <c r="BF295" i="1"/>
  <c r="BA295" i="1"/>
  <c r="BB295" i="1" s="1"/>
  <c r="AX295" i="1"/>
  <c r="AS295" i="1"/>
  <c r="AT295" i="1" s="1"/>
  <c r="AN295" i="1"/>
  <c r="AJ295" i="1"/>
  <c r="AE295" i="1"/>
  <c r="AD295" i="1"/>
  <c r="AC295" i="1"/>
  <c r="X295" i="1"/>
  <c r="BY295" i="1" s="1"/>
  <c r="BZ295" i="1" s="1"/>
  <c r="W295" i="1"/>
  <c r="BU295" i="1" s="1"/>
  <c r="BV295" i="1" s="1"/>
  <c r="V295" i="1"/>
  <c r="U295" i="1"/>
  <c r="T295" i="1"/>
  <c r="S295" i="1"/>
  <c r="BE295" i="1" s="1"/>
  <c r="R295" i="1"/>
  <c r="Q295" i="1"/>
  <c r="AW295" i="1" s="1"/>
  <c r="P295" i="1"/>
  <c r="O295" i="1"/>
  <c r="AO295" i="1" s="1"/>
  <c r="AP295" i="1" s="1"/>
  <c r="N295" i="1"/>
  <c r="M295" i="1"/>
  <c r="L295" i="1"/>
  <c r="K295" i="1"/>
  <c r="AK295" i="1" s="1"/>
  <c r="CC295" i="1" s="1"/>
  <c r="J295" i="1"/>
  <c r="I295" i="1"/>
  <c r="AI295" i="1" s="1"/>
  <c r="H295" i="1"/>
  <c r="AH295" i="1" s="1"/>
  <c r="G295" i="1"/>
  <c r="AG295" i="1" s="1"/>
  <c r="F295" i="1"/>
  <c r="AF295" i="1" s="1"/>
  <c r="E295" i="1"/>
  <c r="D295" i="1"/>
  <c r="C295" i="1"/>
  <c r="FO294" i="1"/>
  <c r="FK294" i="1"/>
  <c r="FJ294" i="1"/>
  <c r="FI294" i="1"/>
  <c r="FH294" i="1"/>
  <c r="BY294" i="1"/>
  <c r="BZ294" i="1" s="1"/>
  <c r="BV294" i="1"/>
  <c r="BU294" i="1"/>
  <c r="BQ294" i="1"/>
  <c r="BM294" i="1"/>
  <c r="BN294" i="1" s="1"/>
  <c r="AW294" i="1"/>
  <c r="AX294" i="1" s="1"/>
  <c r="AT294" i="1"/>
  <c r="AS294" i="1"/>
  <c r="AO294" i="1"/>
  <c r="AP294" i="1" s="1"/>
  <c r="AN294" i="1"/>
  <c r="AK294" i="1"/>
  <c r="CC294" i="1" s="1"/>
  <c r="AJ294" i="1"/>
  <c r="AI294" i="1"/>
  <c r="BR294" i="1" s="1"/>
  <c r="AE294" i="1"/>
  <c r="AD294" i="1"/>
  <c r="AC294" i="1"/>
  <c r="X294" i="1"/>
  <c r="W294" i="1"/>
  <c r="V294" i="1"/>
  <c r="U294" i="1"/>
  <c r="T294" i="1"/>
  <c r="BI294" i="1" s="1"/>
  <c r="BJ294" i="1" s="1"/>
  <c r="S294" i="1"/>
  <c r="BE294" i="1" s="1"/>
  <c r="BF294" i="1" s="1"/>
  <c r="R294" i="1"/>
  <c r="BA294" i="1" s="1"/>
  <c r="BB294" i="1" s="1"/>
  <c r="Q294" i="1"/>
  <c r="P294" i="1"/>
  <c r="O294" i="1"/>
  <c r="N294" i="1"/>
  <c r="M294" i="1"/>
  <c r="L294" i="1"/>
  <c r="K294" i="1"/>
  <c r="J294" i="1"/>
  <c r="I294" i="1"/>
  <c r="H294" i="1"/>
  <c r="AH294" i="1" s="1"/>
  <c r="G294" i="1"/>
  <c r="AG294" i="1" s="1"/>
  <c r="F294" i="1"/>
  <c r="AF294" i="1" s="1"/>
  <c r="E294" i="1"/>
  <c r="D294" i="1"/>
  <c r="C294" i="1"/>
  <c r="FO293" i="1"/>
  <c r="FN293" i="1"/>
  <c r="FM293" i="1"/>
  <c r="FK293" i="1"/>
  <c r="FJ293" i="1"/>
  <c r="FM292" i="1" s="1"/>
  <c r="FI293" i="1"/>
  <c r="FH293" i="1"/>
  <c r="CE293" i="1"/>
  <c r="BZ293" i="1"/>
  <c r="BQ293" i="1"/>
  <c r="BR293" i="1" s="1"/>
  <c r="BM293" i="1"/>
  <c r="BN293" i="1" s="1"/>
  <c r="AS293" i="1"/>
  <c r="AT293" i="1" s="1"/>
  <c r="AP293" i="1"/>
  <c r="AO293" i="1"/>
  <c r="AM293" i="1"/>
  <c r="AL293" i="1"/>
  <c r="AK293" i="1"/>
  <c r="CC293" i="1" s="1"/>
  <c r="AJ293" i="1"/>
  <c r="AI293" i="1"/>
  <c r="AE293" i="1"/>
  <c r="AD293" i="1"/>
  <c r="AC293" i="1"/>
  <c r="X293" i="1"/>
  <c r="BY293" i="1" s="1"/>
  <c r="W293" i="1"/>
  <c r="BU293" i="1" s="1"/>
  <c r="BV293" i="1" s="1"/>
  <c r="V293" i="1"/>
  <c r="U293" i="1"/>
  <c r="T293" i="1"/>
  <c r="BI293" i="1" s="1"/>
  <c r="BJ293" i="1" s="1"/>
  <c r="S293" i="1"/>
  <c r="BE293" i="1" s="1"/>
  <c r="BF293" i="1" s="1"/>
  <c r="R293" i="1"/>
  <c r="BA293" i="1" s="1"/>
  <c r="BB293" i="1" s="1"/>
  <c r="Q293" i="1"/>
  <c r="AW293" i="1" s="1"/>
  <c r="AX293" i="1" s="1"/>
  <c r="P293" i="1"/>
  <c r="O293" i="1"/>
  <c r="N293" i="1"/>
  <c r="AN293" i="1" s="1"/>
  <c r="M293" i="1"/>
  <c r="L293" i="1"/>
  <c r="CD293" i="1" s="1"/>
  <c r="K293" i="1"/>
  <c r="J293" i="1"/>
  <c r="I293" i="1"/>
  <c r="H293" i="1"/>
  <c r="AH293" i="1" s="1"/>
  <c r="G293" i="1"/>
  <c r="AG293" i="1" s="1"/>
  <c r="F293" i="1"/>
  <c r="AF293" i="1" s="1"/>
  <c r="E293" i="1"/>
  <c r="D293" i="1"/>
  <c r="C293" i="1"/>
  <c r="FO292" i="1"/>
  <c r="FN292" i="1"/>
  <c r="FK292" i="1"/>
  <c r="FJ292" i="1"/>
  <c r="FI292" i="1"/>
  <c r="FH292" i="1"/>
  <c r="CC292" i="1"/>
  <c r="BU292" i="1"/>
  <c r="BQ292" i="1"/>
  <c r="BM292" i="1"/>
  <c r="BN292" i="1" s="1"/>
  <c r="BB292" i="1"/>
  <c r="BA292" i="1"/>
  <c r="AS292" i="1"/>
  <c r="AT292" i="1" s="1"/>
  <c r="AO292" i="1"/>
  <c r="AP292" i="1" s="1"/>
  <c r="AN292" i="1"/>
  <c r="AK292" i="1"/>
  <c r="AJ292" i="1"/>
  <c r="AD292" i="1"/>
  <c r="AC292" i="1"/>
  <c r="X292" i="1"/>
  <c r="BY292" i="1" s="1"/>
  <c r="BZ292" i="1" s="1"/>
  <c r="W292" i="1"/>
  <c r="V292" i="1"/>
  <c r="U292" i="1"/>
  <c r="T292" i="1"/>
  <c r="BI292" i="1" s="1"/>
  <c r="BJ292" i="1" s="1"/>
  <c r="S292" i="1"/>
  <c r="BE292" i="1" s="1"/>
  <c r="BF292" i="1" s="1"/>
  <c r="R292" i="1"/>
  <c r="Q292" i="1"/>
  <c r="AW292" i="1" s="1"/>
  <c r="AX292" i="1" s="1"/>
  <c r="P292" i="1"/>
  <c r="O292" i="1"/>
  <c r="N292" i="1"/>
  <c r="M292" i="1"/>
  <c r="L292" i="1"/>
  <c r="K292" i="1"/>
  <c r="J292" i="1"/>
  <c r="I292" i="1"/>
  <c r="AI292" i="1" s="1"/>
  <c r="H292" i="1"/>
  <c r="AH292" i="1" s="1"/>
  <c r="G292" i="1"/>
  <c r="AG292" i="1" s="1"/>
  <c r="F292" i="1"/>
  <c r="AF292" i="1" s="1"/>
  <c r="E292" i="1"/>
  <c r="AE292" i="1" s="1"/>
  <c r="D292" i="1"/>
  <c r="C292" i="1"/>
  <c r="FO291" i="1"/>
  <c r="FK291" i="1"/>
  <c r="FJ291" i="1"/>
  <c r="FN291" i="1" s="1"/>
  <c r="FI291" i="1"/>
  <c r="FH291" i="1"/>
  <c r="BQ291" i="1"/>
  <c r="BI291" i="1"/>
  <c r="BE291" i="1"/>
  <c r="BF291" i="1" s="1"/>
  <c r="BB291" i="1"/>
  <c r="AS291" i="1"/>
  <c r="AT291" i="1" s="1"/>
  <c r="AO291" i="1"/>
  <c r="AN291" i="1"/>
  <c r="AK291" i="1"/>
  <c r="CC291" i="1" s="1"/>
  <c r="AJ291" i="1"/>
  <c r="AH291" i="1"/>
  <c r="AE291" i="1"/>
  <c r="AD291" i="1"/>
  <c r="AC291" i="1"/>
  <c r="X291" i="1"/>
  <c r="BY291" i="1" s="1"/>
  <c r="BZ291" i="1" s="1"/>
  <c r="W291" i="1"/>
  <c r="BU291" i="1" s="1"/>
  <c r="BV291" i="1" s="1"/>
  <c r="V291" i="1"/>
  <c r="U291" i="1"/>
  <c r="BM291" i="1" s="1"/>
  <c r="BN291" i="1" s="1"/>
  <c r="T291" i="1"/>
  <c r="S291" i="1"/>
  <c r="R291" i="1"/>
  <c r="BA291" i="1" s="1"/>
  <c r="Q291" i="1"/>
  <c r="AW291" i="1" s="1"/>
  <c r="P291" i="1"/>
  <c r="O291" i="1"/>
  <c r="N291" i="1"/>
  <c r="M291" i="1"/>
  <c r="L291" i="1"/>
  <c r="K291" i="1"/>
  <c r="J291" i="1"/>
  <c r="I291" i="1"/>
  <c r="AI291" i="1" s="1"/>
  <c r="AP291" i="1" s="1"/>
  <c r="H291" i="1"/>
  <c r="G291" i="1"/>
  <c r="AG291" i="1" s="1"/>
  <c r="F291" i="1"/>
  <c r="AF291" i="1" s="1"/>
  <c r="E291" i="1"/>
  <c r="D291" i="1"/>
  <c r="C291" i="1"/>
  <c r="FO290" i="1"/>
  <c r="FM290" i="1"/>
  <c r="FK290" i="1"/>
  <c r="FJ290" i="1"/>
  <c r="FI290" i="1"/>
  <c r="FH290" i="1"/>
  <c r="CC290" i="1"/>
  <c r="BU290" i="1"/>
  <c r="BV290" i="1" s="1"/>
  <c r="BQ290" i="1"/>
  <c r="BR290" i="1" s="1"/>
  <c r="BN290" i="1"/>
  <c r="AX290" i="1"/>
  <c r="AS290" i="1"/>
  <c r="AO290" i="1"/>
  <c r="AP290" i="1" s="1"/>
  <c r="AN290" i="1"/>
  <c r="AK290" i="1"/>
  <c r="AJ290" i="1"/>
  <c r="AC290" i="1"/>
  <c r="X290" i="1"/>
  <c r="BY290" i="1" s="1"/>
  <c r="BZ290" i="1" s="1"/>
  <c r="W290" i="1"/>
  <c r="V290" i="1"/>
  <c r="U290" i="1"/>
  <c r="BM290" i="1" s="1"/>
  <c r="T290" i="1"/>
  <c r="BI290" i="1" s="1"/>
  <c r="S290" i="1"/>
  <c r="BE290" i="1" s="1"/>
  <c r="BF290" i="1" s="1"/>
  <c r="R290" i="1"/>
  <c r="BA290" i="1" s="1"/>
  <c r="BB290" i="1" s="1"/>
  <c r="Q290" i="1"/>
  <c r="AW290" i="1" s="1"/>
  <c r="P290" i="1"/>
  <c r="O290" i="1"/>
  <c r="N290" i="1"/>
  <c r="M290" i="1"/>
  <c r="L290" i="1"/>
  <c r="K290" i="1"/>
  <c r="J290" i="1"/>
  <c r="I290" i="1"/>
  <c r="AI290" i="1" s="1"/>
  <c r="H290" i="1"/>
  <c r="AH290" i="1" s="1"/>
  <c r="G290" i="1"/>
  <c r="AG290" i="1" s="1"/>
  <c r="F290" i="1"/>
  <c r="AF290" i="1" s="1"/>
  <c r="E290" i="1"/>
  <c r="AE290" i="1" s="1"/>
  <c r="D290" i="1"/>
  <c r="AD290" i="1" s="1"/>
  <c r="C290" i="1"/>
  <c r="FO289" i="1"/>
  <c r="FK289" i="1"/>
  <c r="FJ289" i="1"/>
  <c r="FI289" i="1"/>
  <c r="FH289" i="1"/>
  <c r="CE289" i="1"/>
  <c r="BI289" i="1"/>
  <c r="BJ289" i="1" s="1"/>
  <c r="BF289" i="1"/>
  <c r="BE289" i="1"/>
  <c r="AS289" i="1"/>
  <c r="AT289" i="1" s="1"/>
  <c r="AN289" i="1"/>
  <c r="AM289" i="1"/>
  <c r="AL289" i="1"/>
  <c r="AK289" i="1"/>
  <c r="CC289" i="1" s="1"/>
  <c r="AH289" i="1"/>
  <c r="AE289" i="1"/>
  <c r="AD289" i="1"/>
  <c r="X289" i="1"/>
  <c r="BY289" i="1" s="1"/>
  <c r="W289" i="1"/>
  <c r="BU289" i="1" s="1"/>
  <c r="V289" i="1"/>
  <c r="BQ289" i="1" s="1"/>
  <c r="U289" i="1"/>
  <c r="BM289" i="1" s="1"/>
  <c r="BN289" i="1" s="1"/>
  <c r="T289" i="1"/>
  <c r="S289" i="1"/>
  <c r="R289" i="1"/>
  <c r="BA289" i="1" s="1"/>
  <c r="BB289" i="1" s="1"/>
  <c r="Q289" i="1"/>
  <c r="AW289" i="1" s="1"/>
  <c r="AX289" i="1" s="1"/>
  <c r="P289" i="1"/>
  <c r="O289" i="1"/>
  <c r="AO289" i="1" s="1"/>
  <c r="AP289" i="1" s="1"/>
  <c r="N289" i="1"/>
  <c r="M289" i="1"/>
  <c r="L289" i="1"/>
  <c r="CD289" i="1" s="1"/>
  <c r="K289" i="1"/>
  <c r="J289" i="1"/>
  <c r="AJ289" i="1" s="1"/>
  <c r="I289" i="1"/>
  <c r="AI289" i="1" s="1"/>
  <c r="BV289" i="1" s="1"/>
  <c r="H289" i="1"/>
  <c r="G289" i="1"/>
  <c r="AG289" i="1" s="1"/>
  <c r="F289" i="1"/>
  <c r="AF289" i="1" s="1"/>
  <c r="E289" i="1"/>
  <c r="D289" i="1"/>
  <c r="C289" i="1"/>
  <c r="AC289" i="1" s="1"/>
  <c r="FO288" i="1"/>
  <c r="FK288" i="1"/>
  <c r="FJ288" i="1"/>
  <c r="FI288" i="1"/>
  <c r="FH288" i="1"/>
  <c r="CC288" i="1"/>
  <c r="BU288" i="1"/>
  <c r="BQ288" i="1"/>
  <c r="BR288" i="1" s="1"/>
  <c r="BB288" i="1"/>
  <c r="BA288" i="1"/>
  <c r="AX288" i="1"/>
  <c r="AW288" i="1"/>
  <c r="AP288" i="1"/>
  <c r="AO288" i="1"/>
  <c r="AN288" i="1"/>
  <c r="AK288" i="1"/>
  <c r="AJ288" i="1"/>
  <c r="AF288" i="1"/>
  <c r="AE288" i="1"/>
  <c r="X288" i="1"/>
  <c r="BY288" i="1" s="1"/>
  <c r="BZ288" i="1" s="1"/>
  <c r="W288" i="1"/>
  <c r="V288" i="1"/>
  <c r="U288" i="1"/>
  <c r="BM288" i="1" s="1"/>
  <c r="BN288" i="1" s="1"/>
  <c r="T288" i="1"/>
  <c r="BI288" i="1" s="1"/>
  <c r="BJ288" i="1" s="1"/>
  <c r="S288" i="1"/>
  <c r="BE288" i="1" s="1"/>
  <c r="R288" i="1"/>
  <c r="Q288" i="1"/>
  <c r="P288" i="1"/>
  <c r="AS288" i="1" s="1"/>
  <c r="AT288" i="1" s="1"/>
  <c r="O288" i="1"/>
  <c r="N288" i="1"/>
  <c r="M288" i="1"/>
  <c r="L288" i="1"/>
  <c r="K288" i="1"/>
  <c r="J288" i="1"/>
  <c r="I288" i="1"/>
  <c r="AI288" i="1" s="1"/>
  <c r="BV288" i="1" s="1"/>
  <c r="H288" i="1"/>
  <c r="AH288" i="1" s="1"/>
  <c r="G288" i="1"/>
  <c r="AG288" i="1" s="1"/>
  <c r="F288" i="1"/>
  <c r="E288" i="1"/>
  <c r="D288" i="1"/>
  <c r="AD288" i="1" s="1"/>
  <c r="C288" i="1"/>
  <c r="AC288" i="1" s="1"/>
  <c r="FO287" i="1"/>
  <c r="FM287" i="1"/>
  <c r="FK287" i="1"/>
  <c r="FJ287" i="1"/>
  <c r="FI287" i="1"/>
  <c r="FH287" i="1"/>
  <c r="CE287" i="1"/>
  <c r="CD287" i="1"/>
  <c r="BY287" i="1"/>
  <c r="BF287" i="1"/>
  <c r="BE287" i="1"/>
  <c r="BB287" i="1"/>
  <c r="AS287" i="1"/>
  <c r="AO287" i="1"/>
  <c r="AP287" i="1" s="1"/>
  <c r="AN287" i="1"/>
  <c r="AM287" i="1"/>
  <c r="AL287" i="1"/>
  <c r="AE287" i="1"/>
  <c r="AD287" i="1"/>
  <c r="X287" i="1"/>
  <c r="W287" i="1"/>
  <c r="BU287" i="1" s="1"/>
  <c r="V287" i="1"/>
  <c r="BQ287" i="1" s="1"/>
  <c r="BR287" i="1" s="1"/>
  <c r="U287" i="1"/>
  <c r="BM287" i="1" s="1"/>
  <c r="BN287" i="1" s="1"/>
  <c r="T287" i="1"/>
  <c r="BI287" i="1" s="1"/>
  <c r="BJ287" i="1" s="1"/>
  <c r="S287" i="1"/>
  <c r="R287" i="1"/>
  <c r="BA287" i="1" s="1"/>
  <c r="Q287" i="1"/>
  <c r="AW287" i="1" s="1"/>
  <c r="AX287" i="1" s="1"/>
  <c r="P287" i="1"/>
  <c r="O287" i="1"/>
  <c r="N287" i="1"/>
  <c r="M287" i="1"/>
  <c r="L287" i="1"/>
  <c r="K287" i="1"/>
  <c r="AK287" i="1" s="1"/>
  <c r="CC287" i="1" s="1"/>
  <c r="J287" i="1"/>
  <c r="AJ287" i="1" s="1"/>
  <c r="I287" i="1"/>
  <c r="AI287" i="1" s="1"/>
  <c r="BZ287" i="1" s="1"/>
  <c r="H287" i="1"/>
  <c r="AH287" i="1" s="1"/>
  <c r="G287" i="1"/>
  <c r="AG287" i="1" s="1"/>
  <c r="F287" i="1"/>
  <c r="AF287" i="1" s="1"/>
  <c r="E287" i="1"/>
  <c r="D287" i="1"/>
  <c r="C287" i="1"/>
  <c r="AC287" i="1" s="1"/>
  <c r="FO286" i="1"/>
  <c r="FK286" i="1"/>
  <c r="FJ286" i="1"/>
  <c r="FI286" i="1"/>
  <c r="FH286" i="1"/>
  <c r="CC286" i="1"/>
  <c r="BY286" i="1"/>
  <c r="BV286" i="1"/>
  <c r="BU286" i="1"/>
  <c r="BQ286" i="1"/>
  <c r="BR286" i="1" s="1"/>
  <c r="BJ286" i="1"/>
  <c r="BE286" i="1"/>
  <c r="BF286" i="1" s="1"/>
  <c r="BB286" i="1"/>
  <c r="BA286" i="1"/>
  <c r="AW286" i="1"/>
  <c r="AX286" i="1" s="1"/>
  <c r="AT286" i="1"/>
  <c r="AK286" i="1"/>
  <c r="AJ286" i="1"/>
  <c r="AH286" i="1"/>
  <c r="AG286" i="1"/>
  <c r="AF286" i="1"/>
  <c r="AE286" i="1"/>
  <c r="AD286" i="1"/>
  <c r="X286" i="1"/>
  <c r="W286" i="1"/>
  <c r="V286" i="1"/>
  <c r="U286" i="1"/>
  <c r="BM286" i="1" s="1"/>
  <c r="BN286" i="1" s="1"/>
  <c r="T286" i="1"/>
  <c r="BI286" i="1" s="1"/>
  <c r="S286" i="1"/>
  <c r="R286" i="1"/>
  <c r="Q286" i="1"/>
  <c r="P286" i="1"/>
  <c r="AS286" i="1" s="1"/>
  <c r="O286" i="1"/>
  <c r="AO286" i="1" s="1"/>
  <c r="AP286" i="1" s="1"/>
  <c r="N286" i="1"/>
  <c r="AN286" i="1" s="1"/>
  <c r="M286" i="1"/>
  <c r="L286" i="1"/>
  <c r="K286" i="1"/>
  <c r="J286" i="1"/>
  <c r="I286" i="1"/>
  <c r="AI286" i="1" s="1"/>
  <c r="BZ286" i="1" s="1"/>
  <c r="H286" i="1"/>
  <c r="G286" i="1"/>
  <c r="F286" i="1"/>
  <c r="E286" i="1"/>
  <c r="D286" i="1"/>
  <c r="C286" i="1"/>
  <c r="AC286" i="1" s="1"/>
  <c r="FO285" i="1"/>
  <c r="FK285" i="1"/>
  <c r="FJ285" i="1"/>
  <c r="FI285" i="1"/>
  <c r="FH285" i="1"/>
  <c r="CD285" i="1"/>
  <c r="BY285" i="1"/>
  <c r="BE285" i="1"/>
  <c r="BF285" i="1" s="1"/>
  <c r="BB285" i="1"/>
  <c r="AS285" i="1"/>
  <c r="AT285" i="1" s="1"/>
  <c r="AN285" i="1"/>
  <c r="AM285" i="1"/>
  <c r="AL285" i="1"/>
  <c r="AK285" i="1"/>
  <c r="CC285" i="1" s="1"/>
  <c r="AE285" i="1"/>
  <c r="AD285" i="1"/>
  <c r="AC285" i="1"/>
  <c r="X285" i="1"/>
  <c r="W285" i="1"/>
  <c r="BU285" i="1" s="1"/>
  <c r="V285" i="1"/>
  <c r="BQ285" i="1" s="1"/>
  <c r="U285" i="1"/>
  <c r="BM285" i="1" s="1"/>
  <c r="BN285" i="1" s="1"/>
  <c r="T285" i="1"/>
  <c r="BI285" i="1" s="1"/>
  <c r="BJ285" i="1" s="1"/>
  <c r="S285" i="1"/>
  <c r="R285" i="1"/>
  <c r="BA285" i="1" s="1"/>
  <c r="Q285" i="1"/>
  <c r="AW285" i="1" s="1"/>
  <c r="AX285" i="1" s="1"/>
  <c r="P285" i="1"/>
  <c r="O285" i="1"/>
  <c r="AO285" i="1" s="1"/>
  <c r="AP285" i="1" s="1"/>
  <c r="N285" i="1"/>
  <c r="M285" i="1"/>
  <c r="CE285" i="1" s="1"/>
  <c r="L285" i="1"/>
  <c r="K285" i="1"/>
  <c r="J285" i="1"/>
  <c r="AJ285" i="1" s="1"/>
  <c r="I285" i="1"/>
  <c r="AI285" i="1" s="1"/>
  <c r="BV285" i="1" s="1"/>
  <c r="H285" i="1"/>
  <c r="AH285" i="1" s="1"/>
  <c r="G285" i="1"/>
  <c r="AG285" i="1" s="1"/>
  <c r="F285" i="1"/>
  <c r="AF285" i="1" s="1"/>
  <c r="E285" i="1"/>
  <c r="D285" i="1"/>
  <c r="C285" i="1"/>
  <c r="FO284" i="1"/>
  <c r="FK284" i="1"/>
  <c r="FJ284" i="1"/>
  <c r="FI284" i="1"/>
  <c r="FH284" i="1"/>
  <c r="CF284" i="1"/>
  <c r="CE284" i="1"/>
  <c r="CC284" i="1"/>
  <c r="BQ284" i="1"/>
  <c r="BE284" i="1"/>
  <c r="BF284" i="1" s="1"/>
  <c r="BA284" i="1"/>
  <c r="BB284" i="1" s="1"/>
  <c r="AX284" i="1"/>
  <c r="AW284" i="1"/>
  <c r="AO284" i="1"/>
  <c r="AP284" i="1" s="1"/>
  <c r="AN284" i="1"/>
  <c r="AJ284" i="1"/>
  <c r="AI284" i="1"/>
  <c r="AG284" i="1"/>
  <c r="AF284" i="1"/>
  <c r="AC284" i="1"/>
  <c r="X284" i="1"/>
  <c r="BY284" i="1" s="1"/>
  <c r="W284" i="1"/>
  <c r="BU284" i="1" s="1"/>
  <c r="V284" i="1"/>
  <c r="U284" i="1"/>
  <c r="BM284" i="1" s="1"/>
  <c r="BN284" i="1" s="1"/>
  <c r="T284" i="1"/>
  <c r="BI284" i="1" s="1"/>
  <c r="BJ284" i="1" s="1"/>
  <c r="S284" i="1"/>
  <c r="R284" i="1"/>
  <c r="Q284" i="1"/>
  <c r="P284" i="1"/>
  <c r="AS284" i="1" s="1"/>
  <c r="AT284" i="1" s="1"/>
  <c r="O284" i="1"/>
  <c r="N284" i="1"/>
  <c r="M284" i="1"/>
  <c r="AM284" i="1" s="1"/>
  <c r="L284" i="1"/>
  <c r="K284" i="1"/>
  <c r="AK284" i="1" s="1"/>
  <c r="J284" i="1"/>
  <c r="I284" i="1"/>
  <c r="H284" i="1"/>
  <c r="AH284" i="1" s="1"/>
  <c r="G284" i="1"/>
  <c r="F284" i="1"/>
  <c r="E284" i="1"/>
  <c r="AE284" i="1" s="1"/>
  <c r="D284" i="1"/>
  <c r="AD284" i="1" s="1"/>
  <c r="C284" i="1"/>
  <c r="FO283" i="1"/>
  <c r="FK283" i="1"/>
  <c r="FJ283" i="1"/>
  <c r="FI283" i="1"/>
  <c r="FH283" i="1"/>
  <c r="BU283" i="1"/>
  <c r="BV283" i="1" s="1"/>
  <c r="BM283" i="1"/>
  <c r="BN283" i="1" s="1"/>
  <c r="BI283" i="1"/>
  <c r="BJ283" i="1" s="1"/>
  <c r="AW283" i="1"/>
  <c r="AX283" i="1" s="1"/>
  <c r="AS283" i="1"/>
  <c r="AT283" i="1" s="1"/>
  <c r="AP283" i="1"/>
  <c r="AO283" i="1"/>
  <c r="AL283" i="1"/>
  <c r="AK283" i="1"/>
  <c r="CC283" i="1" s="1"/>
  <c r="AE283" i="1"/>
  <c r="AD283" i="1"/>
  <c r="AC283" i="1"/>
  <c r="X283" i="1"/>
  <c r="BY283" i="1" s="1"/>
  <c r="BZ283" i="1" s="1"/>
  <c r="W283" i="1"/>
  <c r="V283" i="1"/>
  <c r="BQ283" i="1" s="1"/>
  <c r="BR283" i="1" s="1"/>
  <c r="U283" i="1"/>
  <c r="T283" i="1"/>
  <c r="S283" i="1"/>
  <c r="BE283" i="1" s="1"/>
  <c r="BF283" i="1" s="1"/>
  <c r="R283" i="1"/>
  <c r="BA283" i="1" s="1"/>
  <c r="BB283" i="1" s="1"/>
  <c r="Q283" i="1"/>
  <c r="P283" i="1"/>
  <c r="O283" i="1"/>
  <c r="N283" i="1"/>
  <c r="AN283" i="1" s="1"/>
  <c r="M283" i="1"/>
  <c r="L283" i="1"/>
  <c r="CD283" i="1" s="1"/>
  <c r="K283" i="1"/>
  <c r="J283" i="1"/>
  <c r="AJ283" i="1" s="1"/>
  <c r="I283" i="1"/>
  <c r="AI283" i="1" s="1"/>
  <c r="H283" i="1"/>
  <c r="AH283" i="1" s="1"/>
  <c r="G283" i="1"/>
  <c r="AG283" i="1" s="1"/>
  <c r="F283" i="1"/>
  <c r="AF283" i="1" s="1"/>
  <c r="E283" i="1"/>
  <c r="D283" i="1"/>
  <c r="C283" i="1"/>
  <c r="FO282" i="1"/>
  <c r="FK282" i="1"/>
  <c r="FJ282" i="1"/>
  <c r="FN281" i="1" s="1"/>
  <c r="FI282" i="1"/>
  <c r="FH282" i="1"/>
  <c r="CC282" i="1"/>
  <c r="BZ282" i="1"/>
  <c r="BU282" i="1"/>
  <c r="BV282" i="1" s="1"/>
  <c r="BQ282" i="1"/>
  <c r="BM282" i="1"/>
  <c r="BN282" i="1" s="1"/>
  <c r="BI282" i="1"/>
  <c r="AO282" i="1"/>
  <c r="AP282" i="1" s="1"/>
  <c r="AN282" i="1"/>
  <c r="AM282" i="1"/>
  <c r="AJ282" i="1"/>
  <c r="AI282" i="1"/>
  <c r="AH282" i="1"/>
  <c r="AG282" i="1"/>
  <c r="AC282" i="1"/>
  <c r="X282" i="1"/>
  <c r="BY282" i="1" s="1"/>
  <c r="W282" i="1"/>
  <c r="V282" i="1"/>
  <c r="U282" i="1"/>
  <c r="T282" i="1"/>
  <c r="S282" i="1"/>
  <c r="BE282" i="1" s="1"/>
  <c r="R282" i="1"/>
  <c r="BA282" i="1" s="1"/>
  <c r="BB282" i="1" s="1"/>
  <c r="Q282" i="1"/>
  <c r="AW282" i="1" s="1"/>
  <c r="AX282" i="1" s="1"/>
  <c r="P282" i="1"/>
  <c r="AS282" i="1" s="1"/>
  <c r="AT282" i="1" s="1"/>
  <c r="O282" i="1"/>
  <c r="N282" i="1"/>
  <c r="M282" i="1"/>
  <c r="CE282" i="1" s="1"/>
  <c r="L282" i="1"/>
  <c r="K282" i="1"/>
  <c r="AK282" i="1" s="1"/>
  <c r="J282" i="1"/>
  <c r="I282" i="1"/>
  <c r="H282" i="1"/>
  <c r="G282" i="1"/>
  <c r="F282" i="1"/>
  <c r="AF282" i="1" s="1"/>
  <c r="E282" i="1"/>
  <c r="AE282" i="1" s="1"/>
  <c r="D282" i="1"/>
  <c r="AD282" i="1" s="1"/>
  <c r="C282" i="1"/>
  <c r="FO281" i="1"/>
  <c r="FM281" i="1"/>
  <c r="FK281" i="1"/>
  <c r="FJ281" i="1"/>
  <c r="FI281" i="1"/>
  <c r="FH281" i="1"/>
  <c r="CE281" i="1"/>
  <c r="CD281" i="1"/>
  <c r="BY281" i="1"/>
  <c r="BU281" i="1"/>
  <c r="BQ281" i="1"/>
  <c r="BR281" i="1" s="1"/>
  <c r="BJ281" i="1"/>
  <c r="BI281" i="1"/>
  <c r="BF281" i="1"/>
  <c r="BE281" i="1"/>
  <c r="AS281" i="1"/>
  <c r="AT281" i="1" s="1"/>
  <c r="AM281" i="1"/>
  <c r="AL281" i="1"/>
  <c r="AK281" i="1"/>
  <c r="CC281" i="1" s="1"/>
  <c r="AJ281" i="1"/>
  <c r="AI281" i="1"/>
  <c r="AH281" i="1"/>
  <c r="AG281" i="1"/>
  <c r="AD281" i="1"/>
  <c r="X281" i="1"/>
  <c r="W281" i="1"/>
  <c r="V281" i="1"/>
  <c r="U281" i="1"/>
  <c r="BM281" i="1" s="1"/>
  <c r="BN281" i="1" s="1"/>
  <c r="T281" i="1"/>
  <c r="S281" i="1"/>
  <c r="R281" i="1"/>
  <c r="BA281" i="1" s="1"/>
  <c r="BB281" i="1" s="1"/>
  <c r="Q281" i="1"/>
  <c r="AW281" i="1" s="1"/>
  <c r="P281" i="1"/>
  <c r="O281" i="1"/>
  <c r="AO281" i="1" s="1"/>
  <c r="N281" i="1"/>
  <c r="AN281" i="1" s="1"/>
  <c r="M281" i="1"/>
  <c r="L281" i="1"/>
  <c r="K281" i="1"/>
  <c r="J281" i="1"/>
  <c r="I281" i="1"/>
  <c r="H281" i="1"/>
  <c r="G281" i="1"/>
  <c r="F281" i="1"/>
  <c r="AF281" i="1" s="1"/>
  <c r="E281" i="1"/>
  <c r="AE281" i="1" s="1"/>
  <c r="D281" i="1"/>
  <c r="C281" i="1"/>
  <c r="AC281" i="1" s="1"/>
  <c r="FO280" i="1"/>
  <c r="FK280" i="1"/>
  <c r="FJ280" i="1"/>
  <c r="FI280" i="1"/>
  <c r="FH280" i="1"/>
  <c r="BY280" i="1"/>
  <c r="BZ280" i="1" s="1"/>
  <c r="BV280" i="1"/>
  <c r="BQ280" i="1"/>
  <c r="BM280" i="1"/>
  <c r="BN280" i="1" s="1"/>
  <c r="BJ280" i="1"/>
  <c r="BI280" i="1"/>
  <c r="AP280" i="1"/>
  <c r="AO280" i="1"/>
  <c r="AN280" i="1"/>
  <c r="AK280" i="1"/>
  <c r="CC280" i="1" s="1"/>
  <c r="AJ280" i="1"/>
  <c r="AI280" i="1"/>
  <c r="AH280" i="1"/>
  <c r="AC280" i="1"/>
  <c r="X280" i="1"/>
  <c r="W280" i="1"/>
  <c r="BU280" i="1" s="1"/>
  <c r="V280" i="1"/>
  <c r="U280" i="1"/>
  <c r="T280" i="1"/>
  <c r="S280" i="1"/>
  <c r="BE280" i="1" s="1"/>
  <c r="BF280" i="1" s="1"/>
  <c r="R280" i="1"/>
  <c r="BA280" i="1" s="1"/>
  <c r="BB280" i="1" s="1"/>
  <c r="Q280" i="1"/>
  <c r="AW280" i="1" s="1"/>
  <c r="AX280" i="1" s="1"/>
  <c r="P280" i="1"/>
  <c r="AS280" i="1" s="1"/>
  <c r="AT280" i="1" s="1"/>
  <c r="O280" i="1"/>
  <c r="N280" i="1"/>
  <c r="M280" i="1"/>
  <c r="L280" i="1"/>
  <c r="K280" i="1"/>
  <c r="J280" i="1"/>
  <c r="I280" i="1"/>
  <c r="H280" i="1"/>
  <c r="G280" i="1"/>
  <c r="AG280" i="1" s="1"/>
  <c r="F280" i="1"/>
  <c r="AF280" i="1" s="1"/>
  <c r="E280" i="1"/>
  <c r="AE280" i="1" s="1"/>
  <c r="D280" i="1"/>
  <c r="AD280" i="1" s="1"/>
  <c r="C280" i="1"/>
  <c r="FO279" i="1"/>
  <c r="FK279" i="1"/>
  <c r="FJ279" i="1"/>
  <c r="FI279" i="1"/>
  <c r="FH279" i="1"/>
  <c r="CE279" i="1"/>
  <c r="CD279" i="1"/>
  <c r="BY279" i="1"/>
  <c r="BE279" i="1"/>
  <c r="BF279" i="1" s="1"/>
  <c r="AX279" i="1"/>
  <c r="AW279" i="1"/>
  <c r="AS279" i="1"/>
  <c r="AT279" i="1" s="1"/>
  <c r="AN279" i="1"/>
  <c r="AM279" i="1"/>
  <c r="AE279" i="1"/>
  <c r="AD279" i="1"/>
  <c r="X279" i="1"/>
  <c r="W279" i="1"/>
  <c r="BU279" i="1" s="1"/>
  <c r="BV279" i="1" s="1"/>
  <c r="V279" i="1"/>
  <c r="BQ279" i="1" s="1"/>
  <c r="U279" i="1"/>
  <c r="BM279" i="1" s="1"/>
  <c r="BN279" i="1" s="1"/>
  <c r="T279" i="1"/>
  <c r="BI279" i="1" s="1"/>
  <c r="BJ279" i="1" s="1"/>
  <c r="S279" i="1"/>
  <c r="R279" i="1"/>
  <c r="BA279" i="1" s="1"/>
  <c r="BB279" i="1" s="1"/>
  <c r="Q279" i="1"/>
  <c r="P279" i="1"/>
  <c r="O279" i="1"/>
  <c r="AO279" i="1" s="1"/>
  <c r="AP279" i="1" s="1"/>
  <c r="N279" i="1"/>
  <c r="M279" i="1"/>
  <c r="L279" i="1"/>
  <c r="AL279" i="1" s="1"/>
  <c r="K279" i="1"/>
  <c r="AK279" i="1" s="1"/>
  <c r="CC279" i="1" s="1"/>
  <c r="J279" i="1"/>
  <c r="AJ279" i="1" s="1"/>
  <c r="I279" i="1"/>
  <c r="AI279" i="1" s="1"/>
  <c r="H279" i="1"/>
  <c r="AH279" i="1" s="1"/>
  <c r="G279" i="1"/>
  <c r="AG279" i="1" s="1"/>
  <c r="F279" i="1"/>
  <c r="AF279" i="1" s="1"/>
  <c r="E279" i="1"/>
  <c r="D279" i="1"/>
  <c r="C279" i="1"/>
  <c r="AC279" i="1" s="1"/>
  <c r="FO278" i="1"/>
  <c r="FK278" i="1"/>
  <c r="FJ278" i="1"/>
  <c r="FI278" i="1"/>
  <c r="FH278" i="1"/>
  <c r="BQ278" i="1"/>
  <c r="BR278" i="1" s="1"/>
  <c r="BN278" i="1"/>
  <c r="BM278" i="1"/>
  <c r="BJ278" i="1"/>
  <c r="BI278" i="1"/>
  <c r="BB278" i="1"/>
  <c r="AW278" i="1"/>
  <c r="AX278" i="1" s="1"/>
  <c r="AT278" i="1"/>
  <c r="AS278" i="1"/>
  <c r="AN278" i="1"/>
  <c r="AM278" i="1"/>
  <c r="AJ278" i="1"/>
  <c r="AI278" i="1"/>
  <c r="AH278" i="1"/>
  <c r="AE278" i="1"/>
  <c r="AD278" i="1"/>
  <c r="AC278" i="1"/>
  <c r="X278" i="1"/>
  <c r="BY278" i="1" s="1"/>
  <c r="BZ278" i="1" s="1"/>
  <c r="W278" i="1"/>
  <c r="BU278" i="1" s="1"/>
  <c r="V278" i="1"/>
  <c r="U278" i="1"/>
  <c r="T278" i="1"/>
  <c r="S278" i="1"/>
  <c r="BE278" i="1" s="1"/>
  <c r="R278" i="1"/>
  <c r="BA278" i="1" s="1"/>
  <c r="Q278" i="1"/>
  <c r="P278" i="1"/>
  <c r="O278" i="1"/>
  <c r="AO278" i="1" s="1"/>
  <c r="AP278" i="1" s="1"/>
  <c r="N278" i="1"/>
  <c r="M278" i="1"/>
  <c r="CE278" i="1" s="1"/>
  <c r="L278" i="1"/>
  <c r="K278" i="1"/>
  <c r="AK278" i="1" s="1"/>
  <c r="CC278" i="1" s="1"/>
  <c r="J278" i="1"/>
  <c r="I278" i="1"/>
  <c r="H278" i="1"/>
  <c r="G278" i="1"/>
  <c r="AG278" i="1" s="1"/>
  <c r="F278" i="1"/>
  <c r="AF278" i="1" s="1"/>
  <c r="E278" i="1"/>
  <c r="D278" i="1"/>
  <c r="C278" i="1"/>
  <c r="FO277" i="1"/>
  <c r="FM277" i="1"/>
  <c r="FK277" i="1"/>
  <c r="FJ277" i="1"/>
  <c r="FI277" i="1"/>
  <c r="FH277" i="1"/>
  <c r="CD277" i="1"/>
  <c r="CC277" i="1"/>
  <c r="BY277" i="1"/>
  <c r="BU277" i="1"/>
  <c r="BE277" i="1"/>
  <c r="BF277" i="1" s="1"/>
  <c r="AX277" i="1"/>
  <c r="AW277" i="1"/>
  <c r="AS277" i="1"/>
  <c r="AT277" i="1" s="1"/>
  <c r="AM277" i="1"/>
  <c r="AL277" i="1"/>
  <c r="AK277" i="1"/>
  <c r="AD277" i="1"/>
  <c r="AC277" i="1"/>
  <c r="X277" i="1"/>
  <c r="W277" i="1"/>
  <c r="V277" i="1"/>
  <c r="BQ277" i="1" s="1"/>
  <c r="U277" i="1"/>
  <c r="BM277" i="1" s="1"/>
  <c r="BN277" i="1" s="1"/>
  <c r="T277" i="1"/>
  <c r="BI277" i="1" s="1"/>
  <c r="BJ277" i="1" s="1"/>
  <c r="S277" i="1"/>
  <c r="R277" i="1"/>
  <c r="BA277" i="1" s="1"/>
  <c r="BB277" i="1" s="1"/>
  <c r="Q277" i="1"/>
  <c r="P277" i="1"/>
  <c r="O277" i="1"/>
  <c r="AO277" i="1" s="1"/>
  <c r="N277" i="1"/>
  <c r="AN277" i="1" s="1"/>
  <c r="M277" i="1"/>
  <c r="CE277" i="1" s="1"/>
  <c r="L277" i="1"/>
  <c r="K277" i="1"/>
  <c r="J277" i="1"/>
  <c r="AJ277" i="1" s="1"/>
  <c r="I277" i="1"/>
  <c r="AI277" i="1" s="1"/>
  <c r="H277" i="1"/>
  <c r="AH277" i="1" s="1"/>
  <c r="G277" i="1"/>
  <c r="AG277" i="1" s="1"/>
  <c r="F277" i="1"/>
  <c r="AF277" i="1" s="1"/>
  <c r="E277" i="1"/>
  <c r="AE277" i="1" s="1"/>
  <c r="D277" i="1"/>
  <c r="C277" i="1"/>
  <c r="FO276" i="1"/>
  <c r="FK276" i="1"/>
  <c r="FJ276" i="1"/>
  <c r="FI276" i="1"/>
  <c r="FH276" i="1"/>
  <c r="CF276" i="1"/>
  <c r="CC276" i="1"/>
  <c r="BQ276" i="1"/>
  <c r="BM276" i="1"/>
  <c r="BN276" i="1" s="1"/>
  <c r="BJ276" i="1"/>
  <c r="BI276" i="1"/>
  <c r="BE276" i="1"/>
  <c r="BF276" i="1" s="1"/>
  <c r="BA276" i="1"/>
  <c r="BB276" i="1" s="1"/>
  <c r="AP276" i="1"/>
  <c r="AO276" i="1"/>
  <c r="AN276" i="1"/>
  <c r="AK276" i="1"/>
  <c r="AJ276" i="1"/>
  <c r="AI276" i="1"/>
  <c r="AH276" i="1"/>
  <c r="AG276" i="1"/>
  <c r="AF276" i="1"/>
  <c r="AC276" i="1"/>
  <c r="X276" i="1"/>
  <c r="BY276" i="1" s="1"/>
  <c r="W276" i="1"/>
  <c r="BU276" i="1" s="1"/>
  <c r="V276" i="1"/>
  <c r="U276" i="1"/>
  <c r="T276" i="1"/>
  <c r="S276" i="1"/>
  <c r="R276" i="1"/>
  <c r="Q276" i="1"/>
  <c r="AW276" i="1" s="1"/>
  <c r="AX276" i="1" s="1"/>
  <c r="P276" i="1"/>
  <c r="AS276" i="1" s="1"/>
  <c r="AT276" i="1" s="1"/>
  <c r="O276" i="1"/>
  <c r="N276" i="1"/>
  <c r="M276" i="1"/>
  <c r="L276" i="1"/>
  <c r="K276" i="1"/>
  <c r="J276" i="1"/>
  <c r="I276" i="1"/>
  <c r="H276" i="1"/>
  <c r="G276" i="1"/>
  <c r="F276" i="1"/>
  <c r="E276" i="1"/>
  <c r="AE276" i="1" s="1"/>
  <c r="D276" i="1"/>
  <c r="AD276" i="1" s="1"/>
  <c r="C276" i="1"/>
  <c r="FO275" i="1"/>
  <c r="FK275" i="1"/>
  <c r="FJ275" i="1"/>
  <c r="FM275" i="1" s="1"/>
  <c r="FI275" i="1"/>
  <c r="FH275" i="1"/>
  <c r="CE275" i="1"/>
  <c r="CD275" i="1"/>
  <c r="BY275" i="1"/>
  <c r="BZ275" i="1" s="1"/>
  <c r="BQ275" i="1"/>
  <c r="BR275" i="1" s="1"/>
  <c r="BI275" i="1"/>
  <c r="BJ275" i="1" s="1"/>
  <c r="BF275" i="1"/>
  <c r="BE275" i="1"/>
  <c r="AW275" i="1"/>
  <c r="AX275" i="1" s="1"/>
  <c r="AS275" i="1"/>
  <c r="AT275" i="1" s="1"/>
  <c r="AO275" i="1"/>
  <c r="AP275" i="1" s="1"/>
  <c r="AN275" i="1"/>
  <c r="AJ275" i="1"/>
  <c r="AG275" i="1"/>
  <c r="AE275" i="1"/>
  <c r="AD275" i="1"/>
  <c r="X275" i="1"/>
  <c r="W275" i="1"/>
  <c r="BU275" i="1" s="1"/>
  <c r="BV275" i="1" s="1"/>
  <c r="V275" i="1"/>
  <c r="U275" i="1"/>
  <c r="BM275" i="1" s="1"/>
  <c r="BN275" i="1" s="1"/>
  <c r="T275" i="1"/>
  <c r="S275" i="1"/>
  <c r="R275" i="1"/>
  <c r="BA275" i="1" s="1"/>
  <c r="BB275" i="1" s="1"/>
  <c r="Q275" i="1"/>
  <c r="P275" i="1"/>
  <c r="O275" i="1"/>
  <c r="N275" i="1"/>
  <c r="M275" i="1"/>
  <c r="AM275" i="1" s="1"/>
  <c r="L275" i="1"/>
  <c r="AL275" i="1" s="1"/>
  <c r="K275" i="1"/>
  <c r="AK275" i="1" s="1"/>
  <c r="CC275" i="1" s="1"/>
  <c r="J275" i="1"/>
  <c r="I275" i="1"/>
  <c r="AI275" i="1" s="1"/>
  <c r="H275" i="1"/>
  <c r="AH275" i="1" s="1"/>
  <c r="G275" i="1"/>
  <c r="F275" i="1"/>
  <c r="AF275" i="1" s="1"/>
  <c r="E275" i="1"/>
  <c r="D275" i="1"/>
  <c r="C275" i="1"/>
  <c r="AC275" i="1" s="1"/>
  <c r="FO274" i="1"/>
  <c r="FK274" i="1"/>
  <c r="FJ274" i="1"/>
  <c r="FM273" i="1" s="1"/>
  <c r="FI274" i="1"/>
  <c r="FH274" i="1"/>
  <c r="CC274" i="1"/>
  <c r="BZ274" i="1"/>
  <c r="BV274" i="1"/>
  <c r="BU274" i="1"/>
  <c r="BR274" i="1"/>
  <c r="BQ274" i="1"/>
  <c r="BM274" i="1"/>
  <c r="BN274" i="1" s="1"/>
  <c r="BJ274" i="1"/>
  <c r="BI274" i="1"/>
  <c r="BA274" i="1"/>
  <c r="BB274" i="1" s="1"/>
  <c r="AT274" i="1"/>
  <c r="AS274" i="1"/>
  <c r="AP274" i="1"/>
  <c r="AJ274" i="1"/>
  <c r="AI274" i="1"/>
  <c r="AH274" i="1"/>
  <c r="AG274" i="1"/>
  <c r="AF274" i="1"/>
  <c r="AD274" i="1"/>
  <c r="AC274" i="1"/>
  <c r="X274" i="1"/>
  <c r="BY274" i="1" s="1"/>
  <c r="W274" i="1"/>
  <c r="V274" i="1"/>
  <c r="U274" i="1"/>
  <c r="T274" i="1"/>
  <c r="S274" i="1"/>
  <c r="BE274" i="1" s="1"/>
  <c r="BF274" i="1" s="1"/>
  <c r="R274" i="1"/>
  <c r="Q274" i="1"/>
  <c r="AW274" i="1" s="1"/>
  <c r="AX274" i="1" s="1"/>
  <c r="P274" i="1"/>
  <c r="O274" i="1"/>
  <c r="AO274" i="1" s="1"/>
  <c r="N274" i="1"/>
  <c r="AN274" i="1" s="1"/>
  <c r="M274" i="1"/>
  <c r="L274" i="1"/>
  <c r="K274" i="1"/>
  <c r="AK274" i="1" s="1"/>
  <c r="J274" i="1"/>
  <c r="I274" i="1"/>
  <c r="H274" i="1"/>
  <c r="G274" i="1"/>
  <c r="F274" i="1"/>
  <c r="E274" i="1"/>
  <c r="AE274" i="1" s="1"/>
  <c r="D274" i="1"/>
  <c r="C274" i="1"/>
  <c r="FO273" i="1"/>
  <c r="FN273" i="1"/>
  <c r="FK273" i="1"/>
  <c r="FJ273" i="1"/>
  <c r="FI273" i="1"/>
  <c r="FH273" i="1"/>
  <c r="CD273" i="1"/>
  <c r="CC273" i="1"/>
  <c r="BY273" i="1"/>
  <c r="BU273" i="1"/>
  <c r="BV273" i="1" s="1"/>
  <c r="BI273" i="1"/>
  <c r="BJ273" i="1" s="1"/>
  <c r="BA273" i="1"/>
  <c r="BB273" i="1" s="1"/>
  <c r="AW273" i="1"/>
  <c r="AX273" i="1" s="1"/>
  <c r="AS273" i="1"/>
  <c r="AT273" i="1" s="1"/>
  <c r="AL273" i="1"/>
  <c r="AK273" i="1"/>
  <c r="AE273" i="1"/>
  <c r="AD273" i="1"/>
  <c r="AC273" i="1"/>
  <c r="X273" i="1"/>
  <c r="W273" i="1"/>
  <c r="V273" i="1"/>
  <c r="BQ273" i="1" s="1"/>
  <c r="U273" i="1"/>
  <c r="BM273" i="1" s="1"/>
  <c r="BN273" i="1" s="1"/>
  <c r="T273" i="1"/>
  <c r="S273" i="1"/>
  <c r="BE273" i="1" s="1"/>
  <c r="BF273" i="1" s="1"/>
  <c r="R273" i="1"/>
  <c r="Q273" i="1"/>
  <c r="P273" i="1"/>
  <c r="O273" i="1"/>
  <c r="AO273" i="1" s="1"/>
  <c r="N273" i="1"/>
  <c r="AN273" i="1" s="1"/>
  <c r="M273" i="1"/>
  <c r="L273" i="1"/>
  <c r="K273" i="1"/>
  <c r="J273" i="1"/>
  <c r="AJ273" i="1" s="1"/>
  <c r="I273" i="1"/>
  <c r="AI273" i="1" s="1"/>
  <c r="H273" i="1"/>
  <c r="AH273" i="1" s="1"/>
  <c r="G273" i="1"/>
  <c r="AG273" i="1" s="1"/>
  <c r="F273" i="1"/>
  <c r="AF273" i="1" s="1"/>
  <c r="E273" i="1"/>
  <c r="D273" i="1"/>
  <c r="C273" i="1"/>
  <c r="FO272" i="1"/>
  <c r="FK272" i="1"/>
  <c r="FJ272" i="1"/>
  <c r="FM272" i="1" s="1"/>
  <c r="FI272" i="1"/>
  <c r="FH272" i="1"/>
  <c r="CE272" i="1"/>
  <c r="BY272" i="1"/>
  <c r="BQ272" i="1"/>
  <c r="BJ272" i="1"/>
  <c r="BI272" i="1"/>
  <c r="BE272" i="1"/>
  <c r="BF272" i="1" s="1"/>
  <c r="BA272" i="1"/>
  <c r="BB272" i="1" s="1"/>
  <c r="AP272" i="1"/>
  <c r="AO272" i="1"/>
  <c r="AN272" i="1"/>
  <c r="AM272" i="1"/>
  <c r="AJ272" i="1"/>
  <c r="AH272" i="1"/>
  <c r="AG272" i="1"/>
  <c r="AF272" i="1"/>
  <c r="AC272" i="1"/>
  <c r="X272" i="1"/>
  <c r="W272" i="1"/>
  <c r="BU272" i="1" s="1"/>
  <c r="V272" i="1"/>
  <c r="U272" i="1"/>
  <c r="BM272" i="1" s="1"/>
  <c r="BN272" i="1" s="1"/>
  <c r="T272" i="1"/>
  <c r="S272" i="1"/>
  <c r="R272" i="1"/>
  <c r="Q272" i="1"/>
  <c r="AW272" i="1" s="1"/>
  <c r="AX272" i="1" s="1"/>
  <c r="P272" i="1"/>
  <c r="AS272" i="1" s="1"/>
  <c r="AT272" i="1" s="1"/>
  <c r="O272" i="1"/>
  <c r="N272" i="1"/>
  <c r="M272" i="1"/>
  <c r="L272" i="1"/>
  <c r="K272" i="1"/>
  <c r="AK272" i="1" s="1"/>
  <c r="CC272" i="1" s="1"/>
  <c r="J272" i="1"/>
  <c r="I272" i="1"/>
  <c r="AI272" i="1" s="1"/>
  <c r="H272" i="1"/>
  <c r="G272" i="1"/>
  <c r="F272" i="1"/>
  <c r="E272" i="1"/>
  <c r="AE272" i="1" s="1"/>
  <c r="D272" i="1"/>
  <c r="AD272" i="1" s="1"/>
  <c r="C272" i="1"/>
  <c r="FO271" i="1"/>
  <c r="FK271" i="1"/>
  <c r="FJ271" i="1"/>
  <c r="FI271" i="1"/>
  <c r="FH271" i="1"/>
  <c r="CD271" i="1"/>
  <c r="BY271" i="1"/>
  <c r="BZ271" i="1" s="1"/>
  <c r="BV271" i="1"/>
  <c r="BM271" i="1"/>
  <c r="BN271" i="1" s="1"/>
  <c r="BF271" i="1"/>
  <c r="BE271" i="1"/>
  <c r="AX271" i="1"/>
  <c r="AW271" i="1"/>
  <c r="AS271" i="1"/>
  <c r="AT271" i="1" s="1"/>
  <c r="AP271" i="1"/>
  <c r="AM271" i="1"/>
  <c r="AK271" i="1"/>
  <c r="CC271" i="1" s="1"/>
  <c r="AJ271" i="1"/>
  <c r="AG271" i="1"/>
  <c r="AE271" i="1"/>
  <c r="AD271" i="1"/>
  <c r="AC271" i="1"/>
  <c r="X271" i="1"/>
  <c r="W271" i="1"/>
  <c r="BU271" i="1" s="1"/>
  <c r="V271" i="1"/>
  <c r="BQ271" i="1" s="1"/>
  <c r="BR271" i="1" s="1"/>
  <c r="U271" i="1"/>
  <c r="T271" i="1"/>
  <c r="BI271" i="1" s="1"/>
  <c r="BJ271" i="1" s="1"/>
  <c r="S271" i="1"/>
  <c r="R271" i="1"/>
  <c r="BA271" i="1" s="1"/>
  <c r="BB271" i="1" s="1"/>
  <c r="Q271" i="1"/>
  <c r="P271" i="1"/>
  <c r="O271" i="1"/>
  <c r="AO271" i="1" s="1"/>
  <c r="N271" i="1"/>
  <c r="AN271" i="1" s="1"/>
  <c r="M271" i="1"/>
  <c r="CE271" i="1" s="1"/>
  <c r="L271" i="1"/>
  <c r="AL271" i="1" s="1"/>
  <c r="K271" i="1"/>
  <c r="J271" i="1"/>
  <c r="I271" i="1"/>
  <c r="AI271" i="1" s="1"/>
  <c r="H271" i="1"/>
  <c r="AH271" i="1" s="1"/>
  <c r="G271" i="1"/>
  <c r="F271" i="1"/>
  <c r="AF271" i="1" s="1"/>
  <c r="E271" i="1"/>
  <c r="D271" i="1"/>
  <c r="C271" i="1"/>
  <c r="FO270" i="1"/>
  <c r="FK270" i="1"/>
  <c r="FJ270" i="1"/>
  <c r="FI270" i="1"/>
  <c r="FH270" i="1"/>
  <c r="BU270" i="1"/>
  <c r="BQ270" i="1"/>
  <c r="BN270" i="1"/>
  <c r="BM270" i="1"/>
  <c r="BJ270" i="1"/>
  <c r="BI270" i="1"/>
  <c r="AS270" i="1"/>
  <c r="AO270" i="1"/>
  <c r="AJ270" i="1"/>
  <c r="AI270" i="1"/>
  <c r="BV270" i="1" s="1"/>
  <c r="AH270" i="1"/>
  <c r="AC270" i="1"/>
  <c r="X270" i="1"/>
  <c r="BY270" i="1" s="1"/>
  <c r="W270" i="1"/>
  <c r="V270" i="1"/>
  <c r="U270" i="1"/>
  <c r="T270" i="1"/>
  <c r="S270" i="1"/>
  <c r="BE270" i="1" s="1"/>
  <c r="BF270" i="1" s="1"/>
  <c r="R270" i="1"/>
  <c r="BA270" i="1" s="1"/>
  <c r="BB270" i="1" s="1"/>
  <c r="Q270" i="1"/>
  <c r="AW270" i="1" s="1"/>
  <c r="AX270" i="1" s="1"/>
  <c r="P270" i="1"/>
  <c r="O270" i="1"/>
  <c r="N270" i="1"/>
  <c r="AN270" i="1" s="1"/>
  <c r="M270" i="1"/>
  <c r="L270" i="1"/>
  <c r="K270" i="1"/>
  <c r="AK270" i="1" s="1"/>
  <c r="CC270" i="1" s="1"/>
  <c r="J270" i="1"/>
  <c r="I270" i="1"/>
  <c r="H270" i="1"/>
  <c r="G270" i="1"/>
  <c r="AG270" i="1" s="1"/>
  <c r="F270" i="1"/>
  <c r="AF270" i="1" s="1"/>
  <c r="E270" i="1"/>
  <c r="AE270" i="1" s="1"/>
  <c r="D270" i="1"/>
  <c r="AD270" i="1" s="1"/>
  <c r="C270" i="1"/>
  <c r="FO269" i="1"/>
  <c r="FN269" i="1"/>
  <c r="FM269" i="1"/>
  <c r="FK269" i="1"/>
  <c r="FJ269" i="1"/>
  <c r="FI269" i="1"/>
  <c r="FH269" i="1"/>
  <c r="CE269" i="1"/>
  <c r="CD269" i="1"/>
  <c r="CC269" i="1"/>
  <c r="BY269" i="1"/>
  <c r="BV269" i="1"/>
  <c r="BU269" i="1"/>
  <c r="BQ269" i="1"/>
  <c r="BR269" i="1" s="1"/>
  <c r="BE269" i="1"/>
  <c r="BB269" i="1"/>
  <c r="BA269" i="1"/>
  <c r="AW269" i="1"/>
  <c r="AX269" i="1" s="1"/>
  <c r="AS269" i="1"/>
  <c r="AT269" i="1" s="1"/>
  <c r="AL269" i="1"/>
  <c r="AK269" i="1"/>
  <c r="AI269" i="1"/>
  <c r="BF269" i="1" s="1"/>
  <c r="AH269" i="1"/>
  <c r="AG269" i="1"/>
  <c r="AE269" i="1"/>
  <c r="AD269" i="1"/>
  <c r="X269" i="1"/>
  <c r="W269" i="1"/>
  <c r="V269" i="1"/>
  <c r="U269" i="1"/>
  <c r="BM269" i="1" s="1"/>
  <c r="BN269" i="1" s="1"/>
  <c r="T269" i="1"/>
  <c r="BI269" i="1" s="1"/>
  <c r="BJ269" i="1" s="1"/>
  <c r="S269" i="1"/>
  <c r="R269" i="1"/>
  <c r="Q269" i="1"/>
  <c r="P269" i="1"/>
  <c r="O269" i="1"/>
  <c r="AO269" i="1" s="1"/>
  <c r="AP269" i="1" s="1"/>
  <c r="N269" i="1"/>
  <c r="AN269" i="1" s="1"/>
  <c r="M269" i="1"/>
  <c r="AM269" i="1" s="1"/>
  <c r="L269" i="1"/>
  <c r="K269" i="1"/>
  <c r="J269" i="1"/>
  <c r="AJ269" i="1" s="1"/>
  <c r="I269" i="1"/>
  <c r="H269" i="1"/>
  <c r="G269" i="1"/>
  <c r="F269" i="1"/>
  <c r="AF269" i="1" s="1"/>
  <c r="E269" i="1"/>
  <c r="D269" i="1"/>
  <c r="C269" i="1"/>
  <c r="AC269" i="1" s="1"/>
  <c r="FO268" i="1"/>
  <c r="FK268" i="1"/>
  <c r="FJ268" i="1"/>
  <c r="FI268" i="1"/>
  <c r="FH268" i="1"/>
  <c r="BQ268" i="1"/>
  <c r="BI268" i="1"/>
  <c r="BJ268" i="1" s="1"/>
  <c r="BE268" i="1"/>
  <c r="BF268" i="1" s="1"/>
  <c r="AW268" i="1"/>
  <c r="AO268" i="1"/>
  <c r="AN268" i="1"/>
  <c r="AJ268" i="1"/>
  <c r="AH268" i="1"/>
  <c r="AC268" i="1"/>
  <c r="X268" i="1"/>
  <c r="BY268" i="1" s="1"/>
  <c r="W268" i="1"/>
  <c r="BU268" i="1" s="1"/>
  <c r="V268" i="1"/>
  <c r="U268" i="1"/>
  <c r="BM268" i="1" s="1"/>
  <c r="BN268" i="1" s="1"/>
  <c r="T268" i="1"/>
  <c r="S268" i="1"/>
  <c r="R268" i="1"/>
  <c r="BA268" i="1" s="1"/>
  <c r="Q268" i="1"/>
  <c r="P268" i="1"/>
  <c r="AS268" i="1" s="1"/>
  <c r="O268" i="1"/>
  <c r="N268" i="1"/>
  <c r="M268" i="1"/>
  <c r="L268" i="1"/>
  <c r="K268" i="1"/>
  <c r="AK268" i="1" s="1"/>
  <c r="CC268" i="1" s="1"/>
  <c r="J268" i="1"/>
  <c r="I268" i="1"/>
  <c r="AI268" i="1" s="1"/>
  <c r="AX268" i="1" s="1"/>
  <c r="H268" i="1"/>
  <c r="G268" i="1"/>
  <c r="AG268" i="1" s="1"/>
  <c r="F268" i="1"/>
  <c r="AF268" i="1" s="1"/>
  <c r="E268" i="1"/>
  <c r="AE268" i="1" s="1"/>
  <c r="D268" i="1"/>
  <c r="AD268" i="1" s="1"/>
  <c r="C268" i="1"/>
  <c r="FO267" i="1"/>
  <c r="FK267" i="1"/>
  <c r="FJ267" i="1"/>
  <c r="FI267" i="1"/>
  <c r="FH267" i="1"/>
  <c r="CD267" i="1"/>
  <c r="BU267" i="1"/>
  <c r="BQ267" i="1"/>
  <c r="BI267" i="1"/>
  <c r="BJ267" i="1" s="1"/>
  <c r="BE267" i="1"/>
  <c r="BF267" i="1" s="1"/>
  <c r="AW267" i="1"/>
  <c r="AS267" i="1"/>
  <c r="AT267" i="1" s="1"/>
  <c r="AN267" i="1"/>
  <c r="AL267" i="1"/>
  <c r="AK267" i="1"/>
  <c r="CC267" i="1" s="1"/>
  <c r="AJ267" i="1"/>
  <c r="AG267" i="1"/>
  <c r="AE267" i="1"/>
  <c r="AD267" i="1"/>
  <c r="AC267" i="1"/>
  <c r="X267" i="1"/>
  <c r="BY267" i="1" s="1"/>
  <c r="W267" i="1"/>
  <c r="V267" i="1"/>
  <c r="U267" i="1"/>
  <c r="BM267" i="1" s="1"/>
  <c r="BN267" i="1" s="1"/>
  <c r="T267" i="1"/>
  <c r="S267" i="1"/>
  <c r="R267" i="1"/>
  <c r="BA267" i="1" s="1"/>
  <c r="Q267" i="1"/>
  <c r="P267" i="1"/>
  <c r="O267" i="1"/>
  <c r="AO267" i="1" s="1"/>
  <c r="AP267" i="1" s="1"/>
  <c r="N267" i="1"/>
  <c r="M267" i="1"/>
  <c r="L267" i="1"/>
  <c r="K267" i="1"/>
  <c r="J267" i="1"/>
  <c r="I267" i="1"/>
  <c r="AI267" i="1" s="1"/>
  <c r="AX267" i="1" s="1"/>
  <c r="H267" i="1"/>
  <c r="AH267" i="1" s="1"/>
  <c r="G267" i="1"/>
  <c r="F267" i="1"/>
  <c r="AF267" i="1" s="1"/>
  <c r="E267" i="1"/>
  <c r="D267" i="1"/>
  <c r="C267" i="1"/>
  <c r="FO266" i="1"/>
  <c r="FK266" i="1"/>
  <c r="FJ266" i="1"/>
  <c r="FI266" i="1"/>
  <c r="FH266" i="1"/>
  <c r="CC266" i="1"/>
  <c r="BU266" i="1"/>
  <c r="BQ266" i="1"/>
  <c r="BM266" i="1"/>
  <c r="BN266" i="1" s="1"/>
  <c r="BJ266" i="1"/>
  <c r="BI266" i="1"/>
  <c r="BA266" i="1"/>
  <c r="BB266" i="1" s="1"/>
  <c r="AW266" i="1"/>
  <c r="AX266" i="1" s="1"/>
  <c r="AS266" i="1"/>
  <c r="AT266" i="1" s="1"/>
  <c r="AM266" i="1"/>
  <c r="AJ266" i="1"/>
  <c r="AI266" i="1"/>
  <c r="AP266" i="1" s="1"/>
  <c r="AH266" i="1"/>
  <c r="AF266" i="1"/>
  <c r="AE266" i="1"/>
  <c r="AD266" i="1"/>
  <c r="AC266" i="1"/>
  <c r="X266" i="1"/>
  <c r="BY266" i="1" s="1"/>
  <c r="BZ266" i="1" s="1"/>
  <c r="W266" i="1"/>
  <c r="V266" i="1"/>
  <c r="U266" i="1"/>
  <c r="T266" i="1"/>
  <c r="S266" i="1"/>
  <c r="BE266" i="1" s="1"/>
  <c r="BF266" i="1" s="1"/>
  <c r="R266" i="1"/>
  <c r="Q266" i="1"/>
  <c r="P266" i="1"/>
  <c r="O266" i="1"/>
  <c r="AO266" i="1" s="1"/>
  <c r="N266" i="1"/>
  <c r="AN266" i="1" s="1"/>
  <c r="M266" i="1"/>
  <c r="CE266" i="1" s="1"/>
  <c r="L266" i="1"/>
  <c r="K266" i="1"/>
  <c r="AK266" i="1" s="1"/>
  <c r="J266" i="1"/>
  <c r="I266" i="1"/>
  <c r="H266" i="1"/>
  <c r="G266" i="1"/>
  <c r="AG266" i="1" s="1"/>
  <c r="F266" i="1"/>
  <c r="E266" i="1"/>
  <c r="D266" i="1"/>
  <c r="C266" i="1"/>
  <c r="FO265" i="1"/>
  <c r="FN265" i="1"/>
  <c r="FM265" i="1"/>
  <c r="FK265" i="1"/>
  <c r="FJ265" i="1"/>
  <c r="FI265" i="1"/>
  <c r="FH265" i="1"/>
  <c r="CE265" i="1"/>
  <c r="CD265" i="1"/>
  <c r="BY265" i="1"/>
  <c r="BZ265" i="1" s="1"/>
  <c r="BV265" i="1"/>
  <c r="BU265" i="1"/>
  <c r="BJ265" i="1"/>
  <c r="BI265" i="1"/>
  <c r="AW265" i="1"/>
  <c r="AX265" i="1" s="1"/>
  <c r="AS265" i="1"/>
  <c r="AT265" i="1" s="1"/>
  <c r="AL265" i="1"/>
  <c r="AK265" i="1"/>
  <c r="CC265" i="1" s="1"/>
  <c r="AJ265" i="1"/>
  <c r="AI265" i="1"/>
  <c r="AH265" i="1"/>
  <c r="AG265" i="1"/>
  <c r="AE265" i="1"/>
  <c r="AD265" i="1"/>
  <c r="X265" i="1"/>
  <c r="W265" i="1"/>
  <c r="V265" i="1"/>
  <c r="BQ265" i="1" s="1"/>
  <c r="U265" i="1"/>
  <c r="BM265" i="1" s="1"/>
  <c r="BN265" i="1" s="1"/>
  <c r="T265" i="1"/>
  <c r="S265" i="1"/>
  <c r="BE265" i="1" s="1"/>
  <c r="BF265" i="1" s="1"/>
  <c r="R265" i="1"/>
  <c r="BA265" i="1" s="1"/>
  <c r="BB265" i="1" s="1"/>
  <c r="Q265" i="1"/>
  <c r="P265" i="1"/>
  <c r="O265" i="1"/>
  <c r="AO265" i="1" s="1"/>
  <c r="AP265" i="1" s="1"/>
  <c r="N265" i="1"/>
  <c r="AN265" i="1" s="1"/>
  <c r="M265" i="1"/>
  <c r="AM265" i="1" s="1"/>
  <c r="L265" i="1"/>
  <c r="K265" i="1"/>
  <c r="J265" i="1"/>
  <c r="I265" i="1"/>
  <c r="H265" i="1"/>
  <c r="G265" i="1"/>
  <c r="F265" i="1"/>
  <c r="AF265" i="1" s="1"/>
  <c r="E265" i="1"/>
  <c r="D265" i="1"/>
  <c r="C265" i="1"/>
  <c r="AC265" i="1" s="1"/>
  <c r="FO264" i="1"/>
  <c r="FK264" i="1"/>
  <c r="FJ264" i="1"/>
  <c r="FI264" i="1"/>
  <c r="FH264" i="1"/>
  <c r="BY264" i="1"/>
  <c r="BZ264" i="1" s="1"/>
  <c r="BQ264" i="1"/>
  <c r="BM264" i="1"/>
  <c r="BN264" i="1" s="1"/>
  <c r="BJ264" i="1"/>
  <c r="BB264" i="1"/>
  <c r="AX264" i="1"/>
  <c r="AW264" i="1"/>
  <c r="AO264" i="1"/>
  <c r="AP264" i="1" s="1"/>
  <c r="AN264" i="1"/>
  <c r="AM264" i="1"/>
  <c r="AJ264" i="1"/>
  <c r="AG264" i="1"/>
  <c r="AC264" i="1"/>
  <c r="X264" i="1"/>
  <c r="W264" i="1"/>
  <c r="BU264" i="1" s="1"/>
  <c r="BV264" i="1" s="1"/>
  <c r="V264" i="1"/>
  <c r="U264" i="1"/>
  <c r="T264" i="1"/>
  <c r="BI264" i="1" s="1"/>
  <c r="S264" i="1"/>
  <c r="BE264" i="1" s="1"/>
  <c r="BF264" i="1" s="1"/>
  <c r="R264" i="1"/>
  <c r="BA264" i="1" s="1"/>
  <c r="Q264" i="1"/>
  <c r="P264" i="1"/>
  <c r="AS264" i="1" s="1"/>
  <c r="AT264" i="1" s="1"/>
  <c r="O264" i="1"/>
  <c r="N264" i="1"/>
  <c r="M264" i="1"/>
  <c r="CE264" i="1" s="1"/>
  <c r="L264" i="1"/>
  <c r="K264" i="1"/>
  <c r="AK264" i="1" s="1"/>
  <c r="CC264" i="1" s="1"/>
  <c r="J264" i="1"/>
  <c r="I264" i="1"/>
  <c r="AI264" i="1" s="1"/>
  <c r="H264" i="1"/>
  <c r="AH264" i="1" s="1"/>
  <c r="G264" i="1"/>
  <c r="F264" i="1"/>
  <c r="AF264" i="1" s="1"/>
  <c r="E264" i="1"/>
  <c r="AE264" i="1" s="1"/>
  <c r="D264" i="1"/>
  <c r="AD264" i="1" s="1"/>
  <c r="C264" i="1"/>
  <c r="FO263" i="1"/>
  <c r="FN263" i="1"/>
  <c r="FM263" i="1"/>
  <c r="FK263" i="1"/>
  <c r="FJ263" i="1"/>
  <c r="FI263" i="1"/>
  <c r="FH263" i="1"/>
  <c r="CE263" i="1"/>
  <c r="BU263" i="1"/>
  <c r="BV263" i="1" s="1"/>
  <c r="BQ263" i="1"/>
  <c r="BR263" i="1" s="1"/>
  <c r="BN263" i="1"/>
  <c r="BM263" i="1"/>
  <c r="BJ263" i="1"/>
  <c r="AX263" i="1"/>
  <c r="AW263" i="1"/>
  <c r="AS263" i="1"/>
  <c r="AT263" i="1" s="1"/>
  <c r="AO263" i="1"/>
  <c r="AP263" i="1" s="1"/>
  <c r="AN263" i="1"/>
  <c r="AM263" i="1"/>
  <c r="AL263" i="1"/>
  <c r="AK263" i="1"/>
  <c r="CC263" i="1" s="1"/>
  <c r="AE263" i="1"/>
  <c r="AD263" i="1"/>
  <c r="X263" i="1"/>
  <c r="BY263" i="1" s="1"/>
  <c r="BZ263" i="1" s="1"/>
  <c r="W263" i="1"/>
  <c r="V263" i="1"/>
  <c r="U263" i="1"/>
  <c r="T263" i="1"/>
  <c r="BI263" i="1" s="1"/>
  <c r="S263" i="1"/>
  <c r="BE263" i="1" s="1"/>
  <c r="BF263" i="1" s="1"/>
  <c r="R263" i="1"/>
  <c r="BA263" i="1" s="1"/>
  <c r="BB263" i="1" s="1"/>
  <c r="Q263" i="1"/>
  <c r="P263" i="1"/>
  <c r="O263" i="1"/>
  <c r="N263" i="1"/>
  <c r="M263" i="1"/>
  <c r="L263" i="1"/>
  <c r="CD263" i="1" s="1"/>
  <c r="K263" i="1"/>
  <c r="J263" i="1"/>
  <c r="AJ263" i="1" s="1"/>
  <c r="I263" i="1"/>
  <c r="AI263" i="1" s="1"/>
  <c r="H263" i="1"/>
  <c r="AH263" i="1" s="1"/>
  <c r="G263" i="1"/>
  <c r="AG263" i="1" s="1"/>
  <c r="F263" i="1"/>
  <c r="AF263" i="1" s="1"/>
  <c r="E263" i="1"/>
  <c r="D263" i="1"/>
  <c r="C263" i="1"/>
  <c r="AC263" i="1" s="1"/>
  <c r="FO262" i="1"/>
  <c r="FM262" i="1"/>
  <c r="FK262" i="1"/>
  <c r="FJ262" i="1"/>
  <c r="FI262" i="1"/>
  <c r="FH262" i="1"/>
  <c r="CC262" i="1"/>
  <c r="BZ262" i="1"/>
  <c r="BY262" i="1"/>
  <c r="BV262" i="1"/>
  <c r="BQ262" i="1"/>
  <c r="BR262" i="1" s="1"/>
  <c r="BM262" i="1"/>
  <c r="BN262" i="1" s="1"/>
  <c r="BI262" i="1"/>
  <c r="BA262" i="1"/>
  <c r="BB262" i="1" s="1"/>
  <c r="AW262" i="1"/>
  <c r="AX262" i="1" s="1"/>
  <c r="AT262" i="1"/>
  <c r="AO262" i="1"/>
  <c r="AP262" i="1" s="1"/>
  <c r="AN262" i="1"/>
  <c r="AM262" i="1"/>
  <c r="AJ262" i="1"/>
  <c r="AI262" i="1"/>
  <c r="BJ262" i="1" s="1"/>
  <c r="AH262" i="1"/>
  <c r="AF262" i="1"/>
  <c r="AE262" i="1"/>
  <c r="AD262" i="1"/>
  <c r="X262" i="1"/>
  <c r="W262" i="1"/>
  <c r="BU262" i="1" s="1"/>
  <c r="V262" i="1"/>
  <c r="U262" i="1"/>
  <c r="T262" i="1"/>
  <c r="S262" i="1"/>
  <c r="BE262" i="1" s="1"/>
  <c r="BF262" i="1" s="1"/>
  <c r="R262" i="1"/>
  <c r="Q262" i="1"/>
  <c r="P262" i="1"/>
  <c r="AS262" i="1" s="1"/>
  <c r="O262" i="1"/>
  <c r="N262" i="1"/>
  <c r="M262" i="1"/>
  <c r="CE262" i="1" s="1"/>
  <c r="L262" i="1"/>
  <c r="K262" i="1"/>
  <c r="AK262" i="1" s="1"/>
  <c r="J262" i="1"/>
  <c r="I262" i="1"/>
  <c r="H262" i="1"/>
  <c r="G262" i="1"/>
  <c r="AG262" i="1" s="1"/>
  <c r="F262" i="1"/>
  <c r="E262" i="1"/>
  <c r="D262" i="1"/>
  <c r="C262" i="1"/>
  <c r="AC262" i="1" s="1"/>
  <c r="FO261" i="1"/>
  <c r="FK261" i="1"/>
  <c r="FJ261" i="1"/>
  <c r="FI261" i="1"/>
  <c r="FH261" i="1"/>
  <c r="CE261" i="1"/>
  <c r="CD261" i="1"/>
  <c r="BY261" i="1"/>
  <c r="BU261" i="1"/>
  <c r="BQ261" i="1"/>
  <c r="BJ261" i="1"/>
  <c r="BI261" i="1"/>
  <c r="AX261" i="1"/>
  <c r="AS261" i="1"/>
  <c r="AT261" i="1" s="1"/>
  <c r="AL261" i="1"/>
  <c r="AK261" i="1"/>
  <c r="CC261" i="1" s="1"/>
  <c r="AJ261" i="1"/>
  <c r="AI261" i="1"/>
  <c r="BZ261" i="1" s="1"/>
  <c r="AH261" i="1"/>
  <c r="AD261" i="1"/>
  <c r="AC261" i="1"/>
  <c r="X261" i="1"/>
  <c r="W261" i="1"/>
  <c r="V261" i="1"/>
  <c r="U261" i="1"/>
  <c r="BM261" i="1" s="1"/>
  <c r="BN261" i="1" s="1"/>
  <c r="T261" i="1"/>
  <c r="S261" i="1"/>
  <c r="BE261" i="1" s="1"/>
  <c r="BF261" i="1" s="1"/>
  <c r="R261" i="1"/>
  <c r="BA261" i="1" s="1"/>
  <c r="BB261" i="1" s="1"/>
  <c r="Q261" i="1"/>
  <c r="AW261" i="1" s="1"/>
  <c r="P261" i="1"/>
  <c r="O261" i="1"/>
  <c r="AO261" i="1" s="1"/>
  <c r="AP261" i="1" s="1"/>
  <c r="N261" i="1"/>
  <c r="AN261" i="1" s="1"/>
  <c r="M261" i="1"/>
  <c r="AM261" i="1" s="1"/>
  <c r="L261" i="1"/>
  <c r="K261" i="1"/>
  <c r="J261" i="1"/>
  <c r="I261" i="1"/>
  <c r="H261" i="1"/>
  <c r="G261" i="1"/>
  <c r="AG261" i="1" s="1"/>
  <c r="F261" i="1"/>
  <c r="AF261" i="1" s="1"/>
  <c r="E261" i="1"/>
  <c r="AE261" i="1" s="1"/>
  <c r="D261" i="1"/>
  <c r="C261" i="1"/>
  <c r="FO260" i="1"/>
  <c r="FN260" i="1"/>
  <c r="FK260" i="1"/>
  <c r="FJ260" i="1"/>
  <c r="FM260" i="1" s="1"/>
  <c r="FI260" i="1"/>
  <c r="FH260" i="1"/>
  <c r="CE260" i="1"/>
  <c r="CC260" i="1"/>
  <c r="BZ260" i="1"/>
  <c r="BY260" i="1"/>
  <c r="BQ260" i="1"/>
  <c r="BE260" i="1"/>
  <c r="BF260" i="1" s="1"/>
  <c r="BB260" i="1"/>
  <c r="BA260" i="1"/>
  <c r="AO260" i="1"/>
  <c r="AP260" i="1" s="1"/>
  <c r="AN260" i="1"/>
  <c r="AM260" i="1"/>
  <c r="AJ260" i="1"/>
  <c r="AI260" i="1"/>
  <c r="BV260" i="1" s="1"/>
  <c r="AG260" i="1"/>
  <c r="AF260" i="1"/>
  <c r="AC260" i="1"/>
  <c r="X260" i="1"/>
  <c r="W260" i="1"/>
  <c r="BU260" i="1" s="1"/>
  <c r="V260" i="1"/>
  <c r="U260" i="1"/>
  <c r="BM260" i="1" s="1"/>
  <c r="BN260" i="1" s="1"/>
  <c r="T260" i="1"/>
  <c r="BI260" i="1" s="1"/>
  <c r="S260" i="1"/>
  <c r="R260" i="1"/>
  <c r="Q260" i="1"/>
  <c r="AW260" i="1" s="1"/>
  <c r="AX260" i="1" s="1"/>
  <c r="P260" i="1"/>
  <c r="AS260" i="1" s="1"/>
  <c r="AT260" i="1" s="1"/>
  <c r="O260" i="1"/>
  <c r="N260" i="1"/>
  <c r="M260" i="1"/>
  <c r="L260" i="1"/>
  <c r="K260" i="1"/>
  <c r="AK260" i="1" s="1"/>
  <c r="J260" i="1"/>
  <c r="I260" i="1"/>
  <c r="H260" i="1"/>
  <c r="AH260" i="1" s="1"/>
  <c r="G260" i="1"/>
  <c r="F260" i="1"/>
  <c r="E260" i="1"/>
  <c r="AE260" i="1" s="1"/>
  <c r="D260" i="1"/>
  <c r="AD260" i="1" s="1"/>
  <c r="C260" i="1"/>
  <c r="FO259" i="1"/>
  <c r="FK259" i="1"/>
  <c r="FJ259" i="1"/>
  <c r="FI259" i="1"/>
  <c r="FH259" i="1"/>
  <c r="CE259" i="1"/>
  <c r="CD259" i="1"/>
  <c r="BU259" i="1"/>
  <c r="BV259" i="1" s="1"/>
  <c r="BQ259" i="1"/>
  <c r="BR259" i="1" s="1"/>
  <c r="BM259" i="1"/>
  <c r="BN259" i="1" s="1"/>
  <c r="BJ259" i="1"/>
  <c r="BI259" i="1"/>
  <c r="AW259" i="1"/>
  <c r="AX259" i="1" s="1"/>
  <c r="AS259" i="1"/>
  <c r="AT259" i="1" s="1"/>
  <c r="AP259" i="1"/>
  <c r="AO259" i="1"/>
  <c r="AM259" i="1"/>
  <c r="AL259" i="1"/>
  <c r="AK259" i="1"/>
  <c r="CC259" i="1" s="1"/>
  <c r="AJ259" i="1"/>
  <c r="AE259" i="1"/>
  <c r="AD259" i="1"/>
  <c r="AC259" i="1"/>
  <c r="X259" i="1"/>
  <c r="BY259" i="1" s="1"/>
  <c r="BZ259" i="1" s="1"/>
  <c r="W259" i="1"/>
  <c r="V259" i="1"/>
  <c r="U259" i="1"/>
  <c r="T259" i="1"/>
  <c r="S259" i="1"/>
  <c r="BE259" i="1" s="1"/>
  <c r="BF259" i="1" s="1"/>
  <c r="R259" i="1"/>
  <c r="BA259" i="1" s="1"/>
  <c r="BB259" i="1" s="1"/>
  <c r="Q259" i="1"/>
  <c r="P259" i="1"/>
  <c r="O259" i="1"/>
  <c r="N259" i="1"/>
  <c r="AN259" i="1" s="1"/>
  <c r="M259" i="1"/>
  <c r="L259" i="1"/>
  <c r="K259" i="1"/>
  <c r="J259" i="1"/>
  <c r="I259" i="1"/>
  <c r="AI259" i="1" s="1"/>
  <c r="H259" i="1"/>
  <c r="AH259" i="1" s="1"/>
  <c r="G259" i="1"/>
  <c r="AG259" i="1" s="1"/>
  <c r="F259" i="1"/>
  <c r="AF259" i="1" s="1"/>
  <c r="E259" i="1"/>
  <c r="D259" i="1"/>
  <c r="C259" i="1"/>
  <c r="FO258" i="1"/>
  <c r="FK258" i="1"/>
  <c r="FJ258" i="1"/>
  <c r="FN257" i="1" s="1"/>
  <c r="FI258" i="1"/>
  <c r="FH258" i="1"/>
  <c r="CC258" i="1"/>
  <c r="BU258" i="1"/>
  <c r="BV258" i="1" s="1"/>
  <c r="BR258" i="1"/>
  <c r="BQ258" i="1"/>
  <c r="BM258" i="1"/>
  <c r="BN258" i="1" s="1"/>
  <c r="BJ258" i="1"/>
  <c r="BI258" i="1"/>
  <c r="AS258" i="1"/>
  <c r="AT258" i="1" s="1"/>
  <c r="AP258" i="1"/>
  <c r="AO258" i="1"/>
  <c r="AN258" i="1"/>
  <c r="AM258" i="1"/>
  <c r="AJ258" i="1"/>
  <c r="AI258" i="1"/>
  <c r="AH258" i="1"/>
  <c r="AC258" i="1"/>
  <c r="X258" i="1"/>
  <c r="BY258" i="1" s="1"/>
  <c r="BZ258" i="1" s="1"/>
  <c r="W258" i="1"/>
  <c r="V258" i="1"/>
  <c r="U258" i="1"/>
  <c r="T258" i="1"/>
  <c r="S258" i="1"/>
  <c r="BE258" i="1" s="1"/>
  <c r="BF258" i="1" s="1"/>
  <c r="R258" i="1"/>
  <c r="BA258" i="1" s="1"/>
  <c r="BB258" i="1" s="1"/>
  <c r="Q258" i="1"/>
  <c r="AW258" i="1" s="1"/>
  <c r="AX258" i="1" s="1"/>
  <c r="P258" i="1"/>
  <c r="O258" i="1"/>
  <c r="N258" i="1"/>
  <c r="M258" i="1"/>
  <c r="CE258" i="1" s="1"/>
  <c r="L258" i="1"/>
  <c r="K258" i="1"/>
  <c r="AK258" i="1" s="1"/>
  <c r="J258" i="1"/>
  <c r="I258" i="1"/>
  <c r="H258" i="1"/>
  <c r="G258" i="1"/>
  <c r="AG258" i="1" s="1"/>
  <c r="F258" i="1"/>
  <c r="AF258" i="1" s="1"/>
  <c r="E258" i="1"/>
  <c r="AE258" i="1" s="1"/>
  <c r="D258" i="1"/>
  <c r="AD258" i="1" s="1"/>
  <c r="C258" i="1"/>
  <c r="FO257" i="1"/>
  <c r="FM257" i="1"/>
  <c r="FK257" i="1"/>
  <c r="FJ257" i="1"/>
  <c r="FI257" i="1"/>
  <c r="FH257" i="1"/>
  <c r="CE257" i="1"/>
  <c r="CD257" i="1"/>
  <c r="BY257" i="1"/>
  <c r="BU257" i="1"/>
  <c r="BI257" i="1"/>
  <c r="BJ257" i="1" s="1"/>
  <c r="BF257" i="1"/>
  <c r="BE257" i="1"/>
  <c r="BB257" i="1"/>
  <c r="BA257" i="1"/>
  <c r="AS257" i="1"/>
  <c r="AT257" i="1" s="1"/>
  <c r="AM257" i="1"/>
  <c r="AL257" i="1"/>
  <c r="AK257" i="1"/>
  <c r="CC257" i="1" s="1"/>
  <c r="AI257" i="1"/>
  <c r="BV257" i="1" s="1"/>
  <c r="AH257" i="1"/>
  <c r="AG257" i="1"/>
  <c r="AE257" i="1"/>
  <c r="AD257" i="1"/>
  <c r="X257" i="1"/>
  <c r="W257" i="1"/>
  <c r="V257" i="1"/>
  <c r="BQ257" i="1" s="1"/>
  <c r="U257" i="1"/>
  <c r="BM257" i="1" s="1"/>
  <c r="BN257" i="1" s="1"/>
  <c r="T257" i="1"/>
  <c r="S257" i="1"/>
  <c r="R257" i="1"/>
  <c r="Q257" i="1"/>
  <c r="AW257" i="1" s="1"/>
  <c r="AX257" i="1" s="1"/>
  <c r="P257" i="1"/>
  <c r="O257" i="1"/>
  <c r="AO257" i="1" s="1"/>
  <c r="AP257" i="1" s="1"/>
  <c r="N257" i="1"/>
  <c r="AN257" i="1" s="1"/>
  <c r="M257" i="1"/>
  <c r="L257" i="1"/>
  <c r="K257" i="1"/>
  <c r="J257" i="1"/>
  <c r="AJ257" i="1" s="1"/>
  <c r="I257" i="1"/>
  <c r="H257" i="1"/>
  <c r="G257" i="1"/>
  <c r="F257" i="1"/>
  <c r="AF257" i="1" s="1"/>
  <c r="E257" i="1"/>
  <c r="D257" i="1"/>
  <c r="C257" i="1"/>
  <c r="AC257" i="1" s="1"/>
  <c r="FO256" i="1"/>
  <c r="FK256" i="1"/>
  <c r="FJ256" i="1"/>
  <c r="FI256" i="1"/>
  <c r="FH256" i="1"/>
  <c r="BY256" i="1"/>
  <c r="BQ256" i="1"/>
  <c r="BM256" i="1"/>
  <c r="BN256" i="1" s="1"/>
  <c r="BI256" i="1"/>
  <c r="BJ256" i="1" s="1"/>
  <c r="BE256" i="1"/>
  <c r="BF256" i="1" s="1"/>
  <c r="AS256" i="1"/>
  <c r="AT256" i="1" s="1"/>
  <c r="AM256" i="1"/>
  <c r="AL256" i="1"/>
  <c r="AK256" i="1"/>
  <c r="CC256" i="1" s="1"/>
  <c r="AJ256" i="1"/>
  <c r="AI256" i="1"/>
  <c r="AH256" i="1"/>
  <c r="AE256" i="1"/>
  <c r="AD256" i="1"/>
  <c r="X256" i="1"/>
  <c r="W256" i="1"/>
  <c r="BU256" i="1" s="1"/>
  <c r="V256" i="1"/>
  <c r="U256" i="1"/>
  <c r="T256" i="1"/>
  <c r="S256" i="1"/>
  <c r="R256" i="1"/>
  <c r="BA256" i="1" s="1"/>
  <c r="Q256" i="1"/>
  <c r="AW256" i="1" s="1"/>
  <c r="AX256" i="1" s="1"/>
  <c r="P256" i="1"/>
  <c r="O256" i="1"/>
  <c r="AO256" i="1" s="1"/>
  <c r="AP256" i="1" s="1"/>
  <c r="N256" i="1"/>
  <c r="AN256" i="1" s="1"/>
  <c r="M256" i="1"/>
  <c r="CE256" i="1" s="1"/>
  <c r="L256" i="1"/>
  <c r="CD256" i="1" s="1"/>
  <c r="K256" i="1"/>
  <c r="J256" i="1"/>
  <c r="I256" i="1"/>
  <c r="H256" i="1"/>
  <c r="G256" i="1"/>
  <c r="AG256" i="1" s="1"/>
  <c r="F256" i="1"/>
  <c r="AF256" i="1" s="1"/>
  <c r="E256" i="1"/>
  <c r="D256" i="1"/>
  <c r="C256" i="1"/>
  <c r="AC256" i="1" s="1"/>
  <c r="FO255" i="1"/>
  <c r="FK255" i="1"/>
  <c r="FJ255" i="1"/>
  <c r="FI255" i="1"/>
  <c r="FH255" i="1"/>
  <c r="CC255" i="1"/>
  <c r="BY255" i="1"/>
  <c r="BZ255" i="1" s="1"/>
  <c r="BU255" i="1"/>
  <c r="BQ255" i="1"/>
  <c r="BM255" i="1"/>
  <c r="BN255" i="1" s="1"/>
  <c r="BJ255" i="1"/>
  <c r="AK255" i="1"/>
  <c r="AJ255" i="1"/>
  <c r="AI255" i="1"/>
  <c r="BR255" i="1" s="1"/>
  <c r="AH255" i="1"/>
  <c r="AG255" i="1"/>
  <c r="AF255" i="1"/>
  <c r="AE255" i="1"/>
  <c r="X255" i="1"/>
  <c r="W255" i="1"/>
  <c r="V255" i="1"/>
  <c r="U255" i="1"/>
  <c r="T255" i="1"/>
  <c r="BI255" i="1" s="1"/>
  <c r="S255" i="1"/>
  <c r="BE255" i="1" s="1"/>
  <c r="BF255" i="1" s="1"/>
  <c r="R255" i="1"/>
  <c r="BA255" i="1" s="1"/>
  <c r="BB255" i="1" s="1"/>
  <c r="Q255" i="1"/>
  <c r="AW255" i="1" s="1"/>
  <c r="AX255" i="1" s="1"/>
  <c r="P255" i="1"/>
  <c r="AS255" i="1" s="1"/>
  <c r="AT255" i="1" s="1"/>
  <c r="O255" i="1"/>
  <c r="AO255" i="1" s="1"/>
  <c r="AP255" i="1" s="1"/>
  <c r="N255" i="1"/>
  <c r="AN255" i="1" s="1"/>
  <c r="M255" i="1"/>
  <c r="L255" i="1"/>
  <c r="K255" i="1"/>
  <c r="J255" i="1"/>
  <c r="I255" i="1"/>
  <c r="H255" i="1"/>
  <c r="G255" i="1"/>
  <c r="F255" i="1"/>
  <c r="E255" i="1"/>
  <c r="D255" i="1"/>
  <c r="AD255" i="1" s="1"/>
  <c r="C255" i="1"/>
  <c r="AC255" i="1" s="1"/>
  <c r="FO254" i="1"/>
  <c r="FK254" i="1"/>
  <c r="FJ254" i="1"/>
  <c r="FI254" i="1"/>
  <c r="FH254" i="1"/>
  <c r="CC254" i="1"/>
  <c r="BQ254" i="1"/>
  <c r="BI254" i="1"/>
  <c r="BJ254" i="1" s="1"/>
  <c r="BB254" i="1"/>
  <c r="AX254" i="1"/>
  <c r="AS254" i="1"/>
  <c r="AT254" i="1" s="1"/>
  <c r="AO254" i="1"/>
  <c r="AP254" i="1" s="1"/>
  <c r="AK254" i="1"/>
  <c r="AJ254" i="1"/>
  <c r="AI254" i="1"/>
  <c r="AE254" i="1"/>
  <c r="AD254" i="1"/>
  <c r="AC254" i="1"/>
  <c r="X254" i="1"/>
  <c r="BY254" i="1" s="1"/>
  <c r="BZ254" i="1" s="1"/>
  <c r="W254" i="1"/>
  <c r="BU254" i="1" s="1"/>
  <c r="BV254" i="1" s="1"/>
  <c r="V254" i="1"/>
  <c r="U254" i="1"/>
  <c r="BM254" i="1" s="1"/>
  <c r="BN254" i="1" s="1"/>
  <c r="T254" i="1"/>
  <c r="S254" i="1"/>
  <c r="BE254" i="1" s="1"/>
  <c r="BF254" i="1" s="1"/>
  <c r="R254" i="1"/>
  <c r="BA254" i="1" s="1"/>
  <c r="Q254" i="1"/>
  <c r="AW254" i="1" s="1"/>
  <c r="P254" i="1"/>
  <c r="O254" i="1"/>
  <c r="N254" i="1"/>
  <c r="AN254" i="1" s="1"/>
  <c r="M254" i="1"/>
  <c r="L254" i="1"/>
  <c r="K254" i="1"/>
  <c r="J254" i="1"/>
  <c r="I254" i="1"/>
  <c r="H254" i="1"/>
  <c r="AH254" i="1" s="1"/>
  <c r="G254" i="1"/>
  <c r="AG254" i="1" s="1"/>
  <c r="F254" i="1"/>
  <c r="AF254" i="1" s="1"/>
  <c r="E254" i="1"/>
  <c r="D254" i="1"/>
  <c r="C254" i="1"/>
  <c r="FO253" i="1"/>
  <c r="FN253" i="1"/>
  <c r="FM253" i="1"/>
  <c r="FK253" i="1"/>
  <c r="FJ253" i="1"/>
  <c r="FI253" i="1"/>
  <c r="FH253" i="1"/>
  <c r="CC253" i="1"/>
  <c r="BU253" i="1"/>
  <c r="BV253" i="1" s="1"/>
  <c r="BR253" i="1"/>
  <c r="BQ253" i="1"/>
  <c r="BJ253" i="1"/>
  <c r="BE253" i="1"/>
  <c r="BF253" i="1" s="1"/>
  <c r="AW253" i="1"/>
  <c r="AX253" i="1" s="1"/>
  <c r="AK253" i="1"/>
  <c r="AJ253" i="1"/>
  <c r="AI253" i="1"/>
  <c r="AH253" i="1"/>
  <c r="AG253" i="1"/>
  <c r="AF253" i="1"/>
  <c r="AE253" i="1"/>
  <c r="X253" i="1"/>
  <c r="BY253" i="1" s="1"/>
  <c r="W253" i="1"/>
  <c r="V253" i="1"/>
  <c r="U253" i="1"/>
  <c r="BM253" i="1" s="1"/>
  <c r="BN253" i="1" s="1"/>
  <c r="T253" i="1"/>
  <c r="BI253" i="1" s="1"/>
  <c r="S253" i="1"/>
  <c r="R253" i="1"/>
  <c r="BA253" i="1" s="1"/>
  <c r="BB253" i="1" s="1"/>
  <c r="Q253" i="1"/>
  <c r="P253" i="1"/>
  <c r="AS253" i="1" s="1"/>
  <c r="AT253" i="1" s="1"/>
  <c r="O253" i="1"/>
  <c r="AO253" i="1" s="1"/>
  <c r="AP253" i="1" s="1"/>
  <c r="N253" i="1"/>
  <c r="AN253" i="1" s="1"/>
  <c r="M253" i="1"/>
  <c r="L253" i="1"/>
  <c r="K253" i="1"/>
  <c r="J253" i="1"/>
  <c r="I253" i="1"/>
  <c r="H253" i="1"/>
  <c r="G253" i="1"/>
  <c r="F253" i="1"/>
  <c r="E253" i="1"/>
  <c r="D253" i="1"/>
  <c r="AD253" i="1" s="1"/>
  <c r="C253" i="1"/>
  <c r="AC253" i="1" s="1"/>
  <c r="FO252" i="1"/>
  <c r="FN252" i="1"/>
  <c r="FM252" i="1"/>
  <c r="FK252" i="1"/>
  <c r="FJ252" i="1"/>
  <c r="FI252" i="1"/>
  <c r="FH252" i="1"/>
  <c r="CD252" i="1"/>
  <c r="CC252" i="1"/>
  <c r="BY252" i="1"/>
  <c r="BZ252" i="1" s="1"/>
  <c r="BI252" i="1"/>
  <c r="BJ252" i="1" s="1"/>
  <c r="BE252" i="1"/>
  <c r="AS252" i="1"/>
  <c r="AT252" i="1" s="1"/>
  <c r="AP252" i="1"/>
  <c r="AO252" i="1"/>
  <c r="AJ252" i="1"/>
  <c r="AI252" i="1"/>
  <c r="BF252" i="1" s="1"/>
  <c r="AH252" i="1"/>
  <c r="AE252" i="1"/>
  <c r="AD252" i="1"/>
  <c r="AC252" i="1"/>
  <c r="X252" i="1"/>
  <c r="W252" i="1"/>
  <c r="BU252" i="1" s="1"/>
  <c r="V252" i="1"/>
  <c r="BQ252" i="1" s="1"/>
  <c r="U252" i="1"/>
  <c r="BM252" i="1" s="1"/>
  <c r="BN252" i="1" s="1"/>
  <c r="T252" i="1"/>
  <c r="S252" i="1"/>
  <c r="R252" i="1"/>
  <c r="BA252" i="1" s="1"/>
  <c r="BB252" i="1" s="1"/>
  <c r="Q252" i="1"/>
  <c r="AW252" i="1" s="1"/>
  <c r="AX252" i="1" s="1"/>
  <c r="P252" i="1"/>
  <c r="O252" i="1"/>
  <c r="N252" i="1"/>
  <c r="AN252" i="1" s="1"/>
  <c r="M252" i="1"/>
  <c r="L252" i="1"/>
  <c r="AL252" i="1" s="1"/>
  <c r="K252" i="1"/>
  <c r="AK252" i="1" s="1"/>
  <c r="J252" i="1"/>
  <c r="I252" i="1"/>
  <c r="H252" i="1"/>
  <c r="G252" i="1"/>
  <c r="AG252" i="1" s="1"/>
  <c r="F252" i="1"/>
  <c r="AF252" i="1" s="1"/>
  <c r="E252" i="1"/>
  <c r="D252" i="1"/>
  <c r="C252" i="1"/>
  <c r="FO251" i="1"/>
  <c r="FN251" i="1"/>
  <c r="FM251" i="1"/>
  <c r="FK251" i="1"/>
  <c r="FJ251" i="1"/>
  <c r="FI251" i="1"/>
  <c r="FH251" i="1"/>
  <c r="CC251" i="1"/>
  <c r="BU251" i="1"/>
  <c r="BV251" i="1" s="1"/>
  <c r="BR251" i="1"/>
  <c r="BQ251" i="1"/>
  <c r="BE251" i="1"/>
  <c r="BF251" i="1" s="1"/>
  <c r="AW251" i="1"/>
  <c r="AX251" i="1" s="1"/>
  <c r="AS251" i="1"/>
  <c r="AT251" i="1" s="1"/>
  <c r="AO251" i="1"/>
  <c r="AP251" i="1" s="1"/>
  <c r="AK251" i="1"/>
  <c r="AJ251" i="1"/>
  <c r="AI251" i="1"/>
  <c r="AH251" i="1"/>
  <c r="AF251" i="1"/>
  <c r="AE251" i="1"/>
  <c r="AD251" i="1"/>
  <c r="AC251" i="1"/>
  <c r="X251" i="1"/>
  <c r="BY251" i="1" s="1"/>
  <c r="BZ251" i="1" s="1"/>
  <c r="W251" i="1"/>
  <c r="V251" i="1"/>
  <c r="U251" i="1"/>
  <c r="BM251" i="1" s="1"/>
  <c r="BN251" i="1" s="1"/>
  <c r="T251" i="1"/>
  <c r="BI251" i="1" s="1"/>
  <c r="BJ251" i="1" s="1"/>
  <c r="S251" i="1"/>
  <c r="R251" i="1"/>
  <c r="BA251" i="1" s="1"/>
  <c r="BB251" i="1" s="1"/>
  <c r="Q251" i="1"/>
  <c r="P251" i="1"/>
  <c r="O251" i="1"/>
  <c r="N251" i="1"/>
  <c r="AN251" i="1" s="1"/>
  <c r="M251" i="1"/>
  <c r="L251" i="1"/>
  <c r="K251" i="1"/>
  <c r="J251" i="1"/>
  <c r="I251" i="1"/>
  <c r="H251" i="1"/>
  <c r="G251" i="1"/>
  <c r="AG251" i="1" s="1"/>
  <c r="F251" i="1"/>
  <c r="E251" i="1"/>
  <c r="D251" i="1"/>
  <c r="C251" i="1"/>
  <c r="FO250" i="1"/>
  <c r="FK250" i="1"/>
  <c r="FJ250" i="1"/>
  <c r="FI250" i="1"/>
  <c r="FH250" i="1"/>
  <c r="BY250" i="1"/>
  <c r="BZ250" i="1" s="1"/>
  <c r="BM250" i="1"/>
  <c r="BN250" i="1" s="1"/>
  <c r="BE250" i="1"/>
  <c r="BF250" i="1" s="1"/>
  <c r="AS250" i="1"/>
  <c r="AT250" i="1" s="1"/>
  <c r="AN250" i="1"/>
  <c r="AM250" i="1"/>
  <c r="AJ250" i="1"/>
  <c r="AI250" i="1"/>
  <c r="AH250" i="1"/>
  <c r="AE250" i="1"/>
  <c r="AD250" i="1"/>
  <c r="X250" i="1"/>
  <c r="W250" i="1"/>
  <c r="BU250" i="1" s="1"/>
  <c r="BV250" i="1" s="1"/>
  <c r="V250" i="1"/>
  <c r="BQ250" i="1" s="1"/>
  <c r="BR250" i="1" s="1"/>
  <c r="U250" i="1"/>
  <c r="T250" i="1"/>
  <c r="BI250" i="1" s="1"/>
  <c r="BJ250" i="1" s="1"/>
  <c r="S250" i="1"/>
  <c r="R250" i="1"/>
  <c r="BA250" i="1" s="1"/>
  <c r="BB250" i="1" s="1"/>
  <c r="Q250" i="1"/>
  <c r="AW250" i="1" s="1"/>
  <c r="AX250" i="1" s="1"/>
  <c r="P250" i="1"/>
  <c r="O250" i="1"/>
  <c r="AO250" i="1" s="1"/>
  <c r="AP250" i="1" s="1"/>
  <c r="N250" i="1"/>
  <c r="M250" i="1"/>
  <c r="CE250" i="1" s="1"/>
  <c r="L250" i="1"/>
  <c r="AL250" i="1" s="1"/>
  <c r="K250" i="1"/>
  <c r="AK250" i="1" s="1"/>
  <c r="CC250" i="1" s="1"/>
  <c r="J250" i="1"/>
  <c r="I250" i="1"/>
  <c r="H250" i="1"/>
  <c r="G250" i="1"/>
  <c r="AG250" i="1" s="1"/>
  <c r="F250" i="1"/>
  <c r="AF250" i="1" s="1"/>
  <c r="E250" i="1"/>
  <c r="D250" i="1"/>
  <c r="C250" i="1"/>
  <c r="AC250" i="1" s="1"/>
  <c r="FO249" i="1"/>
  <c r="FK249" i="1"/>
  <c r="FJ249" i="1"/>
  <c r="FI249" i="1"/>
  <c r="FH249" i="1"/>
  <c r="BY249" i="1"/>
  <c r="BZ249" i="1" s="1"/>
  <c r="BV249" i="1"/>
  <c r="BU249" i="1"/>
  <c r="BQ249" i="1"/>
  <c r="BR249" i="1" s="1"/>
  <c r="BN249" i="1"/>
  <c r="BM249" i="1"/>
  <c r="BA249" i="1"/>
  <c r="BB249" i="1" s="1"/>
  <c r="AP249" i="1"/>
  <c r="AK249" i="1"/>
  <c r="CC249" i="1" s="1"/>
  <c r="AJ249" i="1"/>
  <c r="AH249" i="1"/>
  <c r="AG249" i="1"/>
  <c r="X249" i="1"/>
  <c r="W249" i="1"/>
  <c r="V249" i="1"/>
  <c r="U249" i="1"/>
  <c r="T249" i="1"/>
  <c r="BI249" i="1" s="1"/>
  <c r="BJ249" i="1" s="1"/>
  <c r="S249" i="1"/>
  <c r="BE249" i="1" s="1"/>
  <c r="BF249" i="1" s="1"/>
  <c r="R249" i="1"/>
  <c r="Q249" i="1"/>
  <c r="AW249" i="1" s="1"/>
  <c r="AX249" i="1" s="1"/>
  <c r="P249" i="1"/>
  <c r="AS249" i="1" s="1"/>
  <c r="AT249" i="1" s="1"/>
  <c r="O249" i="1"/>
  <c r="AO249" i="1" s="1"/>
  <c r="N249" i="1"/>
  <c r="AN249" i="1" s="1"/>
  <c r="M249" i="1"/>
  <c r="L249" i="1"/>
  <c r="K249" i="1"/>
  <c r="J249" i="1"/>
  <c r="I249" i="1"/>
  <c r="AI249" i="1" s="1"/>
  <c r="H249" i="1"/>
  <c r="G249" i="1"/>
  <c r="F249" i="1"/>
  <c r="AF249" i="1" s="1"/>
  <c r="E249" i="1"/>
  <c r="AE249" i="1" s="1"/>
  <c r="D249" i="1"/>
  <c r="AD249" i="1" s="1"/>
  <c r="C249" i="1"/>
  <c r="AC249" i="1" s="1"/>
  <c r="FO248" i="1"/>
  <c r="FK248" i="1"/>
  <c r="FJ248" i="1"/>
  <c r="FI248" i="1"/>
  <c r="FH248" i="1"/>
  <c r="CE248" i="1"/>
  <c r="CD248" i="1"/>
  <c r="CC248" i="1"/>
  <c r="BY248" i="1"/>
  <c r="BE248" i="1"/>
  <c r="BF248" i="1" s="1"/>
  <c r="BA248" i="1"/>
  <c r="BB248" i="1" s="1"/>
  <c r="AX248" i="1"/>
  <c r="AS248" i="1"/>
  <c r="AT248" i="1" s="1"/>
  <c r="AP248" i="1"/>
  <c r="AO248" i="1"/>
  <c r="AN248" i="1"/>
  <c r="AM248" i="1"/>
  <c r="AE248" i="1"/>
  <c r="AD248" i="1"/>
  <c r="AC248" i="1"/>
  <c r="X248" i="1"/>
  <c r="W248" i="1"/>
  <c r="BU248" i="1" s="1"/>
  <c r="V248" i="1"/>
  <c r="BQ248" i="1" s="1"/>
  <c r="U248" i="1"/>
  <c r="BM248" i="1" s="1"/>
  <c r="BN248" i="1" s="1"/>
  <c r="T248" i="1"/>
  <c r="BI248" i="1" s="1"/>
  <c r="S248" i="1"/>
  <c r="R248" i="1"/>
  <c r="Q248" i="1"/>
  <c r="AW248" i="1" s="1"/>
  <c r="P248" i="1"/>
  <c r="O248" i="1"/>
  <c r="N248" i="1"/>
  <c r="M248" i="1"/>
  <c r="L248" i="1"/>
  <c r="AL248" i="1" s="1"/>
  <c r="K248" i="1"/>
  <c r="AK248" i="1" s="1"/>
  <c r="J248" i="1"/>
  <c r="AJ248" i="1" s="1"/>
  <c r="I248" i="1"/>
  <c r="AI248" i="1" s="1"/>
  <c r="BZ248" i="1" s="1"/>
  <c r="H248" i="1"/>
  <c r="AH248" i="1" s="1"/>
  <c r="G248" i="1"/>
  <c r="AG248" i="1" s="1"/>
  <c r="F248" i="1"/>
  <c r="AF248" i="1" s="1"/>
  <c r="E248" i="1"/>
  <c r="D248" i="1"/>
  <c r="C248" i="1"/>
  <c r="FO247" i="1"/>
  <c r="FK247" i="1"/>
  <c r="FJ247" i="1"/>
  <c r="FI247" i="1"/>
  <c r="FH247" i="1"/>
  <c r="CC247" i="1"/>
  <c r="BU247" i="1"/>
  <c r="BQ247" i="1"/>
  <c r="BA247" i="1"/>
  <c r="BB247" i="1" s="1"/>
  <c r="AX247" i="1"/>
  <c r="AW247" i="1"/>
  <c r="AK247" i="1"/>
  <c r="AJ247" i="1"/>
  <c r="AG247" i="1"/>
  <c r="AF247" i="1"/>
  <c r="X247" i="1"/>
  <c r="BY247" i="1" s="1"/>
  <c r="W247" i="1"/>
  <c r="V247" i="1"/>
  <c r="U247" i="1"/>
  <c r="BM247" i="1" s="1"/>
  <c r="BN247" i="1" s="1"/>
  <c r="T247" i="1"/>
  <c r="BI247" i="1" s="1"/>
  <c r="S247" i="1"/>
  <c r="BE247" i="1" s="1"/>
  <c r="BF247" i="1" s="1"/>
  <c r="R247" i="1"/>
  <c r="Q247" i="1"/>
  <c r="P247" i="1"/>
  <c r="AS247" i="1" s="1"/>
  <c r="AT247" i="1" s="1"/>
  <c r="O247" i="1"/>
  <c r="AO247" i="1" s="1"/>
  <c r="AP247" i="1" s="1"/>
  <c r="N247" i="1"/>
  <c r="AN247" i="1" s="1"/>
  <c r="M247" i="1"/>
  <c r="L247" i="1"/>
  <c r="K247" i="1"/>
  <c r="J247" i="1"/>
  <c r="I247" i="1"/>
  <c r="AI247" i="1" s="1"/>
  <c r="H247" i="1"/>
  <c r="AH247" i="1" s="1"/>
  <c r="G247" i="1"/>
  <c r="F247" i="1"/>
  <c r="E247" i="1"/>
  <c r="AE247" i="1" s="1"/>
  <c r="D247" i="1"/>
  <c r="AD247" i="1" s="1"/>
  <c r="C247" i="1"/>
  <c r="AC247" i="1" s="1"/>
  <c r="FO246" i="1"/>
  <c r="FK246" i="1"/>
  <c r="FJ246" i="1"/>
  <c r="FI246" i="1"/>
  <c r="FH246" i="1"/>
  <c r="BZ246" i="1"/>
  <c r="BY246" i="1"/>
  <c r="BQ246" i="1"/>
  <c r="BR246" i="1" s="1"/>
  <c r="BM246" i="1"/>
  <c r="BN246" i="1" s="1"/>
  <c r="BA246" i="1"/>
  <c r="BB246" i="1" s="1"/>
  <c r="AX246" i="1"/>
  <c r="AS246" i="1"/>
  <c r="AT246" i="1" s="1"/>
  <c r="AO246" i="1"/>
  <c r="AP246" i="1" s="1"/>
  <c r="AN246" i="1"/>
  <c r="AM246" i="1"/>
  <c r="AL246" i="1"/>
  <c r="AK246" i="1"/>
  <c r="CC246" i="1" s="1"/>
  <c r="AE246" i="1"/>
  <c r="AD246" i="1"/>
  <c r="AC246" i="1"/>
  <c r="X246" i="1"/>
  <c r="W246" i="1"/>
  <c r="BU246" i="1" s="1"/>
  <c r="BV246" i="1" s="1"/>
  <c r="V246" i="1"/>
  <c r="U246" i="1"/>
  <c r="T246" i="1"/>
  <c r="BI246" i="1" s="1"/>
  <c r="BJ246" i="1" s="1"/>
  <c r="S246" i="1"/>
  <c r="BE246" i="1" s="1"/>
  <c r="BF246" i="1" s="1"/>
  <c r="R246" i="1"/>
  <c r="Q246" i="1"/>
  <c r="AW246" i="1" s="1"/>
  <c r="P246" i="1"/>
  <c r="O246" i="1"/>
  <c r="N246" i="1"/>
  <c r="M246" i="1"/>
  <c r="CE246" i="1" s="1"/>
  <c r="L246" i="1"/>
  <c r="CD246" i="1" s="1"/>
  <c r="K246" i="1"/>
  <c r="J246" i="1"/>
  <c r="AJ246" i="1" s="1"/>
  <c r="I246" i="1"/>
  <c r="AI246" i="1" s="1"/>
  <c r="H246" i="1"/>
  <c r="AH246" i="1" s="1"/>
  <c r="G246" i="1"/>
  <c r="AG246" i="1" s="1"/>
  <c r="F246" i="1"/>
  <c r="AF246" i="1" s="1"/>
  <c r="E246" i="1"/>
  <c r="D246" i="1"/>
  <c r="C246" i="1"/>
  <c r="FO245" i="1"/>
  <c r="FN245" i="1"/>
  <c r="FM245" i="1"/>
  <c r="FK245" i="1"/>
  <c r="FJ245" i="1"/>
  <c r="FI245" i="1"/>
  <c r="FH245" i="1"/>
  <c r="BY245" i="1"/>
  <c r="BZ245" i="1" s="1"/>
  <c r="BU245" i="1"/>
  <c r="BQ245" i="1"/>
  <c r="BN245" i="1"/>
  <c r="BM245" i="1"/>
  <c r="BJ245" i="1"/>
  <c r="AW245" i="1"/>
  <c r="AX245" i="1" s="1"/>
  <c r="AN245" i="1"/>
  <c r="AK245" i="1"/>
  <c r="CC245" i="1" s="1"/>
  <c r="AJ245" i="1"/>
  <c r="AI245" i="1"/>
  <c r="AF245" i="1"/>
  <c r="AE245" i="1"/>
  <c r="X245" i="1"/>
  <c r="W245" i="1"/>
  <c r="V245" i="1"/>
  <c r="U245" i="1"/>
  <c r="T245" i="1"/>
  <c r="BI245" i="1" s="1"/>
  <c r="S245" i="1"/>
  <c r="BE245" i="1" s="1"/>
  <c r="BF245" i="1" s="1"/>
  <c r="R245" i="1"/>
  <c r="BA245" i="1" s="1"/>
  <c r="BB245" i="1" s="1"/>
  <c r="Q245" i="1"/>
  <c r="P245" i="1"/>
  <c r="AS245" i="1" s="1"/>
  <c r="AT245" i="1" s="1"/>
  <c r="O245" i="1"/>
  <c r="AO245" i="1" s="1"/>
  <c r="AP245" i="1" s="1"/>
  <c r="N245" i="1"/>
  <c r="M245" i="1"/>
  <c r="L245" i="1"/>
  <c r="K245" i="1"/>
  <c r="J245" i="1"/>
  <c r="I245" i="1"/>
  <c r="H245" i="1"/>
  <c r="AH245" i="1" s="1"/>
  <c r="G245" i="1"/>
  <c r="AG245" i="1" s="1"/>
  <c r="F245" i="1"/>
  <c r="E245" i="1"/>
  <c r="D245" i="1"/>
  <c r="AD245" i="1" s="1"/>
  <c r="C245" i="1"/>
  <c r="AC245" i="1" s="1"/>
  <c r="FO244" i="1"/>
  <c r="FN244" i="1"/>
  <c r="FM244" i="1"/>
  <c r="FK244" i="1"/>
  <c r="FJ244" i="1"/>
  <c r="FI244" i="1"/>
  <c r="FH244" i="1"/>
  <c r="BY244" i="1"/>
  <c r="AS244" i="1"/>
  <c r="AT244" i="1" s="1"/>
  <c r="AP244" i="1"/>
  <c r="AO244" i="1"/>
  <c r="AN244" i="1"/>
  <c r="AM244" i="1"/>
  <c r="AL244" i="1"/>
  <c r="AE244" i="1"/>
  <c r="AD244" i="1"/>
  <c r="AC244" i="1"/>
  <c r="X244" i="1"/>
  <c r="W244" i="1"/>
  <c r="BU244" i="1" s="1"/>
  <c r="BV244" i="1" s="1"/>
  <c r="V244" i="1"/>
  <c r="BQ244" i="1" s="1"/>
  <c r="U244" i="1"/>
  <c r="BM244" i="1" s="1"/>
  <c r="BN244" i="1" s="1"/>
  <c r="T244" i="1"/>
  <c r="BI244" i="1" s="1"/>
  <c r="BJ244" i="1" s="1"/>
  <c r="S244" i="1"/>
  <c r="BE244" i="1" s="1"/>
  <c r="R244" i="1"/>
  <c r="BA244" i="1" s="1"/>
  <c r="Q244" i="1"/>
  <c r="AW244" i="1" s="1"/>
  <c r="P244" i="1"/>
  <c r="O244" i="1"/>
  <c r="N244" i="1"/>
  <c r="M244" i="1"/>
  <c r="CE244" i="1" s="1"/>
  <c r="L244" i="1"/>
  <c r="CD244" i="1" s="1"/>
  <c r="K244" i="1"/>
  <c r="AK244" i="1" s="1"/>
  <c r="CC244" i="1" s="1"/>
  <c r="J244" i="1"/>
  <c r="AJ244" i="1" s="1"/>
  <c r="I244" i="1"/>
  <c r="AI244" i="1" s="1"/>
  <c r="AX244" i="1" s="1"/>
  <c r="H244" i="1"/>
  <c r="AH244" i="1" s="1"/>
  <c r="G244" i="1"/>
  <c r="AG244" i="1" s="1"/>
  <c r="F244" i="1"/>
  <c r="AF244" i="1" s="1"/>
  <c r="E244" i="1"/>
  <c r="D244" i="1"/>
  <c r="C244" i="1"/>
  <c r="FO243" i="1"/>
  <c r="FK243" i="1"/>
  <c r="FJ243" i="1"/>
  <c r="FI243" i="1"/>
  <c r="FH243" i="1"/>
  <c r="BU243" i="1"/>
  <c r="BQ243" i="1"/>
  <c r="BM243" i="1"/>
  <c r="BN243" i="1" s="1"/>
  <c r="BJ243" i="1"/>
  <c r="BE243" i="1"/>
  <c r="BF243" i="1" s="1"/>
  <c r="BB243" i="1"/>
  <c r="AW243" i="1"/>
  <c r="AX243" i="1" s="1"/>
  <c r="AS243" i="1"/>
  <c r="AT243" i="1" s="1"/>
  <c r="AP243" i="1"/>
  <c r="AK243" i="1"/>
  <c r="CC243" i="1" s="1"/>
  <c r="AJ243" i="1"/>
  <c r="AI243" i="1"/>
  <c r="BV243" i="1" s="1"/>
  <c r="AH243" i="1"/>
  <c r="AE243" i="1"/>
  <c r="AD243" i="1"/>
  <c r="AC243" i="1"/>
  <c r="X243" i="1"/>
  <c r="BY243" i="1" s="1"/>
  <c r="BZ243" i="1" s="1"/>
  <c r="W243" i="1"/>
  <c r="V243" i="1"/>
  <c r="U243" i="1"/>
  <c r="T243" i="1"/>
  <c r="BI243" i="1" s="1"/>
  <c r="S243" i="1"/>
  <c r="R243" i="1"/>
  <c r="BA243" i="1" s="1"/>
  <c r="Q243" i="1"/>
  <c r="P243" i="1"/>
  <c r="O243" i="1"/>
  <c r="AO243" i="1" s="1"/>
  <c r="N243" i="1"/>
  <c r="AN243" i="1" s="1"/>
  <c r="M243" i="1"/>
  <c r="L243" i="1"/>
  <c r="K243" i="1"/>
  <c r="J243" i="1"/>
  <c r="I243" i="1"/>
  <c r="H243" i="1"/>
  <c r="G243" i="1"/>
  <c r="AG243" i="1" s="1"/>
  <c r="F243" i="1"/>
  <c r="AF243" i="1" s="1"/>
  <c r="E243" i="1"/>
  <c r="D243" i="1"/>
  <c r="C243" i="1"/>
  <c r="FO242" i="1"/>
  <c r="FK242" i="1"/>
  <c r="FJ242" i="1"/>
  <c r="FI242" i="1"/>
  <c r="FH242" i="1"/>
  <c r="BQ242" i="1"/>
  <c r="AX242" i="1"/>
  <c r="AS242" i="1"/>
  <c r="AT242" i="1" s="1"/>
  <c r="AP242" i="1"/>
  <c r="AO242" i="1"/>
  <c r="AN242" i="1"/>
  <c r="AM242" i="1"/>
  <c r="AL242" i="1"/>
  <c r="AK242" i="1"/>
  <c r="CC242" i="1" s="1"/>
  <c r="AJ242" i="1"/>
  <c r="AE242" i="1"/>
  <c r="AD242" i="1"/>
  <c r="AC242" i="1"/>
  <c r="X242" i="1"/>
  <c r="BY242" i="1" s="1"/>
  <c r="BZ242" i="1" s="1"/>
  <c r="W242" i="1"/>
  <c r="BU242" i="1" s="1"/>
  <c r="V242" i="1"/>
  <c r="U242" i="1"/>
  <c r="BM242" i="1" s="1"/>
  <c r="BN242" i="1" s="1"/>
  <c r="T242" i="1"/>
  <c r="BI242" i="1" s="1"/>
  <c r="BJ242" i="1" s="1"/>
  <c r="S242" i="1"/>
  <c r="BE242" i="1" s="1"/>
  <c r="BF242" i="1" s="1"/>
  <c r="R242" i="1"/>
  <c r="BA242" i="1" s="1"/>
  <c r="BB242" i="1" s="1"/>
  <c r="Q242" i="1"/>
  <c r="AW242" i="1" s="1"/>
  <c r="P242" i="1"/>
  <c r="O242" i="1"/>
  <c r="N242" i="1"/>
  <c r="M242" i="1"/>
  <c r="CE242" i="1" s="1"/>
  <c r="L242" i="1"/>
  <c r="CD242" i="1" s="1"/>
  <c r="K242" i="1"/>
  <c r="J242" i="1"/>
  <c r="I242" i="1"/>
  <c r="AI242" i="1" s="1"/>
  <c r="BV242" i="1" s="1"/>
  <c r="H242" i="1"/>
  <c r="AH242" i="1" s="1"/>
  <c r="G242" i="1"/>
  <c r="AG242" i="1" s="1"/>
  <c r="F242" i="1"/>
  <c r="AF242" i="1" s="1"/>
  <c r="E242" i="1"/>
  <c r="D242" i="1"/>
  <c r="C242" i="1"/>
  <c r="FO241" i="1"/>
  <c r="FK241" i="1"/>
  <c r="FJ241" i="1"/>
  <c r="FN241" i="1" s="1"/>
  <c r="FI241" i="1"/>
  <c r="FH241" i="1"/>
  <c r="BV241" i="1"/>
  <c r="BU241" i="1"/>
  <c r="BQ241" i="1"/>
  <c r="BR241" i="1" s="1"/>
  <c r="BN241" i="1"/>
  <c r="BM241" i="1"/>
  <c r="BA241" i="1"/>
  <c r="BB241" i="1" s="1"/>
  <c r="AS241" i="1"/>
  <c r="AT241" i="1" s="1"/>
  <c r="AP241" i="1"/>
  <c r="AO241" i="1"/>
  <c r="AK241" i="1"/>
  <c r="CC241" i="1" s="1"/>
  <c r="AJ241" i="1"/>
  <c r="AI241" i="1"/>
  <c r="BJ241" i="1" s="1"/>
  <c r="AH241" i="1"/>
  <c r="AD241" i="1"/>
  <c r="AC241" i="1"/>
  <c r="X241" i="1"/>
  <c r="BY241" i="1" s="1"/>
  <c r="BZ241" i="1" s="1"/>
  <c r="W241" i="1"/>
  <c r="V241" i="1"/>
  <c r="U241" i="1"/>
  <c r="T241" i="1"/>
  <c r="BI241" i="1" s="1"/>
  <c r="S241" i="1"/>
  <c r="BE241" i="1" s="1"/>
  <c r="BF241" i="1" s="1"/>
  <c r="R241" i="1"/>
  <c r="Q241" i="1"/>
  <c r="AW241" i="1" s="1"/>
  <c r="AX241" i="1" s="1"/>
  <c r="P241" i="1"/>
  <c r="O241" i="1"/>
  <c r="N241" i="1"/>
  <c r="AN241" i="1" s="1"/>
  <c r="M241" i="1"/>
  <c r="L241" i="1"/>
  <c r="K241" i="1"/>
  <c r="J241" i="1"/>
  <c r="I241" i="1"/>
  <c r="H241" i="1"/>
  <c r="G241" i="1"/>
  <c r="AG241" i="1" s="1"/>
  <c r="F241" i="1"/>
  <c r="AF241" i="1" s="1"/>
  <c r="E241" i="1"/>
  <c r="AE241" i="1" s="1"/>
  <c r="D241" i="1"/>
  <c r="C241" i="1"/>
  <c r="FO240" i="1"/>
  <c r="FK240" i="1"/>
  <c r="FJ240" i="1"/>
  <c r="FI240" i="1"/>
  <c r="FH240" i="1"/>
  <c r="BM240" i="1"/>
  <c r="BN240" i="1" s="1"/>
  <c r="BJ240" i="1"/>
  <c r="BI240" i="1"/>
  <c r="BB240" i="1"/>
  <c r="AS240" i="1"/>
  <c r="AT240" i="1" s="1"/>
  <c r="AP240" i="1"/>
  <c r="AO240" i="1"/>
  <c r="AN240" i="1"/>
  <c r="AE240" i="1"/>
  <c r="AD240" i="1"/>
  <c r="AC240" i="1"/>
  <c r="X240" i="1"/>
  <c r="BY240" i="1" s="1"/>
  <c r="BZ240" i="1" s="1"/>
  <c r="W240" i="1"/>
  <c r="BU240" i="1" s="1"/>
  <c r="BV240" i="1" s="1"/>
  <c r="V240" i="1"/>
  <c r="BQ240" i="1" s="1"/>
  <c r="BR240" i="1" s="1"/>
  <c r="U240" i="1"/>
  <c r="T240" i="1"/>
  <c r="S240" i="1"/>
  <c r="BE240" i="1" s="1"/>
  <c r="BF240" i="1" s="1"/>
  <c r="R240" i="1"/>
  <c r="BA240" i="1" s="1"/>
  <c r="Q240" i="1"/>
  <c r="AW240" i="1" s="1"/>
  <c r="AX240" i="1" s="1"/>
  <c r="P240" i="1"/>
  <c r="O240" i="1"/>
  <c r="N240" i="1"/>
  <c r="M240" i="1"/>
  <c r="L240" i="1"/>
  <c r="K240" i="1"/>
  <c r="AK240" i="1" s="1"/>
  <c r="CC240" i="1" s="1"/>
  <c r="J240" i="1"/>
  <c r="AJ240" i="1" s="1"/>
  <c r="I240" i="1"/>
  <c r="AI240" i="1" s="1"/>
  <c r="H240" i="1"/>
  <c r="AH240" i="1" s="1"/>
  <c r="G240" i="1"/>
  <c r="AG240" i="1" s="1"/>
  <c r="F240" i="1"/>
  <c r="AF240" i="1" s="1"/>
  <c r="E240" i="1"/>
  <c r="D240" i="1"/>
  <c r="C240" i="1"/>
  <c r="FO239" i="1"/>
  <c r="FN239" i="1"/>
  <c r="FM239" i="1"/>
  <c r="FK239" i="1"/>
  <c r="FJ239" i="1"/>
  <c r="FM238" i="1" s="1"/>
  <c r="FI239" i="1"/>
  <c r="FH239" i="1"/>
  <c r="BU239" i="1"/>
  <c r="BQ239" i="1"/>
  <c r="BM239" i="1"/>
  <c r="BN239" i="1" s="1"/>
  <c r="BJ239" i="1"/>
  <c r="BE239" i="1"/>
  <c r="BF239" i="1" s="1"/>
  <c r="BA239" i="1"/>
  <c r="BB239" i="1" s="1"/>
  <c r="AP239" i="1"/>
  <c r="AO239" i="1"/>
  <c r="AN239" i="1"/>
  <c r="AK239" i="1"/>
  <c r="CC239" i="1" s="1"/>
  <c r="AJ239" i="1"/>
  <c r="AI239" i="1"/>
  <c r="AH239" i="1"/>
  <c r="AG239" i="1"/>
  <c r="AF239" i="1"/>
  <c r="AC239" i="1"/>
  <c r="X239" i="1"/>
  <c r="BY239" i="1" s="1"/>
  <c r="W239" i="1"/>
  <c r="V239" i="1"/>
  <c r="U239" i="1"/>
  <c r="T239" i="1"/>
  <c r="BI239" i="1" s="1"/>
  <c r="S239" i="1"/>
  <c r="R239" i="1"/>
  <c r="Q239" i="1"/>
  <c r="AW239" i="1" s="1"/>
  <c r="AX239" i="1" s="1"/>
  <c r="P239" i="1"/>
  <c r="AS239" i="1" s="1"/>
  <c r="AT239" i="1" s="1"/>
  <c r="O239" i="1"/>
  <c r="N239" i="1"/>
  <c r="M239" i="1"/>
  <c r="L239" i="1"/>
  <c r="K239" i="1"/>
  <c r="J239" i="1"/>
  <c r="I239" i="1"/>
  <c r="H239" i="1"/>
  <c r="G239" i="1"/>
  <c r="F239" i="1"/>
  <c r="E239" i="1"/>
  <c r="AE239" i="1" s="1"/>
  <c r="D239" i="1"/>
  <c r="AD239" i="1" s="1"/>
  <c r="C239" i="1"/>
  <c r="FO238" i="1"/>
  <c r="FN238" i="1"/>
  <c r="FK238" i="1"/>
  <c r="FJ238" i="1"/>
  <c r="FI238" i="1"/>
  <c r="FH238" i="1"/>
  <c r="BQ238" i="1"/>
  <c r="BR238" i="1" s="1"/>
  <c r="BE238" i="1"/>
  <c r="BF238" i="1" s="1"/>
  <c r="BA238" i="1"/>
  <c r="BB238" i="1" s="1"/>
  <c r="AS238" i="1"/>
  <c r="AT238" i="1" s="1"/>
  <c r="AP238" i="1"/>
  <c r="AO238" i="1"/>
  <c r="AN238" i="1"/>
  <c r="AD238" i="1"/>
  <c r="AC238" i="1"/>
  <c r="X238" i="1"/>
  <c r="BY238" i="1" s="1"/>
  <c r="BZ238" i="1" s="1"/>
  <c r="W238" i="1"/>
  <c r="BU238" i="1" s="1"/>
  <c r="BV238" i="1" s="1"/>
  <c r="V238" i="1"/>
  <c r="U238" i="1"/>
  <c r="BM238" i="1" s="1"/>
  <c r="BN238" i="1" s="1"/>
  <c r="T238" i="1"/>
  <c r="BI238" i="1" s="1"/>
  <c r="BJ238" i="1" s="1"/>
  <c r="S238" i="1"/>
  <c r="R238" i="1"/>
  <c r="Q238" i="1"/>
  <c r="AW238" i="1" s="1"/>
  <c r="AX238" i="1" s="1"/>
  <c r="P238" i="1"/>
  <c r="O238" i="1"/>
  <c r="N238" i="1"/>
  <c r="M238" i="1"/>
  <c r="L238" i="1"/>
  <c r="K238" i="1"/>
  <c r="AK238" i="1" s="1"/>
  <c r="CC238" i="1" s="1"/>
  <c r="J238" i="1"/>
  <c r="AJ238" i="1" s="1"/>
  <c r="I238" i="1"/>
  <c r="AI238" i="1" s="1"/>
  <c r="H238" i="1"/>
  <c r="AH238" i="1" s="1"/>
  <c r="G238" i="1"/>
  <c r="AG238" i="1" s="1"/>
  <c r="F238" i="1"/>
  <c r="AF238" i="1" s="1"/>
  <c r="E238" i="1"/>
  <c r="AE238" i="1" s="1"/>
  <c r="D238" i="1"/>
  <c r="C238" i="1"/>
  <c r="FO237" i="1"/>
  <c r="FN237" i="1"/>
  <c r="FM237" i="1"/>
  <c r="FK237" i="1"/>
  <c r="FJ237" i="1"/>
  <c r="FI237" i="1"/>
  <c r="FH237" i="1"/>
  <c r="BQ237" i="1"/>
  <c r="BR237" i="1" s="1"/>
  <c r="BN237" i="1"/>
  <c r="BM237" i="1"/>
  <c r="BJ237" i="1"/>
  <c r="BI237" i="1"/>
  <c r="BE237" i="1"/>
  <c r="BF237" i="1" s="1"/>
  <c r="AW237" i="1"/>
  <c r="AX237" i="1" s="1"/>
  <c r="AT237" i="1"/>
  <c r="AS237" i="1"/>
  <c r="AO237" i="1"/>
  <c r="AN237" i="1"/>
  <c r="AJ237" i="1"/>
  <c r="AI237" i="1"/>
  <c r="AP237" i="1" s="1"/>
  <c r="AF237" i="1"/>
  <c r="AE237" i="1"/>
  <c r="AC237" i="1"/>
  <c r="X237" i="1"/>
  <c r="BY237" i="1" s="1"/>
  <c r="BZ237" i="1" s="1"/>
  <c r="W237" i="1"/>
  <c r="BU237" i="1" s="1"/>
  <c r="BV237" i="1" s="1"/>
  <c r="V237" i="1"/>
  <c r="U237" i="1"/>
  <c r="T237" i="1"/>
  <c r="S237" i="1"/>
  <c r="R237" i="1"/>
  <c r="BA237" i="1" s="1"/>
  <c r="BB237" i="1" s="1"/>
  <c r="Q237" i="1"/>
  <c r="P237" i="1"/>
  <c r="O237" i="1"/>
  <c r="N237" i="1"/>
  <c r="M237" i="1"/>
  <c r="L237" i="1"/>
  <c r="K237" i="1"/>
  <c r="AK237" i="1" s="1"/>
  <c r="CC237" i="1" s="1"/>
  <c r="J237" i="1"/>
  <c r="I237" i="1"/>
  <c r="H237" i="1"/>
  <c r="AH237" i="1" s="1"/>
  <c r="G237" i="1"/>
  <c r="AG237" i="1" s="1"/>
  <c r="F237" i="1"/>
  <c r="E237" i="1"/>
  <c r="D237" i="1"/>
  <c r="AD237" i="1" s="1"/>
  <c r="C237" i="1"/>
  <c r="FO236" i="1"/>
  <c r="FN236" i="1"/>
  <c r="FM236" i="1"/>
  <c r="FK236" i="1"/>
  <c r="FJ236" i="1"/>
  <c r="FI236" i="1"/>
  <c r="FH236" i="1"/>
  <c r="CD236" i="1"/>
  <c r="BY236" i="1"/>
  <c r="BQ236" i="1"/>
  <c r="BR236" i="1" s="1"/>
  <c r="BN236" i="1"/>
  <c r="BM236" i="1"/>
  <c r="BI236" i="1"/>
  <c r="BA236" i="1"/>
  <c r="BB236" i="1" s="1"/>
  <c r="AX236" i="1"/>
  <c r="AS236" i="1"/>
  <c r="AT236" i="1" s="1"/>
  <c r="AO236" i="1"/>
  <c r="AP236" i="1" s="1"/>
  <c r="AN236" i="1"/>
  <c r="AM236" i="1"/>
  <c r="AI236" i="1"/>
  <c r="AH236" i="1"/>
  <c r="AD236" i="1"/>
  <c r="X236" i="1"/>
  <c r="W236" i="1"/>
  <c r="BU236" i="1" s="1"/>
  <c r="BV236" i="1" s="1"/>
  <c r="V236" i="1"/>
  <c r="U236" i="1"/>
  <c r="T236" i="1"/>
  <c r="S236" i="1"/>
  <c r="BE236" i="1" s="1"/>
  <c r="R236" i="1"/>
  <c r="Q236" i="1"/>
  <c r="AW236" i="1" s="1"/>
  <c r="P236" i="1"/>
  <c r="O236" i="1"/>
  <c r="N236" i="1"/>
  <c r="M236" i="1"/>
  <c r="CE236" i="1" s="1"/>
  <c r="L236" i="1"/>
  <c r="AL236" i="1" s="1"/>
  <c r="K236" i="1"/>
  <c r="AK236" i="1" s="1"/>
  <c r="CC236" i="1" s="1"/>
  <c r="J236" i="1"/>
  <c r="AJ236" i="1" s="1"/>
  <c r="I236" i="1"/>
  <c r="H236" i="1"/>
  <c r="G236" i="1"/>
  <c r="AG236" i="1" s="1"/>
  <c r="F236" i="1"/>
  <c r="AF236" i="1" s="1"/>
  <c r="E236" i="1"/>
  <c r="AE236" i="1" s="1"/>
  <c r="D236" i="1"/>
  <c r="C236" i="1"/>
  <c r="AC236" i="1" s="1"/>
  <c r="FO235" i="1"/>
  <c r="FK235" i="1"/>
  <c r="FJ235" i="1"/>
  <c r="FI235" i="1"/>
  <c r="FH235" i="1"/>
  <c r="CC235" i="1"/>
  <c r="BZ235" i="1"/>
  <c r="BY235" i="1"/>
  <c r="BU235" i="1"/>
  <c r="BQ235" i="1"/>
  <c r="BI235" i="1"/>
  <c r="BJ235" i="1" s="1"/>
  <c r="BE235" i="1"/>
  <c r="BF235" i="1" s="1"/>
  <c r="BA235" i="1"/>
  <c r="BB235" i="1" s="1"/>
  <c r="AK235" i="1"/>
  <c r="AJ235" i="1"/>
  <c r="AI235" i="1"/>
  <c r="BV235" i="1" s="1"/>
  <c r="AH235" i="1"/>
  <c r="AG235" i="1"/>
  <c r="AF235" i="1"/>
  <c r="AE235" i="1"/>
  <c r="AD235" i="1"/>
  <c r="AC235" i="1"/>
  <c r="X235" i="1"/>
  <c r="W235" i="1"/>
  <c r="V235" i="1"/>
  <c r="U235" i="1"/>
  <c r="BM235" i="1" s="1"/>
  <c r="BN235" i="1" s="1"/>
  <c r="T235" i="1"/>
  <c r="S235" i="1"/>
  <c r="R235" i="1"/>
  <c r="Q235" i="1"/>
  <c r="AW235" i="1" s="1"/>
  <c r="AX235" i="1" s="1"/>
  <c r="P235" i="1"/>
  <c r="AS235" i="1" s="1"/>
  <c r="AT235" i="1" s="1"/>
  <c r="O235" i="1"/>
  <c r="AO235" i="1" s="1"/>
  <c r="AP235" i="1" s="1"/>
  <c r="N235" i="1"/>
  <c r="AN235" i="1" s="1"/>
  <c r="M235" i="1"/>
  <c r="L235" i="1"/>
  <c r="K235" i="1"/>
  <c r="J235" i="1"/>
  <c r="I235" i="1"/>
  <c r="H235" i="1"/>
  <c r="G235" i="1"/>
  <c r="F235" i="1"/>
  <c r="E235" i="1"/>
  <c r="D235" i="1"/>
  <c r="C235" i="1"/>
  <c r="FO234" i="1"/>
  <c r="FN234" i="1"/>
  <c r="FK234" i="1"/>
  <c r="FJ234" i="1"/>
  <c r="FM234" i="1" s="1"/>
  <c r="FI234" i="1"/>
  <c r="FH234" i="1"/>
  <c r="BQ234" i="1"/>
  <c r="BR234" i="1" s="1"/>
  <c r="BN234" i="1"/>
  <c r="BI234" i="1"/>
  <c r="BJ234" i="1" s="1"/>
  <c r="BF234" i="1"/>
  <c r="BA234" i="1"/>
  <c r="BB234" i="1" s="1"/>
  <c r="AX234" i="1"/>
  <c r="AS234" i="1"/>
  <c r="AT234" i="1" s="1"/>
  <c r="AP234" i="1"/>
  <c r="AO234" i="1"/>
  <c r="AN234" i="1"/>
  <c r="AJ234" i="1"/>
  <c r="AI234" i="1"/>
  <c r="AH234" i="1"/>
  <c r="AD234" i="1"/>
  <c r="AC234" i="1"/>
  <c r="X234" i="1"/>
  <c r="BY234" i="1" s="1"/>
  <c r="BZ234" i="1" s="1"/>
  <c r="W234" i="1"/>
  <c r="BU234" i="1" s="1"/>
  <c r="BV234" i="1" s="1"/>
  <c r="V234" i="1"/>
  <c r="U234" i="1"/>
  <c r="BM234" i="1" s="1"/>
  <c r="T234" i="1"/>
  <c r="S234" i="1"/>
  <c r="BE234" i="1" s="1"/>
  <c r="R234" i="1"/>
  <c r="Q234" i="1"/>
  <c r="AW234" i="1" s="1"/>
  <c r="P234" i="1"/>
  <c r="O234" i="1"/>
  <c r="N234" i="1"/>
  <c r="M234" i="1"/>
  <c r="L234" i="1"/>
  <c r="K234" i="1"/>
  <c r="AK234" i="1" s="1"/>
  <c r="CC234" i="1" s="1"/>
  <c r="J234" i="1"/>
  <c r="I234" i="1"/>
  <c r="H234" i="1"/>
  <c r="G234" i="1"/>
  <c r="AG234" i="1" s="1"/>
  <c r="F234" i="1"/>
  <c r="AF234" i="1" s="1"/>
  <c r="E234" i="1"/>
  <c r="AE234" i="1" s="1"/>
  <c r="D234" i="1"/>
  <c r="C234" i="1"/>
  <c r="FO233" i="1"/>
  <c r="FN233" i="1"/>
  <c r="FM233" i="1"/>
  <c r="FK233" i="1"/>
  <c r="FJ233" i="1"/>
  <c r="FI233" i="1"/>
  <c r="FH233" i="1"/>
  <c r="BQ233" i="1"/>
  <c r="BR233" i="1" s="1"/>
  <c r="BM233" i="1"/>
  <c r="BN233" i="1" s="1"/>
  <c r="BE233" i="1"/>
  <c r="BF233" i="1" s="1"/>
  <c r="BB233" i="1"/>
  <c r="AW233" i="1"/>
  <c r="AX233" i="1" s="1"/>
  <c r="AK233" i="1"/>
  <c r="CC233" i="1" s="1"/>
  <c r="AJ233" i="1"/>
  <c r="AF233" i="1"/>
  <c r="AE233" i="1"/>
  <c r="AD233" i="1"/>
  <c r="AC233" i="1"/>
  <c r="X233" i="1"/>
  <c r="BY233" i="1" s="1"/>
  <c r="BZ233" i="1" s="1"/>
  <c r="W233" i="1"/>
  <c r="BU233" i="1" s="1"/>
  <c r="BV233" i="1" s="1"/>
  <c r="V233" i="1"/>
  <c r="U233" i="1"/>
  <c r="T233" i="1"/>
  <c r="BI233" i="1" s="1"/>
  <c r="BJ233" i="1" s="1"/>
  <c r="S233" i="1"/>
  <c r="R233" i="1"/>
  <c r="BA233" i="1" s="1"/>
  <c r="Q233" i="1"/>
  <c r="P233" i="1"/>
  <c r="AS233" i="1" s="1"/>
  <c r="AT233" i="1" s="1"/>
  <c r="O233" i="1"/>
  <c r="AO233" i="1" s="1"/>
  <c r="AP233" i="1" s="1"/>
  <c r="N233" i="1"/>
  <c r="AN233" i="1" s="1"/>
  <c r="M233" i="1"/>
  <c r="AM233" i="1" s="1"/>
  <c r="L233" i="1"/>
  <c r="K233" i="1"/>
  <c r="J233" i="1"/>
  <c r="I233" i="1"/>
  <c r="AI233" i="1" s="1"/>
  <c r="H233" i="1"/>
  <c r="AH233" i="1" s="1"/>
  <c r="G233" i="1"/>
  <c r="AG233" i="1" s="1"/>
  <c r="F233" i="1"/>
  <c r="E233" i="1"/>
  <c r="D233" i="1"/>
  <c r="C233" i="1"/>
  <c r="FO232" i="1"/>
  <c r="FN232" i="1"/>
  <c r="FM232" i="1"/>
  <c r="FK232" i="1"/>
  <c r="FJ232" i="1"/>
  <c r="FM231" i="1" s="1"/>
  <c r="FI232" i="1"/>
  <c r="FH232" i="1"/>
  <c r="BY232" i="1"/>
  <c r="BZ232" i="1" s="1"/>
  <c r="BQ232" i="1"/>
  <c r="BN232" i="1"/>
  <c r="BM232" i="1"/>
  <c r="BJ232" i="1"/>
  <c r="BI232" i="1"/>
  <c r="AW232" i="1"/>
  <c r="AX232" i="1" s="1"/>
  <c r="AS232" i="1"/>
  <c r="AT232" i="1" s="1"/>
  <c r="AP232" i="1"/>
  <c r="AO232" i="1"/>
  <c r="AN232" i="1"/>
  <c r="AM232" i="1"/>
  <c r="AJ232" i="1"/>
  <c r="AI232" i="1"/>
  <c r="AH232" i="1"/>
  <c r="AD232" i="1"/>
  <c r="AC232" i="1"/>
  <c r="X232" i="1"/>
  <c r="W232" i="1"/>
  <c r="BU232" i="1" s="1"/>
  <c r="BV232" i="1" s="1"/>
  <c r="V232" i="1"/>
  <c r="U232" i="1"/>
  <c r="T232" i="1"/>
  <c r="S232" i="1"/>
  <c r="BE232" i="1" s="1"/>
  <c r="BF232" i="1" s="1"/>
  <c r="R232" i="1"/>
  <c r="BA232" i="1" s="1"/>
  <c r="BB232" i="1" s="1"/>
  <c r="Q232" i="1"/>
  <c r="P232" i="1"/>
  <c r="O232" i="1"/>
  <c r="N232" i="1"/>
  <c r="M232" i="1"/>
  <c r="CE232" i="1" s="1"/>
  <c r="L232" i="1"/>
  <c r="K232" i="1"/>
  <c r="AK232" i="1" s="1"/>
  <c r="CC232" i="1" s="1"/>
  <c r="J232" i="1"/>
  <c r="I232" i="1"/>
  <c r="H232" i="1"/>
  <c r="G232" i="1"/>
  <c r="AG232" i="1" s="1"/>
  <c r="F232" i="1"/>
  <c r="AF232" i="1" s="1"/>
  <c r="E232" i="1"/>
  <c r="AE232" i="1" s="1"/>
  <c r="D232" i="1"/>
  <c r="C232" i="1"/>
  <c r="FO231" i="1"/>
  <c r="FN231" i="1"/>
  <c r="FK231" i="1"/>
  <c r="FJ231" i="1"/>
  <c r="FI231" i="1"/>
  <c r="FH231" i="1"/>
  <c r="CE231" i="1"/>
  <c r="BY231" i="1"/>
  <c r="BZ231" i="1" s="1"/>
  <c r="BV231" i="1"/>
  <c r="BU231" i="1"/>
  <c r="BQ231" i="1"/>
  <c r="BE231" i="1"/>
  <c r="BF231" i="1" s="1"/>
  <c r="BA231" i="1"/>
  <c r="BB231" i="1" s="1"/>
  <c r="AT231" i="1"/>
  <c r="AS231" i="1"/>
  <c r="AP231" i="1"/>
  <c r="AK231" i="1"/>
  <c r="CC231" i="1" s="1"/>
  <c r="AJ231" i="1"/>
  <c r="AF231" i="1"/>
  <c r="AC231" i="1"/>
  <c r="X231" i="1"/>
  <c r="W231" i="1"/>
  <c r="V231" i="1"/>
  <c r="U231" i="1"/>
  <c r="BM231" i="1" s="1"/>
  <c r="BN231" i="1" s="1"/>
  <c r="T231" i="1"/>
  <c r="BI231" i="1" s="1"/>
  <c r="BJ231" i="1" s="1"/>
  <c r="S231" i="1"/>
  <c r="R231" i="1"/>
  <c r="Q231" i="1"/>
  <c r="AW231" i="1" s="1"/>
  <c r="AX231" i="1" s="1"/>
  <c r="P231" i="1"/>
  <c r="O231" i="1"/>
  <c r="AO231" i="1" s="1"/>
  <c r="N231" i="1"/>
  <c r="AN231" i="1" s="1"/>
  <c r="M231" i="1"/>
  <c r="AM231" i="1" s="1"/>
  <c r="L231" i="1"/>
  <c r="K231" i="1"/>
  <c r="J231" i="1"/>
  <c r="I231" i="1"/>
  <c r="AI231" i="1" s="1"/>
  <c r="BR231" i="1" s="1"/>
  <c r="H231" i="1"/>
  <c r="AH231" i="1" s="1"/>
  <c r="G231" i="1"/>
  <c r="AG231" i="1" s="1"/>
  <c r="F231" i="1"/>
  <c r="E231" i="1"/>
  <c r="AE231" i="1" s="1"/>
  <c r="D231" i="1"/>
  <c r="AD231" i="1" s="1"/>
  <c r="C231" i="1"/>
  <c r="FO230" i="1"/>
  <c r="FN230" i="1"/>
  <c r="FK230" i="1"/>
  <c r="FJ230" i="1"/>
  <c r="FM230" i="1" s="1"/>
  <c r="FI230" i="1"/>
  <c r="FH230" i="1"/>
  <c r="CD230" i="1"/>
  <c r="BM230" i="1"/>
  <c r="BN230" i="1" s="1"/>
  <c r="BI230" i="1"/>
  <c r="BJ230" i="1" s="1"/>
  <c r="BE230" i="1"/>
  <c r="BF230" i="1" s="1"/>
  <c r="BB230" i="1"/>
  <c r="BA230" i="1"/>
  <c r="AS230" i="1"/>
  <c r="AO230" i="1"/>
  <c r="AN230" i="1"/>
  <c r="AL230" i="1"/>
  <c r="AK230" i="1"/>
  <c r="CC230" i="1" s="1"/>
  <c r="AJ230" i="1"/>
  <c r="AI230" i="1"/>
  <c r="AH230" i="1"/>
  <c r="AG230" i="1"/>
  <c r="AD230" i="1"/>
  <c r="AC230" i="1"/>
  <c r="X230" i="1"/>
  <c r="BY230" i="1" s="1"/>
  <c r="W230" i="1"/>
  <c r="BU230" i="1" s="1"/>
  <c r="V230" i="1"/>
  <c r="BQ230" i="1" s="1"/>
  <c r="U230" i="1"/>
  <c r="T230" i="1"/>
  <c r="S230" i="1"/>
  <c r="R230" i="1"/>
  <c r="Q230" i="1"/>
  <c r="AW230" i="1" s="1"/>
  <c r="AX230" i="1" s="1"/>
  <c r="P230" i="1"/>
  <c r="O230" i="1"/>
  <c r="N230" i="1"/>
  <c r="M230" i="1"/>
  <c r="L230" i="1"/>
  <c r="K230" i="1"/>
  <c r="J230" i="1"/>
  <c r="I230" i="1"/>
  <c r="H230" i="1"/>
  <c r="G230" i="1"/>
  <c r="F230" i="1"/>
  <c r="AF230" i="1" s="1"/>
  <c r="E230" i="1"/>
  <c r="AE230" i="1" s="1"/>
  <c r="D230" i="1"/>
  <c r="C230" i="1"/>
  <c r="FO229" i="1"/>
  <c r="FN229" i="1"/>
  <c r="FK229" i="1"/>
  <c r="FJ229" i="1"/>
  <c r="FI229" i="1"/>
  <c r="FH229" i="1"/>
  <c r="CE229" i="1"/>
  <c r="BU229" i="1"/>
  <c r="BR229" i="1"/>
  <c r="BQ229" i="1"/>
  <c r="BM229" i="1"/>
  <c r="BN229" i="1" s="1"/>
  <c r="BJ229" i="1"/>
  <c r="BI229" i="1"/>
  <c r="AW229" i="1"/>
  <c r="AS229" i="1"/>
  <c r="AP229" i="1"/>
  <c r="AO229" i="1"/>
  <c r="AK229" i="1"/>
  <c r="CC229" i="1" s="1"/>
  <c r="AJ229" i="1"/>
  <c r="AI229" i="1"/>
  <c r="AF229" i="1"/>
  <c r="AE229" i="1"/>
  <c r="AD229" i="1"/>
  <c r="AC229" i="1"/>
  <c r="X229" i="1"/>
  <c r="BY229" i="1" s="1"/>
  <c r="W229" i="1"/>
  <c r="V229" i="1"/>
  <c r="U229" i="1"/>
  <c r="T229" i="1"/>
  <c r="S229" i="1"/>
  <c r="BE229" i="1" s="1"/>
  <c r="R229" i="1"/>
  <c r="BA229" i="1" s="1"/>
  <c r="BB229" i="1" s="1"/>
  <c r="Q229" i="1"/>
  <c r="P229" i="1"/>
  <c r="O229" i="1"/>
  <c r="N229" i="1"/>
  <c r="AN229" i="1" s="1"/>
  <c r="M229" i="1"/>
  <c r="AM229" i="1" s="1"/>
  <c r="L229" i="1"/>
  <c r="K229" i="1"/>
  <c r="J229" i="1"/>
  <c r="I229" i="1"/>
  <c r="H229" i="1"/>
  <c r="AH229" i="1" s="1"/>
  <c r="G229" i="1"/>
  <c r="AG229" i="1" s="1"/>
  <c r="F229" i="1"/>
  <c r="E229" i="1"/>
  <c r="D229" i="1"/>
  <c r="C229" i="1"/>
  <c r="FO228" i="1"/>
  <c r="FN228" i="1"/>
  <c r="FM228" i="1"/>
  <c r="FK228" i="1"/>
  <c r="FJ228" i="1"/>
  <c r="FI228" i="1"/>
  <c r="FH228" i="1"/>
  <c r="CD228" i="1"/>
  <c r="CC228" i="1"/>
  <c r="BU228" i="1"/>
  <c r="BV228" i="1" s="1"/>
  <c r="BQ228" i="1"/>
  <c r="BR228" i="1" s="1"/>
  <c r="BM228" i="1"/>
  <c r="BN228" i="1" s="1"/>
  <c r="BJ228" i="1"/>
  <c r="BI228" i="1"/>
  <c r="BE228" i="1"/>
  <c r="BF228" i="1" s="1"/>
  <c r="BB228" i="1"/>
  <c r="BA228" i="1"/>
  <c r="AS228" i="1"/>
  <c r="AT228" i="1" s="1"/>
  <c r="AO228" i="1"/>
  <c r="AP228" i="1" s="1"/>
  <c r="AN228" i="1"/>
  <c r="AM228" i="1"/>
  <c r="AI228" i="1"/>
  <c r="AH228" i="1"/>
  <c r="AG228" i="1"/>
  <c r="AE228" i="1"/>
  <c r="AD228" i="1"/>
  <c r="X228" i="1"/>
  <c r="BY228" i="1" s="1"/>
  <c r="BZ228" i="1" s="1"/>
  <c r="W228" i="1"/>
  <c r="V228" i="1"/>
  <c r="U228" i="1"/>
  <c r="T228" i="1"/>
  <c r="S228" i="1"/>
  <c r="R228" i="1"/>
  <c r="Q228" i="1"/>
  <c r="AW228" i="1" s="1"/>
  <c r="AX228" i="1" s="1"/>
  <c r="P228" i="1"/>
  <c r="O228" i="1"/>
  <c r="N228" i="1"/>
  <c r="M228" i="1"/>
  <c r="CE228" i="1" s="1"/>
  <c r="L228" i="1"/>
  <c r="AL228" i="1" s="1"/>
  <c r="K228" i="1"/>
  <c r="AK228" i="1" s="1"/>
  <c r="J228" i="1"/>
  <c r="AJ228" i="1" s="1"/>
  <c r="I228" i="1"/>
  <c r="H228" i="1"/>
  <c r="G228" i="1"/>
  <c r="F228" i="1"/>
  <c r="AF228" i="1" s="1"/>
  <c r="E228" i="1"/>
  <c r="D228" i="1"/>
  <c r="C228" i="1"/>
  <c r="AC228" i="1" s="1"/>
  <c r="FO227" i="1"/>
  <c r="FN227" i="1"/>
  <c r="FM227" i="1"/>
  <c r="FK227" i="1"/>
  <c r="FJ227" i="1"/>
  <c r="FI227" i="1"/>
  <c r="FH227" i="1"/>
  <c r="CE227" i="1"/>
  <c r="CC227" i="1"/>
  <c r="BY227" i="1"/>
  <c r="BV227" i="1"/>
  <c r="BU227" i="1"/>
  <c r="BQ227" i="1"/>
  <c r="BJ227" i="1"/>
  <c r="BI227" i="1"/>
  <c r="BA227" i="1"/>
  <c r="BB227" i="1" s="1"/>
  <c r="AW227" i="1"/>
  <c r="AX227" i="1" s="1"/>
  <c r="AK227" i="1"/>
  <c r="AJ227" i="1"/>
  <c r="AI227" i="1"/>
  <c r="BZ227" i="1" s="1"/>
  <c r="AF227" i="1"/>
  <c r="AE227" i="1"/>
  <c r="X227" i="1"/>
  <c r="W227" i="1"/>
  <c r="V227" i="1"/>
  <c r="U227" i="1"/>
  <c r="BM227" i="1" s="1"/>
  <c r="BN227" i="1" s="1"/>
  <c r="T227" i="1"/>
  <c r="S227" i="1"/>
  <c r="BE227" i="1" s="1"/>
  <c r="BF227" i="1" s="1"/>
  <c r="R227" i="1"/>
  <c r="Q227" i="1"/>
  <c r="P227" i="1"/>
  <c r="AS227" i="1" s="1"/>
  <c r="AT227" i="1" s="1"/>
  <c r="O227" i="1"/>
  <c r="AO227" i="1" s="1"/>
  <c r="AP227" i="1" s="1"/>
  <c r="N227" i="1"/>
  <c r="AN227" i="1" s="1"/>
  <c r="M227" i="1"/>
  <c r="AM227" i="1" s="1"/>
  <c r="L227" i="1"/>
  <c r="K227" i="1"/>
  <c r="J227" i="1"/>
  <c r="I227" i="1"/>
  <c r="H227" i="1"/>
  <c r="AH227" i="1" s="1"/>
  <c r="G227" i="1"/>
  <c r="AG227" i="1" s="1"/>
  <c r="F227" i="1"/>
  <c r="E227" i="1"/>
  <c r="D227" i="1"/>
  <c r="AD227" i="1" s="1"/>
  <c r="C227" i="1"/>
  <c r="AC227" i="1" s="1"/>
  <c r="FO226" i="1"/>
  <c r="FN226" i="1"/>
  <c r="FK226" i="1"/>
  <c r="FJ226" i="1"/>
  <c r="FM226" i="1" s="1"/>
  <c r="FI226" i="1"/>
  <c r="FH226" i="1"/>
  <c r="BY226" i="1"/>
  <c r="BQ226" i="1"/>
  <c r="BN226" i="1"/>
  <c r="BM226" i="1"/>
  <c r="BI226" i="1"/>
  <c r="BJ226" i="1" s="1"/>
  <c r="BF226" i="1"/>
  <c r="AS226" i="1"/>
  <c r="AT226" i="1" s="1"/>
  <c r="AP226" i="1"/>
  <c r="AO226" i="1"/>
  <c r="AN226" i="1"/>
  <c r="AM226" i="1"/>
  <c r="AL226" i="1"/>
  <c r="AK226" i="1"/>
  <c r="CC226" i="1" s="1"/>
  <c r="AJ226" i="1"/>
  <c r="AI226" i="1"/>
  <c r="AH226" i="1"/>
  <c r="AD226" i="1"/>
  <c r="AC226" i="1"/>
  <c r="X226" i="1"/>
  <c r="W226" i="1"/>
  <c r="BU226" i="1" s="1"/>
  <c r="V226" i="1"/>
  <c r="U226" i="1"/>
  <c r="T226" i="1"/>
  <c r="S226" i="1"/>
  <c r="BE226" i="1" s="1"/>
  <c r="R226" i="1"/>
  <c r="BA226" i="1" s="1"/>
  <c r="BB226" i="1" s="1"/>
  <c r="Q226" i="1"/>
  <c r="AW226" i="1" s="1"/>
  <c r="AX226" i="1" s="1"/>
  <c r="P226" i="1"/>
  <c r="O226" i="1"/>
  <c r="N226" i="1"/>
  <c r="M226" i="1"/>
  <c r="CE226" i="1" s="1"/>
  <c r="L226" i="1"/>
  <c r="CD226" i="1" s="1"/>
  <c r="K226" i="1"/>
  <c r="J226" i="1"/>
  <c r="I226" i="1"/>
  <c r="H226" i="1"/>
  <c r="G226" i="1"/>
  <c r="AG226" i="1" s="1"/>
  <c r="F226" i="1"/>
  <c r="AF226" i="1" s="1"/>
  <c r="E226" i="1"/>
  <c r="AE226" i="1" s="1"/>
  <c r="D226" i="1"/>
  <c r="C226" i="1"/>
  <c r="FO225" i="1"/>
  <c r="FN225" i="1"/>
  <c r="FK225" i="1"/>
  <c r="FJ225" i="1"/>
  <c r="FM225" i="1" s="1"/>
  <c r="FI225" i="1"/>
  <c r="FH225" i="1"/>
  <c r="CE225" i="1"/>
  <c r="CC225" i="1"/>
  <c r="BR225" i="1"/>
  <c r="BQ225" i="1"/>
  <c r="BN225" i="1"/>
  <c r="AW225" i="1"/>
  <c r="AX225" i="1" s="1"/>
  <c r="AT225" i="1"/>
  <c r="AO225" i="1"/>
  <c r="AP225" i="1" s="1"/>
  <c r="AN225" i="1"/>
  <c r="AM225" i="1"/>
  <c r="AK225" i="1"/>
  <c r="AJ225" i="1"/>
  <c r="AI225" i="1"/>
  <c r="AF225" i="1"/>
  <c r="AE225" i="1"/>
  <c r="AD225" i="1"/>
  <c r="AC225" i="1"/>
  <c r="X225" i="1"/>
  <c r="BY225" i="1" s="1"/>
  <c r="W225" i="1"/>
  <c r="BU225" i="1" s="1"/>
  <c r="V225" i="1"/>
  <c r="U225" i="1"/>
  <c r="BM225" i="1" s="1"/>
  <c r="T225" i="1"/>
  <c r="BI225" i="1" s="1"/>
  <c r="BJ225" i="1" s="1"/>
  <c r="S225" i="1"/>
  <c r="BE225" i="1" s="1"/>
  <c r="BF225" i="1" s="1"/>
  <c r="R225" i="1"/>
  <c r="BA225" i="1" s="1"/>
  <c r="BB225" i="1" s="1"/>
  <c r="Q225" i="1"/>
  <c r="P225" i="1"/>
  <c r="AS225" i="1" s="1"/>
  <c r="O225" i="1"/>
  <c r="N225" i="1"/>
  <c r="M225" i="1"/>
  <c r="L225" i="1"/>
  <c r="K225" i="1"/>
  <c r="J225" i="1"/>
  <c r="I225" i="1"/>
  <c r="H225" i="1"/>
  <c r="AH225" i="1" s="1"/>
  <c r="G225" i="1"/>
  <c r="AG225" i="1" s="1"/>
  <c r="F225" i="1"/>
  <c r="E225" i="1"/>
  <c r="D225" i="1"/>
  <c r="C225" i="1"/>
  <c r="FO224" i="1"/>
  <c r="FK224" i="1"/>
  <c r="FJ224" i="1"/>
  <c r="FI224" i="1"/>
  <c r="FH224" i="1"/>
  <c r="CC224" i="1"/>
  <c r="BM224" i="1"/>
  <c r="BN224" i="1" s="1"/>
  <c r="BJ224" i="1"/>
  <c r="BI224" i="1"/>
  <c r="BE224" i="1"/>
  <c r="AS224" i="1"/>
  <c r="AT224" i="1" s="1"/>
  <c r="AP224" i="1"/>
  <c r="AJ224" i="1"/>
  <c r="AI224" i="1"/>
  <c r="AH224" i="1"/>
  <c r="AG224" i="1"/>
  <c r="AD224" i="1"/>
  <c r="AC224" i="1"/>
  <c r="X224" i="1"/>
  <c r="BY224" i="1" s="1"/>
  <c r="BZ224" i="1" s="1"/>
  <c r="W224" i="1"/>
  <c r="BU224" i="1" s="1"/>
  <c r="V224" i="1"/>
  <c r="BQ224" i="1" s="1"/>
  <c r="U224" i="1"/>
  <c r="T224" i="1"/>
  <c r="S224" i="1"/>
  <c r="R224" i="1"/>
  <c r="BA224" i="1" s="1"/>
  <c r="BB224" i="1" s="1"/>
  <c r="Q224" i="1"/>
  <c r="AW224" i="1" s="1"/>
  <c r="AX224" i="1" s="1"/>
  <c r="P224" i="1"/>
  <c r="O224" i="1"/>
  <c r="AO224" i="1" s="1"/>
  <c r="N224" i="1"/>
  <c r="AN224" i="1" s="1"/>
  <c r="M224" i="1"/>
  <c r="L224" i="1"/>
  <c r="AL224" i="1" s="1"/>
  <c r="K224" i="1"/>
  <c r="AK224" i="1" s="1"/>
  <c r="J224" i="1"/>
  <c r="I224" i="1"/>
  <c r="H224" i="1"/>
  <c r="G224" i="1"/>
  <c r="F224" i="1"/>
  <c r="AF224" i="1" s="1"/>
  <c r="E224" i="1"/>
  <c r="AE224" i="1" s="1"/>
  <c r="D224" i="1"/>
  <c r="C224" i="1"/>
  <c r="FO223" i="1"/>
  <c r="FM223" i="1"/>
  <c r="FK223" i="1"/>
  <c r="FJ223" i="1"/>
  <c r="FI223" i="1"/>
  <c r="FH223" i="1"/>
  <c r="CF223" i="1"/>
  <c r="CE223" i="1"/>
  <c r="CC223" i="1"/>
  <c r="BY223" i="1"/>
  <c r="BU223" i="1"/>
  <c r="BR223" i="1"/>
  <c r="BQ223" i="1"/>
  <c r="BI223" i="1"/>
  <c r="BJ223" i="1" s="1"/>
  <c r="BA223" i="1"/>
  <c r="AW223" i="1"/>
  <c r="AS223" i="1"/>
  <c r="AT223" i="1" s="1"/>
  <c r="AK223" i="1"/>
  <c r="AJ223" i="1"/>
  <c r="AI223" i="1"/>
  <c r="AX223" i="1" s="1"/>
  <c r="AH223" i="1"/>
  <c r="AF223" i="1"/>
  <c r="AE223" i="1"/>
  <c r="AD223" i="1"/>
  <c r="X223" i="1"/>
  <c r="W223" i="1"/>
  <c r="V223" i="1"/>
  <c r="U223" i="1"/>
  <c r="BM223" i="1" s="1"/>
  <c r="BN223" i="1" s="1"/>
  <c r="T223" i="1"/>
  <c r="S223" i="1"/>
  <c r="BE223" i="1" s="1"/>
  <c r="BF223" i="1" s="1"/>
  <c r="R223" i="1"/>
  <c r="Q223" i="1"/>
  <c r="P223" i="1"/>
  <c r="O223" i="1"/>
  <c r="AO223" i="1" s="1"/>
  <c r="AP223" i="1" s="1"/>
  <c r="N223" i="1"/>
  <c r="AN223" i="1" s="1"/>
  <c r="M223" i="1"/>
  <c r="AM223" i="1" s="1"/>
  <c r="L223" i="1"/>
  <c r="K223" i="1"/>
  <c r="J223" i="1"/>
  <c r="I223" i="1"/>
  <c r="H223" i="1"/>
  <c r="G223" i="1"/>
  <c r="AG223" i="1" s="1"/>
  <c r="F223" i="1"/>
  <c r="E223" i="1"/>
  <c r="D223" i="1"/>
  <c r="C223" i="1"/>
  <c r="AC223" i="1" s="1"/>
  <c r="FO222" i="1"/>
  <c r="FN222" i="1"/>
  <c r="FK222" i="1"/>
  <c r="FJ222" i="1"/>
  <c r="FI222" i="1"/>
  <c r="FH222" i="1"/>
  <c r="CD222" i="1"/>
  <c r="BY222" i="1"/>
  <c r="BZ222" i="1" s="1"/>
  <c r="BQ222" i="1"/>
  <c r="BR222" i="1" s="1"/>
  <c r="BM222" i="1"/>
  <c r="BN222" i="1" s="1"/>
  <c r="BB222" i="1"/>
  <c r="BA222" i="1"/>
  <c r="AX222" i="1"/>
  <c r="AS222" i="1"/>
  <c r="AT222" i="1" s="1"/>
  <c r="AP222" i="1"/>
  <c r="AO222" i="1"/>
  <c r="AN222" i="1"/>
  <c r="AM222" i="1"/>
  <c r="AL222" i="1"/>
  <c r="AK222" i="1"/>
  <c r="CC222" i="1" s="1"/>
  <c r="AD222" i="1"/>
  <c r="AC222" i="1"/>
  <c r="X222" i="1"/>
  <c r="W222" i="1"/>
  <c r="BU222" i="1" s="1"/>
  <c r="BV222" i="1" s="1"/>
  <c r="V222" i="1"/>
  <c r="U222" i="1"/>
  <c r="T222" i="1"/>
  <c r="BI222" i="1" s="1"/>
  <c r="BJ222" i="1" s="1"/>
  <c r="S222" i="1"/>
  <c r="BE222" i="1" s="1"/>
  <c r="BF222" i="1" s="1"/>
  <c r="R222" i="1"/>
  <c r="Q222" i="1"/>
  <c r="AW222" i="1" s="1"/>
  <c r="P222" i="1"/>
  <c r="O222" i="1"/>
  <c r="N222" i="1"/>
  <c r="M222" i="1"/>
  <c r="CE222" i="1" s="1"/>
  <c r="L222" i="1"/>
  <c r="K222" i="1"/>
  <c r="J222" i="1"/>
  <c r="AJ222" i="1" s="1"/>
  <c r="I222" i="1"/>
  <c r="AI222" i="1" s="1"/>
  <c r="H222" i="1"/>
  <c r="AH222" i="1" s="1"/>
  <c r="G222" i="1"/>
  <c r="AG222" i="1" s="1"/>
  <c r="F222" i="1"/>
  <c r="AF222" i="1" s="1"/>
  <c r="E222" i="1"/>
  <c r="AE222" i="1" s="1"/>
  <c r="D222" i="1"/>
  <c r="C222" i="1"/>
  <c r="FO221" i="1"/>
  <c r="FN221" i="1"/>
  <c r="FK221" i="1"/>
  <c r="FJ221" i="1"/>
  <c r="FI221" i="1"/>
  <c r="FH221" i="1"/>
  <c r="CC221" i="1"/>
  <c r="BV221" i="1"/>
  <c r="BU221" i="1"/>
  <c r="BQ221" i="1"/>
  <c r="AW221" i="1"/>
  <c r="AX221" i="1" s="1"/>
  <c r="AO221" i="1"/>
  <c r="AP221" i="1" s="1"/>
  <c r="AN221" i="1"/>
  <c r="AM221" i="1"/>
  <c r="AK221" i="1"/>
  <c r="AJ221" i="1"/>
  <c r="AI221" i="1"/>
  <c r="BR221" i="1" s="1"/>
  <c r="AF221" i="1"/>
  <c r="AE221" i="1"/>
  <c r="AC221" i="1"/>
  <c r="X221" i="1"/>
  <c r="BY221" i="1" s="1"/>
  <c r="W221" i="1"/>
  <c r="V221" i="1"/>
  <c r="U221" i="1"/>
  <c r="BM221" i="1" s="1"/>
  <c r="BN221" i="1" s="1"/>
  <c r="T221" i="1"/>
  <c r="BI221" i="1" s="1"/>
  <c r="BJ221" i="1" s="1"/>
  <c r="S221" i="1"/>
  <c r="BE221" i="1" s="1"/>
  <c r="BF221" i="1" s="1"/>
  <c r="R221" i="1"/>
  <c r="BA221" i="1" s="1"/>
  <c r="BB221" i="1" s="1"/>
  <c r="Q221" i="1"/>
  <c r="P221" i="1"/>
  <c r="AS221" i="1" s="1"/>
  <c r="AT221" i="1" s="1"/>
  <c r="O221" i="1"/>
  <c r="N221" i="1"/>
  <c r="M221" i="1"/>
  <c r="CE221" i="1" s="1"/>
  <c r="L221" i="1"/>
  <c r="K221" i="1"/>
  <c r="J221" i="1"/>
  <c r="I221" i="1"/>
  <c r="H221" i="1"/>
  <c r="AH221" i="1" s="1"/>
  <c r="G221" i="1"/>
  <c r="AG221" i="1" s="1"/>
  <c r="F221" i="1"/>
  <c r="E221" i="1"/>
  <c r="D221" i="1"/>
  <c r="AD221" i="1" s="1"/>
  <c r="C221" i="1"/>
  <c r="FO220" i="1"/>
  <c r="FK220" i="1"/>
  <c r="FJ220" i="1"/>
  <c r="FI220" i="1"/>
  <c r="FH220" i="1"/>
  <c r="CD220" i="1"/>
  <c r="CC220" i="1"/>
  <c r="BZ220" i="1"/>
  <c r="BY220" i="1"/>
  <c r="BQ220" i="1"/>
  <c r="BR220" i="1" s="1"/>
  <c r="BM220" i="1"/>
  <c r="BN220" i="1" s="1"/>
  <c r="BJ220" i="1"/>
  <c r="BI220" i="1"/>
  <c r="BE220" i="1"/>
  <c r="BF220" i="1" s="1"/>
  <c r="BA220" i="1"/>
  <c r="BB220" i="1" s="1"/>
  <c r="AX220" i="1"/>
  <c r="AS220" i="1"/>
  <c r="AN220" i="1"/>
  <c r="AM220" i="1"/>
  <c r="AJ220" i="1"/>
  <c r="AI220" i="1"/>
  <c r="AH220" i="1"/>
  <c r="AG220" i="1"/>
  <c r="AE220" i="1"/>
  <c r="AD220" i="1"/>
  <c r="X220" i="1"/>
  <c r="W220" i="1"/>
  <c r="BU220" i="1" s="1"/>
  <c r="BV220" i="1" s="1"/>
  <c r="V220" i="1"/>
  <c r="U220" i="1"/>
  <c r="T220" i="1"/>
  <c r="S220" i="1"/>
  <c r="R220" i="1"/>
  <c r="Q220" i="1"/>
  <c r="AW220" i="1" s="1"/>
  <c r="P220" i="1"/>
  <c r="O220" i="1"/>
  <c r="AO220" i="1" s="1"/>
  <c r="AP220" i="1" s="1"/>
  <c r="N220" i="1"/>
  <c r="M220" i="1"/>
  <c r="CE220" i="1" s="1"/>
  <c r="L220" i="1"/>
  <c r="AL220" i="1" s="1"/>
  <c r="K220" i="1"/>
  <c r="AK220" i="1" s="1"/>
  <c r="J220" i="1"/>
  <c r="I220" i="1"/>
  <c r="H220" i="1"/>
  <c r="G220" i="1"/>
  <c r="F220" i="1"/>
  <c r="AF220" i="1" s="1"/>
  <c r="E220" i="1"/>
  <c r="D220" i="1"/>
  <c r="C220" i="1"/>
  <c r="AC220" i="1" s="1"/>
  <c r="FO219" i="1"/>
  <c r="FK219" i="1"/>
  <c r="FJ219" i="1"/>
  <c r="FI219" i="1"/>
  <c r="FH219" i="1"/>
  <c r="CC219" i="1"/>
  <c r="BY219" i="1"/>
  <c r="BZ219" i="1" s="1"/>
  <c r="BU219" i="1"/>
  <c r="BQ219" i="1"/>
  <c r="BJ219" i="1"/>
  <c r="BI219" i="1"/>
  <c r="AK219" i="1"/>
  <c r="AJ219" i="1"/>
  <c r="AI219" i="1"/>
  <c r="AH219" i="1"/>
  <c r="AG219" i="1"/>
  <c r="AD219" i="1"/>
  <c r="AC219" i="1"/>
  <c r="X219" i="1"/>
  <c r="W219" i="1"/>
  <c r="V219" i="1"/>
  <c r="U219" i="1"/>
  <c r="BM219" i="1" s="1"/>
  <c r="BN219" i="1" s="1"/>
  <c r="T219" i="1"/>
  <c r="S219" i="1"/>
  <c r="BE219" i="1" s="1"/>
  <c r="R219" i="1"/>
  <c r="BA219" i="1" s="1"/>
  <c r="BB219" i="1" s="1"/>
  <c r="Q219" i="1"/>
  <c r="AW219" i="1" s="1"/>
  <c r="AX219" i="1" s="1"/>
  <c r="P219" i="1"/>
  <c r="AS219" i="1" s="1"/>
  <c r="O219" i="1"/>
  <c r="AO219" i="1" s="1"/>
  <c r="N219" i="1"/>
  <c r="AN219" i="1" s="1"/>
  <c r="M219" i="1"/>
  <c r="L219" i="1"/>
  <c r="K219" i="1"/>
  <c r="J219" i="1"/>
  <c r="I219" i="1"/>
  <c r="H219" i="1"/>
  <c r="G219" i="1"/>
  <c r="F219" i="1"/>
  <c r="AF219" i="1" s="1"/>
  <c r="E219" i="1"/>
  <c r="AE219" i="1" s="1"/>
  <c r="D219" i="1"/>
  <c r="C219" i="1"/>
  <c r="FO218" i="1"/>
  <c r="FN218" i="1"/>
  <c r="FK218" i="1"/>
  <c r="FJ218" i="1"/>
  <c r="FM218" i="1" s="1"/>
  <c r="FI218" i="1"/>
  <c r="FH218" i="1"/>
  <c r="BN218" i="1"/>
  <c r="BI218" i="1"/>
  <c r="BJ218" i="1" s="1"/>
  <c r="BE218" i="1"/>
  <c r="BF218" i="1" s="1"/>
  <c r="BA218" i="1"/>
  <c r="AO218" i="1"/>
  <c r="AN218" i="1"/>
  <c r="AI218" i="1"/>
  <c r="AH218" i="1"/>
  <c r="AG218" i="1"/>
  <c r="AC218" i="1"/>
  <c r="X218" i="1"/>
  <c r="BY218" i="1" s="1"/>
  <c r="BZ218" i="1" s="1"/>
  <c r="W218" i="1"/>
  <c r="BU218" i="1" s="1"/>
  <c r="BV218" i="1" s="1"/>
  <c r="V218" i="1"/>
  <c r="BQ218" i="1" s="1"/>
  <c r="BR218" i="1" s="1"/>
  <c r="U218" i="1"/>
  <c r="BM218" i="1" s="1"/>
  <c r="T218" i="1"/>
  <c r="S218" i="1"/>
  <c r="R218" i="1"/>
  <c r="Q218" i="1"/>
  <c r="AW218" i="1" s="1"/>
  <c r="P218" i="1"/>
  <c r="AS218" i="1" s="1"/>
  <c r="AT218" i="1" s="1"/>
  <c r="O218" i="1"/>
  <c r="N218" i="1"/>
  <c r="M218" i="1"/>
  <c r="L218" i="1"/>
  <c r="K218" i="1"/>
  <c r="AK218" i="1" s="1"/>
  <c r="CC218" i="1" s="1"/>
  <c r="J218" i="1"/>
  <c r="AJ218" i="1" s="1"/>
  <c r="I218" i="1"/>
  <c r="H218" i="1"/>
  <c r="G218" i="1"/>
  <c r="F218" i="1"/>
  <c r="AF218" i="1" s="1"/>
  <c r="E218" i="1"/>
  <c r="AE218" i="1" s="1"/>
  <c r="D218" i="1"/>
  <c r="AD218" i="1" s="1"/>
  <c r="C218" i="1"/>
  <c r="FO217" i="1"/>
  <c r="FN217" i="1"/>
  <c r="FM217" i="1"/>
  <c r="FK217" i="1"/>
  <c r="FJ217" i="1"/>
  <c r="FI217" i="1"/>
  <c r="FH217" i="1"/>
  <c r="BQ217" i="1"/>
  <c r="BR217" i="1" s="1"/>
  <c r="BM217" i="1"/>
  <c r="BN217" i="1" s="1"/>
  <c r="BJ217" i="1"/>
  <c r="BI217" i="1"/>
  <c r="BA217" i="1"/>
  <c r="BB217" i="1" s="1"/>
  <c r="AW217" i="1"/>
  <c r="AX217" i="1" s="1"/>
  <c r="AT217" i="1"/>
  <c r="AS217" i="1"/>
  <c r="AO217" i="1"/>
  <c r="AP217" i="1" s="1"/>
  <c r="AN217" i="1"/>
  <c r="AM217" i="1"/>
  <c r="AL217" i="1"/>
  <c r="AI217" i="1"/>
  <c r="AH217" i="1"/>
  <c r="AG217" i="1"/>
  <c r="AF217" i="1"/>
  <c r="AE217" i="1"/>
  <c r="AD217" i="1"/>
  <c r="AC217" i="1"/>
  <c r="X217" i="1"/>
  <c r="BY217" i="1" s="1"/>
  <c r="BZ217" i="1" s="1"/>
  <c r="W217" i="1"/>
  <c r="BU217" i="1" s="1"/>
  <c r="BV217" i="1" s="1"/>
  <c r="V217" i="1"/>
  <c r="U217" i="1"/>
  <c r="T217" i="1"/>
  <c r="S217" i="1"/>
  <c r="BE217" i="1" s="1"/>
  <c r="BF217" i="1" s="1"/>
  <c r="R217" i="1"/>
  <c r="Q217" i="1"/>
  <c r="P217" i="1"/>
  <c r="O217" i="1"/>
  <c r="N217" i="1"/>
  <c r="M217" i="1"/>
  <c r="CE217" i="1" s="1"/>
  <c r="L217" i="1"/>
  <c r="CD217" i="1" s="1"/>
  <c r="K217" i="1"/>
  <c r="AK217" i="1" s="1"/>
  <c r="CC217" i="1" s="1"/>
  <c r="J217" i="1"/>
  <c r="AJ217" i="1" s="1"/>
  <c r="I217" i="1"/>
  <c r="H217" i="1"/>
  <c r="G217" i="1"/>
  <c r="F217" i="1"/>
  <c r="E217" i="1"/>
  <c r="D217" i="1"/>
  <c r="C217" i="1"/>
  <c r="FO216" i="1"/>
  <c r="FN216" i="1"/>
  <c r="FM216" i="1"/>
  <c r="FK216" i="1"/>
  <c r="FJ216" i="1"/>
  <c r="FI216" i="1"/>
  <c r="FH216" i="1"/>
  <c r="CE216" i="1"/>
  <c r="BY216" i="1"/>
  <c r="BU216" i="1"/>
  <c r="BJ216" i="1"/>
  <c r="BE216" i="1"/>
  <c r="BF216" i="1" s="1"/>
  <c r="BA216" i="1"/>
  <c r="BB216" i="1" s="1"/>
  <c r="AT216" i="1"/>
  <c r="AO216" i="1"/>
  <c r="AP216" i="1" s="1"/>
  <c r="AN216" i="1"/>
  <c r="AL216" i="1"/>
  <c r="AH216" i="1"/>
  <c r="AG216" i="1"/>
  <c r="AF216" i="1"/>
  <c r="AC216" i="1"/>
  <c r="X216" i="1"/>
  <c r="W216" i="1"/>
  <c r="V216" i="1"/>
  <c r="BQ216" i="1" s="1"/>
  <c r="U216" i="1"/>
  <c r="BM216" i="1" s="1"/>
  <c r="BN216" i="1" s="1"/>
  <c r="T216" i="1"/>
  <c r="BI216" i="1" s="1"/>
  <c r="S216" i="1"/>
  <c r="R216" i="1"/>
  <c r="Q216" i="1"/>
  <c r="AW216" i="1" s="1"/>
  <c r="P216" i="1"/>
  <c r="AS216" i="1" s="1"/>
  <c r="O216" i="1"/>
  <c r="N216" i="1"/>
  <c r="M216" i="1"/>
  <c r="AM216" i="1" s="1"/>
  <c r="L216" i="1"/>
  <c r="CD216" i="1" s="1"/>
  <c r="K216" i="1"/>
  <c r="AK216" i="1" s="1"/>
  <c r="CC216" i="1" s="1"/>
  <c r="J216" i="1"/>
  <c r="AJ216" i="1" s="1"/>
  <c r="I216" i="1"/>
  <c r="AI216" i="1" s="1"/>
  <c r="H216" i="1"/>
  <c r="G216" i="1"/>
  <c r="F216" i="1"/>
  <c r="E216" i="1"/>
  <c r="AE216" i="1" s="1"/>
  <c r="D216" i="1"/>
  <c r="AD216" i="1" s="1"/>
  <c r="C216" i="1"/>
  <c r="FO215" i="1"/>
  <c r="FN215" i="1"/>
  <c r="FK215" i="1"/>
  <c r="FJ215" i="1"/>
  <c r="FI215" i="1"/>
  <c r="FH215" i="1"/>
  <c r="CD215" i="1"/>
  <c r="BY215" i="1"/>
  <c r="BZ215" i="1" s="1"/>
  <c r="BV215" i="1"/>
  <c r="BU215" i="1"/>
  <c r="BR215" i="1"/>
  <c r="BM215" i="1"/>
  <c r="BN215" i="1" s="1"/>
  <c r="BJ215" i="1"/>
  <c r="BI215" i="1"/>
  <c r="BA215" i="1"/>
  <c r="BB215" i="1" s="1"/>
  <c r="AW215" i="1"/>
  <c r="AX215" i="1" s="1"/>
  <c r="AO215" i="1"/>
  <c r="AP215" i="1" s="1"/>
  <c r="AL215" i="1"/>
  <c r="AI215" i="1"/>
  <c r="AH215" i="1"/>
  <c r="AG215" i="1"/>
  <c r="AF215" i="1"/>
  <c r="AD215" i="1"/>
  <c r="AC215" i="1"/>
  <c r="X215" i="1"/>
  <c r="W215" i="1"/>
  <c r="V215" i="1"/>
  <c r="BQ215" i="1" s="1"/>
  <c r="U215" i="1"/>
  <c r="T215" i="1"/>
  <c r="S215" i="1"/>
  <c r="BE215" i="1" s="1"/>
  <c r="BF215" i="1" s="1"/>
  <c r="R215" i="1"/>
  <c r="Q215" i="1"/>
  <c r="P215" i="1"/>
  <c r="AS215" i="1" s="1"/>
  <c r="AT215" i="1" s="1"/>
  <c r="O215" i="1"/>
  <c r="N215" i="1"/>
  <c r="AN215" i="1" s="1"/>
  <c r="M215" i="1"/>
  <c r="L215" i="1"/>
  <c r="K215" i="1"/>
  <c r="AK215" i="1" s="1"/>
  <c r="CC215" i="1" s="1"/>
  <c r="J215" i="1"/>
  <c r="AJ215" i="1" s="1"/>
  <c r="I215" i="1"/>
  <c r="H215" i="1"/>
  <c r="G215" i="1"/>
  <c r="F215" i="1"/>
  <c r="E215" i="1"/>
  <c r="AE215" i="1" s="1"/>
  <c r="D215" i="1"/>
  <c r="C215" i="1"/>
  <c r="FO214" i="1"/>
  <c r="FN214" i="1"/>
  <c r="FK214" i="1"/>
  <c r="FJ214" i="1"/>
  <c r="FI214" i="1"/>
  <c r="FH214" i="1"/>
  <c r="CE214" i="1"/>
  <c r="BE214" i="1"/>
  <c r="BF214" i="1" s="1"/>
  <c r="BA214" i="1"/>
  <c r="BB214" i="1" s="1"/>
  <c r="AW214" i="1"/>
  <c r="AX214" i="1" s="1"/>
  <c r="AT214" i="1"/>
  <c r="AO214" i="1"/>
  <c r="AP214" i="1" s="1"/>
  <c r="AN214" i="1"/>
  <c r="AM214" i="1"/>
  <c r="AG214" i="1"/>
  <c r="AF214" i="1"/>
  <c r="AC214" i="1"/>
  <c r="X214" i="1"/>
  <c r="BY214" i="1" s="1"/>
  <c r="W214" i="1"/>
  <c r="BU214" i="1" s="1"/>
  <c r="V214" i="1"/>
  <c r="BQ214" i="1" s="1"/>
  <c r="U214" i="1"/>
  <c r="BM214" i="1" s="1"/>
  <c r="BN214" i="1" s="1"/>
  <c r="T214" i="1"/>
  <c r="BI214" i="1" s="1"/>
  <c r="BJ214" i="1" s="1"/>
  <c r="S214" i="1"/>
  <c r="R214" i="1"/>
  <c r="Q214" i="1"/>
  <c r="P214" i="1"/>
  <c r="AS214" i="1" s="1"/>
  <c r="O214" i="1"/>
  <c r="N214" i="1"/>
  <c r="M214" i="1"/>
  <c r="L214" i="1"/>
  <c r="K214" i="1"/>
  <c r="AK214" i="1" s="1"/>
  <c r="CC214" i="1" s="1"/>
  <c r="J214" i="1"/>
  <c r="AJ214" i="1" s="1"/>
  <c r="I214" i="1"/>
  <c r="AI214" i="1" s="1"/>
  <c r="H214" i="1"/>
  <c r="AH214" i="1" s="1"/>
  <c r="G214" i="1"/>
  <c r="F214" i="1"/>
  <c r="E214" i="1"/>
  <c r="AE214" i="1" s="1"/>
  <c r="D214" i="1"/>
  <c r="AD214" i="1" s="1"/>
  <c r="C214" i="1"/>
  <c r="FO213" i="1"/>
  <c r="FK213" i="1"/>
  <c r="FJ213" i="1"/>
  <c r="FI213" i="1"/>
  <c r="FH213" i="1"/>
  <c r="CE213" i="1"/>
  <c r="BM213" i="1"/>
  <c r="BN213" i="1" s="1"/>
  <c r="BJ213" i="1"/>
  <c r="BI213" i="1"/>
  <c r="BA213" i="1"/>
  <c r="BB213" i="1" s="1"/>
  <c r="AX213" i="1"/>
  <c r="AS213" i="1"/>
  <c r="AT213" i="1" s="1"/>
  <c r="AO213" i="1"/>
  <c r="AP213" i="1" s="1"/>
  <c r="AN213" i="1"/>
  <c r="AI213" i="1"/>
  <c r="AH213" i="1"/>
  <c r="AG213" i="1"/>
  <c r="AF213" i="1"/>
  <c r="AC213" i="1"/>
  <c r="X213" i="1"/>
  <c r="BY213" i="1" s="1"/>
  <c r="BZ213" i="1" s="1"/>
  <c r="W213" i="1"/>
  <c r="BU213" i="1" s="1"/>
  <c r="BV213" i="1" s="1"/>
  <c r="V213" i="1"/>
  <c r="BQ213" i="1" s="1"/>
  <c r="BR213" i="1" s="1"/>
  <c r="U213" i="1"/>
  <c r="T213" i="1"/>
  <c r="S213" i="1"/>
  <c r="BE213" i="1" s="1"/>
  <c r="BF213" i="1" s="1"/>
  <c r="R213" i="1"/>
  <c r="Q213" i="1"/>
  <c r="AW213" i="1" s="1"/>
  <c r="P213" i="1"/>
  <c r="O213" i="1"/>
  <c r="N213" i="1"/>
  <c r="M213" i="1"/>
  <c r="AM213" i="1" s="1"/>
  <c r="L213" i="1"/>
  <c r="K213" i="1"/>
  <c r="AK213" i="1" s="1"/>
  <c r="CC213" i="1" s="1"/>
  <c r="J213" i="1"/>
  <c r="AJ213" i="1" s="1"/>
  <c r="I213" i="1"/>
  <c r="H213" i="1"/>
  <c r="G213" i="1"/>
  <c r="F213" i="1"/>
  <c r="E213" i="1"/>
  <c r="AE213" i="1" s="1"/>
  <c r="D213" i="1"/>
  <c r="AD213" i="1" s="1"/>
  <c r="C213" i="1"/>
  <c r="FO212" i="1"/>
  <c r="FK212" i="1"/>
  <c r="FJ212" i="1"/>
  <c r="FI212" i="1"/>
  <c r="FH212" i="1"/>
  <c r="CC212" i="1"/>
  <c r="BU212" i="1"/>
  <c r="BV212" i="1" s="1"/>
  <c r="BM212" i="1"/>
  <c r="BN212" i="1" s="1"/>
  <c r="BE212" i="1"/>
  <c r="BF212" i="1" s="1"/>
  <c r="BA212" i="1"/>
  <c r="AO212" i="1"/>
  <c r="AN212" i="1"/>
  <c r="AM212" i="1"/>
  <c r="AL212" i="1"/>
  <c r="AI212" i="1"/>
  <c r="BR212" i="1" s="1"/>
  <c r="AH212" i="1"/>
  <c r="AG212" i="1"/>
  <c r="AF212" i="1"/>
  <c r="AC212" i="1"/>
  <c r="X212" i="1"/>
  <c r="BY212" i="1" s="1"/>
  <c r="W212" i="1"/>
  <c r="V212" i="1"/>
  <c r="BQ212" i="1" s="1"/>
  <c r="U212" i="1"/>
  <c r="T212" i="1"/>
  <c r="BI212" i="1" s="1"/>
  <c r="BJ212" i="1" s="1"/>
  <c r="S212" i="1"/>
  <c r="R212" i="1"/>
  <c r="Q212" i="1"/>
  <c r="AW212" i="1" s="1"/>
  <c r="AX212" i="1" s="1"/>
  <c r="P212" i="1"/>
  <c r="AS212" i="1" s="1"/>
  <c r="O212" i="1"/>
  <c r="N212" i="1"/>
  <c r="M212" i="1"/>
  <c r="CE212" i="1" s="1"/>
  <c r="L212" i="1"/>
  <c r="CD212" i="1" s="1"/>
  <c r="K212" i="1"/>
  <c r="AK212" i="1" s="1"/>
  <c r="J212" i="1"/>
  <c r="AJ212" i="1" s="1"/>
  <c r="I212" i="1"/>
  <c r="H212" i="1"/>
  <c r="G212" i="1"/>
  <c r="F212" i="1"/>
  <c r="E212" i="1"/>
  <c r="AE212" i="1" s="1"/>
  <c r="D212" i="1"/>
  <c r="AD212" i="1" s="1"/>
  <c r="C212" i="1"/>
  <c r="FO211" i="1"/>
  <c r="FN211" i="1"/>
  <c r="FM211" i="1"/>
  <c r="FK211" i="1"/>
  <c r="FJ211" i="1"/>
  <c r="FI211" i="1"/>
  <c r="FH211" i="1"/>
  <c r="CE211" i="1"/>
  <c r="CD211" i="1"/>
  <c r="BY211" i="1"/>
  <c r="BZ211" i="1" s="1"/>
  <c r="BV211" i="1"/>
  <c r="BU211" i="1"/>
  <c r="BN211" i="1"/>
  <c r="BM211" i="1"/>
  <c r="BJ211" i="1"/>
  <c r="BI211" i="1"/>
  <c r="BA211" i="1"/>
  <c r="BB211" i="1" s="1"/>
  <c r="AW211" i="1"/>
  <c r="AX211" i="1" s="1"/>
  <c r="AS211" i="1"/>
  <c r="AT211" i="1" s="1"/>
  <c r="AP211" i="1"/>
  <c r="AI211" i="1"/>
  <c r="AH211" i="1"/>
  <c r="AG211" i="1"/>
  <c r="AF211" i="1"/>
  <c r="AD211" i="1"/>
  <c r="AC211" i="1"/>
  <c r="X211" i="1"/>
  <c r="W211" i="1"/>
  <c r="V211" i="1"/>
  <c r="BQ211" i="1" s="1"/>
  <c r="BR211" i="1" s="1"/>
  <c r="U211" i="1"/>
  <c r="T211" i="1"/>
  <c r="S211" i="1"/>
  <c r="BE211" i="1" s="1"/>
  <c r="BF211" i="1" s="1"/>
  <c r="R211" i="1"/>
  <c r="Q211" i="1"/>
  <c r="P211" i="1"/>
  <c r="O211" i="1"/>
  <c r="AO211" i="1" s="1"/>
  <c r="N211" i="1"/>
  <c r="AN211" i="1" s="1"/>
  <c r="M211" i="1"/>
  <c r="AM211" i="1" s="1"/>
  <c r="L211" i="1"/>
  <c r="AL211" i="1" s="1"/>
  <c r="K211" i="1"/>
  <c r="AK211" i="1" s="1"/>
  <c r="CC211" i="1" s="1"/>
  <c r="J211" i="1"/>
  <c r="AJ211" i="1" s="1"/>
  <c r="I211" i="1"/>
  <c r="H211" i="1"/>
  <c r="G211" i="1"/>
  <c r="F211" i="1"/>
  <c r="E211" i="1"/>
  <c r="AE211" i="1" s="1"/>
  <c r="D211" i="1"/>
  <c r="C211" i="1"/>
  <c r="FO210" i="1"/>
  <c r="FN210" i="1"/>
  <c r="FM210" i="1"/>
  <c r="FK210" i="1"/>
  <c r="FJ210" i="1"/>
  <c r="FI210" i="1"/>
  <c r="FH210" i="1"/>
  <c r="CD210" i="1"/>
  <c r="CC210" i="1"/>
  <c r="BY210" i="1"/>
  <c r="BU210" i="1"/>
  <c r="BJ210" i="1"/>
  <c r="BE210" i="1"/>
  <c r="BF210" i="1" s="1"/>
  <c r="BA210" i="1"/>
  <c r="AO210" i="1"/>
  <c r="AP210" i="1" s="1"/>
  <c r="AN210" i="1"/>
  <c r="AM210" i="1"/>
  <c r="AL210" i="1"/>
  <c r="AH210" i="1"/>
  <c r="AG210" i="1"/>
  <c r="AF210" i="1"/>
  <c r="AC210" i="1"/>
  <c r="X210" i="1"/>
  <c r="W210" i="1"/>
  <c r="V210" i="1"/>
  <c r="BQ210" i="1" s="1"/>
  <c r="U210" i="1"/>
  <c r="BM210" i="1" s="1"/>
  <c r="BN210" i="1" s="1"/>
  <c r="T210" i="1"/>
  <c r="BI210" i="1" s="1"/>
  <c r="S210" i="1"/>
  <c r="R210" i="1"/>
  <c r="Q210" i="1"/>
  <c r="AW210" i="1" s="1"/>
  <c r="P210" i="1"/>
  <c r="AS210" i="1" s="1"/>
  <c r="O210" i="1"/>
  <c r="N210" i="1"/>
  <c r="M210" i="1"/>
  <c r="CE210" i="1" s="1"/>
  <c r="L210" i="1"/>
  <c r="K210" i="1"/>
  <c r="AK210" i="1" s="1"/>
  <c r="J210" i="1"/>
  <c r="AJ210" i="1" s="1"/>
  <c r="I210" i="1"/>
  <c r="AI210" i="1" s="1"/>
  <c r="BZ210" i="1" s="1"/>
  <c r="H210" i="1"/>
  <c r="G210" i="1"/>
  <c r="F210" i="1"/>
  <c r="E210" i="1"/>
  <c r="AE210" i="1" s="1"/>
  <c r="D210" i="1"/>
  <c r="AD210" i="1" s="1"/>
  <c r="C210" i="1"/>
  <c r="FO209" i="1"/>
  <c r="FK209" i="1"/>
  <c r="FJ209" i="1"/>
  <c r="FI209" i="1"/>
  <c r="FH209" i="1"/>
  <c r="CE209" i="1"/>
  <c r="CD209" i="1"/>
  <c r="BY209" i="1"/>
  <c r="BZ209" i="1" s="1"/>
  <c r="BN209" i="1"/>
  <c r="BM209" i="1"/>
  <c r="BJ209" i="1"/>
  <c r="BI209" i="1"/>
  <c r="BA209" i="1"/>
  <c r="BB209" i="1" s="1"/>
  <c r="AW209" i="1"/>
  <c r="AX209" i="1" s="1"/>
  <c r="AT209" i="1"/>
  <c r="AO209" i="1"/>
  <c r="AP209" i="1" s="1"/>
  <c r="AN209" i="1"/>
  <c r="AM209" i="1"/>
  <c r="AL209" i="1"/>
  <c r="AI209" i="1"/>
  <c r="AH209" i="1"/>
  <c r="AG209" i="1"/>
  <c r="AF209" i="1"/>
  <c r="AE209" i="1"/>
  <c r="X209" i="1"/>
  <c r="W209" i="1"/>
  <c r="BU209" i="1" s="1"/>
  <c r="BV209" i="1" s="1"/>
  <c r="V209" i="1"/>
  <c r="BQ209" i="1" s="1"/>
  <c r="BR209" i="1" s="1"/>
  <c r="U209" i="1"/>
  <c r="T209" i="1"/>
  <c r="S209" i="1"/>
  <c r="BE209" i="1" s="1"/>
  <c r="BF209" i="1" s="1"/>
  <c r="R209" i="1"/>
  <c r="Q209" i="1"/>
  <c r="P209" i="1"/>
  <c r="AS209" i="1" s="1"/>
  <c r="O209" i="1"/>
  <c r="N209" i="1"/>
  <c r="M209" i="1"/>
  <c r="L209" i="1"/>
  <c r="K209" i="1"/>
  <c r="AK209" i="1" s="1"/>
  <c r="CC209" i="1" s="1"/>
  <c r="J209" i="1"/>
  <c r="AJ209" i="1" s="1"/>
  <c r="I209" i="1"/>
  <c r="H209" i="1"/>
  <c r="G209" i="1"/>
  <c r="F209" i="1"/>
  <c r="E209" i="1"/>
  <c r="D209" i="1"/>
  <c r="AD209" i="1" s="1"/>
  <c r="C209" i="1"/>
  <c r="AC209" i="1" s="1"/>
  <c r="FO208" i="1"/>
  <c r="FK208" i="1"/>
  <c r="FJ208" i="1"/>
  <c r="FI208" i="1"/>
  <c r="FH208" i="1"/>
  <c r="CE208" i="1"/>
  <c r="BY208" i="1"/>
  <c r="BZ208" i="1" s="1"/>
  <c r="BM208" i="1"/>
  <c r="BN208" i="1" s="1"/>
  <c r="BJ208" i="1"/>
  <c r="BE208" i="1"/>
  <c r="BF208" i="1" s="1"/>
  <c r="BB208" i="1"/>
  <c r="BA208" i="1"/>
  <c r="AW208" i="1"/>
  <c r="AX208" i="1" s="1"/>
  <c r="AO208" i="1"/>
  <c r="AP208" i="1" s="1"/>
  <c r="AN208" i="1"/>
  <c r="AL208" i="1"/>
  <c r="AI208" i="1"/>
  <c r="AH208" i="1"/>
  <c r="AG208" i="1"/>
  <c r="AF208" i="1"/>
  <c r="AC208" i="1"/>
  <c r="X208" i="1"/>
  <c r="W208" i="1"/>
  <c r="BU208" i="1" s="1"/>
  <c r="V208" i="1"/>
  <c r="BQ208" i="1" s="1"/>
  <c r="BR208" i="1" s="1"/>
  <c r="U208" i="1"/>
  <c r="T208" i="1"/>
  <c r="BI208" i="1" s="1"/>
  <c r="S208" i="1"/>
  <c r="R208" i="1"/>
  <c r="Q208" i="1"/>
  <c r="P208" i="1"/>
  <c r="AS208" i="1" s="1"/>
  <c r="AT208" i="1" s="1"/>
  <c r="O208" i="1"/>
  <c r="N208" i="1"/>
  <c r="M208" i="1"/>
  <c r="AM208" i="1" s="1"/>
  <c r="L208" i="1"/>
  <c r="CD208" i="1" s="1"/>
  <c r="K208" i="1"/>
  <c r="AK208" i="1" s="1"/>
  <c r="CC208" i="1" s="1"/>
  <c r="J208" i="1"/>
  <c r="AJ208" i="1" s="1"/>
  <c r="I208" i="1"/>
  <c r="H208" i="1"/>
  <c r="G208" i="1"/>
  <c r="F208" i="1"/>
  <c r="E208" i="1"/>
  <c r="AE208" i="1" s="1"/>
  <c r="D208" i="1"/>
  <c r="AD208" i="1" s="1"/>
  <c r="C208" i="1"/>
  <c r="FO207" i="1"/>
  <c r="FN207" i="1"/>
  <c r="FM207" i="1"/>
  <c r="FK207" i="1"/>
  <c r="FJ207" i="1"/>
  <c r="FI207" i="1"/>
  <c r="FH207" i="1"/>
  <c r="BU207" i="1"/>
  <c r="BV207" i="1" s="1"/>
  <c r="BM207" i="1"/>
  <c r="BN207" i="1" s="1"/>
  <c r="BJ207" i="1"/>
  <c r="BI207" i="1"/>
  <c r="BA207" i="1"/>
  <c r="BB207" i="1" s="1"/>
  <c r="AW207" i="1"/>
  <c r="AX207" i="1" s="1"/>
  <c r="AS207" i="1"/>
  <c r="AT207" i="1" s="1"/>
  <c r="AP207" i="1"/>
  <c r="AI207" i="1"/>
  <c r="AH207" i="1"/>
  <c r="AG207" i="1"/>
  <c r="AF207" i="1"/>
  <c r="AE207" i="1"/>
  <c r="AD207" i="1"/>
  <c r="AC207" i="1"/>
  <c r="X207" i="1"/>
  <c r="BY207" i="1" s="1"/>
  <c r="BZ207" i="1" s="1"/>
  <c r="W207" i="1"/>
  <c r="V207" i="1"/>
  <c r="BQ207" i="1" s="1"/>
  <c r="BR207" i="1" s="1"/>
  <c r="U207" i="1"/>
  <c r="T207" i="1"/>
  <c r="S207" i="1"/>
  <c r="BE207" i="1" s="1"/>
  <c r="BF207" i="1" s="1"/>
  <c r="R207" i="1"/>
  <c r="Q207" i="1"/>
  <c r="P207" i="1"/>
  <c r="O207" i="1"/>
  <c r="AO207" i="1" s="1"/>
  <c r="N207" i="1"/>
  <c r="AN207" i="1" s="1"/>
  <c r="M207" i="1"/>
  <c r="AM207" i="1" s="1"/>
  <c r="L207" i="1"/>
  <c r="CD207" i="1" s="1"/>
  <c r="K207" i="1"/>
  <c r="AK207" i="1" s="1"/>
  <c r="CC207" i="1" s="1"/>
  <c r="J207" i="1"/>
  <c r="AJ207" i="1" s="1"/>
  <c r="I207" i="1"/>
  <c r="H207" i="1"/>
  <c r="G207" i="1"/>
  <c r="F207" i="1"/>
  <c r="E207" i="1"/>
  <c r="D207" i="1"/>
  <c r="C207" i="1"/>
  <c r="FO206" i="1"/>
  <c r="FN206" i="1"/>
  <c r="FM206" i="1"/>
  <c r="FL206" i="1"/>
  <c r="FL207" i="1" s="1"/>
  <c r="FL208" i="1" s="1"/>
  <c r="FL209" i="1" s="1"/>
  <c r="FL210" i="1" s="1"/>
  <c r="FL211" i="1" s="1"/>
  <c r="FL212" i="1" s="1"/>
  <c r="FL213" i="1" s="1"/>
  <c r="FL214" i="1" s="1"/>
  <c r="FL215" i="1" s="1"/>
  <c r="FL216" i="1" s="1"/>
  <c r="FL217" i="1" s="1"/>
  <c r="FL218" i="1" s="1"/>
  <c r="FL219" i="1" s="1"/>
  <c r="FL220" i="1" s="1"/>
  <c r="FL221" i="1" s="1"/>
  <c r="FL222" i="1" s="1"/>
  <c r="FL223" i="1" s="1"/>
  <c r="FL224" i="1" s="1"/>
  <c r="FL225" i="1" s="1"/>
  <c r="FL226" i="1" s="1"/>
  <c r="FL227" i="1" s="1"/>
  <c r="FL228" i="1" s="1"/>
  <c r="FL229" i="1" s="1"/>
  <c r="FL230" i="1" s="1"/>
  <c r="FL231" i="1" s="1"/>
  <c r="FL232" i="1" s="1"/>
  <c r="FL233" i="1" s="1"/>
  <c r="FL234" i="1" s="1"/>
  <c r="FL235" i="1" s="1"/>
  <c r="FL236" i="1" s="1"/>
  <c r="FL237" i="1" s="1"/>
  <c r="FL238" i="1" s="1"/>
  <c r="FL239" i="1" s="1"/>
  <c r="FL240" i="1" s="1"/>
  <c r="FL241" i="1" s="1"/>
  <c r="FL242" i="1" s="1"/>
  <c r="FL243" i="1" s="1"/>
  <c r="FL244" i="1" s="1"/>
  <c r="FL245" i="1" s="1"/>
  <c r="FL246" i="1" s="1"/>
  <c r="FL247" i="1" s="1"/>
  <c r="FL248" i="1" s="1"/>
  <c r="FL249" i="1" s="1"/>
  <c r="FL250" i="1" s="1"/>
  <c r="FL251" i="1" s="1"/>
  <c r="FL252" i="1" s="1"/>
  <c r="FL253" i="1" s="1"/>
  <c r="FL254" i="1" s="1"/>
  <c r="FL255" i="1" s="1"/>
  <c r="FL256" i="1" s="1"/>
  <c r="FL257" i="1" s="1"/>
  <c r="FL258" i="1" s="1"/>
  <c r="FL259" i="1" s="1"/>
  <c r="FL260" i="1" s="1"/>
  <c r="FL261" i="1" s="1"/>
  <c r="FL262" i="1" s="1"/>
  <c r="FL263" i="1" s="1"/>
  <c r="FL264" i="1" s="1"/>
  <c r="FL265" i="1" s="1"/>
  <c r="FL266" i="1" s="1"/>
  <c r="FL267" i="1" s="1"/>
  <c r="FL268" i="1" s="1"/>
  <c r="FL269" i="1" s="1"/>
  <c r="FL270" i="1" s="1"/>
  <c r="FL271" i="1" s="1"/>
  <c r="FL272" i="1" s="1"/>
  <c r="FL273" i="1" s="1"/>
  <c r="FL274" i="1" s="1"/>
  <c r="FL275" i="1" s="1"/>
  <c r="FL276" i="1" s="1"/>
  <c r="FL277" i="1" s="1"/>
  <c r="FL278" i="1" s="1"/>
  <c r="FL279" i="1" s="1"/>
  <c r="FL280" i="1" s="1"/>
  <c r="FL281" i="1" s="1"/>
  <c r="FL282" i="1" s="1"/>
  <c r="FL283" i="1" s="1"/>
  <c r="FL284" i="1" s="1"/>
  <c r="FL285" i="1" s="1"/>
  <c r="FL286" i="1" s="1"/>
  <c r="FL287" i="1" s="1"/>
  <c r="FL288" i="1" s="1"/>
  <c r="FL289" i="1" s="1"/>
  <c r="FL290" i="1" s="1"/>
  <c r="FL291" i="1" s="1"/>
  <c r="FL292" i="1" s="1"/>
  <c r="FL293" i="1" s="1"/>
  <c r="FL294" i="1" s="1"/>
  <c r="FL295" i="1" s="1"/>
  <c r="FL296" i="1" s="1"/>
  <c r="FL297" i="1" s="1"/>
  <c r="FL298" i="1" s="1"/>
  <c r="FK206" i="1"/>
  <c r="FJ206" i="1"/>
  <c r="FI206" i="1"/>
  <c r="FH206" i="1"/>
  <c r="CC206" i="1"/>
  <c r="BY206" i="1"/>
  <c r="BU206" i="1"/>
  <c r="BV206" i="1" s="1"/>
  <c r="BR206" i="1"/>
  <c r="BM206" i="1"/>
  <c r="BN206" i="1" s="1"/>
  <c r="BE206" i="1"/>
  <c r="BA206" i="1"/>
  <c r="AO206" i="1"/>
  <c r="AN206" i="1"/>
  <c r="AM206" i="1"/>
  <c r="AL206" i="1"/>
  <c r="AI206" i="1"/>
  <c r="BB206" i="1" s="1"/>
  <c r="AG206" i="1"/>
  <c r="AF206" i="1"/>
  <c r="AC206" i="1"/>
  <c r="X206" i="1"/>
  <c r="W206" i="1"/>
  <c r="V206" i="1"/>
  <c r="BQ206" i="1" s="1"/>
  <c r="U206" i="1"/>
  <c r="T206" i="1"/>
  <c r="BI206" i="1" s="1"/>
  <c r="BJ206" i="1" s="1"/>
  <c r="S206" i="1"/>
  <c r="R206" i="1"/>
  <c r="Q206" i="1"/>
  <c r="AW206" i="1" s="1"/>
  <c r="AX206" i="1" s="1"/>
  <c r="P206" i="1"/>
  <c r="AS206" i="1" s="1"/>
  <c r="AT206" i="1" s="1"/>
  <c r="O206" i="1"/>
  <c r="N206" i="1"/>
  <c r="M206" i="1"/>
  <c r="CE206" i="1" s="1"/>
  <c r="L206" i="1"/>
  <c r="CD206" i="1" s="1"/>
  <c r="K206" i="1"/>
  <c r="AK206" i="1" s="1"/>
  <c r="J206" i="1"/>
  <c r="AJ206" i="1" s="1"/>
  <c r="I206" i="1"/>
  <c r="H206" i="1"/>
  <c r="AH206" i="1" s="1"/>
  <c r="G206" i="1"/>
  <c r="F206" i="1"/>
  <c r="E206" i="1"/>
  <c r="AE206" i="1" s="1"/>
  <c r="D206" i="1"/>
  <c r="AD206" i="1" s="1"/>
  <c r="C206" i="1"/>
  <c r="FO205" i="1"/>
  <c r="FL205" i="1"/>
  <c r="FK205" i="1"/>
  <c r="FJ205" i="1"/>
  <c r="FI205" i="1"/>
  <c r="FH205" i="1"/>
  <c r="CE205" i="1"/>
  <c r="BU205" i="1"/>
  <c r="BV205" i="1" s="1"/>
  <c r="BM205" i="1"/>
  <c r="BN205" i="1" s="1"/>
  <c r="BJ205" i="1"/>
  <c r="BI205" i="1"/>
  <c r="BA205" i="1"/>
  <c r="BB205" i="1" s="1"/>
  <c r="AS205" i="1"/>
  <c r="AT205" i="1" s="1"/>
  <c r="AP205" i="1"/>
  <c r="AM205" i="1"/>
  <c r="AI205" i="1"/>
  <c r="AH205" i="1"/>
  <c r="AG205" i="1"/>
  <c r="AF205" i="1"/>
  <c r="X205" i="1"/>
  <c r="BY205" i="1" s="1"/>
  <c r="BZ205" i="1" s="1"/>
  <c r="W205" i="1"/>
  <c r="V205" i="1"/>
  <c r="BQ205" i="1" s="1"/>
  <c r="BR205" i="1" s="1"/>
  <c r="U205" i="1"/>
  <c r="T205" i="1"/>
  <c r="S205" i="1"/>
  <c r="BE205" i="1" s="1"/>
  <c r="BF205" i="1" s="1"/>
  <c r="R205" i="1"/>
  <c r="Q205" i="1"/>
  <c r="AW205" i="1" s="1"/>
  <c r="AX205" i="1" s="1"/>
  <c r="P205" i="1"/>
  <c r="O205" i="1"/>
  <c r="AO205" i="1" s="1"/>
  <c r="N205" i="1"/>
  <c r="AN205" i="1" s="1"/>
  <c r="M205" i="1"/>
  <c r="L205" i="1"/>
  <c r="CD205" i="1" s="1"/>
  <c r="K205" i="1"/>
  <c r="AK205" i="1" s="1"/>
  <c r="CC205" i="1" s="1"/>
  <c r="J205" i="1"/>
  <c r="AJ205" i="1" s="1"/>
  <c r="I205" i="1"/>
  <c r="H205" i="1"/>
  <c r="G205" i="1"/>
  <c r="F205" i="1"/>
  <c r="E205" i="1"/>
  <c r="AE205" i="1" s="1"/>
  <c r="D205" i="1"/>
  <c r="AD205" i="1" s="1"/>
  <c r="C205" i="1"/>
  <c r="AC205" i="1" s="1"/>
  <c r="FO204" i="1"/>
  <c r="FN204" i="1"/>
  <c r="FM204" i="1"/>
  <c r="FL204" i="1"/>
  <c r="FK204" i="1"/>
  <c r="FJ204" i="1"/>
  <c r="FI204" i="1"/>
  <c r="FH204" i="1"/>
  <c r="CE204" i="1"/>
  <c r="BJ204" i="1"/>
  <c r="BE204" i="1"/>
  <c r="BF204" i="1" s="1"/>
  <c r="BB204" i="1"/>
  <c r="BA204" i="1"/>
  <c r="AX204" i="1"/>
  <c r="AW204" i="1"/>
  <c r="AT204" i="1"/>
  <c r="AO204" i="1"/>
  <c r="AP204" i="1" s="1"/>
  <c r="AN204" i="1"/>
  <c r="AG204" i="1"/>
  <c r="AF204" i="1"/>
  <c r="AC204" i="1"/>
  <c r="X204" i="1"/>
  <c r="BY204" i="1" s="1"/>
  <c r="BZ204" i="1" s="1"/>
  <c r="W204" i="1"/>
  <c r="BU204" i="1" s="1"/>
  <c r="BV204" i="1" s="1"/>
  <c r="V204" i="1"/>
  <c r="BQ204" i="1" s="1"/>
  <c r="BR204" i="1" s="1"/>
  <c r="U204" i="1"/>
  <c r="BM204" i="1" s="1"/>
  <c r="BN204" i="1" s="1"/>
  <c r="T204" i="1"/>
  <c r="BI204" i="1" s="1"/>
  <c r="S204" i="1"/>
  <c r="R204" i="1"/>
  <c r="Q204" i="1"/>
  <c r="P204" i="1"/>
  <c r="AS204" i="1" s="1"/>
  <c r="O204" i="1"/>
  <c r="N204" i="1"/>
  <c r="M204" i="1"/>
  <c r="AM204" i="1" s="1"/>
  <c r="L204" i="1"/>
  <c r="AL204" i="1" s="1"/>
  <c r="K204" i="1"/>
  <c r="AK204" i="1" s="1"/>
  <c r="CC204" i="1" s="1"/>
  <c r="J204" i="1"/>
  <c r="AJ204" i="1" s="1"/>
  <c r="I204" i="1"/>
  <c r="AI204" i="1" s="1"/>
  <c r="H204" i="1"/>
  <c r="AH204" i="1" s="1"/>
  <c r="G204" i="1"/>
  <c r="F204" i="1"/>
  <c r="E204" i="1"/>
  <c r="AE204" i="1" s="1"/>
  <c r="D204" i="1"/>
  <c r="AD204" i="1" s="1"/>
  <c r="C204" i="1"/>
  <c r="FO203" i="1"/>
  <c r="FN203" i="1"/>
  <c r="FM203" i="1"/>
  <c r="FK203" i="1"/>
  <c r="FL203" i="1" s="1"/>
  <c r="FJ203" i="1"/>
  <c r="FI203" i="1"/>
  <c r="FH203" i="1"/>
  <c r="BV203" i="1"/>
  <c r="BU203" i="1"/>
  <c r="BR203" i="1"/>
  <c r="BQ203" i="1"/>
  <c r="BN203" i="1"/>
  <c r="BM203" i="1"/>
  <c r="BJ203" i="1"/>
  <c r="BI203" i="1"/>
  <c r="BA203" i="1"/>
  <c r="BB203" i="1" s="1"/>
  <c r="AT203" i="1"/>
  <c r="AS203" i="1"/>
  <c r="AO203" i="1"/>
  <c r="AP203" i="1" s="1"/>
  <c r="AM203" i="1"/>
  <c r="AL203" i="1"/>
  <c r="AI203" i="1"/>
  <c r="AH203" i="1"/>
  <c r="AG203" i="1"/>
  <c r="AF203" i="1"/>
  <c r="AD203" i="1"/>
  <c r="AC203" i="1"/>
  <c r="X203" i="1"/>
  <c r="BY203" i="1" s="1"/>
  <c r="BZ203" i="1" s="1"/>
  <c r="W203" i="1"/>
  <c r="V203" i="1"/>
  <c r="U203" i="1"/>
  <c r="T203" i="1"/>
  <c r="S203" i="1"/>
  <c r="BE203" i="1" s="1"/>
  <c r="BF203" i="1" s="1"/>
  <c r="R203" i="1"/>
  <c r="Q203" i="1"/>
  <c r="AW203" i="1" s="1"/>
  <c r="AX203" i="1" s="1"/>
  <c r="P203" i="1"/>
  <c r="O203" i="1"/>
  <c r="N203" i="1"/>
  <c r="AN203" i="1" s="1"/>
  <c r="M203" i="1"/>
  <c r="CE203" i="1" s="1"/>
  <c r="L203" i="1"/>
  <c r="CD203" i="1" s="1"/>
  <c r="K203" i="1"/>
  <c r="AK203" i="1" s="1"/>
  <c r="CC203" i="1" s="1"/>
  <c r="J203" i="1"/>
  <c r="AJ203" i="1" s="1"/>
  <c r="I203" i="1"/>
  <c r="H203" i="1"/>
  <c r="G203" i="1"/>
  <c r="F203" i="1"/>
  <c r="E203" i="1"/>
  <c r="AE203" i="1" s="1"/>
  <c r="D203" i="1"/>
  <c r="C203" i="1"/>
  <c r="FO202" i="1"/>
  <c r="FN202" i="1"/>
  <c r="FM202" i="1"/>
  <c r="FK202" i="1"/>
  <c r="FL202" i="1" s="1"/>
  <c r="FJ202" i="1"/>
  <c r="FI202" i="1"/>
  <c r="FH202" i="1"/>
  <c r="CE202" i="1"/>
  <c r="CD202" i="1"/>
  <c r="BY202" i="1"/>
  <c r="BU202" i="1"/>
  <c r="BM202" i="1"/>
  <c r="BN202" i="1" s="1"/>
  <c r="BE202" i="1"/>
  <c r="BA202" i="1"/>
  <c r="AO202" i="1"/>
  <c r="AP202" i="1" s="1"/>
  <c r="AN202" i="1"/>
  <c r="AM202" i="1"/>
  <c r="AL202" i="1"/>
  <c r="AI202" i="1"/>
  <c r="AG202" i="1"/>
  <c r="AF202" i="1"/>
  <c r="AC202" i="1"/>
  <c r="X202" i="1"/>
  <c r="W202" i="1"/>
  <c r="V202" i="1"/>
  <c r="BQ202" i="1" s="1"/>
  <c r="U202" i="1"/>
  <c r="T202" i="1"/>
  <c r="BI202" i="1" s="1"/>
  <c r="BJ202" i="1" s="1"/>
  <c r="S202" i="1"/>
  <c r="R202" i="1"/>
  <c r="Q202" i="1"/>
  <c r="AW202" i="1" s="1"/>
  <c r="AX202" i="1" s="1"/>
  <c r="P202" i="1"/>
  <c r="AS202" i="1" s="1"/>
  <c r="O202" i="1"/>
  <c r="N202" i="1"/>
  <c r="M202" i="1"/>
  <c r="L202" i="1"/>
  <c r="K202" i="1"/>
  <c r="AK202" i="1" s="1"/>
  <c r="CC202" i="1" s="1"/>
  <c r="J202" i="1"/>
  <c r="AJ202" i="1" s="1"/>
  <c r="I202" i="1"/>
  <c r="H202" i="1"/>
  <c r="AH202" i="1" s="1"/>
  <c r="G202" i="1"/>
  <c r="F202" i="1"/>
  <c r="E202" i="1"/>
  <c r="AE202" i="1" s="1"/>
  <c r="D202" i="1"/>
  <c r="AD202" i="1" s="1"/>
  <c r="C202" i="1"/>
  <c r="FO201" i="1"/>
  <c r="FK201" i="1"/>
  <c r="FJ201" i="1"/>
  <c r="FI201" i="1"/>
  <c r="FH201" i="1"/>
  <c r="CD201" i="1"/>
  <c r="BY201" i="1"/>
  <c r="BZ201" i="1" s="1"/>
  <c r="BU201" i="1"/>
  <c r="BV201" i="1" s="1"/>
  <c r="BN201" i="1"/>
  <c r="BM201" i="1"/>
  <c r="BJ201" i="1"/>
  <c r="BI201" i="1"/>
  <c r="BA201" i="1"/>
  <c r="BB201" i="1" s="1"/>
  <c r="AI201" i="1"/>
  <c r="AH201" i="1"/>
  <c r="AG201" i="1"/>
  <c r="AF201" i="1"/>
  <c r="AE201" i="1"/>
  <c r="AD201" i="1"/>
  <c r="X201" i="1"/>
  <c r="W201" i="1"/>
  <c r="V201" i="1"/>
  <c r="BQ201" i="1" s="1"/>
  <c r="BR201" i="1" s="1"/>
  <c r="U201" i="1"/>
  <c r="T201" i="1"/>
  <c r="S201" i="1"/>
  <c r="BE201" i="1" s="1"/>
  <c r="BF201" i="1" s="1"/>
  <c r="R201" i="1"/>
  <c r="Q201" i="1"/>
  <c r="AW201" i="1" s="1"/>
  <c r="AX201" i="1" s="1"/>
  <c r="P201" i="1"/>
  <c r="AS201" i="1" s="1"/>
  <c r="AT201" i="1" s="1"/>
  <c r="O201" i="1"/>
  <c r="AO201" i="1" s="1"/>
  <c r="AP201" i="1" s="1"/>
  <c r="N201" i="1"/>
  <c r="AN201" i="1" s="1"/>
  <c r="M201" i="1"/>
  <c r="L201" i="1"/>
  <c r="AL201" i="1" s="1"/>
  <c r="K201" i="1"/>
  <c r="AK201" i="1" s="1"/>
  <c r="CC201" i="1" s="1"/>
  <c r="J201" i="1"/>
  <c r="AJ201" i="1" s="1"/>
  <c r="I201" i="1"/>
  <c r="H201" i="1"/>
  <c r="G201" i="1"/>
  <c r="F201" i="1"/>
  <c r="E201" i="1"/>
  <c r="D201" i="1"/>
  <c r="C201" i="1"/>
  <c r="AC201" i="1" s="1"/>
  <c r="FO200" i="1"/>
  <c r="FK200" i="1"/>
  <c r="FJ200" i="1"/>
  <c r="FI200" i="1"/>
  <c r="FH200" i="1"/>
  <c r="CE200" i="1"/>
  <c r="CD200" i="1"/>
  <c r="CC200" i="1"/>
  <c r="BY200" i="1"/>
  <c r="BZ200" i="1" s="1"/>
  <c r="BV200" i="1"/>
  <c r="BE200" i="1"/>
  <c r="BA200" i="1"/>
  <c r="AT200" i="1"/>
  <c r="AO200" i="1"/>
  <c r="AP200" i="1" s="1"/>
  <c r="AN200" i="1"/>
  <c r="AM200" i="1"/>
  <c r="AL200" i="1"/>
  <c r="AG200" i="1"/>
  <c r="AF200" i="1"/>
  <c r="AC200" i="1"/>
  <c r="X200" i="1"/>
  <c r="W200" i="1"/>
  <c r="BU200" i="1" s="1"/>
  <c r="V200" i="1"/>
  <c r="BQ200" i="1" s="1"/>
  <c r="BR200" i="1" s="1"/>
  <c r="U200" i="1"/>
  <c r="BM200" i="1" s="1"/>
  <c r="BN200" i="1" s="1"/>
  <c r="T200" i="1"/>
  <c r="BI200" i="1" s="1"/>
  <c r="BJ200" i="1" s="1"/>
  <c r="S200" i="1"/>
  <c r="R200" i="1"/>
  <c r="Q200" i="1"/>
  <c r="AW200" i="1" s="1"/>
  <c r="AX200" i="1" s="1"/>
  <c r="P200" i="1"/>
  <c r="AS200" i="1" s="1"/>
  <c r="O200" i="1"/>
  <c r="N200" i="1"/>
  <c r="M200" i="1"/>
  <c r="L200" i="1"/>
  <c r="K200" i="1"/>
  <c r="AK200" i="1" s="1"/>
  <c r="J200" i="1"/>
  <c r="AJ200" i="1" s="1"/>
  <c r="I200" i="1"/>
  <c r="AI200" i="1" s="1"/>
  <c r="BB200" i="1" s="1"/>
  <c r="H200" i="1"/>
  <c r="AH200" i="1" s="1"/>
  <c r="G200" i="1"/>
  <c r="F200" i="1"/>
  <c r="E200" i="1"/>
  <c r="AE200" i="1" s="1"/>
  <c r="D200" i="1"/>
  <c r="AD200" i="1" s="1"/>
  <c r="C200" i="1"/>
  <c r="FO199" i="1"/>
  <c r="FK199" i="1"/>
  <c r="FL199" i="1" s="1"/>
  <c r="FL200" i="1" s="1"/>
  <c r="FL201" i="1" s="1"/>
  <c r="FJ199" i="1"/>
  <c r="FI199" i="1"/>
  <c r="FH199" i="1"/>
  <c r="CE199" i="1"/>
  <c r="BU199" i="1"/>
  <c r="BV199" i="1" s="1"/>
  <c r="BR199" i="1"/>
  <c r="BN199" i="1"/>
  <c r="BM199" i="1"/>
  <c r="BJ199" i="1"/>
  <c r="BI199" i="1"/>
  <c r="BA199" i="1"/>
  <c r="BB199" i="1" s="1"/>
  <c r="AX199" i="1"/>
  <c r="AW199" i="1"/>
  <c r="AO199" i="1"/>
  <c r="AP199" i="1" s="1"/>
  <c r="AN199" i="1"/>
  <c r="AM199" i="1"/>
  <c r="AI199" i="1"/>
  <c r="AH199" i="1"/>
  <c r="AG199" i="1"/>
  <c r="AF199" i="1"/>
  <c r="AE199" i="1"/>
  <c r="X199" i="1"/>
  <c r="BY199" i="1" s="1"/>
  <c r="BZ199" i="1" s="1"/>
  <c r="W199" i="1"/>
  <c r="V199" i="1"/>
  <c r="BQ199" i="1" s="1"/>
  <c r="U199" i="1"/>
  <c r="T199" i="1"/>
  <c r="S199" i="1"/>
  <c r="BE199" i="1" s="1"/>
  <c r="BF199" i="1" s="1"/>
  <c r="R199" i="1"/>
  <c r="Q199" i="1"/>
  <c r="P199" i="1"/>
  <c r="AS199" i="1" s="1"/>
  <c r="AT199" i="1" s="1"/>
  <c r="O199" i="1"/>
  <c r="N199" i="1"/>
  <c r="M199" i="1"/>
  <c r="L199" i="1"/>
  <c r="K199" i="1"/>
  <c r="AK199" i="1" s="1"/>
  <c r="CC199" i="1" s="1"/>
  <c r="J199" i="1"/>
  <c r="AJ199" i="1" s="1"/>
  <c r="I199" i="1"/>
  <c r="H199" i="1"/>
  <c r="G199" i="1"/>
  <c r="F199" i="1"/>
  <c r="E199" i="1"/>
  <c r="D199" i="1"/>
  <c r="AD199" i="1" s="1"/>
  <c r="C199" i="1"/>
  <c r="AC199" i="1" s="1"/>
  <c r="FO198" i="1"/>
  <c r="FM198" i="1"/>
  <c r="FL198" i="1"/>
  <c r="FK198" i="1"/>
  <c r="FJ198" i="1"/>
  <c r="FI198" i="1"/>
  <c r="FH198" i="1"/>
  <c r="BU198" i="1"/>
  <c r="BR198" i="1"/>
  <c r="BM198" i="1"/>
  <c r="BN198" i="1" s="1"/>
  <c r="BJ198" i="1"/>
  <c r="BE198" i="1"/>
  <c r="BF198" i="1" s="1"/>
  <c r="BB198" i="1"/>
  <c r="BA198" i="1"/>
  <c r="AO198" i="1"/>
  <c r="AN198" i="1"/>
  <c r="AI198" i="1"/>
  <c r="AH198" i="1"/>
  <c r="AG198" i="1"/>
  <c r="AF198" i="1"/>
  <c r="AC198" i="1"/>
  <c r="X198" i="1"/>
  <c r="BY198" i="1" s="1"/>
  <c r="BZ198" i="1" s="1"/>
  <c r="W198" i="1"/>
  <c r="V198" i="1"/>
  <c r="BQ198" i="1" s="1"/>
  <c r="U198" i="1"/>
  <c r="T198" i="1"/>
  <c r="BI198" i="1" s="1"/>
  <c r="S198" i="1"/>
  <c r="R198" i="1"/>
  <c r="Q198" i="1"/>
  <c r="AW198" i="1" s="1"/>
  <c r="AX198" i="1" s="1"/>
  <c r="P198" i="1"/>
  <c r="AS198" i="1" s="1"/>
  <c r="O198" i="1"/>
  <c r="N198" i="1"/>
  <c r="M198" i="1"/>
  <c r="L198" i="1"/>
  <c r="K198" i="1"/>
  <c r="AK198" i="1" s="1"/>
  <c r="CC198" i="1" s="1"/>
  <c r="J198" i="1"/>
  <c r="AJ198" i="1" s="1"/>
  <c r="I198" i="1"/>
  <c r="H198" i="1"/>
  <c r="G198" i="1"/>
  <c r="F198" i="1"/>
  <c r="E198" i="1"/>
  <c r="AE198" i="1" s="1"/>
  <c r="D198" i="1"/>
  <c r="AD198" i="1" s="1"/>
  <c r="C198" i="1"/>
  <c r="FO197" i="1"/>
  <c r="FN197" i="1"/>
  <c r="FM197" i="1"/>
  <c r="FL197" i="1"/>
  <c r="FK197" i="1"/>
  <c r="FJ197" i="1"/>
  <c r="FI197" i="1"/>
  <c r="FH197" i="1"/>
  <c r="CE197" i="1"/>
  <c r="CD197" i="1"/>
  <c r="BY197" i="1"/>
  <c r="BZ197" i="1" s="1"/>
  <c r="BQ197" i="1"/>
  <c r="BR197" i="1" s="1"/>
  <c r="BN197" i="1"/>
  <c r="BM197" i="1"/>
  <c r="BJ197" i="1"/>
  <c r="BI197" i="1"/>
  <c r="BA197" i="1"/>
  <c r="BB197" i="1" s="1"/>
  <c r="AN197" i="1"/>
  <c r="AM197" i="1"/>
  <c r="AI197" i="1"/>
  <c r="AH197" i="1"/>
  <c r="AG197" i="1"/>
  <c r="AF197" i="1"/>
  <c r="X197" i="1"/>
  <c r="W197" i="1"/>
  <c r="BU197" i="1" s="1"/>
  <c r="BV197" i="1" s="1"/>
  <c r="V197" i="1"/>
  <c r="U197" i="1"/>
  <c r="T197" i="1"/>
  <c r="S197" i="1"/>
  <c r="BE197" i="1" s="1"/>
  <c r="BF197" i="1" s="1"/>
  <c r="R197" i="1"/>
  <c r="Q197" i="1"/>
  <c r="AW197" i="1" s="1"/>
  <c r="AX197" i="1" s="1"/>
  <c r="P197" i="1"/>
  <c r="AS197" i="1" s="1"/>
  <c r="AT197" i="1" s="1"/>
  <c r="O197" i="1"/>
  <c r="AO197" i="1" s="1"/>
  <c r="AP197" i="1" s="1"/>
  <c r="N197" i="1"/>
  <c r="M197" i="1"/>
  <c r="L197" i="1"/>
  <c r="AL197" i="1" s="1"/>
  <c r="K197" i="1"/>
  <c r="AK197" i="1" s="1"/>
  <c r="CC197" i="1" s="1"/>
  <c r="J197" i="1"/>
  <c r="AJ197" i="1" s="1"/>
  <c r="I197" i="1"/>
  <c r="H197" i="1"/>
  <c r="G197" i="1"/>
  <c r="F197" i="1"/>
  <c r="E197" i="1"/>
  <c r="AE197" i="1" s="1"/>
  <c r="D197" i="1"/>
  <c r="AD197" i="1" s="1"/>
  <c r="C197" i="1"/>
  <c r="AC197" i="1" s="1"/>
  <c r="FO196" i="1"/>
  <c r="FN196" i="1"/>
  <c r="FN577" i="1" s="1"/>
  <c r="DN577" i="1" s="1"/>
  <c r="FK196" i="1"/>
  <c r="FJ196" i="1"/>
  <c r="FI196" i="1"/>
  <c r="FH196" i="1"/>
  <c r="CC196" i="1"/>
  <c r="BY196" i="1"/>
  <c r="BU196" i="1"/>
  <c r="BV196" i="1" s="1"/>
  <c r="BE196" i="1"/>
  <c r="BF196" i="1" s="1"/>
  <c r="BA196" i="1"/>
  <c r="AO196" i="1"/>
  <c r="AN196" i="1"/>
  <c r="AM196" i="1"/>
  <c r="AL196" i="1"/>
  <c r="AI196" i="1"/>
  <c r="BB196" i="1" s="1"/>
  <c r="AH196" i="1"/>
  <c r="AG196" i="1"/>
  <c r="AF196" i="1"/>
  <c r="AC196" i="1"/>
  <c r="X196" i="1"/>
  <c r="W196" i="1"/>
  <c r="V196" i="1"/>
  <c r="BQ196" i="1" s="1"/>
  <c r="U196" i="1"/>
  <c r="BM196" i="1" s="1"/>
  <c r="BN196" i="1" s="1"/>
  <c r="T196" i="1"/>
  <c r="BI196" i="1" s="1"/>
  <c r="S196" i="1"/>
  <c r="R196" i="1"/>
  <c r="Q196" i="1"/>
  <c r="AW196" i="1" s="1"/>
  <c r="AX196" i="1" s="1"/>
  <c r="P196" i="1"/>
  <c r="AS196" i="1" s="1"/>
  <c r="O196" i="1"/>
  <c r="N196" i="1"/>
  <c r="M196" i="1"/>
  <c r="CE196" i="1" s="1"/>
  <c r="L196" i="1"/>
  <c r="CD196" i="1" s="1"/>
  <c r="K196" i="1"/>
  <c r="AK196" i="1" s="1"/>
  <c r="J196" i="1"/>
  <c r="AJ196" i="1" s="1"/>
  <c r="I196" i="1"/>
  <c r="H196" i="1"/>
  <c r="G196" i="1"/>
  <c r="F196" i="1"/>
  <c r="E196" i="1"/>
  <c r="AE196" i="1" s="1"/>
  <c r="D196" i="1"/>
  <c r="AD196" i="1" s="1"/>
  <c r="C196" i="1"/>
  <c r="FO195" i="1"/>
  <c r="FK195" i="1"/>
  <c r="FJ195" i="1"/>
  <c r="FI195" i="1"/>
  <c r="FH195" i="1"/>
  <c r="CD195" i="1"/>
  <c r="BY195" i="1"/>
  <c r="BZ195" i="1" s="1"/>
  <c r="BV195" i="1"/>
  <c r="BU195" i="1"/>
  <c r="BQ195" i="1"/>
  <c r="BR195" i="1" s="1"/>
  <c r="BM195" i="1"/>
  <c r="BN195" i="1" s="1"/>
  <c r="BJ195" i="1"/>
  <c r="BI195" i="1"/>
  <c r="BA195" i="1"/>
  <c r="BB195" i="1" s="1"/>
  <c r="AX195" i="1"/>
  <c r="AW195" i="1"/>
  <c r="AS195" i="1"/>
  <c r="AT195" i="1" s="1"/>
  <c r="AN195" i="1"/>
  <c r="AM195" i="1"/>
  <c r="AL195" i="1"/>
  <c r="AI195" i="1"/>
  <c r="AH195" i="1"/>
  <c r="AG195" i="1"/>
  <c r="AF195" i="1"/>
  <c r="AE195" i="1"/>
  <c r="AD195" i="1"/>
  <c r="X195" i="1"/>
  <c r="W195" i="1"/>
  <c r="V195" i="1"/>
  <c r="U195" i="1"/>
  <c r="T195" i="1"/>
  <c r="S195" i="1"/>
  <c r="BE195" i="1" s="1"/>
  <c r="BF195" i="1" s="1"/>
  <c r="R195" i="1"/>
  <c r="Q195" i="1"/>
  <c r="P195" i="1"/>
  <c r="O195" i="1"/>
  <c r="AO195" i="1" s="1"/>
  <c r="AP195" i="1" s="1"/>
  <c r="N195" i="1"/>
  <c r="M195" i="1"/>
  <c r="CE195" i="1" s="1"/>
  <c r="L195" i="1"/>
  <c r="K195" i="1"/>
  <c r="AK195" i="1" s="1"/>
  <c r="CC195" i="1" s="1"/>
  <c r="J195" i="1"/>
  <c r="AJ195" i="1" s="1"/>
  <c r="I195" i="1"/>
  <c r="H195" i="1"/>
  <c r="G195" i="1"/>
  <c r="F195" i="1"/>
  <c r="E195" i="1"/>
  <c r="D195" i="1"/>
  <c r="C195" i="1"/>
  <c r="AC195" i="1" s="1"/>
  <c r="FO194" i="1"/>
  <c r="FK194" i="1"/>
  <c r="FJ194" i="1"/>
  <c r="FI194" i="1"/>
  <c r="FH194" i="1"/>
  <c r="CE194" i="1"/>
  <c r="BY194" i="1"/>
  <c r="BE194" i="1"/>
  <c r="BA194" i="1"/>
  <c r="BB194" i="1" s="1"/>
  <c r="AO194" i="1"/>
  <c r="AN194" i="1"/>
  <c r="AH194" i="1"/>
  <c r="AG194" i="1"/>
  <c r="AF194" i="1"/>
  <c r="AC194" i="1"/>
  <c r="X194" i="1"/>
  <c r="W194" i="1"/>
  <c r="BU194" i="1" s="1"/>
  <c r="V194" i="1"/>
  <c r="BQ194" i="1" s="1"/>
  <c r="U194" i="1"/>
  <c r="BM194" i="1" s="1"/>
  <c r="T194" i="1"/>
  <c r="BI194" i="1" s="1"/>
  <c r="S194" i="1"/>
  <c r="R194" i="1"/>
  <c r="Q194" i="1"/>
  <c r="AW194" i="1" s="1"/>
  <c r="P194" i="1"/>
  <c r="AS194" i="1" s="1"/>
  <c r="O194" i="1"/>
  <c r="N194" i="1"/>
  <c r="M194" i="1"/>
  <c r="AM194" i="1" s="1"/>
  <c r="L194" i="1"/>
  <c r="K194" i="1"/>
  <c r="AK194" i="1" s="1"/>
  <c r="CC194" i="1" s="1"/>
  <c r="J194" i="1"/>
  <c r="AJ194" i="1" s="1"/>
  <c r="I194" i="1"/>
  <c r="AI194" i="1" s="1"/>
  <c r="BJ194" i="1" s="1"/>
  <c r="H194" i="1"/>
  <c r="G194" i="1"/>
  <c r="F194" i="1"/>
  <c r="E194" i="1"/>
  <c r="AE194" i="1" s="1"/>
  <c r="D194" i="1"/>
  <c r="AD194" i="1" s="1"/>
  <c r="C194" i="1"/>
  <c r="FO193" i="1"/>
  <c r="FK193" i="1"/>
  <c r="FJ193" i="1"/>
  <c r="FN193" i="1" s="1"/>
  <c r="FI193" i="1"/>
  <c r="FH193" i="1"/>
  <c r="BM193" i="1"/>
  <c r="BN193" i="1" s="1"/>
  <c r="BJ193" i="1"/>
  <c r="BI193" i="1"/>
  <c r="BA193" i="1"/>
  <c r="BB193" i="1" s="1"/>
  <c r="AW193" i="1"/>
  <c r="AX193" i="1" s="1"/>
  <c r="AS193" i="1"/>
  <c r="AT193" i="1" s="1"/>
  <c r="AO193" i="1"/>
  <c r="AP193" i="1" s="1"/>
  <c r="AN193" i="1"/>
  <c r="AI193" i="1"/>
  <c r="AH193" i="1"/>
  <c r="AG193" i="1"/>
  <c r="AF193" i="1"/>
  <c r="AE193" i="1"/>
  <c r="AD193" i="1"/>
  <c r="AC193" i="1"/>
  <c r="X193" i="1"/>
  <c r="BY193" i="1" s="1"/>
  <c r="BZ193" i="1" s="1"/>
  <c r="W193" i="1"/>
  <c r="BU193" i="1" s="1"/>
  <c r="BV193" i="1" s="1"/>
  <c r="V193" i="1"/>
  <c r="BQ193" i="1" s="1"/>
  <c r="BR193" i="1" s="1"/>
  <c r="U193" i="1"/>
  <c r="T193" i="1"/>
  <c r="S193" i="1"/>
  <c r="BE193" i="1" s="1"/>
  <c r="BF193" i="1" s="1"/>
  <c r="R193" i="1"/>
  <c r="Q193" i="1"/>
  <c r="P193" i="1"/>
  <c r="O193" i="1"/>
  <c r="N193" i="1"/>
  <c r="M193" i="1"/>
  <c r="L193" i="1"/>
  <c r="K193" i="1"/>
  <c r="AK193" i="1" s="1"/>
  <c r="CC193" i="1" s="1"/>
  <c r="J193" i="1"/>
  <c r="AJ193" i="1" s="1"/>
  <c r="I193" i="1"/>
  <c r="H193" i="1"/>
  <c r="G193" i="1"/>
  <c r="F193" i="1"/>
  <c r="E193" i="1"/>
  <c r="D193" i="1"/>
  <c r="C193" i="1"/>
  <c r="FO192" i="1"/>
  <c r="FK192" i="1"/>
  <c r="FJ192" i="1"/>
  <c r="FI192" i="1"/>
  <c r="FH192" i="1"/>
  <c r="BZ192" i="1"/>
  <c r="BY192" i="1"/>
  <c r="BU192" i="1"/>
  <c r="BM192" i="1"/>
  <c r="BN192" i="1" s="1"/>
  <c r="BJ192" i="1"/>
  <c r="BE192" i="1"/>
  <c r="BF192" i="1" s="1"/>
  <c r="BB192" i="1"/>
  <c r="BA192" i="1"/>
  <c r="AO192" i="1"/>
  <c r="AN192" i="1"/>
  <c r="AL192" i="1"/>
  <c r="AH192" i="1"/>
  <c r="AG192" i="1"/>
  <c r="AF192" i="1"/>
  <c r="AC192" i="1"/>
  <c r="X192" i="1"/>
  <c r="W192" i="1"/>
  <c r="V192" i="1"/>
  <c r="BQ192" i="1" s="1"/>
  <c r="BR192" i="1" s="1"/>
  <c r="U192" i="1"/>
  <c r="T192" i="1"/>
  <c r="BI192" i="1" s="1"/>
  <c r="S192" i="1"/>
  <c r="R192" i="1"/>
  <c r="Q192" i="1"/>
  <c r="AW192" i="1" s="1"/>
  <c r="P192" i="1"/>
  <c r="AS192" i="1" s="1"/>
  <c r="AT192" i="1" s="1"/>
  <c r="O192" i="1"/>
  <c r="N192" i="1"/>
  <c r="M192" i="1"/>
  <c r="L192" i="1"/>
  <c r="CD192" i="1" s="1"/>
  <c r="K192" i="1"/>
  <c r="AK192" i="1" s="1"/>
  <c r="CC192" i="1" s="1"/>
  <c r="J192" i="1"/>
  <c r="AJ192" i="1" s="1"/>
  <c r="I192" i="1"/>
  <c r="AI192" i="1" s="1"/>
  <c r="BV192" i="1" s="1"/>
  <c r="H192" i="1"/>
  <c r="G192" i="1"/>
  <c r="F192" i="1"/>
  <c r="E192" i="1"/>
  <c r="AE192" i="1" s="1"/>
  <c r="D192" i="1"/>
  <c r="AD192" i="1" s="1"/>
  <c r="C192" i="1"/>
  <c r="FO191" i="1"/>
  <c r="FK191" i="1"/>
  <c r="FJ191" i="1"/>
  <c r="FI191" i="1"/>
  <c r="FH191" i="1"/>
  <c r="BU191" i="1"/>
  <c r="BV191" i="1" s="1"/>
  <c r="BR191" i="1"/>
  <c r="BM191" i="1"/>
  <c r="BN191" i="1" s="1"/>
  <c r="BJ191" i="1"/>
  <c r="BI191" i="1"/>
  <c r="BA191" i="1"/>
  <c r="BB191" i="1" s="1"/>
  <c r="AW191" i="1"/>
  <c r="AX191" i="1" s="1"/>
  <c r="AT191" i="1"/>
  <c r="AL191" i="1"/>
  <c r="AI191" i="1"/>
  <c r="AH191" i="1"/>
  <c r="AG191" i="1"/>
  <c r="AF191" i="1"/>
  <c r="AE191" i="1"/>
  <c r="AC191" i="1"/>
  <c r="X191" i="1"/>
  <c r="BY191" i="1" s="1"/>
  <c r="BZ191" i="1" s="1"/>
  <c r="W191" i="1"/>
  <c r="V191" i="1"/>
  <c r="BQ191" i="1" s="1"/>
  <c r="U191" i="1"/>
  <c r="T191" i="1"/>
  <c r="S191" i="1"/>
  <c r="BE191" i="1" s="1"/>
  <c r="BF191" i="1" s="1"/>
  <c r="R191" i="1"/>
  <c r="Q191" i="1"/>
  <c r="P191" i="1"/>
  <c r="AS191" i="1" s="1"/>
  <c r="O191" i="1"/>
  <c r="AO191" i="1" s="1"/>
  <c r="AP191" i="1" s="1"/>
  <c r="N191" i="1"/>
  <c r="AN191" i="1" s="1"/>
  <c r="M191" i="1"/>
  <c r="L191" i="1"/>
  <c r="CD191" i="1" s="1"/>
  <c r="K191" i="1"/>
  <c r="AK191" i="1" s="1"/>
  <c r="CC191" i="1" s="1"/>
  <c r="J191" i="1"/>
  <c r="AJ191" i="1" s="1"/>
  <c r="I191" i="1"/>
  <c r="H191" i="1"/>
  <c r="G191" i="1"/>
  <c r="F191" i="1"/>
  <c r="E191" i="1"/>
  <c r="D191" i="1"/>
  <c r="AD191" i="1" s="1"/>
  <c r="C191" i="1"/>
  <c r="FO190" i="1"/>
  <c r="FK190" i="1"/>
  <c r="FJ190" i="1"/>
  <c r="FI190" i="1"/>
  <c r="FH190" i="1"/>
  <c r="CE190" i="1"/>
  <c r="CD190" i="1"/>
  <c r="BY190" i="1"/>
  <c r="BE190" i="1"/>
  <c r="BF190" i="1" s="1"/>
  <c r="BA190" i="1"/>
  <c r="BB190" i="1" s="1"/>
  <c r="AW190" i="1"/>
  <c r="AT190" i="1"/>
  <c r="AO190" i="1"/>
  <c r="AN190" i="1"/>
  <c r="AM190" i="1"/>
  <c r="AL190" i="1"/>
  <c r="AG190" i="1"/>
  <c r="AF190" i="1"/>
  <c r="AC190" i="1"/>
  <c r="X190" i="1"/>
  <c r="W190" i="1"/>
  <c r="BU190" i="1" s="1"/>
  <c r="V190" i="1"/>
  <c r="BQ190" i="1" s="1"/>
  <c r="U190" i="1"/>
  <c r="BM190" i="1" s="1"/>
  <c r="BN190" i="1" s="1"/>
  <c r="T190" i="1"/>
  <c r="BI190" i="1" s="1"/>
  <c r="BJ190" i="1" s="1"/>
  <c r="S190" i="1"/>
  <c r="R190" i="1"/>
  <c r="Q190" i="1"/>
  <c r="P190" i="1"/>
  <c r="AS190" i="1" s="1"/>
  <c r="O190" i="1"/>
  <c r="N190" i="1"/>
  <c r="M190" i="1"/>
  <c r="L190" i="1"/>
  <c r="K190" i="1"/>
  <c r="AK190" i="1" s="1"/>
  <c r="CC190" i="1" s="1"/>
  <c r="J190" i="1"/>
  <c r="AJ190" i="1" s="1"/>
  <c r="I190" i="1"/>
  <c r="AI190" i="1" s="1"/>
  <c r="BZ190" i="1" s="1"/>
  <c r="H190" i="1"/>
  <c r="AH190" i="1" s="1"/>
  <c r="G190" i="1"/>
  <c r="F190" i="1"/>
  <c r="E190" i="1"/>
  <c r="AE190" i="1" s="1"/>
  <c r="D190" i="1"/>
  <c r="AD190" i="1" s="1"/>
  <c r="C190" i="1"/>
  <c r="FO189" i="1"/>
  <c r="FK189" i="1"/>
  <c r="FJ189" i="1"/>
  <c r="FI189" i="1"/>
  <c r="FH189" i="1"/>
  <c r="BN189" i="1"/>
  <c r="BM189" i="1"/>
  <c r="BJ189" i="1"/>
  <c r="BI189" i="1"/>
  <c r="BA189" i="1"/>
  <c r="BB189" i="1" s="1"/>
  <c r="AX189" i="1"/>
  <c r="AS189" i="1"/>
  <c r="AT189" i="1" s="1"/>
  <c r="AO189" i="1"/>
  <c r="AP189" i="1" s="1"/>
  <c r="AN189" i="1"/>
  <c r="AI189" i="1"/>
  <c r="AH189" i="1"/>
  <c r="AG189" i="1"/>
  <c r="AF189" i="1"/>
  <c r="AC189" i="1"/>
  <c r="X189" i="1"/>
  <c r="BY189" i="1" s="1"/>
  <c r="BZ189" i="1" s="1"/>
  <c r="W189" i="1"/>
  <c r="BU189" i="1" s="1"/>
  <c r="BV189" i="1" s="1"/>
  <c r="V189" i="1"/>
  <c r="BQ189" i="1" s="1"/>
  <c r="BR189" i="1" s="1"/>
  <c r="U189" i="1"/>
  <c r="T189" i="1"/>
  <c r="S189" i="1"/>
  <c r="BE189" i="1" s="1"/>
  <c r="BF189" i="1" s="1"/>
  <c r="R189" i="1"/>
  <c r="Q189" i="1"/>
  <c r="AW189" i="1" s="1"/>
  <c r="P189" i="1"/>
  <c r="O189" i="1"/>
  <c r="N189" i="1"/>
  <c r="M189" i="1"/>
  <c r="AM189" i="1" s="1"/>
  <c r="L189" i="1"/>
  <c r="K189" i="1"/>
  <c r="AK189" i="1" s="1"/>
  <c r="CC189" i="1" s="1"/>
  <c r="J189" i="1"/>
  <c r="AJ189" i="1" s="1"/>
  <c r="I189" i="1"/>
  <c r="H189" i="1"/>
  <c r="G189" i="1"/>
  <c r="F189" i="1"/>
  <c r="E189" i="1"/>
  <c r="AE189" i="1" s="1"/>
  <c r="D189" i="1"/>
  <c r="AD189" i="1" s="1"/>
  <c r="C189" i="1"/>
  <c r="FO188" i="1"/>
  <c r="FN188" i="1"/>
  <c r="FM188" i="1"/>
  <c r="FK188" i="1"/>
  <c r="FJ188" i="1"/>
  <c r="FI188" i="1"/>
  <c r="FH188" i="1"/>
  <c r="BR188" i="1"/>
  <c r="BM188" i="1"/>
  <c r="BN188" i="1" s="1"/>
  <c r="BJ188" i="1"/>
  <c r="BE188" i="1"/>
  <c r="BF188" i="1" s="1"/>
  <c r="BA188" i="1"/>
  <c r="BB188" i="1" s="1"/>
  <c r="AO188" i="1"/>
  <c r="AP188" i="1" s="1"/>
  <c r="AN188" i="1"/>
  <c r="AI188" i="1"/>
  <c r="AH188" i="1"/>
  <c r="AG188" i="1"/>
  <c r="AF188" i="1"/>
  <c r="AC188" i="1"/>
  <c r="X188" i="1"/>
  <c r="BY188" i="1" s="1"/>
  <c r="BZ188" i="1" s="1"/>
  <c r="W188" i="1"/>
  <c r="BU188" i="1" s="1"/>
  <c r="BV188" i="1" s="1"/>
  <c r="V188" i="1"/>
  <c r="BQ188" i="1" s="1"/>
  <c r="U188" i="1"/>
  <c r="T188" i="1"/>
  <c r="BI188" i="1" s="1"/>
  <c r="S188" i="1"/>
  <c r="R188" i="1"/>
  <c r="Q188" i="1"/>
  <c r="AW188" i="1" s="1"/>
  <c r="AX188" i="1" s="1"/>
  <c r="P188" i="1"/>
  <c r="AS188" i="1" s="1"/>
  <c r="AT188" i="1" s="1"/>
  <c r="O188" i="1"/>
  <c r="N188" i="1"/>
  <c r="M188" i="1"/>
  <c r="L188" i="1"/>
  <c r="K188" i="1"/>
  <c r="AK188" i="1" s="1"/>
  <c r="CC188" i="1" s="1"/>
  <c r="J188" i="1"/>
  <c r="AJ188" i="1" s="1"/>
  <c r="I188" i="1"/>
  <c r="H188" i="1"/>
  <c r="G188" i="1"/>
  <c r="F188" i="1"/>
  <c r="E188" i="1"/>
  <c r="AE188" i="1" s="1"/>
  <c r="D188" i="1"/>
  <c r="AD188" i="1" s="1"/>
  <c r="C188" i="1"/>
  <c r="FO187" i="1"/>
  <c r="FN187" i="1"/>
  <c r="FM187" i="1"/>
  <c r="FK187" i="1"/>
  <c r="FJ187" i="1"/>
  <c r="FI187" i="1"/>
  <c r="FH187" i="1"/>
  <c r="BU187" i="1"/>
  <c r="BV187" i="1" s="1"/>
  <c r="BQ187" i="1"/>
  <c r="BR187" i="1" s="1"/>
  <c r="BN187" i="1"/>
  <c r="BM187" i="1"/>
  <c r="BJ187" i="1"/>
  <c r="BI187" i="1"/>
  <c r="BA187" i="1"/>
  <c r="BB187" i="1" s="1"/>
  <c r="AW187" i="1"/>
  <c r="AX187" i="1" s="1"/>
  <c r="AS187" i="1"/>
  <c r="AT187" i="1" s="1"/>
  <c r="AO187" i="1"/>
  <c r="AP187" i="1" s="1"/>
  <c r="AN187" i="1"/>
  <c r="AM187" i="1"/>
  <c r="AI187" i="1"/>
  <c r="AH187" i="1"/>
  <c r="AG187" i="1"/>
  <c r="AF187" i="1"/>
  <c r="AE187" i="1"/>
  <c r="AD187" i="1"/>
  <c r="AC187" i="1"/>
  <c r="X187" i="1"/>
  <c r="BY187" i="1" s="1"/>
  <c r="BZ187" i="1" s="1"/>
  <c r="W187" i="1"/>
  <c r="V187" i="1"/>
  <c r="U187" i="1"/>
  <c r="T187" i="1"/>
  <c r="S187" i="1"/>
  <c r="BE187" i="1" s="1"/>
  <c r="BF187" i="1" s="1"/>
  <c r="R187" i="1"/>
  <c r="Q187" i="1"/>
  <c r="P187" i="1"/>
  <c r="O187" i="1"/>
  <c r="N187" i="1"/>
  <c r="M187" i="1"/>
  <c r="CE187" i="1" s="1"/>
  <c r="L187" i="1"/>
  <c r="AL187" i="1" s="1"/>
  <c r="K187" i="1"/>
  <c r="AK187" i="1" s="1"/>
  <c r="CC187" i="1" s="1"/>
  <c r="J187" i="1"/>
  <c r="AJ187" i="1" s="1"/>
  <c r="I187" i="1"/>
  <c r="H187" i="1"/>
  <c r="G187" i="1"/>
  <c r="F187" i="1"/>
  <c r="E187" i="1"/>
  <c r="D187" i="1"/>
  <c r="C187" i="1"/>
  <c r="FO186" i="1"/>
  <c r="FN186" i="1"/>
  <c r="FM186" i="1"/>
  <c r="FK186" i="1"/>
  <c r="FJ186" i="1"/>
  <c r="FI186" i="1"/>
  <c r="FH186" i="1"/>
  <c r="CE186" i="1"/>
  <c r="CC186" i="1"/>
  <c r="BV186" i="1"/>
  <c r="BU186" i="1"/>
  <c r="BM186" i="1"/>
  <c r="BJ186" i="1"/>
  <c r="BE186" i="1"/>
  <c r="BF186" i="1" s="1"/>
  <c r="BA186" i="1"/>
  <c r="AX186" i="1"/>
  <c r="AT186" i="1"/>
  <c r="AO186" i="1"/>
  <c r="AP186" i="1" s="1"/>
  <c r="AN186" i="1"/>
  <c r="AM186" i="1"/>
  <c r="AL186" i="1"/>
  <c r="AI186" i="1"/>
  <c r="AH186" i="1"/>
  <c r="AG186" i="1"/>
  <c r="AF186" i="1"/>
  <c r="AC186" i="1"/>
  <c r="X186" i="1"/>
  <c r="BY186" i="1" s="1"/>
  <c r="BZ186" i="1" s="1"/>
  <c r="W186" i="1"/>
  <c r="V186" i="1"/>
  <c r="BQ186" i="1" s="1"/>
  <c r="BR186" i="1" s="1"/>
  <c r="U186" i="1"/>
  <c r="T186" i="1"/>
  <c r="BI186" i="1" s="1"/>
  <c r="S186" i="1"/>
  <c r="R186" i="1"/>
  <c r="Q186" i="1"/>
  <c r="AW186" i="1" s="1"/>
  <c r="P186" i="1"/>
  <c r="AS186" i="1" s="1"/>
  <c r="O186" i="1"/>
  <c r="N186" i="1"/>
  <c r="M186" i="1"/>
  <c r="L186" i="1"/>
  <c r="CD186" i="1" s="1"/>
  <c r="K186" i="1"/>
  <c r="AK186" i="1" s="1"/>
  <c r="J186" i="1"/>
  <c r="AJ186" i="1" s="1"/>
  <c r="I186" i="1"/>
  <c r="H186" i="1"/>
  <c r="G186" i="1"/>
  <c r="F186" i="1"/>
  <c r="E186" i="1"/>
  <c r="AE186" i="1" s="1"/>
  <c r="D186" i="1"/>
  <c r="AD186" i="1" s="1"/>
  <c r="C186" i="1"/>
  <c r="FO185" i="1"/>
  <c r="FK185" i="1"/>
  <c r="FJ185" i="1"/>
  <c r="FI185" i="1"/>
  <c r="FH185" i="1"/>
  <c r="CE185" i="1"/>
  <c r="CD185" i="1"/>
  <c r="BY185" i="1"/>
  <c r="BZ185" i="1" s="1"/>
  <c r="BR185" i="1"/>
  <c r="BQ185" i="1"/>
  <c r="BM185" i="1"/>
  <c r="BN185" i="1" s="1"/>
  <c r="BJ185" i="1"/>
  <c r="BI185" i="1"/>
  <c r="BA185" i="1"/>
  <c r="BB185" i="1" s="1"/>
  <c r="AW185" i="1"/>
  <c r="AX185" i="1" s="1"/>
  <c r="AT185" i="1"/>
  <c r="AM185" i="1"/>
  <c r="AL185" i="1"/>
  <c r="AI185" i="1"/>
  <c r="AH185" i="1"/>
  <c r="AG185" i="1"/>
  <c r="AF185" i="1"/>
  <c r="AE185" i="1"/>
  <c r="AD185" i="1"/>
  <c r="X185" i="1"/>
  <c r="W185" i="1"/>
  <c r="BU185" i="1" s="1"/>
  <c r="BV185" i="1" s="1"/>
  <c r="V185" i="1"/>
  <c r="U185" i="1"/>
  <c r="T185" i="1"/>
  <c r="S185" i="1"/>
  <c r="BE185" i="1" s="1"/>
  <c r="BF185" i="1" s="1"/>
  <c r="R185" i="1"/>
  <c r="Q185" i="1"/>
  <c r="P185" i="1"/>
  <c r="AS185" i="1" s="1"/>
  <c r="O185" i="1"/>
  <c r="AO185" i="1" s="1"/>
  <c r="AP185" i="1" s="1"/>
  <c r="N185" i="1"/>
  <c r="AN185" i="1" s="1"/>
  <c r="M185" i="1"/>
  <c r="L185" i="1"/>
  <c r="K185" i="1"/>
  <c r="AK185" i="1" s="1"/>
  <c r="CC185" i="1" s="1"/>
  <c r="J185" i="1"/>
  <c r="AJ185" i="1" s="1"/>
  <c r="I185" i="1"/>
  <c r="H185" i="1"/>
  <c r="G185" i="1"/>
  <c r="F185" i="1"/>
  <c r="E185" i="1"/>
  <c r="D185" i="1"/>
  <c r="C185" i="1"/>
  <c r="AC185" i="1" s="1"/>
  <c r="FO184" i="1"/>
  <c r="FK184" i="1"/>
  <c r="FJ184" i="1"/>
  <c r="FI184" i="1"/>
  <c r="FH184" i="1"/>
  <c r="CE184" i="1"/>
  <c r="CD184" i="1"/>
  <c r="BZ184" i="1"/>
  <c r="BM184" i="1"/>
  <c r="BE184" i="1"/>
  <c r="BA184" i="1"/>
  <c r="AO184" i="1"/>
  <c r="AN184" i="1"/>
  <c r="AI184" i="1"/>
  <c r="AH184" i="1"/>
  <c r="AG184" i="1"/>
  <c r="AF184" i="1"/>
  <c r="AC184" i="1"/>
  <c r="X184" i="1"/>
  <c r="BY184" i="1" s="1"/>
  <c r="W184" i="1"/>
  <c r="BU184" i="1" s="1"/>
  <c r="V184" i="1"/>
  <c r="BQ184" i="1" s="1"/>
  <c r="U184" i="1"/>
  <c r="T184" i="1"/>
  <c r="BI184" i="1" s="1"/>
  <c r="S184" i="1"/>
  <c r="R184" i="1"/>
  <c r="Q184" i="1"/>
  <c r="AW184" i="1" s="1"/>
  <c r="AX184" i="1" s="1"/>
  <c r="P184" i="1"/>
  <c r="AS184" i="1" s="1"/>
  <c r="AT184" i="1" s="1"/>
  <c r="O184" i="1"/>
  <c r="N184" i="1"/>
  <c r="M184" i="1"/>
  <c r="AM184" i="1" s="1"/>
  <c r="L184" i="1"/>
  <c r="AL184" i="1" s="1"/>
  <c r="K184" i="1"/>
  <c r="AK184" i="1" s="1"/>
  <c r="CC184" i="1" s="1"/>
  <c r="J184" i="1"/>
  <c r="AJ184" i="1" s="1"/>
  <c r="I184" i="1"/>
  <c r="H184" i="1"/>
  <c r="G184" i="1"/>
  <c r="F184" i="1"/>
  <c r="E184" i="1"/>
  <c r="AE184" i="1" s="1"/>
  <c r="D184" i="1"/>
  <c r="AD184" i="1" s="1"/>
  <c r="C184" i="1"/>
  <c r="FO183" i="1"/>
  <c r="FN183" i="1"/>
  <c r="FM183" i="1"/>
  <c r="FK183" i="1"/>
  <c r="FJ183" i="1"/>
  <c r="FI183" i="1"/>
  <c r="FH183" i="1"/>
  <c r="BU183" i="1"/>
  <c r="BV183" i="1" s="1"/>
  <c r="BR183" i="1"/>
  <c r="BN183" i="1"/>
  <c r="BM183" i="1"/>
  <c r="BJ183" i="1"/>
  <c r="BI183" i="1"/>
  <c r="BA183" i="1"/>
  <c r="BB183" i="1" s="1"/>
  <c r="AW183" i="1"/>
  <c r="AX183" i="1" s="1"/>
  <c r="AT183" i="1"/>
  <c r="AS183" i="1"/>
  <c r="AI183" i="1"/>
  <c r="AH183" i="1"/>
  <c r="AG183" i="1"/>
  <c r="AF183" i="1"/>
  <c r="AE183" i="1"/>
  <c r="AD183" i="1"/>
  <c r="AC183" i="1"/>
  <c r="X183" i="1"/>
  <c r="BY183" i="1" s="1"/>
  <c r="BZ183" i="1" s="1"/>
  <c r="W183" i="1"/>
  <c r="V183" i="1"/>
  <c r="BQ183" i="1" s="1"/>
  <c r="U183" i="1"/>
  <c r="T183" i="1"/>
  <c r="S183" i="1"/>
  <c r="BE183" i="1" s="1"/>
  <c r="BF183" i="1" s="1"/>
  <c r="R183" i="1"/>
  <c r="Q183" i="1"/>
  <c r="P183" i="1"/>
  <c r="O183" i="1"/>
  <c r="AO183" i="1" s="1"/>
  <c r="AP183" i="1" s="1"/>
  <c r="N183" i="1"/>
  <c r="AN183" i="1" s="1"/>
  <c r="M183" i="1"/>
  <c r="L183" i="1"/>
  <c r="AL183" i="1" s="1"/>
  <c r="K183" i="1"/>
  <c r="AK183" i="1" s="1"/>
  <c r="CC183" i="1" s="1"/>
  <c r="J183" i="1"/>
  <c r="AJ183" i="1" s="1"/>
  <c r="I183" i="1"/>
  <c r="H183" i="1"/>
  <c r="G183" i="1"/>
  <c r="F183" i="1"/>
  <c r="E183" i="1"/>
  <c r="D183" i="1"/>
  <c r="C183" i="1"/>
  <c r="FO182" i="1"/>
  <c r="FN182" i="1"/>
  <c r="FM182" i="1"/>
  <c r="FK182" i="1"/>
  <c r="FJ182" i="1"/>
  <c r="FI182" i="1"/>
  <c r="FH182" i="1"/>
  <c r="BY182" i="1"/>
  <c r="BR182" i="1"/>
  <c r="BM182" i="1"/>
  <c r="BN182" i="1" s="1"/>
  <c r="BJ182" i="1"/>
  <c r="BE182" i="1"/>
  <c r="BF182" i="1" s="1"/>
  <c r="BB182" i="1"/>
  <c r="BA182" i="1"/>
  <c r="AW182" i="1"/>
  <c r="AX182" i="1" s="1"/>
  <c r="AO182" i="1"/>
  <c r="AN182" i="1"/>
  <c r="AM182" i="1"/>
  <c r="AL182" i="1"/>
  <c r="AI182" i="1"/>
  <c r="BZ182" i="1" s="1"/>
  <c r="AH182" i="1"/>
  <c r="AG182" i="1"/>
  <c r="AF182" i="1"/>
  <c r="AC182" i="1"/>
  <c r="X182" i="1"/>
  <c r="W182" i="1"/>
  <c r="BU182" i="1" s="1"/>
  <c r="BV182" i="1" s="1"/>
  <c r="V182" i="1"/>
  <c r="BQ182" i="1" s="1"/>
  <c r="U182" i="1"/>
  <c r="T182" i="1"/>
  <c r="BI182" i="1" s="1"/>
  <c r="S182" i="1"/>
  <c r="R182" i="1"/>
  <c r="Q182" i="1"/>
  <c r="P182" i="1"/>
  <c r="AS182" i="1" s="1"/>
  <c r="AT182" i="1" s="1"/>
  <c r="O182" i="1"/>
  <c r="N182" i="1"/>
  <c r="M182" i="1"/>
  <c r="CE182" i="1" s="1"/>
  <c r="L182" i="1"/>
  <c r="CD182" i="1" s="1"/>
  <c r="K182" i="1"/>
  <c r="AK182" i="1" s="1"/>
  <c r="CC182" i="1" s="1"/>
  <c r="J182" i="1"/>
  <c r="AJ182" i="1" s="1"/>
  <c r="I182" i="1"/>
  <c r="H182" i="1"/>
  <c r="G182" i="1"/>
  <c r="F182" i="1"/>
  <c r="E182" i="1"/>
  <c r="AE182" i="1" s="1"/>
  <c r="D182" i="1"/>
  <c r="AD182" i="1" s="1"/>
  <c r="C182" i="1"/>
  <c r="FO181" i="1"/>
  <c r="FK181" i="1"/>
  <c r="FL181" i="1" s="1"/>
  <c r="FL182" i="1" s="1"/>
  <c r="FL183" i="1" s="1"/>
  <c r="FL184" i="1" s="1"/>
  <c r="FL185" i="1" s="1"/>
  <c r="FL186" i="1" s="1"/>
  <c r="FL187" i="1" s="1"/>
  <c r="FL188" i="1" s="1"/>
  <c r="FL189" i="1" s="1"/>
  <c r="FL190" i="1" s="1"/>
  <c r="FL191" i="1" s="1"/>
  <c r="FL192" i="1" s="1"/>
  <c r="FL193" i="1" s="1"/>
  <c r="FL194" i="1" s="1"/>
  <c r="FL195" i="1" s="1"/>
  <c r="FL196" i="1" s="1"/>
  <c r="FM196" i="1" s="1"/>
  <c r="FM577" i="1" s="1"/>
  <c r="FJ181" i="1"/>
  <c r="FI181" i="1"/>
  <c r="FH181" i="1"/>
  <c r="CD181" i="1"/>
  <c r="BY181" i="1"/>
  <c r="BZ181" i="1" s="1"/>
  <c r="BU181" i="1"/>
  <c r="BV181" i="1" s="1"/>
  <c r="BM181" i="1"/>
  <c r="BN181" i="1" s="1"/>
  <c r="BJ181" i="1"/>
  <c r="BI181" i="1"/>
  <c r="BA181" i="1"/>
  <c r="BB181" i="1" s="1"/>
  <c r="AW181" i="1"/>
  <c r="AX181" i="1" s="1"/>
  <c r="AS181" i="1"/>
  <c r="AT181" i="1" s="1"/>
  <c r="AP181" i="1"/>
  <c r="AL181" i="1"/>
  <c r="AI181" i="1"/>
  <c r="AH181" i="1"/>
  <c r="AG181" i="1"/>
  <c r="AF181" i="1"/>
  <c r="AE181" i="1"/>
  <c r="AC181" i="1"/>
  <c r="X181" i="1"/>
  <c r="W181" i="1"/>
  <c r="V181" i="1"/>
  <c r="BQ181" i="1" s="1"/>
  <c r="BR181" i="1" s="1"/>
  <c r="U181" i="1"/>
  <c r="T181" i="1"/>
  <c r="S181" i="1"/>
  <c r="BE181" i="1" s="1"/>
  <c r="BF181" i="1" s="1"/>
  <c r="R181" i="1"/>
  <c r="Q181" i="1"/>
  <c r="P181" i="1"/>
  <c r="O181" i="1"/>
  <c r="AO181" i="1" s="1"/>
  <c r="N181" i="1"/>
  <c r="AN181" i="1" s="1"/>
  <c r="M181" i="1"/>
  <c r="L181" i="1"/>
  <c r="K181" i="1"/>
  <c r="AK181" i="1" s="1"/>
  <c r="CC181" i="1" s="1"/>
  <c r="J181" i="1"/>
  <c r="AJ181" i="1" s="1"/>
  <c r="I181" i="1"/>
  <c r="H181" i="1"/>
  <c r="G181" i="1"/>
  <c r="F181" i="1"/>
  <c r="E181" i="1"/>
  <c r="D181" i="1"/>
  <c r="AD181" i="1" s="1"/>
  <c r="C181" i="1"/>
  <c r="FO180" i="1"/>
  <c r="FN180" i="1"/>
  <c r="FN576" i="1" s="1"/>
  <c r="DN576" i="1" s="1"/>
  <c r="FK180" i="1"/>
  <c r="FJ180" i="1"/>
  <c r="FI180" i="1"/>
  <c r="FH180" i="1"/>
  <c r="BZ180" i="1"/>
  <c r="BY180" i="1"/>
  <c r="BU180" i="1"/>
  <c r="BE180" i="1"/>
  <c r="BA180" i="1"/>
  <c r="BB180" i="1" s="1"/>
  <c r="AW180" i="1"/>
  <c r="AX180" i="1" s="1"/>
  <c r="AT180" i="1"/>
  <c r="AO180" i="1"/>
  <c r="AN180" i="1"/>
  <c r="AG180" i="1"/>
  <c r="AF180" i="1"/>
  <c r="AC180" i="1"/>
  <c r="X180" i="1"/>
  <c r="W180" i="1"/>
  <c r="V180" i="1"/>
  <c r="BQ180" i="1" s="1"/>
  <c r="U180" i="1"/>
  <c r="BM180" i="1" s="1"/>
  <c r="T180" i="1"/>
  <c r="BI180" i="1" s="1"/>
  <c r="BJ180" i="1" s="1"/>
  <c r="S180" i="1"/>
  <c r="R180" i="1"/>
  <c r="Q180" i="1"/>
  <c r="P180" i="1"/>
  <c r="AS180" i="1" s="1"/>
  <c r="O180" i="1"/>
  <c r="N180" i="1"/>
  <c r="M180" i="1"/>
  <c r="L180" i="1"/>
  <c r="K180" i="1"/>
  <c r="AK180" i="1" s="1"/>
  <c r="CC180" i="1" s="1"/>
  <c r="J180" i="1"/>
  <c r="AJ180" i="1" s="1"/>
  <c r="I180" i="1"/>
  <c r="AI180" i="1" s="1"/>
  <c r="H180" i="1"/>
  <c r="AH180" i="1" s="1"/>
  <c r="G180" i="1"/>
  <c r="F180" i="1"/>
  <c r="E180" i="1"/>
  <c r="AE180" i="1" s="1"/>
  <c r="D180" i="1"/>
  <c r="AD180" i="1" s="1"/>
  <c r="C180" i="1"/>
  <c r="FO179" i="1"/>
  <c r="FK179" i="1"/>
  <c r="FJ179" i="1"/>
  <c r="FN179" i="1" s="1"/>
  <c r="FI179" i="1"/>
  <c r="FH179" i="1"/>
  <c r="BM179" i="1"/>
  <c r="BN179" i="1" s="1"/>
  <c r="BJ179" i="1"/>
  <c r="BI179" i="1"/>
  <c r="BA179" i="1"/>
  <c r="BB179" i="1" s="1"/>
  <c r="AT179" i="1"/>
  <c r="AS179" i="1"/>
  <c r="AO179" i="1"/>
  <c r="AP179" i="1" s="1"/>
  <c r="AI179" i="1"/>
  <c r="AH179" i="1"/>
  <c r="AG179" i="1"/>
  <c r="AF179" i="1"/>
  <c r="AD179" i="1"/>
  <c r="AC179" i="1"/>
  <c r="X179" i="1"/>
  <c r="BY179" i="1" s="1"/>
  <c r="BZ179" i="1" s="1"/>
  <c r="W179" i="1"/>
  <c r="BU179" i="1" s="1"/>
  <c r="BV179" i="1" s="1"/>
  <c r="V179" i="1"/>
  <c r="BQ179" i="1" s="1"/>
  <c r="BR179" i="1" s="1"/>
  <c r="U179" i="1"/>
  <c r="T179" i="1"/>
  <c r="S179" i="1"/>
  <c r="BE179" i="1" s="1"/>
  <c r="BF179" i="1" s="1"/>
  <c r="R179" i="1"/>
  <c r="Q179" i="1"/>
  <c r="AW179" i="1" s="1"/>
  <c r="AX179" i="1" s="1"/>
  <c r="P179" i="1"/>
  <c r="O179" i="1"/>
  <c r="N179" i="1"/>
  <c r="AN179" i="1" s="1"/>
  <c r="M179" i="1"/>
  <c r="L179" i="1"/>
  <c r="K179" i="1"/>
  <c r="AK179" i="1" s="1"/>
  <c r="CC179" i="1" s="1"/>
  <c r="J179" i="1"/>
  <c r="AJ179" i="1" s="1"/>
  <c r="I179" i="1"/>
  <c r="H179" i="1"/>
  <c r="G179" i="1"/>
  <c r="F179" i="1"/>
  <c r="E179" i="1"/>
  <c r="AE179" i="1" s="1"/>
  <c r="D179" i="1"/>
  <c r="C179" i="1"/>
  <c r="FO178" i="1"/>
  <c r="FN178" i="1"/>
  <c r="FM178" i="1"/>
  <c r="FK178" i="1"/>
  <c r="FJ178" i="1"/>
  <c r="FI178" i="1"/>
  <c r="FH178" i="1"/>
  <c r="CD178" i="1"/>
  <c r="BY178" i="1"/>
  <c r="BZ178" i="1" s="1"/>
  <c r="BV178" i="1"/>
  <c r="BU178" i="1"/>
  <c r="BR178" i="1"/>
  <c r="BM178" i="1"/>
  <c r="BN178" i="1" s="1"/>
  <c r="BJ178" i="1"/>
  <c r="BE178" i="1"/>
  <c r="BF178" i="1" s="1"/>
  <c r="BA178" i="1"/>
  <c r="AO178" i="1"/>
  <c r="AN178" i="1"/>
  <c r="AL178" i="1"/>
  <c r="AI178" i="1"/>
  <c r="AH178" i="1"/>
  <c r="AG178" i="1"/>
  <c r="AF178" i="1"/>
  <c r="AC178" i="1"/>
  <c r="X178" i="1"/>
  <c r="W178" i="1"/>
  <c r="V178" i="1"/>
  <c r="BQ178" i="1" s="1"/>
  <c r="U178" i="1"/>
  <c r="T178" i="1"/>
  <c r="BI178" i="1" s="1"/>
  <c r="S178" i="1"/>
  <c r="R178" i="1"/>
  <c r="Q178" i="1"/>
  <c r="AW178" i="1" s="1"/>
  <c r="AX178" i="1" s="1"/>
  <c r="P178" i="1"/>
  <c r="AS178" i="1" s="1"/>
  <c r="AT178" i="1" s="1"/>
  <c r="O178" i="1"/>
  <c r="N178" i="1"/>
  <c r="M178" i="1"/>
  <c r="L178" i="1"/>
  <c r="K178" i="1"/>
  <c r="AK178" i="1" s="1"/>
  <c r="CC178" i="1" s="1"/>
  <c r="J178" i="1"/>
  <c r="AJ178" i="1" s="1"/>
  <c r="I178" i="1"/>
  <c r="H178" i="1"/>
  <c r="G178" i="1"/>
  <c r="F178" i="1"/>
  <c r="E178" i="1"/>
  <c r="AE178" i="1" s="1"/>
  <c r="D178" i="1"/>
  <c r="AD178" i="1" s="1"/>
  <c r="C178" i="1"/>
  <c r="FO177" i="1"/>
  <c r="FN177" i="1"/>
  <c r="FK177" i="1"/>
  <c r="FJ177" i="1"/>
  <c r="FM177" i="1" s="1"/>
  <c r="FI177" i="1"/>
  <c r="FH177" i="1"/>
  <c r="CE177" i="1"/>
  <c r="CD177" i="1"/>
  <c r="BU177" i="1"/>
  <c r="BV177" i="1" s="1"/>
  <c r="BQ177" i="1"/>
  <c r="BR177" i="1" s="1"/>
  <c r="BN177" i="1"/>
  <c r="BM177" i="1"/>
  <c r="BJ177" i="1"/>
  <c r="BI177" i="1"/>
  <c r="BA177" i="1"/>
  <c r="BB177" i="1" s="1"/>
  <c r="AX177" i="1"/>
  <c r="AW177" i="1"/>
  <c r="AN177" i="1"/>
  <c r="AI177" i="1"/>
  <c r="AH177" i="1"/>
  <c r="AG177" i="1"/>
  <c r="AF177" i="1"/>
  <c r="AE177" i="1"/>
  <c r="X177" i="1"/>
  <c r="BY177" i="1" s="1"/>
  <c r="BZ177" i="1" s="1"/>
  <c r="W177" i="1"/>
  <c r="V177" i="1"/>
  <c r="U177" i="1"/>
  <c r="T177" i="1"/>
  <c r="S177" i="1"/>
  <c r="BE177" i="1" s="1"/>
  <c r="BF177" i="1" s="1"/>
  <c r="R177" i="1"/>
  <c r="Q177" i="1"/>
  <c r="P177" i="1"/>
  <c r="AS177" i="1" s="1"/>
  <c r="AT177" i="1" s="1"/>
  <c r="O177" i="1"/>
  <c r="AO177" i="1" s="1"/>
  <c r="AP177" i="1" s="1"/>
  <c r="N177" i="1"/>
  <c r="M177" i="1"/>
  <c r="AM177" i="1" s="1"/>
  <c r="L177" i="1"/>
  <c r="AL177" i="1" s="1"/>
  <c r="K177" i="1"/>
  <c r="AK177" i="1" s="1"/>
  <c r="CC177" i="1" s="1"/>
  <c r="J177" i="1"/>
  <c r="AJ177" i="1" s="1"/>
  <c r="I177" i="1"/>
  <c r="H177" i="1"/>
  <c r="G177" i="1"/>
  <c r="F177" i="1"/>
  <c r="E177" i="1"/>
  <c r="D177" i="1"/>
  <c r="AD177" i="1" s="1"/>
  <c r="C177" i="1"/>
  <c r="AC177" i="1" s="1"/>
  <c r="FO176" i="1"/>
  <c r="FN176" i="1"/>
  <c r="FM176" i="1"/>
  <c r="FK176" i="1"/>
  <c r="FJ176" i="1"/>
  <c r="FI176" i="1"/>
  <c r="FH176" i="1"/>
  <c r="CD176" i="1"/>
  <c r="CC176" i="1"/>
  <c r="BZ176" i="1"/>
  <c r="BY176" i="1"/>
  <c r="BR176" i="1"/>
  <c r="BM176" i="1"/>
  <c r="BN176" i="1" s="1"/>
  <c r="BE176" i="1"/>
  <c r="BF176" i="1" s="1"/>
  <c r="BB176" i="1"/>
  <c r="BA176" i="1"/>
  <c r="AX176" i="1"/>
  <c r="AT176" i="1"/>
  <c r="AO176" i="1"/>
  <c r="AP176" i="1" s="1"/>
  <c r="AN176" i="1"/>
  <c r="AL176" i="1"/>
  <c r="AG176" i="1"/>
  <c r="AF176" i="1"/>
  <c r="AC176" i="1"/>
  <c r="X176" i="1"/>
  <c r="W176" i="1"/>
  <c r="BU176" i="1" s="1"/>
  <c r="BV176" i="1" s="1"/>
  <c r="V176" i="1"/>
  <c r="BQ176" i="1" s="1"/>
  <c r="U176" i="1"/>
  <c r="T176" i="1"/>
  <c r="BI176" i="1" s="1"/>
  <c r="BJ176" i="1" s="1"/>
  <c r="S176" i="1"/>
  <c r="R176" i="1"/>
  <c r="Q176" i="1"/>
  <c r="AW176" i="1" s="1"/>
  <c r="P176" i="1"/>
  <c r="AS176" i="1" s="1"/>
  <c r="O176" i="1"/>
  <c r="N176" i="1"/>
  <c r="M176" i="1"/>
  <c r="L176" i="1"/>
  <c r="K176" i="1"/>
  <c r="AK176" i="1" s="1"/>
  <c r="J176" i="1"/>
  <c r="AJ176" i="1" s="1"/>
  <c r="I176" i="1"/>
  <c r="AI176" i="1" s="1"/>
  <c r="H176" i="1"/>
  <c r="AH176" i="1" s="1"/>
  <c r="G176" i="1"/>
  <c r="F176" i="1"/>
  <c r="E176" i="1"/>
  <c r="AE176" i="1" s="1"/>
  <c r="D176" i="1"/>
  <c r="AD176" i="1" s="1"/>
  <c r="C176" i="1"/>
  <c r="FO175" i="1"/>
  <c r="FN175" i="1"/>
  <c r="FK175" i="1"/>
  <c r="FJ175" i="1"/>
  <c r="FI175" i="1"/>
  <c r="FH175" i="1"/>
  <c r="CE175" i="1"/>
  <c r="BQ175" i="1"/>
  <c r="BR175" i="1" s="1"/>
  <c r="BN175" i="1"/>
  <c r="BM175" i="1"/>
  <c r="BJ175" i="1"/>
  <c r="BI175" i="1"/>
  <c r="BA175" i="1"/>
  <c r="BB175" i="1" s="1"/>
  <c r="AX175" i="1"/>
  <c r="AN175" i="1"/>
  <c r="AM175" i="1"/>
  <c r="AI175" i="1"/>
  <c r="AH175" i="1"/>
  <c r="AG175" i="1"/>
  <c r="AF175" i="1"/>
  <c r="AE175" i="1"/>
  <c r="X175" i="1"/>
  <c r="BY175" i="1" s="1"/>
  <c r="BZ175" i="1" s="1"/>
  <c r="W175" i="1"/>
  <c r="BU175" i="1" s="1"/>
  <c r="BV175" i="1" s="1"/>
  <c r="V175" i="1"/>
  <c r="U175" i="1"/>
  <c r="T175" i="1"/>
  <c r="S175" i="1"/>
  <c r="BE175" i="1" s="1"/>
  <c r="BF175" i="1" s="1"/>
  <c r="R175" i="1"/>
  <c r="Q175" i="1"/>
  <c r="AW175" i="1" s="1"/>
  <c r="P175" i="1"/>
  <c r="AS175" i="1" s="1"/>
  <c r="AT175" i="1" s="1"/>
  <c r="O175" i="1"/>
  <c r="AO175" i="1" s="1"/>
  <c r="AP175" i="1" s="1"/>
  <c r="N175" i="1"/>
  <c r="M175" i="1"/>
  <c r="L175" i="1"/>
  <c r="K175" i="1"/>
  <c r="AK175" i="1" s="1"/>
  <c r="CC175" i="1" s="1"/>
  <c r="J175" i="1"/>
  <c r="AJ175" i="1" s="1"/>
  <c r="I175" i="1"/>
  <c r="H175" i="1"/>
  <c r="G175" i="1"/>
  <c r="F175" i="1"/>
  <c r="E175" i="1"/>
  <c r="D175" i="1"/>
  <c r="AD175" i="1" s="1"/>
  <c r="C175" i="1"/>
  <c r="AC175" i="1" s="1"/>
  <c r="FO174" i="1"/>
  <c r="FM174" i="1"/>
  <c r="FK174" i="1"/>
  <c r="FJ174" i="1"/>
  <c r="FI174" i="1"/>
  <c r="FH174" i="1"/>
  <c r="BM174" i="1"/>
  <c r="BN174" i="1" s="1"/>
  <c r="BJ174" i="1"/>
  <c r="BE174" i="1"/>
  <c r="BF174" i="1" s="1"/>
  <c r="BA174" i="1"/>
  <c r="BB174" i="1" s="1"/>
  <c r="AX174" i="1"/>
  <c r="AO174" i="1"/>
  <c r="AN174" i="1"/>
  <c r="AI174" i="1"/>
  <c r="AH174" i="1"/>
  <c r="AG174" i="1"/>
  <c r="AF174" i="1"/>
  <c r="AC174" i="1"/>
  <c r="X174" i="1"/>
  <c r="BY174" i="1" s="1"/>
  <c r="BZ174" i="1" s="1"/>
  <c r="W174" i="1"/>
  <c r="BU174" i="1" s="1"/>
  <c r="BV174" i="1" s="1"/>
  <c r="V174" i="1"/>
  <c r="BQ174" i="1" s="1"/>
  <c r="U174" i="1"/>
  <c r="T174" i="1"/>
  <c r="BI174" i="1" s="1"/>
  <c r="S174" i="1"/>
  <c r="R174" i="1"/>
  <c r="Q174" i="1"/>
  <c r="AW174" i="1" s="1"/>
  <c r="P174" i="1"/>
  <c r="AS174" i="1" s="1"/>
  <c r="AT174" i="1" s="1"/>
  <c r="O174" i="1"/>
  <c r="N174" i="1"/>
  <c r="M174" i="1"/>
  <c r="L174" i="1"/>
  <c r="K174" i="1"/>
  <c r="AK174" i="1" s="1"/>
  <c r="CC174" i="1" s="1"/>
  <c r="J174" i="1"/>
  <c r="AJ174" i="1" s="1"/>
  <c r="I174" i="1"/>
  <c r="H174" i="1"/>
  <c r="G174" i="1"/>
  <c r="F174" i="1"/>
  <c r="E174" i="1"/>
  <c r="AE174" i="1" s="1"/>
  <c r="D174" i="1"/>
  <c r="AD174" i="1" s="1"/>
  <c r="C174" i="1"/>
  <c r="FO173" i="1"/>
  <c r="FN173" i="1"/>
  <c r="FM173" i="1"/>
  <c r="FK173" i="1"/>
  <c r="FJ173" i="1"/>
  <c r="FI173" i="1"/>
  <c r="FH173" i="1"/>
  <c r="BQ173" i="1"/>
  <c r="BR173" i="1" s="1"/>
  <c r="BM173" i="1"/>
  <c r="BN173" i="1" s="1"/>
  <c r="BJ173" i="1"/>
  <c r="BI173" i="1"/>
  <c r="BA173" i="1"/>
  <c r="BB173" i="1" s="1"/>
  <c r="AW173" i="1"/>
  <c r="AX173" i="1" s="1"/>
  <c r="AS173" i="1"/>
  <c r="AT173" i="1" s="1"/>
  <c r="AO173" i="1"/>
  <c r="AP173" i="1" s="1"/>
  <c r="AN173" i="1"/>
  <c r="AM173" i="1"/>
  <c r="AL173" i="1"/>
  <c r="AI173" i="1"/>
  <c r="AH173" i="1"/>
  <c r="AG173" i="1"/>
  <c r="AF173" i="1"/>
  <c r="AE173" i="1"/>
  <c r="AD173" i="1"/>
  <c r="AC173" i="1"/>
  <c r="X173" i="1"/>
  <c r="BY173" i="1" s="1"/>
  <c r="BZ173" i="1" s="1"/>
  <c r="W173" i="1"/>
  <c r="BU173" i="1" s="1"/>
  <c r="BV173" i="1" s="1"/>
  <c r="V173" i="1"/>
  <c r="U173" i="1"/>
  <c r="T173" i="1"/>
  <c r="S173" i="1"/>
  <c r="BE173" i="1" s="1"/>
  <c r="BF173" i="1" s="1"/>
  <c r="R173" i="1"/>
  <c r="Q173" i="1"/>
  <c r="P173" i="1"/>
  <c r="O173" i="1"/>
  <c r="N173" i="1"/>
  <c r="M173" i="1"/>
  <c r="CE173" i="1" s="1"/>
  <c r="L173" i="1"/>
  <c r="CD173" i="1" s="1"/>
  <c r="K173" i="1"/>
  <c r="AK173" i="1" s="1"/>
  <c r="CC173" i="1" s="1"/>
  <c r="J173" i="1"/>
  <c r="AJ173" i="1" s="1"/>
  <c r="I173" i="1"/>
  <c r="H173" i="1"/>
  <c r="G173" i="1"/>
  <c r="F173" i="1"/>
  <c r="E173" i="1"/>
  <c r="D173" i="1"/>
  <c r="C173" i="1"/>
  <c r="FO172" i="1"/>
  <c r="FN172" i="1"/>
  <c r="FM172" i="1"/>
  <c r="FK172" i="1"/>
  <c r="FJ172" i="1"/>
  <c r="FI172" i="1"/>
  <c r="FH172" i="1"/>
  <c r="CC172" i="1"/>
  <c r="BU172" i="1"/>
  <c r="BV172" i="1" s="1"/>
  <c r="BM172" i="1"/>
  <c r="BJ172" i="1"/>
  <c r="BE172" i="1"/>
  <c r="BA172" i="1"/>
  <c r="AO172" i="1"/>
  <c r="AN172" i="1"/>
  <c r="AM172" i="1"/>
  <c r="AI172" i="1"/>
  <c r="BB172" i="1" s="1"/>
  <c r="AH172" i="1"/>
  <c r="AG172" i="1"/>
  <c r="AF172" i="1"/>
  <c r="AC172" i="1"/>
  <c r="X172" i="1"/>
  <c r="BY172" i="1" s="1"/>
  <c r="W172" i="1"/>
  <c r="V172" i="1"/>
  <c r="BQ172" i="1" s="1"/>
  <c r="U172" i="1"/>
  <c r="T172" i="1"/>
  <c r="BI172" i="1" s="1"/>
  <c r="S172" i="1"/>
  <c r="R172" i="1"/>
  <c r="Q172" i="1"/>
  <c r="AW172" i="1" s="1"/>
  <c r="AX172" i="1" s="1"/>
  <c r="P172" i="1"/>
  <c r="AS172" i="1" s="1"/>
  <c r="AT172" i="1" s="1"/>
  <c r="O172" i="1"/>
  <c r="N172" i="1"/>
  <c r="M172" i="1"/>
  <c r="CE172" i="1" s="1"/>
  <c r="L172" i="1"/>
  <c r="K172" i="1"/>
  <c r="AK172" i="1" s="1"/>
  <c r="J172" i="1"/>
  <c r="AJ172" i="1" s="1"/>
  <c r="I172" i="1"/>
  <c r="H172" i="1"/>
  <c r="G172" i="1"/>
  <c r="F172" i="1"/>
  <c r="E172" i="1"/>
  <c r="AE172" i="1" s="1"/>
  <c r="D172" i="1"/>
  <c r="AD172" i="1" s="1"/>
  <c r="C172" i="1"/>
  <c r="FO171" i="1"/>
  <c r="FK171" i="1"/>
  <c r="FJ171" i="1"/>
  <c r="FM171" i="1" s="1"/>
  <c r="FI171" i="1"/>
  <c r="FH171" i="1"/>
  <c r="CD171" i="1"/>
  <c r="BY171" i="1"/>
  <c r="BZ171" i="1" s="1"/>
  <c r="BV171" i="1"/>
  <c r="BU171" i="1"/>
  <c r="BN171" i="1"/>
  <c r="BM171" i="1"/>
  <c r="BJ171" i="1"/>
  <c r="BI171" i="1"/>
  <c r="BA171" i="1"/>
  <c r="BB171" i="1" s="1"/>
  <c r="AX171" i="1"/>
  <c r="AW171" i="1"/>
  <c r="AS171" i="1"/>
  <c r="AT171" i="1" s="1"/>
  <c r="AN171" i="1"/>
  <c r="AM171" i="1"/>
  <c r="AL171" i="1"/>
  <c r="AI171" i="1"/>
  <c r="AH171" i="1"/>
  <c r="AG171" i="1"/>
  <c r="AF171" i="1"/>
  <c r="AE171" i="1"/>
  <c r="AC171" i="1"/>
  <c r="X171" i="1"/>
  <c r="W171" i="1"/>
  <c r="V171" i="1"/>
  <c r="BQ171" i="1" s="1"/>
  <c r="BR171" i="1" s="1"/>
  <c r="U171" i="1"/>
  <c r="T171" i="1"/>
  <c r="S171" i="1"/>
  <c r="BE171" i="1" s="1"/>
  <c r="BF171" i="1" s="1"/>
  <c r="R171" i="1"/>
  <c r="Q171" i="1"/>
  <c r="P171" i="1"/>
  <c r="O171" i="1"/>
  <c r="AO171" i="1" s="1"/>
  <c r="AP171" i="1" s="1"/>
  <c r="N171" i="1"/>
  <c r="M171" i="1"/>
  <c r="CE171" i="1" s="1"/>
  <c r="L171" i="1"/>
  <c r="K171" i="1"/>
  <c r="AK171" i="1" s="1"/>
  <c r="CC171" i="1" s="1"/>
  <c r="J171" i="1"/>
  <c r="AJ171" i="1" s="1"/>
  <c r="I171" i="1"/>
  <c r="H171" i="1"/>
  <c r="G171" i="1"/>
  <c r="F171" i="1"/>
  <c r="E171" i="1"/>
  <c r="D171" i="1"/>
  <c r="AD171" i="1" s="1"/>
  <c r="C171" i="1"/>
  <c r="FO170" i="1"/>
  <c r="FK170" i="1"/>
  <c r="FJ170" i="1"/>
  <c r="FI170" i="1"/>
  <c r="FH170" i="1"/>
  <c r="CE170" i="1"/>
  <c r="CD170" i="1"/>
  <c r="CC170" i="1"/>
  <c r="BY170" i="1"/>
  <c r="BE170" i="1"/>
  <c r="BA170" i="1"/>
  <c r="AT170" i="1"/>
  <c r="AO170" i="1"/>
  <c r="AP170" i="1" s="1"/>
  <c r="AN170" i="1"/>
  <c r="AI170" i="1"/>
  <c r="BB170" i="1" s="1"/>
  <c r="AG170" i="1"/>
  <c r="AF170" i="1"/>
  <c r="AC170" i="1"/>
  <c r="X170" i="1"/>
  <c r="W170" i="1"/>
  <c r="BU170" i="1" s="1"/>
  <c r="V170" i="1"/>
  <c r="BQ170" i="1" s="1"/>
  <c r="U170" i="1"/>
  <c r="BM170" i="1" s="1"/>
  <c r="BN170" i="1" s="1"/>
  <c r="T170" i="1"/>
  <c r="BI170" i="1" s="1"/>
  <c r="BJ170" i="1" s="1"/>
  <c r="S170" i="1"/>
  <c r="R170" i="1"/>
  <c r="Q170" i="1"/>
  <c r="AW170" i="1" s="1"/>
  <c r="AX170" i="1" s="1"/>
  <c r="P170" i="1"/>
  <c r="AS170" i="1" s="1"/>
  <c r="O170" i="1"/>
  <c r="N170" i="1"/>
  <c r="M170" i="1"/>
  <c r="AM170" i="1" s="1"/>
  <c r="L170" i="1"/>
  <c r="AL170" i="1" s="1"/>
  <c r="K170" i="1"/>
  <c r="AK170" i="1" s="1"/>
  <c r="J170" i="1"/>
  <c r="AJ170" i="1" s="1"/>
  <c r="I170" i="1"/>
  <c r="H170" i="1"/>
  <c r="AH170" i="1" s="1"/>
  <c r="G170" i="1"/>
  <c r="F170" i="1"/>
  <c r="E170" i="1"/>
  <c r="AE170" i="1" s="1"/>
  <c r="D170" i="1"/>
  <c r="AD170" i="1" s="1"/>
  <c r="C170" i="1"/>
  <c r="FO169" i="1"/>
  <c r="FK169" i="1"/>
  <c r="FJ169" i="1"/>
  <c r="FI169" i="1"/>
  <c r="FH169" i="1"/>
  <c r="BY169" i="1"/>
  <c r="BZ169" i="1" s="1"/>
  <c r="BU169" i="1"/>
  <c r="BV169" i="1" s="1"/>
  <c r="BQ169" i="1"/>
  <c r="BR169" i="1" s="1"/>
  <c r="BN169" i="1"/>
  <c r="BM169" i="1"/>
  <c r="BJ169" i="1"/>
  <c r="BI169" i="1"/>
  <c r="BA169" i="1"/>
  <c r="BB169" i="1" s="1"/>
  <c r="AW169" i="1"/>
  <c r="AX169" i="1" s="1"/>
  <c r="AS169" i="1"/>
  <c r="AT169" i="1" s="1"/>
  <c r="AO169" i="1"/>
  <c r="AP169" i="1" s="1"/>
  <c r="AN169" i="1"/>
  <c r="AM169" i="1"/>
  <c r="AL169" i="1"/>
  <c r="AI169" i="1"/>
  <c r="AH169" i="1"/>
  <c r="AG169" i="1"/>
  <c r="AF169" i="1"/>
  <c r="AE169" i="1"/>
  <c r="AD169" i="1"/>
  <c r="AC169" i="1"/>
  <c r="X169" i="1"/>
  <c r="W169" i="1"/>
  <c r="V169" i="1"/>
  <c r="U169" i="1"/>
  <c r="T169" i="1"/>
  <c r="S169" i="1"/>
  <c r="BE169" i="1" s="1"/>
  <c r="BF169" i="1" s="1"/>
  <c r="R169" i="1"/>
  <c r="Q169" i="1"/>
  <c r="P169" i="1"/>
  <c r="O169" i="1"/>
  <c r="N169" i="1"/>
  <c r="M169" i="1"/>
  <c r="CE169" i="1" s="1"/>
  <c r="L169" i="1"/>
  <c r="CD169" i="1" s="1"/>
  <c r="K169" i="1"/>
  <c r="AK169" i="1" s="1"/>
  <c r="CC169" i="1" s="1"/>
  <c r="J169" i="1"/>
  <c r="AJ169" i="1" s="1"/>
  <c r="I169" i="1"/>
  <c r="H169" i="1"/>
  <c r="G169" i="1"/>
  <c r="F169" i="1"/>
  <c r="E169" i="1"/>
  <c r="D169" i="1"/>
  <c r="C169" i="1"/>
  <c r="FO168" i="1"/>
  <c r="FN168" i="1"/>
  <c r="FK168" i="1"/>
  <c r="FJ168" i="1"/>
  <c r="FI168" i="1"/>
  <c r="FH168" i="1"/>
  <c r="CE168" i="1"/>
  <c r="BY168" i="1"/>
  <c r="BZ168" i="1" s="1"/>
  <c r="BU168" i="1"/>
  <c r="BE168" i="1"/>
  <c r="BF168" i="1" s="1"/>
  <c r="BA168" i="1"/>
  <c r="BB168" i="1" s="1"/>
  <c r="AT168" i="1"/>
  <c r="AO168" i="1"/>
  <c r="AP168" i="1" s="1"/>
  <c r="AN168" i="1"/>
  <c r="AM168" i="1"/>
  <c r="AL168" i="1"/>
  <c r="AG168" i="1"/>
  <c r="AF168" i="1"/>
  <c r="AC168" i="1"/>
  <c r="X168" i="1"/>
  <c r="W168" i="1"/>
  <c r="V168" i="1"/>
  <c r="BQ168" i="1" s="1"/>
  <c r="U168" i="1"/>
  <c r="BM168" i="1" s="1"/>
  <c r="BN168" i="1" s="1"/>
  <c r="T168" i="1"/>
  <c r="BI168" i="1" s="1"/>
  <c r="BJ168" i="1" s="1"/>
  <c r="S168" i="1"/>
  <c r="R168" i="1"/>
  <c r="Q168" i="1"/>
  <c r="AW168" i="1" s="1"/>
  <c r="P168" i="1"/>
  <c r="AS168" i="1" s="1"/>
  <c r="O168" i="1"/>
  <c r="N168" i="1"/>
  <c r="M168" i="1"/>
  <c r="L168" i="1"/>
  <c r="CD168" i="1" s="1"/>
  <c r="K168" i="1"/>
  <c r="AK168" i="1" s="1"/>
  <c r="CC168" i="1" s="1"/>
  <c r="J168" i="1"/>
  <c r="AJ168" i="1" s="1"/>
  <c r="I168" i="1"/>
  <c r="AI168" i="1" s="1"/>
  <c r="BV168" i="1" s="1"/>
  <c r="H168" i="1"/>
  <c r="AH168" i="1" s="1"/>
  <c r="G168" i="1"/>
  <c r="F168" i="1"/>
  <c r="E168" i="1"/>
  <c r="AE168" i="1" s="1"/>
  <c r="D168" i="1"/>
  <c r="AD168" i="1" s="1"/>
  <c r="C168" i="1"/>
  <c r="FO167" i="1"/>
  <c r="FN167" i="1"/>
  <c r="FK167" i="1"/>
  <c r="FJ167" i="1"/>
  <c r="FM167" i="1" s="1"/>
  <c r="FI167" i="1"/>
  <c r="FH167" i="1"/>
  <c r="CE167" i="1"/>
  <c r="CD167" i="1"/>
  <c r="BY167" i="1"/>
  <c r="BZ167" i="1" s="1"/>
  <c r="BU167" i="1"/>
  <c r="BV167" i="1" s="1"/>
  <c r="BM167" i="1"/>
  <c r="BN167" i="1" s="1"/>
  <c r="BJ167" i="1"/>
  <c r="BI167" i="1"/>
  <c r="BA167" i="1"/>
  <c r="BB167" i="1" s="1"/>
  <c r="AX167" i="1"/>
  <c r="AW167" i="1"/>
  <c r="AS167" i="1"/>
  <c r="AT167" i="1" s="1"/>
  <c r="AP167" i="1"/>
  <c r="AL167" i="1"/>
  <c r="AI167" i="1"/>
  <c r="AH167" i="1"/>
  <c r="AG167" i="1"/>
  <c r="AF167" i="1"/>
  <c r="AD167" i="1"/>
  <c r="AC167" i="1"/>
  <c r="X167" i="1"/>
  <c r="W167" i="1"/>
  <c r="V167" i="1"/>
  <c r="BQ167" i="1" s="1"/>
  <c r="BR167" i="1" s="1"/>
  <c r="U167" i="1"/>
  <c r="T167" i="1"/>
  <c r="S167" i="1"/>
  <c r="BE167" i="1" s="1"/>
  <c r="BF167" i="1" s="1"/>
  <c r="R167" i="1"/>
  <c r="Q167" i="1"/>
  <c r="P167" i="1"/>
  <c r="O167" i="1"/>
  <c r="AO167" i="1" s="1"/>
  <c r="N167" i="1"/>
  <c r="AN167" i="1" s="1"/>
  <c r="M167" i="1"/>
  <c r="AM167" i="1" s="1"/>
  <c r="L167" i="1"/>
  <c r="K167" i="1"/>
  <c r="AK167" i="1" s="1"/>
  <c r="CC167" i="1" s="1"/>
  <c r="J167" i="1"/>
  <c r="AJ167" i="1" s="1"/>
  <c r="I167" i="1"/>
  <c r="H167" i="1"/>
  <c r="G167" i="1"/>
  <c r="F167" i="1"/>
  <c r="E167" i="1"/>
  <c r="AE167" i="1" s="1"/>
  <c r="D167" i="1"/>
  <c r="C167" i="1"/>
  <c r="FO166" i="1"/>
  <c r="FN166" i="1"/>
  <c r="FM166" i="1"/>
  <c r="FK166" i="1"/>
  <c r="FJ166" i="1"/>
  <c r="FI166" i="1"/>
  <c r="FH166" i="1"/>
  <c r="CD166" i="1"/>
  <c r="BY166" i="1"/>
  <c r="BZ166" i="1" s="1"/>
  <c r="BU166" i="1"/>
  <c r="BV166" i="1" s="1"/>
  <c r="BR166" i="1"/>
  <c r="BE166" i="1"/>
  <c r="BF166" i="1" s="1"/>
  <c r="BA166" i="1"/>
  <c r="AW166" i="1"/>
  <c r="AX166" i="1" s="1"/>
  <c r="AT166" i="1"/>
  <c r="AO166" i="1"/>
  <c r="AP166" i="1" s="1"/>
  <c r="AN166" i="1"/>
  <c r="AL166" i="1"/>
  <c r="AG166" i="1"/>
  <c r="AF166" i="1"/>
  <c r="AC166" i="1"/>
  <c r="X166" i="1"/>
  <c r="W166" i="1"/>
  <c r="V166" i="1"/>
  <c r="BQ166" i="1" s="1"/>
  <c r="U166" i="1"/>
  <c r="BM166" i="1" s="1"/>
  <c r="T166" i="1"/>
  <c r="BI166" i="1" s="1"/>
  <c r="BJ166" i="1" s="1"/>
  <c r="S166" i="1"/>
  <c r="R166" i="1"/>
  <c r="Q166" i="1"/>
  <c r="P166" i="1"/>
  <c r="AS166" i="1" s="1"/>
  <c r="O166" i="1"/>
  <c r="N166" i="1"/>
  <c r="M166" i="1"/>
  <c r="AM166" i="1" s="1"/>
  <c r="L166" i="1"/>
  <c r="K166" i="1"/>
  <c r="AK166" i="1" s="1"/>
  <c r="CC166" i="1" s="1"/>
  <c r="J166" i="1"/>
  <c r="AJ166" i="1" s="1"/>
  <c r="I166" i="1"/>
  <c r="AI166" i="1" s="1"/>
  <c r="H166" i="1"/>
  <c r="AH166" i="1" s="1"/>
  <c r="G166" i="1"/>
  <c r="F166" i="1"/>
  <c r="E166" i="1"/>
  <c r="AE166" i="1" s="1"/>
  <c r="D166" i="1"/>
  <c r="AD166" i="1" s="1"/>
  <c r="C166" i="1"/>
  <c r="FO165" i="1"/>
  <c r="FN165" i="1"/>
  <c r="FK165" i="1"/>
  <c r="FJ165" i="1"/>
  <c r="FM165" i="1" s="1"/>
  <c r="FI165" i="1"/>
  <c r="FH165" i="1"/>
  <c r="BQ165" i="1"/>
  <c r="BR165" i="1" s="1"/>
  <c r="BN165" i="1"/>
  <c r="BM165" i="1"/>
  <c r="BJ165" i="1"/>
  <c r="BI165" i="1"/>
  <c r="BA165" i="1"/>
  <c r="BB165" i="1" s="1"/>
  <c r="AX165" i="1"/>
  <c r="AS165" i="1"/>
  <c r="AT165" i="1" s="1"/>
  <c r="AP165" i="1"/>
  <c r="AO165" i="1"/>
  <c r="AN165" i="1"/>
  <c r="AI165" i="1"/>
  <c r="AH165" i="1"/>
  <c r="AG165" i="1"/>
  <c r="AF165" i="1"/>
  <c r="AC165" i="1"/>
  <c r="X165" i="1"/>
  <c r="BY165" i="1" s="1"/>
  <c r="BZ165" i="1" s="1"/>
  <c r="W165" i="1"/>
  <c r="BU165" i="1" s="1"/>
  <c r="BV165" i="1" s="1"/>
  <c r="V165" i="1"/>
  <c r="U165" i="1"/>
  <c r="T165" i="1"/>
  <c r="S165" i="1"/>
  <c r="BE165" i="1" s="1"/>
  <c r="BF165" i="1" s="1"/>
  <c r="R165" i="1"/>
  <c r="Q165" i="1"/>
  <c r="AW165" i="1" s="1"/>
  <c r="P165" i="1"/>
  <c r="O165" i="1"/>
  <c r="N165" i="1"/>
  <c r="M165" i="1"/>
  <c r="L165" i="1"/>
  <c r="K165" i="1"/>
  <c r="AK165" i="1" s="1"/>
  <c r="CC165" i="1" s="1"/>
  <c r="J165" i="1"/>
  <c r="AJ165" i="1" s="1"/>
  <c r="I165" i="1"/>
  <c r="H165" i="1"/>
  <c r="G165" i="1"/>
  <c r="F165" i="1"/>
  <c r="E165" i="1"/>
  <c r="AE165" i="1" s="1"/>
  <c r="D165" i="1"/>
  <c r="AD165" i="1" s="1"/>
  <c r="C165" i="1"/>
  <c r="FO164" i="1"/>
  <c r="FN164" i="1"/>
  <c r="FM164" i="1"/>
  <c r="FK164" i="1"/>
  <c r="FJ164" i="1"/>
  <c r="FI164" i="1"/>
  <c r="FH164" i="1"/>
  <c r="BV164" i="1"/>
  <c r="BR164" i="1"/>
  <c r="BM164" i="1"/>
  <c r="BN164" i="1" s="1"/>
  <c r="BJ164" i="1"/>
  <c r="BE164" i="1"/>
  <c r="BF164" i="1" s="1"/>
  <c r="BB164" i="1"/>
  <c r="BA164" i="1"/>
  <c r="AO164" i="1"/>
  <c r="AN164" i="1"/>
  <c r="AI164" i="1"/>
  <c r="AH164" i="1"/>
  <c r="AG164" i="1"/>
  <c r="AF164" i="1"/>
  <c r="AC164" i="1"/>
  <c r="X164" i="1"/>
  <c r="BY164" i="1" s="1"/>
  <c r="BZ164" i="1" s="1"/>
  <c r="W164" i="1"/>
  <c r="BU164" i="1" s="1"/>
  <c r="V164" i="1"/>
  <c r="BQ164" i="1" s="1"/>
  <c r="U164" i="1"/>
  <c r="T164" i="1"/>
  <c r="BI164" i="1" s="1"/>
  <c r="S164" i="1"/>
  <c r="R164" i="1"/>
  <c r="Q164" i="1"/>
  <c r="AW164" i="1" s="1"/>
  <c r="AX164" i="1" s="1"/>
  <c r="P164" i="1"/>
  <c r="AS164" i="1" s="1"/>
  <c r="AT164" i="1" s="1"/>
  <c r="O164" i="1"/>
  <c r="N164" i="1"/>
  <c r="M164" i="1"/>
  <c r="L164" i="1"/>
  <c r="K164" i="1"/>
  <c r="AK164" i="1" s="1"/>
  <c r="CC164" i="1" s="1"/>
  <c r="J164" i="1"/>
  <c r="AJ164" i="1" s="1"/>
  <c r="I164" i="1"/>
  <c r="H164" i="1"/>
  <c r="G164" i="1"/>
  <c r="F164" i="1"/>
  <c r="E164" i="1"/>
  <c r="AE164" i="1" s="1"/>
  <c r="D164" i="1"/>
  <c r="AD164" i="1" s="1"/>
  <c r="C164" i="1"/>
  <c r="FO163" i="1"/>
  <c r="FN163" i="1"/>
  <c r="FM163" i="1"/>
  <c r="FK163" i="1"/>
  <c r="FJ163" i="1"/>
  <c r="FI163" i="1"/>
  <c r="FH163" i="1"/>
  <c r="BU163" i="1"/>
  <c r="BV163" i="1" s="1"/>
  <c r="BQ163" i="1"/>
  <c r="BR163" i="1" s="1"/>
  <c r="BN163" i="1"/>
  <c r="BM163" i="1"/>
  <c r="BJ163" i="1"/>
  <c r="BI163" i="1"/>
  <c r="BA163" i="1"/>
  <c r="BB163" i="1" s="1"/>
  <c r="AW163" i="1"/>
  <c r="AX163" i="1" s="1"/>
  <c r="AS163" i="1"/>
  <c r="AT163" i="1" s="1"/>
  <c r="AO163" i="1"/>
  <c r="AP163" i="1" s="1"/>
  <c r="AN163" i="1"/>
  <c r="AM163" i="1"/>
  <c r="AI163" i="1"/>
  <c r="AH163" i="1"/>
  <c r="AG163" i="1"/>
  <c r="AF163" i="1"/>
  <c r="AE163" i="1"/>
  <c r="AD163" i="1"/>
  <c r="AC163" i="1"/>
  <c r="X163" i="1"/>
  <c r="BY163" i="1" s="1"/>
  <c r="BZ163" i="1" s="1"/>
  <c r="W163" i="1"/>
  <c r="V163" i="1"/>
  <c r="U163" i="1"/>
  <c r="T163" i="1"/>
  <c r="S163" i="1"/>
  <c r="BE163" i="1" s="1"/>
  <c r="BF163" i="1" s="1"/>
  <c r="R163" i="1"/>
  <c r="Q163" i="1"/>
  <c r="P163" i="1"/>
  <c r="O163" i="1"/>
  <c r="N163" i="1"/>
  <c r="M163" i="1"/>
  <c r="CE163" i="1" s="1"/>
  <c r="L163" i="1"/>
  <c r="AL163" i="1" s="1"/>
  <c r="K163" i="1"/>
  <c r="AK163" i="1" s="1"/>
  <c r="CC163" i="1" s="1"/>
  <c r="J163" i="1"/>
  <c r="AJ163" i="1" s="1"/>
  <c r="I163" i="1"/>
  <c r="H163" i="1"/>
  <c r="G163" i="1"/>
  <c r="F163" i="1"/>
  <c r="E163" i="1"/>
  <c r="D163" i="1"/>
  <c r="C163" i="1"/>
  <c r="FO162" i="1"/>
  <c r="FN162" i="1"/>
  <c r="FM162" i="1"/>
  <c r="FK162" i="1"/>
  <c r="FJ162" i="1"/>
  <c r="FI162" i="1"/>
  <c r="FH162" i="1"/>
  <c r="CE162" i="1"/>
  <c r="CC162" i="1"/>
  <c r="BU162" i="1"/>
  <c r="BM162" i="1"/>
  <c r="BN162" i="1" s="1"/>
  <c r="BJ162" i="1"/>
  <c r="BE162" i="1"/>
  <c r="BA162" i="1"/>
  <c r="BB162" i="1" s="1"/>
  <c r="AX162" i="1"/>
  <c r="AT162" i="1"/>
  <c r="AO162" i="1"/>
  <c r="AN162" i="1"/>
  <c r="AL162" i="1"/>
  <c r="AI162" i="1"/>
  <c r="BV162" i="1" s="1"/>
  <c r="AH162" i="1"/>
  <c r="AG162" i="1"/>
  <c r="AF162" i="1"/>
  <c r="AC162" i="1"/>
  <c r="X162" i="1"/>
  <c r="BY162" i="1" s="1"/>
  <c r="BZ162" i="1" s="1"/>
  <c r="W162" i="1"/>
  <c r="V162" i="1"/>
  <c r="BQ162" i="1" s="1"/>
  <c r="BR162" i="1" s="1"/>
  <c r="U162" i="1"/>
  <c r="T162" i="1"/>
  <c r="BI162" i="1" s="1"/>
  <c r="S162" i="1"/>
  <c r="R162" i="1"/>
  <c r="Q162" i="1"/>
  <c r="AW162" i="1" s="1"/>
  <c r="P162" i="1"/>
  <c r="AS162" i="1" s="1"/>
  <c r="O162" i="1"/>
  <c r="N162" i="1"/>
  <c r="M162" i="1"/>
  <c r="AM162" i="1" s="1"/>
  <c r="L162" i="1"/>
  <c r="CD162" i="1" s="1"/>
  <c r="K162" i="1"/>
  <c r="AK162" i="1" s="1"/>
  <c r="J162" i="1"/>
  <c r="AJ162" i="1" s="1"/>
  <c r="I162" i="1"/>
  <c r="H162" i="1"/>
  <c r="G162" i="1"/>
  <c r="F162" i="1"/>
  <c r="E162" i="1"/>
  <c r="AE162" i="1" s="1"/>
  <c r="D162" i="1"/>
  <c r="AD162" i="1" s="1"/>
  <c r="C162" i="1"/>
  <c r="FO161" i="1"/>
  <c r="FK161" i="1"/>
  <c r="FJ161" i="1"/>
  <c r="FI161" i="1"/>
  <c r="FH161" i="1"/>
  <c r="CE161" i="1"/>
  <c r="CD161" i="1"/>
  <c r="BY161" i="1"/>
  <c r="BZ161" i="1" s="1"/>
  <c r="BM161" i="1"/>
  <c r="BN161" i="1" s="1"/>
  <c r="BJ161" i="1"/>
  <c r="BI161" i="1"/>
  <c r="BA161" i="1"/>
  <c r="BB161" i="1" s="1"/>
  <c r="AO161" i="1"/>
  <c r="AP161" i="1" s="1"/>
  <c r="AN161" i="1"/>
  <c r="AM161" i="1"/>
  <c r="AL161" i="1"/>
  <c r="AI161" i="1"/>
  <c r="AH161" i="1"/>
  <c r="AG161" i="1"/>
  <c r="AF161" i="1"/>
  <c r="AE161" i="1"/>
  <c r="X161" i="1"/>
  <c r="W161" i="1"/>
  <c r="BU161" i="1" s="1"/>
  <c r="BV161" i="1" s="1"/>
  <c r="V161" i="1"/>
  <c r="BQ161" i="1" s="1"/>
  <c r="BR161" i="1" s="1"/>
  <c r="U161" i="1"/>
  <c r="T161" i="1"/>
  <c r="S161" i="1"/>
  <c r="BE161" i="1" s="1"/>
  <c r="BF161" i="1" s="1"/>
  <c r="R161" i="1"/>
  <c r="Q161" i="1"/>
  <c r="AW161" i="1" s="1"/>
  <c r="AX161" i="1" s="1"/>
  <c r="P161" i="1"/>
  <c r="AS161" i="1" s="1"/>
  <c r="AT161" i="1" s="1"/>
  <c r="O161" i="1"/>
  <c r="N161" i="1"/>
  <c r="M161" i="1"/>
  <c r="L161" i="1"/>
  <c r="K161" i="1"/>
  <c r="AK161" i="1" s="1"/>
  <c r="CC161" i="1" s="1"/>
  <c r="J161" i="1"/>
  <c r="AJ161" i="1" s="1"/>
  <c r="I161" i="1"/>
  <c r="H161" i="1"/>
  <c r="G161" i="1"/>
  <c r="F161" i="1"/>
  <c r="E161" i="1"/>
  <c r="D161" i="1"/>
  <c r="AD161" i="1" s="1"/>
  <c r="C161" i="1"/>
  <c r="AC161" i="1" s="1"/>
  <c r="FO160" i="1"/>
  <c r="FK160" i="1"/>
  <c r="FJ160" i="1"/>
  <c r="FI160" i="1"/>
  <c r="FH160" i="1"/>
  <c r="CE160" i="1"/>
  <c r="CD160" i="1"/>
  <c r="CC160" i="1"/>
  <c r="BE160" i="1"/>
  <c r="BA160" i="1"/>
  <c r="AO160" i="1"/>
  <c r="AN160" i="1"/>
  <c r="AL160" i="1"/>
  <c r="AI160" i="1"/>
  <c r="BJ160" i="1" s="1"/>
  <c r="AH160" i="1"/>
  <c r="AG160" i="1"/>
  <c r="AF160" i="1"/>
  <c r="AC160" i="1"/>
  <c r="X160" i="1"/>
  <c r="BY160" i="1" s="1"/>
  <c r="W160" i="1"/>
  <c r="BU160" i="1" s="1"/>
  <c r="V160" i="1"/>
  <c r="BQ160" i="1" s="1"/>
  <c r="U160" i="1"/>
  <c r="BM160" i="1" s="1"/>
  <c r="T160" i="1"/>
  <c r="BI160" i="1" s="1"/>
  <c r="S160" i="1"/>
  <c r="R160" i="1"/>
  <c r="Q160" i="1"/>
  <c r="AW160" i="1" s="1"/>
  <c r="AX160" i="1" s="1"/>
  <c r="P160" i="1"/>
  <c r="AS160" i="1" s="1"/>
  <c r="O160" i="1"/>
  <c r="N160" i="1"/>
  <c r="M160" i="1"/>
  <c r="AM160" i="1" s="1"/>
  <c r="L160" i="1"/>
  <c r="K160" i="1"/>
  <c r="AK160" i="1" s="1"/>
  <c r="J160" i="1"/>
  <c r="AJ160" i="1" s="1"/>
  <c r="I160" i="1"/>
  <c r="H160" i="1"/>
  <c r="G160" i="1"/>
  <c r="F160" i="1"/>
  <c r="E160" i="1"/>
  <c r="AE160" i="1" s="1"/>
  <c r="D160" i="1"/>
  <c r="AD160" i="1" s="1"/>
  <c r="C160" i="1"/>
  <c r="FO159" i="1"/>
  <c r="FK159" i="1"/>
  <c r="FJ159" i="1"/>
  <c r="FI159" i="1"/>
  <c r="FH159" i="1"/>
  <c r="CE159" i="1"/>
  <c r="CD159" i="1"/>
  <c r="BY159" i="1"/>
  <c r="BZ159" i="1" s="1"/>
  <c r="BV159" i="1"/>
  <c r="BU159" i="1"/>
  <c r="BM159" i="1"/>
  <c r="BN159" i="1" s="1"/>
  <c r="BJ159" i="1"/>
  <c r="BI159" i="1"/>
  <c r="BA159" i="1"/>
  <c r="BB159" i="1" s="1"/>
  <c r="AW159" i="1"/>
  <c r="AX159" i="1" s="1"/>
  <c r="AT159" i="1"/>
  <c r="AN159" i="1"/>
  <c r="AM159" i="1"/>
  <c r="AL159" i="1"/>
  <c r="AI159" i="1"/>
  <c r="AH159" i="1"/>
  <c r="AG159" i="1"/>
  <c r="AF159" i="1"/>
  <c r="AE159" i="1"/>
  <c r="AD159" i="1"/>
  <c r="X159" i="1"/>
  <c r="W159" i="1"/>
  <c r="V159" i="1"/>
  <c r="BQ159" i="1" s="1"/>
  <c r="BR159" i="1" s="1"/>
  <c r="U159" i="1"/>
  <c r="T159" i="1"/>
  <c r="S159" i="1"/>
  <c r="BE159" i="1" s="1"/>
  <c r="BF159" i="1" s="1"/>
  <c r="R159" i="1"/>
  <c r="Q159" i="1"/>
  <c r="P159" i="1"/>
  <c r="AS159" i="1" s="1"/>
  <c r="O159" i="1"/>
  <c r="AO159" i="1" s="1"/>
  <c r="AP159" i="1" s="1"/>
  <c r="N159" i="1"/>
  <c r="M159" i="1"/>
  <c r="L159" i="1"/>
  <c r="K159" i="1"/>
  <c r="AK159" i="1" s="1"/>
  <c r="CC159" i="1" s="1"/>
  <c r="J159" i="1"/>
  <c r="AJ159" i="1" s="1"/>
  <c r="I159" i="1"/>
  <c r="H159" i="1"/>
  <c r="G159" i="1"/>
  <c r="F159" i="1"/>
  <c r="E159" i="1"/>
  <c r="D159" i="1"/>
  <c r="C159" i="1"/>
  <c r="AC159" i="1" s="1"/>
  <c r="FO158" i="1"/>
  <c r="FK158" i="1"/>
  <c r="FJ158" i="1"/>
  <c r="FI158" i="1"/>
  <c r="FH158" i="1"/>
  <c r="CC158" i="1"/>
  <c r="BY158" i="1"/>
  <c r="BE158" i="1"/>
  <c r="BA158" i="1"/>
  <c r="AW158" i="1"/>
  <c r="AT158" i="1"/>
  <c r="AO158" i="1"/>
  <c r="AP158" i="1" s="1"/>
  <c r="AN158" i="1"/>
  <c r="AM158" i="1"/>
  <c r="AL158" i="1"/>
  <c r="AG158" i="1"/>
  <c r="AF158" i="1"/>
  <c r="AC158" i="1"/>
  <c r="X158" i="1"/>
  <c r="W158" i="1"/>
  <c r="BU158" i="1" s="1"/>
  <c r="V158" i="1"/>
  <c r="BQ158" i="1" s="1"/>
  <c r="U158" i="1"/>
  <c r="BM158" i="1" s="1"/>
  <c r="T158" i="1"/>
  <c r="BI158" i="1" s="1"/>
  <c r="BJ158" i="1" s="1"/>
  <c r="S158" i="1"/>
  <c r="R158" i="1"/>
  <c r="Q158" i="1"/>
  <c r="P158" i="1"/>
  <c r="AS158" i="1" s="1"/>
  <c r="O158" i="1"/>
  <c r="N158" i="1"/>
  <c r="M158" i="1"/>
  <c r="CE158" i="1" s="1"/>
  <c r="L158" i="1"/>
  <c r="CD158" i="1" s="1"/>
  <c r="K158" i="1"/>
  <c r="AK158" i="1" s="1"/>
  <c r="J158" i="1"/>
  <c r="AJ158" i="1" s="1"/>
  <c r="I158" i="1"/>
  <c r="AI158" i="1" s="1"/>
  <c r="H158" i="1"/>
  <c r="AH158" i="1" s="1"/>
  <c r="G158" i="1"/>
  <c r="F158" i="1"/>
  <c r="E158" i="1"/>
  <c r="AE158" i="1" s="1"/>
  <c r="D158" i="1"/>
  <c r="AD158" i="1" s="1"/>
  <c r="C158" i="1"/>
  <c r="FO157" i="1"/>
  <c r="FK157" i="1"/>
  <c r="FJ157" i="1"/>
  <c r="FI157" i="1"/>
  <c r="FH157" i="1"/>
  <c r="CE157" i="1"/>
  <c r="CD157" i="1"/>
  <c r="BY157" i="1"/>
  <c r="BZ157" i="1" s="1"/>
  <c r="BV157" i="1"/>
  <c r="BU157" i="1"/>
  <c r="BM157" i="1"/>
  <c r="BN157" i="1" s="1"/>
  <c r="BJ157" i="1"/>
  <c r="BI157" i="1"/>
  <c r="BA157" i="1"/>
  <c r="BB157" i="1" s="1"/>
  <c r="AW157" i="1"/>
  <c r="AX157" i="1" s="1"/>
  <c r="AS157" i="1"/>
  <c r="AT157" i="1" s="1"/>
  <c r="AP157" i="1"/>
  <c r="AI157" i="1"/>
  <c r="AH157" i="1"/>
  <c r="AG157" i="1"/>
  <c r="AF157" i="1"/>
  <c r="AD157" i="1"/>
  <c r="AC157" i="1"/>
  <c r="X157" i="1"/>
  <c r="W157" i="1"/>
  <c r="V157" i="1"/>
  <c r="BQ157" i="1" s="1"/>
  <c r="BR157" i="1" s="1"/>
  <c r="U157" i="1"/>
  <c r="T157" i="1"/>
  <c r="S157" i="1"/>
  <c r="BE157" i="1" s="1"/>
  <c r="BF157" i="1" s="1"/>
  <c r="R157" i="1"/>
  <c r="Q157" i="1"/>
  <c r="P157" i="1"/>
  <c r="O157" i="1"/>
  <c r="AO157" i="1" s="1"/>
  <c r="N157" i="1"/>
  <c r="AN157" i="1" s="1"/>
  <c r="M157" i="1"/>
  <c r="AM157" i="1" s="1"/>
  <c r="L157" i="1"/>
  <c r="AL157" i="1" s="1"/>
  <c r="K157" i="1"/>
  <c r="AK157" i="1" s="1"/>
  <c r="CC157" i="1" s="1"/>
  <c r="J157" i="1"/>
  <c r="AJ157" i="1" s="1"/>
  <c r="I157" i="1"/>
  <c r="H157" i="1"/>
  <c r="G157" i="1"/>
  <c r="F157" i="1"/>
  <c r="E157" i="1"/>
  <c r="AE157" i="1" s="1"/>
  <c r="D157" i="1"/>
  <c r="C157" i="1"/>
  <c r="FO156" i="1"/>
  <c r="FM156" i="1"/>
  <c r="FK156" i="1"/>
  <c r="FJ156" i="1"/>
  <c r="FI156" i="1"/>
  <c r="FH156" i="1"/>
  <c r="CC156" i="1"/>
  <c r="BU156" i="1"/>
  <c r="BV156" i="1" s="1"/>
  <c r="BE156" i="1"/>
  <c r="BF156" i="1" s="1"/>
  <c r="BB156" i="1"/>
  <c r="BA156" i="1"/>
  <c r="AX156" i="1"/>
  <c r="AW156" i="1"/>
  <c r="AT156" i="1"/>
  <c r="AO156" i="1"/>
  <c r="AP156" i="1" s="1"/>
  <c r="AN156" i="1"/>
  <c r="AG156" i="1"/>
  <c r="AF156" i="1"/>
  <c r="AC156" i="1"/>
  <c r="X156" i="1"/>
  <c r="BY156" i="1" s="1"/>
  <c r="BZ156" i="1" s="1"/>
  <c r="W156" i="1"/>
  <c r="V156" i="1"/>
  <c r="BQ156" i="1" s="1"/>
  <c r="BR156" i="1" s="1"/>
  <c r="U156" i="1"/>
  <c r="BM156" i="1" s="1"/>
  <c r="T156" i="1"/>
  <c r="BI156" i="1" s="1"/>
  <c r="BJ156" i="1" s="1"/>
  <c r="S156" i="1"/>
  <c r="R156" i="1"/>
  <c r="Q156" i="1"/>
  <c r="P156" i="1"/>
  <c r="AS156" i="1" s="1"/>
  <c r="O156" i="1"/>
  <c r="N156" i="1"/>
  <c r="M156" i="1"/>
  <c r="CE156" i="1" s="1"/>
  <c r="L156" i="1"/>
  <c r="AL156" i="1" s="1"/>
  <c r="K156" i="1"/>
  <c r="AK156" i="1" s="1"/>
  <c r="J156" i="1"/>
  <c r="AJ156" i="1" s="1"/>
  <c r="I156" i="1"/>
  <c r="AI156" i="1" s="1"/>
  <c r="H156" i="1"/>
  <c r="AH156" i="1" s="1"/>
  <c r="G156" i="1"/>
  <c r="F156" i="1"/>
  <c r="E156" i="1"/>
  <c r="AE156" i="1" s="1"/>
  <c r="D156" i="1"/>
  <c r="AD156" i="1" s="1"/>
  <c r="C156" i="1"/>
  <c r="FO155" i="1"/>
  <c r="FN155" i="1"/>
  <c r="FM155" i="1"/>
  <c r="FK155" i="1"/>
  <c r="FJ155" i="1"/>
  <c r="FI155" i="1"/>
  <c r="FH155" i="1"/>
  <c r="BQ155" i="1"/>
  <c r="BR155" i="1" s="1"/>
  <c r="BM155" i="1"/>
  <c r="BN155" i="1" s="1"/>
  <c r="BJ155" i="1"/>
  <c r="BI155" i="1"/>
  <c r="BA155" i="1"/>
  <c r="BB155" i="1" s="1"/>
  <c r="AS155" i="1"/>
  <c r="AT155" i="1" s="1"/>
  <c r="AP155" i="1"/>
  <c r="AO155" i="1"/>
  <c r="AN155" i="1"/>
  <c r="AI155" i="1"/>
  <c r="AH155" i="1"/>
  <c r="AG155" i="1"/>
  <c r="AF155" i="1"/>
  <c r="AD155" i="1"/>
  <c r="AC155" i="1"/>
  <c r="X155" i="1"/>
  <c r="BY155" i="1" s="1"/>
  <c r="BZ155" i="1" s="1"/>
  <c r="W155" i="1"/>
  <c r="BU155" i="1" s="1"/>
  <c r="BV155" i="1" s="1"/>
  <c r="V155" i="1"/>
  <c r="U155" i="1"/>
  <c r="T155" i="1"/>
  <c r="S155" i="1"/>
  <c r="BE155" i="1" s="1"/>
  <c r="BF155" i="1" s="1"/>
  <c r="R155" i="1"/>
  <c r="Q155" i="1"/>
  <c r="AW155" i="1" s="1"/>
  <c r="AX155" i="1" s="1"/>
  <c r="P155" i="1"/>
  <c r="O155" i="1"/>
  <c r="N155" i="1"/>
  <c r="M155" i="1"/>
  <c r="L155" i="1"/>
  <c r="K155" i="1"/>
  <c r="AK155" i="1" s="1"/>
  <c r="CC155" i="1" s="1"/>
  <c r="J155" i="1"/>
  <c r="AJ155" i="1" s="1"/>
  <c r="I155" i="1"/>
  <c r="H155" i="1"/>
  <c r="G155" i="1"/>
  <c r="F155" i="1"/>
  <c r="E155" i="1"/>
  <c r="AE155" i="1" s="1"/>
  <c r="D155" i="1"/>
  <c r="C155" i="1"/>
  <c r="FO154" i="1"/>
  <c r="FN154" i="1"/>
  <c r="FM154" i="1"/>
  <c r="FK154" i="1"/>
  <c r="FJ154" i="1"/>
  <c r="FI154" i="1"/>
  <c r="FH154" i="1"/>
  <c r="BU154" i="1"/>
  <c r="BE154" i="1"/>
  <c r="BB154" i="1"/>
  <c r="BA154" i="1"/>
  <c r="AO154" i="1"/>
  <c r="AN154" i="1"/>
  <c r="AH154" i="1"/>
  <c r="AG154" i="1"/>
  <c r="AF154" i="1"/>
  <c r="AC154" i="1"/>
  <c r="X154" i="1"/>
  <c r="BY154" i="1" s="1"/>
  <c r="W154" i="1"/>
  <c r="V154" i="1"/>
  <c r="BQ154" i="1" s="1"/>
  <c r="U154" i="1"/>
  <c r="BM154" i="1" s="1"/>
  <c r="BN154" i="1" s="1"/>
  <c r="T154" i="1"/>
  <c r="BI154" i="1" s="1"/>
  <c r="S154" i="1"/>
  <c r="R154" i="1"/>
  <c r="Q154" i="1"/>
  <c r="AW154" i="1" s="1"/>
  <c r="P154" i="1"/>
  <c r="AS154" i="1" s="1"/>
  <c r="O154" i="1"/>
  <c r="N154" i="1"/>
  <c r="M154" i="1"/>
  <c r="L154" i="1"/>
  <c r="K154" i="1"/>
  <c r="AK154" i="1" s="1"/>
  <c r="CC154" i="1" s="1"/>
  <c r="J154" i="1"/>
  <c r="AJ154" i="1" s="1"/>
  <c r="I154" i="1"/>
  <c r="AI154" i="1" s="1"/>
  <c r="BR154" i="1" s="1"/>
  <c r="H154" i="1"/>
  <c r="G154" i="1"/>
  <c r="F154" i="1"/>
  <c r="E154" i="1"/>
  <c r="AE154" i="1" s="1"/>
  <c r="D154" i="1"/>
  <c r="AD154" i="1" s="1"/>
  <c r="C154" i="1"/>
  <c r="FO153" i="1"/>
  <c r="FK153" i="1"/>
  <c r="FJ153" i="1"/>
  <c r="FN153" i="1" s="1"/>
  <c r="FI153" i="1"/>
  <c r="FH153" i="1"/>
  <c r="CD153" i="1"/>
  <c r="BN153" i="1"/>
  <c r="BM153" i="1"/>
  <c r="BJ153" i="1"/>
  <c r="BI153" i="1"/>
  <c r="BA153" i="1"/>
  <c r="BB153" i="1" s="1"/>
  <c r="AS153" i="1"/>
  <c r="AT153" i="1" s="1"/>
  <c r="AN153" i="1"/>
  <c r="AI153" i="1"/>
  <c r="AH153" i="1"/>
  <c r="AG153" i="1"/>
  <c r="AF153" i="1"/>
  <c r="AE153" i="1"/>
  <c r="X153" i="1"/>
  <c r="BY153" i="1" s="1"/>
  <c r="BZ153" i="1" s="1"/>
  <c r="W153" i="1"/>
  <c r="BU153" i="1" s="1"/>
  <c r="BV153" i="1" s="1"/>
  <c r="V153" i="1"/>
  <c r="BQ153" i="1" s="1"/>
  <c r="BR153" i="1" s="1"/>
  <c r="U153" i="1"/>
  <c r="T153" i="1"/>
  <c r="S153" i="1"/>
  <c r="BE153" i="1" s="1"/>
  <c r="BF153" i="1" s="1"/>
  <c r="R153" i="1"/>
  <c r="Q153" i="1"/>
  <c r="AW153" i="1" s="1"/>
  <c r="AX153" i="1" s="1"/>
  <c r="P153" i="1"/>
  <c r="O153" i="1"/>
  <c r="AO153" i="1" s="1"/>
  <c r="AP153" i="1" s="1"/>
  <c r="N153" i="1"/>
  <c r="M153" i="1"/>
  <c r="AM153" i="1" s="1"/>
  <c r="L153" i="1"/>
  <c r="AL153" i="1" s="1"/>
  <c r="K153" i="1"/>
  <c r="AK153" i="1" s="1"/>
  <c r="CC153" i="1" s="1"/>
  <c r="J153" i="1"/>
  <c r="AJ153" i="1" s="1"/>
  <c r="I153" i="1"/>
  <c r="H153" i="1"/>
  <c r="G153" i="1"/>
  <c r="F153" i="1"/>
  <c r="E153" i="1"/>
  <c r="D153" i="1"/>
  <c r="AD153" i="1" s="1"/>
  <c r="C153" i="1"/>
  <c r="AC153" i="1" s="1"/>
  <c r="FO152" i="1"/>
  <c r="FK152" i="1"/>
  <c r="FJ152" i="1"/>
  <c r="FI152" i="1"/>
  <c r="FH152" i="1"/>
  <c r="BE152" i="1"/>
  <c r="BA152" i="1"/>
  <c r="BB152" i="1" s="1"/>
  <c r="AW152" i="1"/>
  <c r="AX152" i="1" s="1"/>
  <c r="AT152" i="1"/>
  <c r="AO152" i="1"/>
  <c r="AN152" i="1"/>
  <c r="AG152" i="1"/>
  <c r="AF152" i="1"/>
  <c r="AC152" i="1"/>
  <c r="X152" i="1"/>
  <c r="BY152" i="1" s="1"/>
  <c r="W152" i="1"/>
  <c r="BU152" i="1" s="1"/>
  <c r="V152" i="1"/>
  <c r="BQ152" i="1" s="1"/>
  <c r="U152" i="1"/>
  <c r="BM152" i="1" s="1"/>
  <c r="BN152" i="1" s="1"/>
  <c r="T152" i="1"/>
  <c r="BI152" i="1" s="1"/>
  <c r="BJ152" i="1" s="1"/>
  <c r="S152" i="1"/>
  <c r="R152" i="1"/>
  <c r="Q152" i="1"/>
  <c r="P152" i="1"/>
  <c r="AS152" i="1" s="1"/>
  <c r="O152" i="1"/>
  <c r="N152" i="1"/>
  <c r="M152" i="1"/>
  <c r="AM152" i="1" s="1"/>
  <c r="L152" i="1"/>
  <c r="K152" i="1"/>
  <c r="AK152" i="1" s="1"/>
  <c r="CC152" i="1" s="1"/>
  <c r="J152" i="1"/>
  <c r="AJ152" i="1" s="1"/>
  <c r="I152" i="1"/>
  <c r="AI152" i="1" s="1"/>
  <c r="H152" i="1"/>
  <c r="AH152" i="1" s="1"/>
  <c r="G152" i="1"/>
  <c r="F152" i="1"/>
  <c r="E152" i="1"/>
  <c r="AE152" i="1" s="1"/>
  <c r="D152" i="1"/>
  <c r="AD152" i="1" s="1"/>
  <c r="C152" i="1"/>
  <c r="FO151" i="1"/>
  <c r="FM151" i="1"/>
  <c r="FK151" i="1"/>
  <c r="FJ151" i="1"/>
  <c r="FI151" i="1"/>
  <c r="FH151" i="1"/>
  <c r="CE151" i="1"/>
  <c r="BU151" i="1"/>
  <c r="BV151" i="1" s="1"/>
  <c r="BQ151" i="1"/>
  <c r="BR151" i="1" s="1"/>
  <c r="BM151" i="1"/>
  <c r="BN151" i="1" s="1"/>
  <c r="BJ151" i="1"/>
  <c r="BI151" i="1"/>
  <c r="BA151" i="1"/>
  <c r="BB151" i="1" s="1"/>
  <c r="AX151" i="1"/>
  <c r="AN151" i="1"/>
  <c r="AM151" i="1"/>
  <c r="AI151" i="1"/>
  <c r="AH151" i="1"/>
  <c r="AG151" i="1"/>
  <c r="AF151" i="1"/>
  <c r="AE151" i="1"/>
  <c r="X151" i="1"/>
  <c r="BY151" i="1" s="1"/>
  <c r="BZ151" i="1" s="1"/>
  <c r="W151" i="1"/>
  <c r="V151" i="1"/>
  <c r="U151" i="1"/>
  <c r="T151" i="1"/>
  <c r="S151" i="1"/>
  <c r="BE151" i="1" s="1"/>
  <c r="BF151" i="1" s="1"/>
  <c r="R151" i="1"/>
  <c r="Q151" i="1"/>
  <c r="AW151" i="1" s="1"/>
  <c r="P151" i="1"/>
  <c r="AS151" i="1" s="1"/>
  <c r="AT151" i="1" s="1"/>
  <c r="O151" i="1"/>
  <c r="AO151" i="1" s="1"/>
  <c r="AP151" i="1" s="1"/>
  <c r="N151" i="1"/>
  <c r="M151" i="1"/>
  <c r="L151" i="1"/>
  <c r="K151" i="1"/>
  <c r="AK151" i="1" s="1"/>
  <c r="CC151" i="1" s="1"/>
  <c r="J151" i="1"/>
  <c r="AJ151" i="1" s="1"/>
  <c r="I151" i="1"/>
  <c r="H151" i="1"/>
  <c r="G151" i="1"/>
  <c r="F151" i="1"/>
  <c r="E151" i="1"/>
  <c r="D151" i="1"/>
  <c r="AD151" i="1" s="1"/>
  <c r="C151" i="1"/>
  <c r="AC151" i="1" s="1"/>
  <c r="FO150" i="1"/>
  <c r="FK150" i="1"/>
  <c r="FJ150" i="1"/>
  <c r="FI150" i="1"/>
  <c r="FH150" i="1"/>
  <c r="CE150" i="1"/>
  <c r="BM150" i="1"/>
  <c r="BN150" i="1" s="1"/>
  <c r="BJ150" i="1"/>
  <c r="BE150" i="1"/>
  <c r="BA150" i="1"/>
  <c r="AW150" i="1"/>
  <c r="AX150" i="1" s="1"/>
  <c r="AT150" i="1"/>
  <c r="AO150" i="1"/>
  <c r="AN150" i="1"/>
  <c r="AM150" i="1"/>
  <c r="AI150" i="1"/>
  <c r="BB150" i="1" s="1"/>
  <c r="AH150" i="1"/>
  <c r="AG150" i="1"/>
  <c r="AF150" i="1"/>
  <c r="AC150" i="1"/>
  <c r="X150" i="1"/>
  <c r="BY150" i="1" s="1"/>
  <c r="BZ150" i="1" s="1"/>
  <c r="W150" i="1"/>
  <c r="BU150" i="1" s="1"/>
  <c r="BV150" i="1" s="1"/>
  <c r="V150" i="1"/>
  <c r="BQ150" i="1" s="1"/>
  <c r="BR150" i="1" s="1"/>
  <c r="U150" i="1"/>
  <c r="T150" i="1"/>
  <c r="BI150" i="1" s="1"/>
  <c r="S150" i="1"/>
  <c r="R150" i="1"/>
  <c r="Q150" i="1"/>
  <c r="P150" i="1"/>
  <c r="AS150" i="1" s="1"/>
  <c r="O150" i="1"/>
  <c r="N150" i="1"/>
  <c r="M150" i="1"/>
  <c r="L150" i="1"/>
  <c r="K150" i="1"/>
  <c r="AK150" i="1" s="1"/>
  <c r="CC150" i="1" s="1"/>
  <c r="J150" i="1"/>
  <c r="AJ150" i="1" s="1"/>
  <c r="I150" i="1"/>
  <c r="H150" i="1"/>
  <c r="G150" i="1"/>
  <c r="F150" i="1"/>
  <c r="E150" i="1"/>
  <c r="AE150" i="1" s="1"/>
  <c r="D150" i="1"/>
  <c r="AD150" i="1" s="1"/>
  <c r="C150" i="1"/>
  <c r="FO149" i="1"/>
  <c r="FN149" i="1"/>
  <c r="FM149" i="1"/>
  <c r="FK149" i="1"/>
  <c r="FJ149" i="1"/>
  <c r="FI149" i="1"/>
  <c r="FH149" i="1"/>
  <c r="CE149" i="1"/>
  <c r="CD149" i="1"/>
  <c r="BY149" i="1"/>
  <c r="BZ149" i="1" s="1"/>
  <c r="BV149" i="1"/>
  <c r="BU149" i="1"/>
  <c r="BQ149" i="1"/>
  <c r="BR149" i="1" s="1"/>
  <c r="BM149" i="1"/>
  <c r="BN149" i="1" s="1"/>
  <c r="BJ149" i="1"/>
  <c r="BI149" i="1"/>
  <c r="BA149" i="1"/>
  <c r="BB149" i="1" s="1"/>
  <c r="AN149" i="1"/>
  <c r="AM149" i="1"/>
  <c r="AL149" i="1"/>
  <c r="AI149" i="1"/>
  <c r="AH149" i="1"/>
  <c r="AG149" i="1"/>
  <c r="AF149" i="1"/>
  <c r="X149" i="1"/>
  <c r="W149" i="1"/>
  <c r="V149" i="1"/>
  <c r="U149" i="1"/>
  <c r="T149" i="1"/>
  <c r="S149" i="1"/>
  <c r="BE149" i="1" s="1"/>
  <c r="BF149" i="1" s="1"/>
  <c r="R149" i="1"/>
  <c r="Q149" i="1"/>
  <c r="AW149" i="1" s="1"/>
  <c r="AX149" i="1" s="1"/>
  <c r="P149" i="1"/>
  <c r="AS149" i="1" s="1"/>
  <c r="AT149" i="1" s="1"/>
  <c r="O149" i="1"/>
  <c r="AO149" i="1" s="1"/>
  <c r="AP149" i="1" s="1"/>
  <c r="N149" i="1"/>
  <c r="M149" i="1"/>
  <c r="L149" i="1"/>
  <c r="K149" i="1"/>
  <c r="AK149" i="1" s="1"/>
  <c r="CC149" i="1" s="1"/>
  <c r="J149" i="1"/>
  <c r="AJ149" i="1" s="1"/>
  <c r="I149" i="1"/>
  <c r="H149" i="1"/>
  <c r="G149" i="1"/>
  <c r="F149" i="1"/>
  <c r="E149" i="1"/>
  <c r="AE149" i="1" s="1"/>
  <c r="D149" i="1"/>
  <c r="AD149" i="1" s="1"/>
  <c r="C149" i="1"/>
  <c r="AC149" i="1" s="1"/>
  <c r="FO148" i="1"/>
  <c r="FN148" i="1"/>
  <c r="FM148" i="1"/>
  <c r="FK148" i="1"/>
  <c r="FJ148" i="1"/>
  <c r="FI148" i="1"/>
  <c r="FH148" i="1"/>
  <c r="CD148" i="1"/>
  <c r="CC148" i="1"/>
  <c r="BZ148" i="1"/>
  <c r="BY148" i="1"/>
  <c r="BV148" i="1"/>
  <c r="BE148" i="1"/>
  <c r="BF148" i="1" s="1"/>
  <c r="BA148" i="1"/>
  <c r="AW148" i="1"/>
  <c r="AX148" i="1" s="1"/>
  <c r="AT148" i="1"/>
  <c r="AO148" i="1"/>
  <c r="AP148" i="1" s="1"/>
  <c r="AN148" i="1"/>
  <c r="AM148" i="1"/>
  <c r="AG148" i="1"/>
  <c r="AF148" i="1"/>
  <c r="AC148" i="1"/>
  <c r="X148" i="1"/>
  <c r="W148" i="1"/>
  <c r="BU148" i="1" s="1"/>
  <c r="V148" i="1"/>
  <c r="BQ148" i="1" s="1"/>
  <c r="U148" i="1"/>
  <c r="BM148" i="1" s="1"/>
  <c r="T148" i="1"/>
  <c r="BI148" i="1" s="1"/>
  <c r="BJ148" i="1" s="1"/>
  <c r="S148" i="1"/>
  <c r="R148" i="1"/>
  <c r="Q148" i="1"/>
  <c r="P148" i="1"/>
  <c r="AS148" i="1" s="1"/>
  <c r="O148" i="1"/>
  <c r="N148" i="1"/>
  <c r="M148" i="1"/>
  <c r="CE148" i="1" s="1"/>
  <c r="L148" i="1"/>
  <c r="AL148" i="1" s="1"/>
  <c r="K148" i="1"/>
  <c r="AK148" i="1" s="1"/>
  <c r="J148" i="1"/>
  <c r="AJ148" i="1" s="1"/>
  <c r="I148" i="1"/>
  <c r="AI148" i="1" s="1"/>
  <c r="BB148" i="1" s="1"/>
  <c r="H148" i="1"/>
  <c r="AH148" i="1" s="1"/>
  <c r="G148" i="1"/>
  <c r="F148" i="1"/>
  <c r="E148" i="1"/>
  <c r="AE148" i="1" s="1"/>
  <c r="D148" i="1"/>
  <c r="AD148" i="1" s="1"/>
  <c r="C148" i="1"/>
  <c r="FO147" i="1"/>
  <c r="FM147" i="1"/>
  <c r="FK147" i="1"/>
  <c r="FJ147" i="1"/>
  <c r="FI147" i="1"/>
  <c r="FH147" i="1"/>
  <c r="CE147" i="1"/>
  <c r="CD147" i="1"/>
  <c r="BY147" i="1"/>
  <c r="BZ147" i="1" s="1"/>
  <c r="BV147" i="1"/>
  <c r="BU147" i="1"/>
  <c r="BQ147" i="1"/>
  <c r="BR147" i="1" s="1"/>
  <c r="BN147" i="1"/>
  <c r="BM147" i="1"/>
  <c r="BJ147" i="1"/>
  <c r="BI147" i="1"/>
  <c r="BA147" i="1"/>
  <c r="BB147" i="1" s="1"/>
  <c r="AM147" i="1"/>
  <c r="AL147" i="1"/>
  <c r="AI147" i="1"/>
  <c r="AH147" i="1"/>
  <c r="AG147" i="1"/>
  <c r="AF147" i="1"/>
  <c r="X147" i="1"/>
  <c r="W147" i="1"/>
  <c r="V147" i="1"/>
  <c r="U147" i="1"/>
  <c r="T147" i="1"/>
  <c r="S147" i="1"/>
  <c r="BE147" i="1" s="1"/>
  <c r="BF147" i="1" s="1"/>
  <c r="R147" i="1"/>
  <c r="Q147" i="1"/>
  <c r="AW147" i="1" s="1"/>
  <c r="AX147" i="1" s="1"/>
  <c r="P147" i="1"/>
  <c r="AS147" i="1" s="1"/>
  <c r="AT147" i="1" s="1"/>
  <c r="O147" i="1"/>
  <c r="AO147" i="1" s="1"/>
  <c r="AP147" i="1" s="1"/>
  <c r="N147" i="1"/>
  <c r="AN147" i="1" s="1"/>
  <c r="M147" i="1"/>
  <c r="L147" i="1"/>
  <c r="K147" i="1"/>
  <c r="AK147" i="1" s="1"/>
  <c r="CC147" i="1" s="1"/>
  <c r="J147" i="1"/>
  <c r="AJ147" i="1" s="1"/>
  <c r="I147" i="1"/>
  <c r="H147" i="1"/>
  <c r="G147" i="1"/>
  <c r="F147" i="1"/>
  <c r="E147" i="1"/>
  <c r="AE147" i="1" s="1"/>
  <c r="D147" i="1"/>
  <c r="AD147" i="1" s="1"/>
  <c r="C147" i="1"/>
  <c r="AC147" i="1" s="1"/>
  <c r="FO146" i="1"/>
  <c r="FN146" i="1"/>
  <c r="FK146" i="1"/>
  <c r="FJ146" i="1"/>
  <c r="FI146" i="1"/>
  <c r="FH146" i="1"/>
  <c r="CE146" i="1"/>
  <c r="CD146" i="1"/>
  <c r="CC146" i="1"/>
  <c r="BY146" i="1"/>
  <c r="BE146" i="1"/>
  <c r="BA146" i="1"/>
  <c r="AW146" i="1"/>
  <c r="AO146" i="1"/>
  <c r="AP146" i="1" s="1"/>
  <c r="AN146" i="1"/>
  <c r="AG146" i="1"/>
  <c r="AF146" i="1"/>
  <c r="AC146" i="1"/>
  <c r="X146" i="1"/>
  <c r="W146" i="1"/>
  <c r="BU146" i="1" s="1"/>
  <c r="V146" i="1"/>
  <c r="BQ146" i="1" s="1"/>
  <c r="U146" i="1"/>
  <c r="BM146" i="1" s="1"/>
  <c r="T146" i="1"/>
  <c r="BI146" i="1" s="1"/>
  <c r="S146" i="1"/>
  <c r="R146" i="1"/>
  <c r="Q146" i="1"/>
  <c r="P146" i="1"/>
  <c r="AS146" i="1" s="1"/>
  <c r="O146" i="1"/>
  <c r="N146" i="1"/>
  <c r="M146" i="1"/>
  <c r="AM146" i="1" s="1"/>
  <c r="L146" i="1"/>
  <c r="AL146" i="1" s="1"/>
  <c r="K146" i="1"/>
  <c r="AK146" i="1" s="1"/>
  <c r="J146" i="1"/>
  <c r="AJ146" i="1" s="1"/>
  <c r="I146" i="1"/>
  <c r="AI146" i="1" s="1"/>
  <c r="H146" i="1"/>
  <c r="AH146" i="1" s="1"/>
  <c r="G146" i="1"/>
  <c r="F146" i="1"/>
  <c r="E146" i="1"/>
  <c r="AE146" i="1" s="1"/>
  <c r="D146" i="1"/>
  <c r="AD146" i="1" s="1"/>
  <c r="C146" i="1"/>
  <c r="FO145" i="1"/>
  <c r="FK145" i="1"/>
  <c r="FJ145" i="1"/>
  <c r="FI145" i="1"/>
  <c r="FH145" i="1"/>
  <c r="CD145" i="1"/>
  <c r="BY145" i="1"/>
  <c r="BZ145" i="1" s="1"/>
  <c r="BU145" i="1"/>
  <c r="BV145" i="1" s="1"/>
  <c r="BN145" i="1"/>
  <c r="BM145" i="1"/>
  <c r="BJ145" i="1"/>
  <c r="BI145" i="1"/>
  <c r="BA145" i="1"/>
  <c r="BB145" i="1" s="1"/>
  <c r="AW145" i="1"/>
  <c r="AX145" i="1" s="1"/>
  <c r="AS145" i="1"/>
  <c r="AT145" i="1" s="1"/>
  <c r="AO145" i="1"/>
  <c r="AP145" i="1" s="1"/>
  <c r="AN145" i="1"/>
  <c r="AI145" i="1"/>
  <c r="AH145" i="1"/>
  <c r="AG145" i="1"/>
  <c r="AF145" i="1"/>
  <c r="AE145" i="1"/>
  <c r="AD145" i="1"/>
  <c r="AC145" i="1"/>
  <c r="X145" i="1"/>
  <c r="W145" i="1"/>
  <c r="V145" i="1"/>
  <c r="BQ145" i="1" s="1"/>
  <c r="BR145" i="1" s="1"/>
  <c r="U145" i="1"/>
  <c r="T145" i="1"/>
  <c r="S145" i="1"/>
  <c r="BE145" i="1" s="1"/>
  <c r="BF145" i="1" s="1"/>
  <c r="R145" i="1"/>
  <c r="Q145" i="1"/>
  <c r="P145" i="1"/>
  <c r="O145" i="1"/>
  <c r="N145" i="1"/>
  <c r="M145" i="1"/>
  <c r="L145" i="1"/>
  <c r="AL145" i="1" s="1"/>
  <c r="K145" i="1"/>
  <c r="AK145" i="1" s="1"/>
  <c r="CC145" i="1" s="1"/>
  <c r="J145" i="1"/>
  <c r="AJ145" i="1" s="1"/>
  <c r="I145" i="1"/>
  <c r="H145" i="1"/>
  <c r="G145" i="1"/>
  <c r="F145" i="1"/>
  <c r="E145" i="1"/>
  <c r="D145" i="1"/>
  <c r="C145" i="1"/>
  <c r="FO144" i="1"/>
  <c r="FN144" i="1"/>
  <c r="FM144" i="1"/>
  <c r="FK144" i="1"/>
  <c r="FJ144" i="1"/>
  <c r="FI144" i="1"/>
  <c r="FH144" i="1"/>
  <c r="BY144" i="1"/>
  <c r="BU144" i="1"/>
  <c r="BE144" i="1"/>
  <c r="BB144" i="1"/>
  <c r="BA144" i="1"/>
  <c r="AO144" i="1"/>
  <c r="AP144" i="1" s="1"/>
  <c r="AN144" i="1"/>
  <c r="AL144" i="1"/>
  <c r="AG144" i="1"/>
  <c r="AF144" i="1"/>
  <c r="AC144" i="1"/>
  <c r="X144" i="1"/>
  <c r="W144" i="1"/>
  <c r="V144" i="1"/>
  <c r="BQ144" i="1" s="1"/>
  <c r="U144" i="1"/>
  <c r="BM144" i="1" s="1"/>
  <c r="BN144" i="1" s="1"/>
  <c r="T144" i="1"/>
  <c r="BI144" i="1" s="1"/>
  <c r="BJ144" i="1" s="1"/>
  <c r="S144" i="1"/>
  <c r="R144" i="1"/>
  <c r="Q144" i="1"/>
  <c r="AW144" i="1" s="1"/>
  <c r="P144" i="1"/>
  <c r="AS144" i="1" s="1"/>
  <c r="AT144" i="1" s="1"/>
  <c r="O144" i="1"/>
  <c r="N144" i="1"/>
  <c r="M144" i="1"/>
  <c r="AM144" i="1" s="1"/>
  <c r="L144" i="1"/>
  <c r="CD144" i="1" s="1"/>
  <c r="K144" i="1"/>
  <c r="AK144" i="1" s="1"/>
  <c r="CC144" i="1" s="1"/>
  <c r="J144" i="1"/>
  <c r="AJ144" i="1" s="1"/>
  <c r="I144" i="1"/>
  <c r="AI144" i="1" s="1"/>
  <c r="H144" i="1"/>
  <c r="AH144" i="1" s="1"/>
  <c r="G144" i="1"/>
  <c r="F144" i="1"/>
  <c r="E144" i="1"/>
  <c r="AE144" i="1" s="1"/>
  <c r="D144" i="1"/>
  <c r="AD144" i="1" s="1"/>
  <c r="C144" i="1"/>
  <c r="FO143" i="1"/>
  <c r="FN143" i="1"/>
  <c r="FK143" i="1"/>
  <c r="FJ143" i="1"/>
  <c r="FM143" i="1" s="1"/>
  <c r="FI143" i="1"/>
  <c r="FH143" i="1"/>
  <c r="CE143" i="1"/>
  <c r="BM143" i="1"/>
  <c r="BN143" i="1" s="1"/>
  <c r="BJ143" i="1"/>
  <c r="BI143" i="1"/>
  <c r="AW143" i="1"/>
  <c r="AX143" i="1" s="1"/>
  <c r="AT143" i="1"/>
  <c r="AS143" i="1"/>
  <c r="AP143" i="1"/>
  <c r="AI143" i="1"/>
  <c r="AH143" i="1"/>
  <c r="AC143" i="1"/>
  <c r="X143" i="1"/>
  <c r="BY143" i="1" s="1"/>
  <c r="BZ143" i="1" s="1"/>
  <c r="W143" i="1"/>
  <c r="BU143" i="1" s="1"/>
  <c r="BV143" i="1" s="1"/>
  <c r="V143" i="1"/>
  <c r="BQ143" i="1" s="1"/>
  <c r="BR143" i="1" s="1"/>
  <c r="U143" i="1"/>
  <c r="T143" i="1"/>
  <c r="S143" i="1"/>
  <c r="BE143" i="1" s="1"/>
  <c r="BF143" i="1" s="1"/>
  <c r="R143" i="1"/>
  <c r="BA143" i="1" s="1"/>
  <c r="BB143" i="1" s="1"/>
  <c r="Q143" i="1"/>
  <c r="P143" i="1"/>
  <c r="O143" i="1"/>
  <c r="AO143" i="1" s="1"/>
  <c r="N143" i="1"/>
  <c r="AN143" i="1" s="1"/>
  <c r="M143" i="1"/>
  <c r="AM143" i="1" s="1"/>
  <c r="L143" i="1"/>
  <c r="K143" i="1"/>
  <c r="AK143" i="1" s="1"/>
  <c r="CC143" i="1" s="1"/>
  <c r="J143" i="1"/>
  <c r="AJ143" i="1" s="1"/>
  <c r="I143" i="1"/>
  <c r="H143" i="1"/>
  <c r="G143" i="1"/>
  <c r="AG143" i="1" s="1"/>
  <c r="F143" i="1"/>
  <c r="AF143" i="1" s="1"/>
  <c r="E143" i="1"/>
  <c r="AE143" i="1" s="1"/>
  <c r="D143" i="1"/>
  <c r="AD143" i="1" s="1"/>
  <c r="C143" i="1"/>
  <c r="FO142" i="1"/>
  <c r="FN142" i="1"/>
  <c r="FM142" i="1"/>
  <c r="FK142" i="1"/>
  <c r="FJ142" i="1"/>
  <c r="FI142" i="1"/>
  <c r="FH142" i="1"/>
  <c r="CE142" i="1"/>
  <c r="CD142" i="1"/>
  <c r="BY142" i="1"/>
  <c r="BU142" i="1"/>
  <c r="BV142" i="1" s="1"/>
  <c r="BI142" i="1"/>
  <c r="BJ142" i="1" s="1"/>
  <c r="BE142" i="1"/>
  <c r="BF142" i="1" s="1"/>
  <c r="BA142" i="1"/>
  <c r="BB142" i="1" s="1"/>
  <c r="AX142" i="1"/>
  <c r="AN142" i="1"/>
  <c r="AL142" i="1"/>
  <c r="AK142" i="1"/>
  <c r="CC142" i="1" s="1"/>
  <c r="AJ142" i="1"/>
  <c r="AI142" i="1"/>
  <c r="AH142" i="1"/>
  <c r="AG142" i="1"/>
  <c r="AF142" i="1"/>
  <c r="AE142" i="1"/>
  <c r="X142" i="1"/>
  <c r="W142" i="1"/>
  <c r="V142" i="1"/>
  <c r="BQ142" i="1" s="1"/>
  <c r="BR142" i="1" s="1"/>
  <c r="U142" i="1"/>
  <c r="BM142" i="1" s="1"/>
  <c r="T142" i="1"/>
  <c r="S142" i="1"/>
  <c r="R142" i="1"/>
  <c r="Q142" i="1"/>
  <c r="AW142" i="1" s="1"/>
  <c r="P142" i="1"/>
  <c r="AS142" i="1" s="1"/>
  <c r="AT142" i="1" s="1"/>
  <c r="O142" i="1"/>
  <c r="AO142" i="1" s="1"/>
  <c r="AP142" i="1" s="1"/>
  <c r="N142" i="1"/>
  <c r="M142" i="1"/>
  <c r="AM142" i="1" s="1"/>
  <c r="L142" i="1"/>
  <c r="K142" i="1"/>
  <c r="J142" i="1"/>
  <c r="I142" i="1"/>
  <c r="H142" i="1"/>
  <c r="G142" i="1"/>
  <c r="F142" i="1"/>
  <c r="E142" i="1"/>
  <c r="D142" i="1"/>
  <c r="AD142" i="1" s="1"/>
  <c r="C142" i="1"/>
  <c r="AC142" i="1" s="1"/>
  <c r="FO141" i="1"/>
  <c r="FN141" i="1"/>
  <c r="FK141" i="1"/>
  <c r="FJ141" i="1"/>
  <c r="FM141" i="1" s="1"/>
  <c r="FI141" i="1"/>
  <c r="FH141" i="1"/>
  <c r="BV141" i="1"/>
  <c r="BQ141" i="1"/>
  <c r="BR141" i="1" s="1"/>
  <c r="BI141" i="1"/>
  <c r="BE141" i="1"/>
  <c r="BF141" i="1" s="1"/>
  <c r="BA141" i="1"/>
  <c r="BB141" i="1" s="1"/>
  <c r="AX141" i="1"/>
  <c r="AW141" i="1"/>
  <c r="AO141" i="1"/>
  <c r="AN141" i="1"/>
  <c r="AH141" i="1"/>
  <c r="AG141" i="1"/>
  <c r="AF141" i="1"/>
  <c r="AC141" i="1"/>
  <c r="X141" i="1"/>
  <c r="BY141" i="1" s="1"/>
  <c r="BZ141" i="1" s="1"/>
  <c r="W141" i="1"/>
  <c r="BU141" i="1" s="1"/>
  <c r="V141" i="1"/>
  <c r="U141" i="1"/>
  <c r="BM141" i="1" s="1"/>
  <c r="T141" i="1"/>
  <c r="S141" i="1"/>
  <c r="R141" i="1"/>
  <c r="Q141" i="1"/>
  <c r="P141" i="1"/>
  <c r="AS141" i="1" s="1"/>
  <c r="O141" i="1"/>
  <c r="N141" i="1"/>
  <c r="M141" i="1"/>
  <c r="L141" i="1"/>
  <c r="K141" i="1"/>
  <c r="AK141" i="1" s="1"/>
  <c r="CC141" i="1" s="1"/>
  <c r="J141" i="1"/>
  <c r="AJ141" i="1" s="1"/>
  <c r="I141" i="1"/>
  <c r="AI141" i="1" s="1"/>
  <c r="BJ141" i="1" s="1"/>
  <c r="H141" i="1"/>
  <c r="G141" i="1"/>
  <c r="F141" i="1"/>
  <c r="E141" i="1"/>
  <c r="AE141" i="1" s="1"/>
  <c r="D141" i="1"/>
  <c r="AD141" i="1" s="1"/>
  <c r="C141" i="1"/>
  <c r="FO140" i="1"/>
  <c r="FN140" i="1"/>
  <c r="FM140" i="1"/>
  <c r="FK140" i="1"/>
  <c r="FJ140" i="1"/>
  <c r="FI140" i="1"/>
  <c r="FH140" i="1"/>
  <c r="CE140" i="1"/>
  <c r="BU140" i="1"/>
  <c r="BV140" i="1" s="1"/>
  <c r="BQ140" i="1"/>
  <c r="BR140" i="1" s="1"/>
  <c r="BM140" i="1"/>
  <c r="BN140" i="1" s="1"/>
  <c r="BI140" i="1"/>
  <c r="BJ140" i="1" s="1"/>
  <c r="AW140" i="1"/>
  <c r="AN140" i="1"/>
  <c r="AM140" i="1"/>
  <c r="AL140" i="1"/>
  <c r="AK140" i="1"/>
  <c r="CC140" i="1" s="1"/>
  <c r="AJ140" i="1"/>
  <c r="AG140" i="1"/>
  <c r="AF140" i="1"/>
  <c r="AE140" i="1"/>
  <c r="X140" i="1"/>
  <c r="BY140" i="1" s="1"/>
  <c r="BZ140" i="1" s="1"/>
  <c r="W140" i="1"/>
  <c r="V140" i="1"/>
  <c r="U140" i="1"/>
  <c r="T140" i="1"/>
  <c r="S140" i="1"/>
  <c r="BE140" i="1" s="1"/>
  <c r="BF140" i="1" s="1"/>
  <c r="R140" i="1"/>
  <c r="BA140" i="1" s="1"/>
  <c r="BB140" i="1" s="1"/>
  <c r="Q140" i="1"/>
  <c r="P140" i="1"/>
  <c r="AS140" i="1" s="1"/>
  <c r="AT140" i="1" s="1"/>
  <c r="O140" i="1"/>
  <c r="AO140" i="1" s="1"/>
  <c r="AP140" i="1" s="1"/>
  <c r="N140" i="1"/>
  <c r="M140" i="1"/>
  <c r="L140" i="1"/>
  <c r="CD140" i="1" s="1"/>
  <c r="K140" i="1"/>
  <c r="J140" i="1"/>
  <c r="I140" i="1"/>
  <c r="AI140" i="1" s="1"/>
  <c r="AX140" i="1" s="1"/>
  <c r="H140" i="1"/>
  <c r="AH140" i="1" s="1"/>
  <c r="G140" i="1"/>
  <c r="F140" i="1"/>
  <c r="E140" i="1"/>
  <c r="D140" i="1"/>
  <c r="AD140" i="1" s="1"/>
  <c r="C140" i="1"/>
  <c r="AC140" i="1" s="1"/>
  <c r="FO139" i="1"/>
  <c r="FM139" i="1"/>
  <c r="FK139" i="1"/>
  <c r="FJ139" i="1"/>
  <c r="FI139" i="1"/>
  <c r="FH139" i="1"/>
  <c r="CD139" i="1"/>
  <c r="CC139" i="1"/>
  <c r="BY139" i="1"/>
  <c r="BV139" i="1"/>
  <c r="BU139" i="1"/>
  <c r="BQ139" i="1"/>
  <c r="BR139" i="1" s="1"/>
  <c r="BN139" i="1"/>
  <c r="BM139" i="1"/>
  <c r="BI139" i="1"/>
  <c r="BA139" i="1"/>
  <c r="AW139" i="1"/>
  <c r="AM139" i="1"/>
  <c r="AI139" i="1"/>
  <c r="AH139" i="1"/>
  <c r="AE139" i="1"/>
  <c r="AD139" i="1"/>
  <c r="X139" i="1"/>
  <c r="W139" i="1"/>
  <c r="V139" i="1"/>
  <c r="U139" i="1"/>
  <c r="T139" i="1"/>
  <c r="S139" i="1"/>
  <c r="BE139" i="1" s="1"/>
  <c r="R139" i="1"/>
  <c r="Q139" i="1"/>
  <c r="P139" i="1"/>
  <c r="AS139" i="1" s="1"/>
  <c r="O139" i="1"/>
  <c r="AO139" i="1" s="1"/>
  <c r="AP139" i="1" s="1"/>
  <c r="N139" i="1"/>
  <c r="AN139" i="1" s="1"/>
  <c r="M139" i="1"/>
  <c r="CE139" i="1" s="1"/>
  <c r="L139" i="1"/>
  <c r="AL139" i="1" s="1"/>
  <c r="K139" i="1"/>
  <c r="AK139" i="1" s="1"/>
  <c r="J139" i="1"/>
  <c r="AJ139" i="1" s="1"/>
  <c r="I139" i="1"/>
  <c r="H139" i="1"/>
  <c r="G139" i="1"/>
  <c r="AG139" i="1" s="1"/>
  <c r="F139" i="1"/>
  <c r="AF139" i="1" s="1"/>
  <c r="E139" i="1"/>
  <c r="D139" i="1"/>
  <c r="C139" i="1"/>
  <c r="AC139" i="1" s="1"/>
  <c r="FO138" i="1"/>
  <c r="FN138" i="1"/>
  <c r="FK138" i="1"/>
  <c r="FJ138" i="1"/>
  <c r="FI138" i="1"/>
  <c r="FH138" i="1"/>
  <c r="CE138" i="1"/>
  <c r="CD138" i="1"/>
  <c r="BY138" i="1"/>
  <c r="BU138" i="1"/>
  <c r="AN138" i="1"/>
  <c r="AM138" i="1"/>
  <c r="AL138" i="1"/>
  <c r="AK138" i="1"/>
  <c r="CC138" i="1" s="1"/>
  <c r="AJ138" i="1"/>
  <c r="AI138" i="1"/>
  <c r="BV138" i="1" s="1"/>
  <c r="AH138" i="1"/>
  <c r="X138" i="1"/>
  <c r="W138" i="1"/>
  <c r="V138" i="1"/>
  <c r="BQ138" i="1" s="1"/>
  <c r="U138" i="1"/>
  <c r="BM138" i="1" s="1"/>
  <c r="T138" i="1"/>
  <c r="BI138" i="1" s="1"/>
  <c r="BJ138" i="1" s="1"/>
  <c r="S138" i="1"/>
  <c r="BE138" i="1" s="1"/>
  <c r="BF138" i="1" s="1"/>
  <c r="R138" i="1"/>
  <c r="BA138" i="1" s="1"/>
  <c r="BB138" i="1" s="1"/>
  <c r="Q138" i="1"/>
  <c r="AW138" i="1" s="1"/>
  <c r="P138" i="1"/>
  <c r="AS138" i="1" s="1"/>
  <c r="AT138" i="1" s="1"/>
  <c r="O138" i="1"/>
  <c r="AO138" i="1" s="1"/>
  <c r="AP138" i="1" s="1"/>
  <c r="N138" i="1"/>
  <c r="M138" i="1"/>
  <c r="L138" i="1"/>
  <c r="K138" i="1"/>
  <c r="J138" i="1"/>
  <c r="I138" i="1"/>
  <c r="H138" i="1"/>
  <c r="G138" i="1"/>
  <c r="AG138" i="1" s="1"/>
  <c r="F138" i="1"/>
  <c r="AF138" i="1" s="1"/>
  <c r="E138" i="1"/>
  <c r="AE138" i="1" s="1"/>
  <c r="D138" i="1"/>
  <c r="AD138" i="1" s="1"/>
  <c r="C138" i="1"/>
  <c r="AC138" i="1" s="1"/>
  <c r="FO137" i="1"/>
  <c r="FN137" i="1"/>
  <c r="FK137" i="1"/>
  <c r="FJ137" i="1"/>
  <c r="FM137" i="1" s="1"/>
  <c r="FI137" i="1"/>
  <c r="FH137" i="1"/>
  <c r="CE137" i="1"/>
  <c r="CD137" i="1"/>
  <c r="CC137" i="1"/>
  <c r="BY137" i="1"/>
  <c r="BZ137" i="1" s="1"/>
  <c r="BV137" i="1"/>
  <c r="BI137" i="1"/>
  <c r="BJ137" i="1" s="1"/>
  <c r="BF137" i="1"/>
  <c r="BE137" i="1"/>
  <c r="BA137" i="1"/>
  <c r="BB137" i="1" s="1"/>
  <c r="AW137" i="1"/>
  <c r="AX137" i="1" s="1"/>
  <c r="AO137" i="1"/>
  <c r="AP137" i="1" s="1"/>
  <c r="AN137" i="1"/>
  <c r="AM137" i="1"/>
  <c r="AH137" i="1"/>
  <c r="AG137" i="1"/>
  <c r="AF137" i="1"/>
  <c r="AC137" i="1"/>
  <c r="X137" i="1"/>
  <c r="W137" i="1"/>
  <c r="BU137" i="1" s="1"/>
  <c r="V137" i="1"/>
  <c r="BQ137" i="1" s="1"/>
  <c r="U137" i="1"/>
  <c r="BM137" i="1" s="1"/>
  <c r="T137" i="1"/>
  <c r="S137" i="1"/>
  <c r="R137" i="1"/>
  <c r="Q137" i="1"/>
  <c r="P137" i="1"/>
  <c r="AS137" i="1" s="1"/>
  <c r="AT137" i="1" s="1"/>
  <c r="O137" i="1"/>
  <c r="N137" i="1"/>
  <c r="M137" i="1"/>
  <c r="L137" i="1"/>
  <c r="AL137" i="1" s="1"/>
  <c r="K137" i="1"/>
  <c r="AK137" i="1" s="1"/>
  <c r="J137" i="1"/>
  <c r="AJ137" i="1" s="1"/>
  <c r="I137" i="1"/>
  <c r="AI137" i="1" s="1"/>
  <c r="H137" i="1"/>
  <c r="G137" i="1"/>
  <c r="F137" i="1"/>
  <c r="E137" i="1"/>
  <c r="AE137" i="1" s="1"/>
  <c r="D137" i="1"/>
  <c r="AD137" i="1" s="1"/>
  <c r="C137" i="1"/>
  <c r="FO136" i="1"/>
  <c r="FK136" i="1"/>
  <c r="FJ136" i="1"/>
  <c r="FN136" i="1" s="1"/>
  <c r="FI136" i="1"/>
  <c r="FH136" i="1"/>
  <c r="CE136" i="1"/>
  <c r="BU136" i="1"/>
  <c r="BV136" i="1" s="1"/>
  <c r="BQ136" i="1"/>
  <c r="BR136" i="1" s="1"/>
  <c r="BM136" i="1"/>
  <c r="BN136" i="1" s="1"/>
  <c r="BJ136" i="1"/>
  <c r="BI136" i="1"/>
  <c r="AW136" i="1"/>
  <c r="AX136" i="1" s="1"/>
  <c r="AT136" i="1"/>
  <c r="AS136" i="1"/>
  <c r="AO136" i="1"/>
  <c r="AP136" i="1" s="1"/>
  <c r="AN136" i="1"/>
  <c r="AM136" i="1"/>
  <c r="AL136" i="1"/>
  <c r="AK136" i="1"/>
  <c r="CC136" i="1" s="1"/>
  <c r="AJ136" i="1"/>
  <c r="AF136" i="1"/>
  <c r="AE136" i="1"/>
  <c r="AC136" i="1"/>
  <c r="X136" i="1"/>
  <c r="BY136" i="1" s="1"/>
  <c r="BZ136" i="1" s="1"/>
  <c r="W136" i="1"/>
  <c r="V136" i="1"/>
  <c r="U136" i="1"/>
  <c r="T136" i="1"/>
  <c r="S136" i="1"/>
  <c r="BE136" i="1" s="1"/>
  <c r="BF136" i="1" s="1"/>
  <c r="R136" i="1"/>
  <c r="BA136" i="1" s="1"/>
  <c r="BB136" i="1" s="1"/>
  <c r="Q136" i="1"/>
  <c r="P136" i="1"/>
  <c r="O136" i="1"/>
  <c r="N136" i="1"/>
  <c r="M136" i="1"/>
  <c r="L136" i="1"/>
  <c r="CD136" i="1" s="1"/>
  <c r="K136" i="1"/>
  <c r="J136" i="1"/>
  <c r="I136" i="1"/>
  <c r="AI136" i="1" s="1"/>
  <c r="H136" i="1"/>
  <c r="AH136" i="1" s="1"/>
  <c r="G136" i="1"/>
  <c r="AG136" i="1" s="1"/>
  <c r="F136" i="1"/>
  <c r="E136" i="1"/>
  <c r="D136" i="1"/>
  <c r="AD136" i="1" s="1"/>
  <c r="C136" i="1"/>
  <c r="FO135" i="1"/>
  <c r="FK135" i="1"/>
  <c r="FJ135" i="1"/>
  <c r="FN134" i="1" s="1"/>
  <c r="FI135" i="1"/>
  <c r="FH135" i="1"/>
  <c r="CD135" i="1"/>
  <c r="CC135" i="1"/>
  <c r="BM135" i="1"/>
  <c r="BN135" i="1" s="1"/>
  <c r="BJ135" i="1"/>
  <c r="BI135" i="1"/>
  <c r="AS135" i="1"/>
  <c r="AT135" i="1" s="1"/>
  <c r="AO135" i="1"/>
  <c r="AP135" i="1" s="1"/>
  <c r="AN135" i="1"/>
  <c r="AM135" i="1"/>
  <c r="AI135" i="1"/>
  <c r="AH135" i="1"/>
  <c r="X135" i="1"/>
  <c r="BY135" i="1" s="1"/>
  <c r="W135" i="1"/>
  <c r="BU135" i="1" s="1"/>
  <c r="BV135" i="1" s="1"/>
  <c r="V135" i="1"/>
  <c r="BQ135" i="1" s="1"/>
  <c r="BR135" i="1" s="1"/>
  <c r="U135" i="1"/>
  <c r="T135" i="1"/>
  <c r="S135" i="1"/>
  <c r="BE135" i="1" s="1"/>
  <c r="BF135" i="1" s="1"/>
  <c r="R135" i="1"/>
  <c r="BA135" i="1" s="1"/>
  <c r="BB135" i="1" s="1"/>
  <c r="Q135" i="1"/>
  <c r="AW135" i="1" s="1"/>
  <c r="AX135" i="1" s="1"/>
  <c r="P135" i="1"/>
  <c r="O135" i="1"/>
  <c r="N135" i="1"/>
  <c r="M135" i="1"/>
  <c r="CE135" i="1" s="1"/>
  <c r="L135" i="1"/>
  <c r="AL135" i="1" s="1"/>
  <c r="K135" i="1"/>
  <c r="AK135" i="1" s="1"/>
  <c r="J135" i="1"/>
  <c r="AJ135" i="1" s="1"/>
  <c r="I135" i="1"/>
  <c r="H135" i="1"/>
  <c r="G135" i="1"/>
  <c r="AG135" i="1" s="1"/>
  <c r="F135" i="1"/>
  <c r="AF135" i="1" s="1"/>
  <c r="E135" i="1"/>
  <c r="AE135" i="1" s="1"/>
  <c r="D135" i="1"/>
  <c r="AD135" i="1" s="1"/>
  <c r="C135" i="1"/>
  <c r="AC135" i="1" s="1"/>
  <c r="FO134" i="1"/>
  <c r="FM134" i="1"/>
  <c r="FK134" i="1"/>
  <c r="FJ134" i="1"/>
  <c r="FI134" i="1"/>
  <c r="FH134" i="1"/>
  <c r="CE134" i="1"/>
  <c r="CD134" i="1"/>
  <c r="CC134" i="1"/>
  <c r="BY134" i="1"/>
  <c r="BU134" i="1"/>
  <c r="BI134" i="1"/>
  <c r="BJ134" i="1" s="1"/>
  <c r="BE134" i="1"/>
  <c r="BA134" i="1"/>
  <c r="AS134" i="1"/>
  <c r="AT134" i="1" s="1"/>
  <c r="AN134" i="1"/>
  <c r="AM134" i="1"/>
  <c r="AL134" i="1"/>
  <c r="AK134" i="1"/>
  <c r="AH134" i="1"/>
  <c r="AG134" i="1"/>
  <c r="AF134" i="1"/>
  <c r="X134" i="1"/>
  <c r="W134" i="1"/>
  <c r="V134" i="1"/>
  <c r="BQ134" i="1" s="1"/>
  <c r="U134" i="1"/>
  <c r="BM134" i="1" s="1"/>
  <c r="BN134" i="1" s="1"/>
  <c r="T134" i="1"/>
  <c r="S134" i="1"/>
  <c r="R134" i="1"/>
  <c r="Q134" i="1"/>
  <c r="AW134" i="1" s="1"/>
  <c r="P134" i="1"/>
  <c r="O134" i="1"/>
  <c r="AO134" i="1" s="1"/>
  <c r="N134" i="1"/>
  <c r="M134" i="1"/>
  <c r="L134" i="1"/>
  <c r="K134" i="1"/>
  <c r="J134" i="1"/>
  <c r="AJ134" i="1" s="1"/>
  <c r="I134" i="1"/>
  <c r="AI134" i="1" s="1"/>
  <c r="H134" i="1"/>
  <c r="G134" i="1"/>
  <c r="F134" i="1"/>
  <c r="E134" i="1"/>
  <c r="AE134" i="1" s="1"/>
  <c r="D134" i="1"/>
  <c r="AD134" i="1" s="1"/>
  <c r="C134" i="1"/>
  <c r="AC134" i="1" s="1"/>
  <c r="FO133" i="1"/>
  <c r="FK133" i="1"/>
  <c r="FJ133" i="1"/>
  <c r="FI133" i="1"/>
  <c r="FH133" i="1"/>
  <c r="BY133" i="1"/>
  <c r="BZ133" i="1" s="1"/>
  <c r="BM133" i="1"/>
  <c r="BI133" i="1"/>
  <c r="BJ133" i="1" s="1"/>
  <c r="AX133" i="1"/>
  <c r="AO133" i="1"/>
  <c r="AN133" i="1"/>
  <c r="AL133" i="1"/>
  <c r="AK133" i="1"/>
  <c r="CC133" i="1" s="1"/>
  <c r="AI133" i="1"/>
  <c r="AP133" i="1" s="1"/>
  <c r="AH133" i="1"/>
  <c r="AC133" i="1"/>
  <c r="X133" i="1"/>
  <c r="W133" i="1"/>
  <c r="BU133" i="1" s="1"/>
  <c r="V133" i="1"/>
  <c r="BQ133" i="1" s="1"/>
  <c r="U133" i="1"/>
  <c r="T133" i="1"/>
  <c r="S133" i="1"/>
  <c r="BE133" i="1" s="1"/>
  <c r="BF133" i="1" s="1"/>
  <c r="R133" i="1"/>
  <c r="BA133" i="1" s="1"/>
  <c r="BB133" i="1" s="1"/>
  <c r="Q133" i="1"/>
  <c r="AW133" i="1" s="1"/>
  <c r="P133" i="1"/>
  <c r="AS133" i="1" s="1"/>
  <c r="O133" i="1"/>
  <c r="N133" i="1"/>
  <c r="M133" i="1"/>
  <c r="L133" i="1"/>
  <c r="CD133" i="1" s="1"/>
  <c r="K133" i="1"/>
  <c r="J133" i="1"/>
  <c r="AJ133" i="1" s="1"/>
  <c r="I133" i="1"/>
  <c r="H133" i="1"/>
  <c r="G133" i="1"/>
  <c r="AG133" i="1" s="1"/>
  <c r="F133" i="1"/>
  <c r="AF133" i="1" s="1"/>
  <c r="E133" i="1"/>
  <c r="AE133" i="1" s="1"/>
  <c r="D133" i="1"/>
  <c r="AD133" i="1" s="1"/>
  <c r="C133" i="1"/>
  <c r="FO132" i="1"/>
  <c r="FK132" i="1"/>
  <c r="FJ132" i="1"/>
  <c r="FI132" i="1"/>
  <c r="FH132" i="1"/>
  <c r="CE132" i="1"/>
  <c r="AW132" i="1"/>
  <c r="AX132" i="1" s="1"/>
  <c r="AT132" i="1"/>
  <c r="AS132" i="1"/>
  <c r="AO132" i="1"/>
  <c r="AN132" i="1"/>
  <c r="AF132" i="1"/>
  <c r="AE132" i="1"/>
  <c r="AC132" i="1"/>
  <c r="X132" i="1"/>
  <c r="BY132" i="1" s="1"/>
  <c r="W132" i="1"/>
  <c r="BU132" i="1" s="1"/>
  <c r="V132" i="1"/>
  <c r="BQ132" i="1" s="1"/>
  <c r="U132" i="1"/>
  <c r="BM132" i="1" s="1"/>
  <c r="BN132" i="1" s="1"/>
  <c r="T132" i="1"/>
  <c r="BI132" i="1" s="1"/>
  <c r="BJ132" i="1" s="1"/>
  <c r="S132" i="1"/>
  <c r="BE132" i="1" s="1"/>
  <c r="BF132" i="1" s="1"/>
  <c r="R132" i="1"/>
  <c r="BA132" i="1" s="1"/>
  <c r="Q132" i="1"/>
  <c r="P132" i="1"/>
  <c r="O132" i="1"/>
  <c r="N132" i="1"/>
  <c r="M132" i="1"/>
  <c r="AM132" i="1" s="1"/>
  <c r="L132" i="1"/>
  <c r="CD132" i="1" s="1"/>
  <c r="K132" i="1"/>
  <c r="AK132" i="1" s="1"/>
  <c r="CC132" i="1" s="1"/>
  <c r="J132" i="1"/>
  <c r="AJ132" i="1" s="1"/>
  <c r="I132" i="1"/>
  <c r="AI132" i="1" s="1"/>
  <c r="H132" i="1"/>
  <c r="AH132" i="1" s="1"/>
  <c r="G132" i="1"/>
  <c r="AG132" i="1" s="1"/>
  <c r="F132" i="1"/>
  <c r="E132" i="1"/>
  <c r="D132" i="1"/>
  <c r="AD132" i="1" s="1"/>
  <c r="C132" i="1"/>
  <c r="FO131" i="1"/>
  <c r="FK131" i="1"/>
  <c r="FJ131" i="1"/>
  <c r="FI131" i="1"/>
  <c r="FH131" i="1"/>
  <c r="BY131" i="1"/>
  <c r="BZ131" i="1" s="1"/>
  <c r="BM131" i="1"/>
  <c r="BI131" i="1"/>
  <c r="BE131" i="1"/>
  <c r="AS131" i="1"/>
  <c r="AT131" i="1" s="1"/>
  <c r="AP131" i="1"/>
  <c r="AO131" i="1"/>
  <c r="AI131" i="1"/>
  <c r="AH131" i="1"/>
  <c r="AG131" i="1"/>
  <c r="AD131" i="1"/>
  <c r="AC131" i="1"/>
  <c r="X131" i="1"/>
  <c r="W131" i="1"/>
  <c r="BU131" i="1" s="1"/>
  <c r="V131" i="1"/>
  <c r="BQ131" i="1" s="1"/>
  <c r="U131" i="1"/>
  <c r="T131" i="1"/>
  <c r="S131" i="1"/>
  <c r="R131" i="1"/>
  <c r="BA131" i="1" s="1"/>
  <c r="Q131" i="1"/>
  <c r="AW131" i="1" s="1"/>
  <c r="AX131" i="1" s="1"/>
  <c r="P131" i="1"/>
  <c r="O131" i="1"/>
  <c r="N131" i="1"/>
  <c r="AN131" i="1" s="1"/>
  <c r="M131" i="1"/>
  <c r="L131" i="1"/>
  <c r="K131" i="1"/>
  <c r="AK131" i="1" s="1"/>
  <c r="CC131" i="1" s="1"/>
  <c r="J131" i="1"/>
  <c r="AJ131" i="1" s="1"/>
  <c r="I131" i="1"/>
  <c r="H131" i="1"/>
  <c r="G131" i="1"/>
  <c r="F131" i="1"/>
  <c r="AF131" i="1" s="1"/>
  <c r="E131" i="1"/>
  <c r="AE131" i="1" s="1"/>
  <c r="D131" i="1"/>
  <c r="C131" i="1"/>
  <c r="FO130" i="1"/>
  <c r="FK130" i="1"/>
  <c r="FJ130" i="1"/>
  <c r="FI130" i="1"/>
  <c r="FH130" i="1"/>
  <c r="CE130" i="1"/>
  <c r="CD130" i="1"/>
  <c r="BY130" i="1"/>
  <c r="BU130" i="1"/>
  <c r="AW130" i="1"/>
  <c r="AX130" i="1" s="1"/>
  <c r="AS130" i="1"/>
  <c r="AT130" i="1" s="1"/>
  <c r="AN130" i="1"/>
  <c r="AM130" i="1"/>
  <c r="AL130" i="1"/>
  <c r="AK130" i="1"/>
  <c r="CC130" i="1" s="1"/>
  <c r="AC130" i="1"/>
  <c r="X130" i="1"/>
  <c r="W130" i="1"/>
  <c r="V130" i="1"/>
  <c r="BQ130" i="1" s="1"/>
  <c r="U130" i="1"/>
  <c r="BM130" i="1" s="1"/>
  <c r="T130" i="1"/>
  <c r="BI130" i="1" s="1"/>
  <c r="BJ130" i="1" s="1"/>
  <c r="S130" i="1"/>
  <c r="BE130" i="1" s="1"/>
  <c r="BF130" i="1" s="1"/>
  <c r="R130" i="1"/>
  <c r="BA130" i="1" s="1"/>
  <c r="BB130" i="1" s="1"/>
  <c r="Q130" i="1"/>
  <c r="P130" i="1"/>
  <c r="O130" i="1"/>
  <c r="AO130" i="1" s="1"/>
  <c r="AP130" i="1" s="1"/>
  <c r="N130" i="1"/>
  <c r="M130" i="1"/>
  <c r="L130" i="1"/>
  <c r="K130" i="1"/>
  <c r="J130" i="1"/>
  <c r="AJ130" i="1" s="1"/>
  <c r="I130" i="1"/>
  <c r="AI130" i="1" s="1"/>
  <c r="BZ130" i="1" s="1"/>
  <c r="H130" i="1"/>
  <c r="AH130" i="1" s="1"/>
  <c r="G130" i="1"/>
  <c r="AG130" i="1" s="1"/>
  <c r="F130" i="1"/>
  <c r="AF130" i="1" s="1"/>
  <c r="E130" i="1"/>
  <c r="AE130" i="1" s="1"/>
  <c r="D130" i="1"/>
  <c r="AD130" i="1" s="1"/>
  <c r="C130" i="1"/>
  <c r="FO129" i="1"/>
  <c r="FK129" i="1"/>
  <c r="FJ129" i="1"/>
  <c r="FI129" i="1"/>
  <c r="FH129" i="1"/>
  <c r="CE129" i="1"/>
  <c r="CD129" i="1"/>
  <c r="CC129" i="1"/>
  <c r="BQ129" i="1"/>
  <c r="BI129" i="1"/>
  <c r="BE129" i="1"/>
  <c r="BA129" i="1"/>
  <c r="AW129" i="1"/>
  <c r="AO129" i="1"/>
  <c r="AN129" i="1"/>
  <c r="AM129" i="1"/>
  <c r="AK129" i="1"/>
  <c r="AH129" i="1"/>
  <c r="AG129" i="1"/>
  <c r="AF129" i="1"/>
  <c r="AC129" i="1"/>
  <c r="X129" i="1"/>
  <c r="BY129" i="1" s="1"/>
  <c r="W129" i="1"/>
  <c r="BU129" i="1" s="1"/>
  <c r="V129" i="1"/>
  <c r="U129" i="1"/>
  <c r="BM129" i="1" s="1"/>
  <c r="T129" i="1"/>
  <c r="S129" i="1"/>
  <c r="R129" i="1"/>
  <c r="Q129" i="1"/>
  <c r="P129" i="1"/>
  <c r="AS129" i="1" s="1"/>
  <c r="AT129" i="1" s="1"/>
  <c r="O129" i="1"/>
  <c r="N129" i="1"/>
  <c r="M129" i="1"/>
  <c r="L129" i="1"/>
  <c r="AL129" i="1" s="1"/>
  <c r="K129" i="1"/>
  <c r="J129" i="1"/>
  <c r="AJ129" i="1" s="1"/>
  <c r="I129" i="1"/>
  <c r="AI129" i="1" s="1"/>
  <c r="AP129" i="1" s="1"/>
  <c r="H129" i="1"/>
  <c r="G129" i="1"/>
  <c r="F129" i="1"/>
  <c r="E129" i="1"/>
  <c r="AE129" i="1" s="1"/>
  <c r="D129" i="1"/>
  <c r="AD129" i="1" s="1"/>
  <c r="C129" i="1"/>
  <c r="FO128" i="1"/>
  <c r="FL128" i="1"/>
  <c r="FK128" i="1"/>
  <c r="FJ128" i="1"/>
  <c r="FI128" i="1"/>
  <c r="FH128" i="1"/>
  <c r="CD128" i="1"/>
  <c r="BY128" i="1"/>
  <c r="BZ128" i="1" s="1"/>
  <c r="BV128" i="1"/>
  <c r="BU128" i="1"/>
  <c r="BI128" i="1"/>
  <c r="BJ128" i="1" s="1"/>
  <c r="BE128" i="1"/>
  <c r="BF128" i="1" s="1"/>
  <c r="AX128" i="1"/>
  <c r="AW128" i="1"/>
  <c r="AS128" i="1"/>
  <c r="AO128" i="1"/>
  <c r="AN128" i="1"/>
  <c r="AK128" i="1"/>
  <c r="CC128" i="1" s="1"/>
  <c r="AJ128" i="1"/>
  <c r="AG128" i="1"/>
  <c r="AF128" i="1"/>
  <c r="AE128" i="1"/>
  <c r="AC128" i="1"/>
  <c r="X128" i="1"/>
  <c r="W128" i="1"/>
  <c r="V128" i="1"/>
  <c r="BQ128" i="1" s="1"/>
  <c r="U128" i="1"/>
  <c r="BM128" i="1" s="1"/>
  <c r="T128" i="1"/>
  <c r="S128" i="1"/>
  <c r="R128" i="1"/>
  <c r="BA128" i="1" s="1"/>
  <c r="BB128" i="1" s="1"/>
  <c r="Q128" i="1"/>
  <c r="P128" i="1"/>
  <c r="O128" i="1"/>
  <c r="N128" i="1"/>
  <c r="M128" i="1"/>
  <c r="L128" i="1"/>
  <c r="AL128" i="1" s="1"/>
  <c r="K128" i="1"/>
  <c r="J128" i="1"/>
  <c r="I128" i="1"/>
  <c r="AI128" i="1" s="1"/>
  <c r="BR128" i="1" s="1"/>
  <c r="H128" i="1"/>
  <c r="AH128" i="1" s="1"/>
  <c r="G128" i="1"/>
  <c r="F128" i="1"/>
  <c r="E128" i="1"/>
  <c r="D128" i="1"/>
  <c r="AD128" i="1" s="1"/>
  <c r="C128" i="1"/>
  <c r="FO127" i="1"/>
  <c r="FK127" i="1"/>
  <c r="FJ127" i="1"/>
  <c r="FI127" i="1"/>
  <c r="FH127" i="1"/>
  <c r="BN127" i="1"/>
  <c r="BM127" i="1"/>
  <c r="BJ127" i="1"/>
  <c r="BI127" i="1"/>
  <c r="BA127" i="1"/>
  <c r="BB127" i="1" s="1"/>
  <c r="AW127" i="1"/>
  <c r="AX127" i="1" s="1"/>
  <c r="AS127" i="1"/>
  <c r="AT127" i="1" s="1"/>
  <c r="AI127" i="1"/>
  <c r="AH127" i="1"/>
  <c r="AF127" i="1"/>
  <c r="AE127" i="1"/>
  <c r="AD127" i="1"/>
  <c r="AC127" i="1"/>
  <c r="X127" i="1"/>
  <c r="BY127" i="1" s="1"/>
  <c r="BZ127" i="1" s="1"/>
  <c r="W127" i="1"/>
  <c r="BU127" i="1" s="1"/>
  <c r="BV127" i="1" s="1"/>
  <c r="V127" i="1"/>
  <c r="BQ127" i="1" s="1"/>
  <c r="BR127" i="1" s="1"/>
  <c r="U127" i="1"/>
  <c r="T127" i="1"/>
  <c r="S127" i="1"/>
  <c r="BE127" i="1" s="1"/>
  <c r="BF127" i="1" s="1"/>
  <c r="R127" i="1"/>
  <c r="Q127" i="1"/>
  <c r="P127" i="1"/>
  <c r="O127" i="1"/>
  <c r="AO127" i="1" s="1"/>
  <c r="AP127" i="1" s="1"/>
  <c r="N127" i="1"/>
  <c r="AN127" i="1" s="1"/>
  <c r="M127" i="1"/>
  <c r="L127" i="1"/>
  <c r="AL127" i="1" s="1"/>
  <c r="K127" i="1"/>
  <c r="AK127" i="1" s="1"/>
  <c r="CC127" i="1" s="1"/>
  <c r="J127" i="1"/>
  <c r="AJ127" i="1" s="1"/>
  <c r="I127" i="1"/>
  <c r="H127" i="1"/>
  <c r="G127" i="1"/>
  <c r="AG127" i="1" s="1"/>
  <c r="F127" i="1"/>
  <c r="E127" i="1"/>
  <c r="D127" i="1"/>
  <c r="C127" i="1"/>
  <c r="FO126" i="1"/>
  <c r="FK126" i="1"/>
  <c r="FJ126" i="1"/>
  <c r="FI126" i="1"/>
  <c r="FH126" i="1"/>
  <c r="CD126" i="1"/>
  <c r="BY126" i="1"/>
  <c r="BZ126" i="1" s="1"/>
  <c r="BU126" i="1"/>
  <c r="BV126" i="1" s="1"/>
  <c r="BR126" i="1"/>
  <c r="BI126" i="1"/>
  <c r="BJ126" i="1" s="1"/>
  <c r="BF126" i="1"/>
  <c r="BA126" i="1"/>
  <c r="AW126" i="1"/>
  <c r="AN126" i="1"/>
  <c r="AM126" i="1"/>
  <c r="AL126" i="1"/>
  <c r="AK126" i="1"/>
  <c r="CC126" i="1" s="1"/>
  <c r="AJ126" i="1"/>
  <c r="AG126" i="1"/>
  <c r="AF126" i="1"/>
  <c r="AE126" i="1"/>
  <c r="X126" i="1"/>
  <c r="W126" i="1"/>
  <c r="V126" i="1"/>
  <c r="BQ126" i="1" s="1"/>
  <c r="U126" i="1"/>
  <c r="BM126" i="1" s="1"/>
  <c r="T126" i="1"/>
  <c r="S126" i="1"/>
  <c r="BE126" i="1" s="1"/>
  <c r="R126" i="1"/>
  <c r="Q126" i="1"/>
  <c r="P126" i="1"/>
  <c r="AS126" i="1" s="1"/>
  <c r="AT126" i="1" s="1"/>
  <c r="O126" i="1"/>
  <c r="AO126" i="1" s="1"/>
  <c r="AP126" i="1" s="1"/>
  <c r="N126" i="1"/>
  <c r="M126" i="1"/>
  <c r="CE126" i="1" s="1"/>
  <c r="L126" i="1"/>
  <c r="K126" i="1"/>
  <c r="J126" i="1"/>
  <c r="I126" i="1"/>
  <c r="AI126" i="1" s="1"/>
  <c r="AX126" i="1" s="1"/>
  <c r="H126" i="1"/>
  <c r="AH126" i="1" s="1"/>
  <c r="G126" i="1"/>
  <c r="F126" i="1"/>
  <c r="E126" i="1"/>
  <c r="D126" i="1"/>
  <c r="AD126" i="1" s="1"/>
  <c r="C126" i="1"/>
  <c r="AC126" i="1" s="1"/>
  <c r="FO125" i="1"/>
  <c r="FK125" i="1"/>
  <c r="FJ125" i="1"/>
  <c r="FI125" i="1"/>
  <c r="FH125" i="1"/>
  <c r="CE125" i="1"/>
  <c r="CD125" i="1"/>
  <c r="BY125" i="1"/>
  <c r="BZ125" i="1" s="1"/>
  <c r="BQ125" i="1"/>
  <c r="BR125" i="1" s="1"/>
  <c r="BI125" i="1"/>
  <c r="BJ125" i="1" s="1"/>
  <c r="BE125" i="1"/>
  <c r="BF125" i="1" s="1"/>
  <c r="BA125" i="1"/>
  <c r="BB125" i="1" s="1"/>
  <c r="AO125" i="1"/>
  <c r="AN125" i="1"/>
  <c r="AM125" i="1"/>
  <c r="AL125" i="1"/>
  <c r="AH125" i="1"/>
  <c r="AG125" i="1"/>
  <c r="AF125" i="1"/>
  <c r="AC125" i="1"/>
  <c r="X125" i="1"/>
  <c r="W125" i="1"/>
  <c r="BU125" i="1" s="1"/>
  <c r="BV125" i="1" s="1"/>
  <c r="V125" i="1"/>
  <c r="U125" i="1"/>
  <c r="BM125" i="1" s="1"/>
  <c r="T125" i="1"/>
  <c r="S125" i="1"/>
  <c r="R125" i="1"/>
  <c r="Q125" i="1"/>
  <c r="AW125" i="1" s="1"/>
  <c r="AX125" i="1" s="1"/>
  <c r="P125" i="1"/>
  <c r="AS125" i="1" s="1"/>
  <c r="O125" i="1"/>
  <c r="N125" i="1"/>
  <c r="M125" i="1"/>
  <c r="L125" i="1"/>
  <c r="K125" i="1"/>
  <c r="AK125" i="1" s="1"/>
  <c r="CC125" i="1" s="1"/>
  <c r="J125" i="1"/>
  <c r="AJ125" i="1" s="1"/>
  <c r="I125" i="1"/>
  <c r="AI125" i="1" s="1"/>
  <c r="AP125" i="1" s="1"/>
  <c r="H125" i="1"/>
  <c r="G125" i="1"/>
  <c r="F125" i="1"/>
  <c r="E125" i="1"/>
  <c r="AE125" i="1" s="1"/>
  <c r="D125" i="1"/>
  <c r="AD125" i="1" s="1"/>
  <c r="C125" i="1"/>
  <c r="FO124" i="1"/>
  <c r="FK124" i="1"/>
  <c r="FJ124" i="1"/>
  <c r="FI124" i="1"/>
  <c r="FH124" i="1"/>
  <c r="BQ124" i="1"/>
  <c r="BR124" i="1" s="1"/>
  <c r="BM124" i="1"/>
  <c r="BN124" i="1" s="1"/>
  <c r="BI124" i="1"/>
  <c r="BJ124" i="1" s="1"/>
  <c r="BE124" i="1"/>
  <c r="BF124" i="1" s="1"/>
  <c r="AX124" i="1"/>
  <c r="AW124" i="1"/>
  <c r="AN124" i="1"/>
  <c r="AJ124" i="1"/>
  <c r="AG124" i="1"/>
  <c r="AF124" i="1"/>
  <c r="AE124" i="1"/>
  <c r="AC124" i="1"/>
  <c r="X124" i="1"/>
  <c r="BY124" i="1" s="1"/>
  <c r="BZ124" i="1" s="1"/>
  <c r="W124" i="1"/>
  <c r="BU124" i="1" s="1"/>
  <c r="BV124" i="1" s="1"/>
  <c r="V124" i="1"/>
  <c r="U124" i="1"/>
  <c r="T124" i="1"/>
  <c r="S124" i="1"/>
  <c r="R124" i="1"/>
  <c r="BA124" i="1" s="1"/>
  <c r="BB124" i="1" s="1"/>
  <c r="Q124" i="1"/>
  <c r="P124" i="1"/>
  <c r="AS124" i="1" s="1"/>
  <c r="AT124" i="1" s="1"/>
  <c r="O124" i="1"/>
  <c r="AO124" i="1" s="1"/>
  <c r="AP124" i="1" s="1"/>
  <c r="N124" i="1"/>
  <c r="M124" i="1"/>
  <c r="L124" i="1"/>
  <c r="K124" i="1"/>
  <c r="AK124" i="1" s="1"/>
  <c r="CC124" i="1" s="1"/>
  <c r="J124" i="1"/>
  <c r="I124" i="1"/>
  <c r="AI124" i="1" s="1"/>
  <c r="H124" i="1"/>
  <c r="AH124" i="1" s="1"/>
  <c r="G124" i="1"/>
  <c r="F124" i="1"/>
  <c r="E124" i="1"/>
  <c r="D124" i="1"/>
  <c r="AD124" i="1" s="1"/>
  <c r="C124" i="1"/>
  <c r="FO123" i="1"/>
  <c r="FN123" i="1"/>
  <c r="FM123" i="1"/>
  <c r="FK123" i="1"/>
  <c r="FJ123" i="1"/>
  <c r="FI123" i="1"/>
  <c r="FH123" i="1"/>
  <c r="BY123" i="1"/>
  <c r="BZ123" i="1" s="1"/>
  <c r="BU123" i="1"/>
  <c r="BV123" i="1" s="1"/>
  <c r="BQ123" i="1"/>
  <c r="BR123" i="1" s="1"/>
  <c r="BN123" i="1"/>
  <c r="BM123" i="1"/>
  <c r="BI123" i="1"/>
  <c r="BE123" i="1"/>
  <c r="BF123" i="1" s="1"/>
  <c r="BA123" i="1"/>
  <c r="BB123" i="1" s="1"/>
  <c r="AW123" i="1"/>
  <c r="AX123" i="1" s="1"/>
  <c r="AS123" i="1"/>
  <c r="AT123" i="1" s="1"/>
  <c r="AO123" i="1"/>
  <c r="AP123" i="1" s="1"/>
  <c r="AN123" i="1"/>
  <c r="AI123" i="1"/>
  <c r="BJ123" i="1" s="1"/>
  <c r="AH123" i="1"/>
  <c r="AG123" i="1"/>
  <c r="AE123" i="1"/>
  <c r="AD123" i="1"/>
  <c r="AC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AL123" i="1" s="1"/>
  <c r="K123" i="1"/>
  <c r="AK123" i="1" s="1"/>
  <c r="CC123" i="1" s="1"/>
  <c r="J123" i="1"/>
  <c r="AJ123" i="1" s="1"/>
  <c r="I123" i="1"/>
  <c r="H123" i="1"/>
  <c r="G123" i="1"/>
  <c r="F123" i="1"/>
  <c r="AF123" i="1" s="1"/>
  <c r="E123" i="1"/>
  <c r="D123" i="1"/>
  <c r="C123" i="1"/>
  <c r="FO122" i="1"/>
  <c r="FN122" i="1"/>
  <c r="FM122" i="1"/>
  <c r="FK122" i="1"/>
  <c r="FJ122" i="1"/>
  <c r="FI122" i="1"/>
  <c r="FH122" i="1"/>
  <c r="CE122" i="1"/>
  <c r="CD122" i="1"/>
  <c r="CC122" i="1"/>
  <c r="BY122" i="1"/>
  <c r="BU122" i="1"/>
  <c r="BE122" i="1"/>
  <c r="BB122" i="1"/>
  <c r="AS122" i="1"/>
  <c r="AN122" i="1"/>
  <c r="AM122" i="1"/>
  <c r="AL122" i="1"/>
  <c r="AK122" i="1"/>
  <c r="AH122" i="1"/>
  <c r="AG122" i="1"/>
  <c r="X122" i="1"/>
  <c r="W122" i="1"/>
  <c r="V122" i="1"/>
  <c r="BQ122" i="1" s="1"/>
  <c r="U122" i="1"/>
  <c r="BM122" i="1" s="1"/>
  <c r="T122" i="1"/>
  <c r="BI122" i="1" s="1"/>
  <c r="S122" i="1"/>
  <c r="R122" i="1"/>
  <c r="BA122" i="1" s="1"/>
  <c r="Q122" i="1"/>
  <c r="AW122" i="1" s="1"/>
  <c r="P122" i="1"/>
  <c r="O122" i="1"/>
  <c r="AO122" i="1" s="1"/>
  <c r="N122" i="1"/>
  <c r="M122" i="1"/>
  <c r="L122" i="1"/>
  <c r="K122" i="1"/>
  <c r="J122" i="1"/>
  <c r="AJ122" i="1" s="1"/>
  <c r="I122" i="1"/>
  <c r="AI122" i="1" s="1"/>
  <c r="BZ122" i="1" s="1"/>
  <c r="H122" i="1"/>
  <c r="G122" i="1"/>
  <c r="F122" i="1"/>
  <c r="AF122" i="1" s="1"/>
  <c r="E122" i="1"/>
  <c r="AE122" i="1" s="1"/>
  <c r="D122" i="1"/>
  <c r="AD122" i="1" s="1"/>
  <c r="C122" i="1"/>
  <c r="AC122" i="1" s="1"/>
  <c r="FO121" i="1"/>
  <c r="FK121" i="1"/>
  <c r="FJ121" i="1"/>
  <c r="FI121" i="1"/>
  <c r="FH121" i="1"/>
  <c r="CD121" i="1"/>
  <c r="CC121" i="1"/>
  <c r="BY121" i="1"/>
  <c r="BZ121" i="1" s="1"/>
  <c r="BI121" i="1"/>
  <c r="BJ121" i="1" s="1"/>
  <c r="AO121" i="1"/>
  <c r="AP121" i="1" s="1"/>
  <c r="AN121" i="1"/>
  <c r="AM121" i="1"/>
  <c r="AL121" i="1"/>
  <c r="AH121" i="1"/>
  <c r="AC121" i="1"/>
  <c r="X121" i="1"/>
  <c r="W121" i="1"/>
  <c r="BU121" i="1" s="1"/>
  <c r="V121" i="1"/>
  <c r="BQ121" i="1" s="1"/>
  <c r="BR121" i="1" s="1"/>
  <c r="U121" i="1"/>
  <c r="BM121" i="1" s="1"/>
  <c r="T121" i="1"/>
  <c r="S121" i="1"/>
  <c r="BE121" i="1" s="1"/>
  <c r="BF121" i="1" s="1"/>
  <c r="R121" i="1"/>
  <c r="BA121" i="1" s="1"/>
  <c r="BB121" i="1" s="1"/>
  <c r="Q121" i="1"/>
  <c r="AW121" i="1" s="1"/>
  <c r="AX121" i="1" s="1"/>
  <c r="P121" i="1"/>
  <c r="AS121" i="1" s="1"/>
  <c r="AT121" i="1" s="1"/>
  <c r="O121" i="1"/>
  <c r="N121" i="1"/>
  <c r="M121" i="1"/>
  <c r="CE121" i="1" s="1"/>
  <c r="L121" i="1"/>
  <c r="K121" i="1"/>
  <c r="AK121" i="1" s="1"/>
  <c r="J121" i="1"/>
  <c r="AJ121" i="1" s="1"/>
  <c r="I121" i="1"/>
  <c r="AI121" i="1" s="1"/>
  <c r="BV121" i="1" s="1"/>
  <c r="H121" i="1"/>
  <c r="G121" i="1"/>
  <c r="AG121" i="1" s="1"/>
  <c r="F121" i="1"/>
  <c r="AF121" i="1" s="1"/>
  <c r="E121" i="1"/>
  <c r="AE121" i="1" s="1"/>
  <c r="D121" i="1"/>
  <c r="AD121" i="1" s="1"/>
  <c r="C121" i="1"/>
  <c r="FO120" i="1"/>
  <c r="FK120" i="1"/>
  <c r="FJ120" i="1"/>
  <c r="FN120" i="1" s="1"/>
  <c r="FI120" i="1"/>
  <c r="FH120" i="1"/>
  <c r="CE120" i="1"/>
  <c r="CD120" i="1"/>
  <c r="BU120" i="1"/>
  <c r="BM120" i="1"/>
  <c r="BN120" i="1" s="1"/>
  <c r="BJ120" i="1"/>
  <c r="BI120" i="1"/>
  <c r="BE120" i="1"/>
  <c r="BF120" i="1" s="1"/>
  <c r="AW120" i="1"/>
  <c r="AX120" i="1" s="1"/>
  <c r="AO120" i="1"/>
  <c r="AP120" i="1" s="1"/>
  <c r="AN120" i="1"/>
  <c r="AL120" i="1"/>
  <c r="AK120" i="1"/>
  <c r="CC120" i="1" s="1"/>
  <c r="AG120" i="1"/>
  <c r="AF120" i="1"/>
  <c r="AE120" i="1"/>
  <c r="AC120" i="1"/>
  <c r="X120" i="1"/>
  <c r="BY120" i="1" s="1"/>
  <c r="BZ120" i="1" s="1"/>
  <c r="W120" i="1"/>
  <c r="V120" i="1"/>
  <c r="BQ120" i="1" s="1"/>
  <c r="BR120" i="1" s="1"/>
  <c r="U120" i="1"/>
  <c r="T120" i="1"/>
  <c r="S120" i="1"/>
  <c r="R120" i="1"/>
  <c r="BA120" i="1" s="1"/>
  <c r="BB120" i="1" s="1"/>
  <c r="Q120" i="1"/>
  <c r="P120" i="1"/>
  <c r="AS120" i="1" s="1"/>
  <c r="AT120" i="1" s="1"/>
  <c r="O120" i="1"/>
  <c r="N120" i="1"/>
  <c r="M120" i="1"/>
  <c r="AM120" i="1" s="1"/>
  <c r="L120" i="1"/>
  <c r="K120" i="1"/>
  <c r="J120" i="1"/>
  <c r="AJ120" i="1" s="1"/>
  <c r="I120" i="1"/>
  <c r="AI120" i="1" s="1"/>
  <c r="H120" i="1"/>
  <c r="AH120" i="1" s="1"/>
  <c r="G120" i="1"/>
  <c r="F120" i="1"/>
  <c r="E120" i="1"/>
  <c r="D120" i="1"/>
  <c r="AD120" i="1" s="1"/>
  <c r="C120" i="1"/>
  <c r="FO119" i="1"/>
  <c r="FK119" i="1"/>
  <c r="FJ119" i="1"/>
  <c r="FN119" i="1" s="1"/>
  <c r="FI119" i="1"/>
  <c r="FH119" i="1"/>
  <c r="BY119" i="1"/>
  <c r="BZ119" i="1" s="1"/>
  <c r="BU119" i="1"/>
  <c r="BM119" i="1"/>
  <c r="BI119" i="1"/>
  <c r="AM119" i="1"/>
  <c r="AI119" i="1"/>
  <c r="BJ119" i="1" s="1"/>
  <c r="AH119" i="1"/>
  <c r="AG119" i="1"/>
  <c r="AF119" i="1"/>
  <c r="X119" i="1"/>
  <c r="W119" i="1"/>
  <c r="V119" i="1"/>
  <c r="BQ119" i="1" s="1"/>
  <c r="U119" i="1"/>
  <c r="T119" i="1"/>
  <c r="S119" i="1"/>
  <c r="BE119" i="1" s="1"/>
  <c r="R119" i="1"/>
  <c r="BA119" i="1" s="1"/>
  <c r="Q119" i="1"/>
  <c r="AW119" i="1" s="1"/>
  <c r="P119" i="1"/>
  <c r="AS119" i="1" s="1"/>
  <c r="AT119" i="1" s="1"/>
  <c r="O119" i="1"/>
  <c r="AO119" i="1" s="1"/>
  <c r="AP119" i="1" s="1"/>
  <c r="N119" i="1"/>
  <c r="AN119" i="1" s="1"/>
  <c r="M119" i="1"/>
  <c r="CE119" i="1" s="1"/>
  <c r="L119" i="1"/>
  <c r="AL119" i="1" s="1"/>
  <c r="K119" i="1"/>
  <c r="AK119" i="1" s="1"/>
  <c r="CC119" i="1" s="1"/>
  <c r="J119" i="1"/>
  <c r="AJ119" i="1" s="1"/>
  <c r="I119" i="1"/>
  <c r="H119" i="1"/>
  <c r="G119" i="1"/>
  <c r="F119" i="1"/>
  <c r="E119" i="1"/>
  <c r="AE119" i="1" s="1"/>
  <c r="D119" i="1"/>
  <c r="AD119" i="1" s="1"/>
  <c r="C119" i="1"/>
  <c r="AC119" i="1" s="1"/>
  <c r="FO118" i="1"/>
  <c r="FK118" i="1"/>
  <c r="FJ118" i="1"/>
  <c r="FI118" i="1"/>
  <c r="FH118" i="1"/>
  <c r="CD118" i="1"/>
  <c r="CC118" i="1"/>
  <c r="BZ118" i="1"/>
  <c r="BY118" i="1"/>
  <c r="BU118" i="1"/>
  <c r="BI118" i="1"/>
  <c r="BJ118" i="1" s="1"/>
  <c r="BA118" i="1"/>
  <c r="BB118" i="1" s="1"/>
  <c r="AW118" i="1"/>
  <c r="AX118" i="1" s="1"/>
  <c r="AT118" i="1"/>
  <c r="AS118" i="1"/>
  <c r="AN118" i="1"/>
  <c r="AL118" i="1"/>
  <c r="AK118" i="1"/>
  <c r="AJ118" i="1"/>
  <c r="AI118" i="1"/>
  <c r="BV118" i="1" s="1"/>
  <c r="AH118" i="1"/>
  <c r="AG118" i="1"/>
  <c r="AF118" i="1"/>
  <c r="AE118" i="1"/>
  <c r="AC118" i="1"/>
  <c r="X118" i="1"/>
  <c r="W118" i="1"/>
  <c r="V118" i="1"/>
  <c r="BQ118" i="1" s="1"/>
  <c r="U118" i="1"/>
  <c r="BM118" i="1" s="1"/>
  <c r="T118" i="1"/>
  <c r="S118" i="1"/>
  <c r="BE118" i="1" s="1"/>
  <c r="BF118" i="1" s="1"/>
  <c r="R118" i="1"/>
  <c r="Q118" i="1"/>
  <c r="P118" i="1"/>
  <c r="O118" i="1"/>
  <c r="AO118" i="1" s="1"/>
  <c r="AP118" i="1" s="1"/>
  <c r="N118" i="1"/>
  <c r="M118" i="1"/>
  <c r="AM118" i="1" s="1"/>
  <c r="L118" i="1"/>
  <c r="K118" i="1"/>
  <c r="J118" i="1"/>
  <c r="I118" i="1"/>
  <c r="H118" i="1"/>
  <c r="G118" i="1"/>
  <c r="F118" i="1"/>
  <c r="E118" i="1"/>
  <c r="D118" i="1"/>
  <c r="AD118" i="1" s="1"/>
  <c r="C118" i="1"/>
  <c r="FO117" i="1"/>
  <c r="FN117" i="1"/>
  <c r="FK117" i="1"/>
  <c r="FJ117" i="1"/>
  <c r="FM117" i="1" s="1"/>
  <c r="FI117" i="1"/>
  <c r="FH117" i="1"/>
  <c r="CE117" i="1"/>
  <c r="BI117" i="1"/>
  <c r="AW117" i="1"/>
  <c r="AX117" i="1" s="1"/>
  <c r="AP117" i="1"/>
  <c r="AO117" i="1"/>
  <c r="AN117" i="1"/>
  <c r="AM117" i="1"/>
  <c r="AH117" i="1"/>
  <c r="AC117" i="1"/>
  <c r="X117" i="1"/>
  <c r="BY117" i="1" s="1"/>
  <c r="W117" i="1"/>
  <c r="BU117" i="1" s="1"/>
  <c r="V117" i="1"/>
  <c r="BQ117" i="1" s="1"/>
  <c r="U117" i="1"/>
  <c r="BM117" i="1" s="1"/>
  <c r="BN117" i="1" s="1"/>
  <c r="T117" i="1"/>
  <c r="S117" i="1"/>
  <c r="BE117" i="1" s="1"/>
  <c r="R117" i="1"/>
  <c r="BA117" i="1" s="1"/>
  <c r="Q117" i="1"/>
  <c r="P117" i="1"/>
  <c r="AS117" i="1" s="1"/>
  <c r="O117" i="1"/>
  <c r="N117" i="1"/>
  <c r="M117" i="1"/>
  <c r="L117" i="1"/>
  <c r="K117" i="1"/>
  <c r="AK117" i="1" s="1"/>
  <c r="CC117" i="1" s="1"/>
  <c r="J117" i="1"/>
  <c r="AJ117" i="1" s="1"/>
  <c r="I117" i="1"/>
  <c r="AI117" i="1" s="1"/>
  <c r="BJ117" i="1" s="1"/>
  <c r="H117" i="1"/>
  <c r="G117" i="1"/>
  <c r="AG117" i="1" s="1"/>
  <c r="F117" i="1"/>
  <c r="AF117" i="1" s="1"/>
  <c r="E117" i="1"/>
  <c r="AE117" i="1" s="1"/>
  <c r="D117" i="1"/>
  <c r="AD117" i="1" s="1"/>
  <c r="C117" i="1"/>
  <c r="FO116" i="1"/>
  <c r="FK116" i="1"/>
  <c r="FJ116" i="1"/>
  <c r="FN116" i="1" s="1"/>
  <c r="FI116" i="1"/>
  <c r="FH116" i="1"/>
  <c r="CE116" i="1"/>
  <c r="BM116" i="1"/>
  <c r="BN116" i="1" s="1"/>
  <c r="BI116" i="1"/>
  <c r="BJ116" i="1" s="1"/>
  <c r="BF116" i="1"/>
  <c r="BE116" i="1"/>
  <c r="AW116" i="1"/>
  <c r="AS116" i="1"/>
  <c r="AT116" i="1" s="1"/>
  <c r="AN116" i="1"/>
  <c r="AM116" i="1"/>
  <c r="AG116" i="1"/>
  <c r="AF116" i="1"/>
  <c r="AE116" i="1"/>
  <c r="X116" i="1"/>
  <c r="BY116" i="1" s="1"/>
  <c r="BZ116" i="1" s="1"/>
  <c r="W116" i="1"/>
  <c r="BU116" i="1" s="1"/>
  <c r="BV116" i="1" s="1"/>
  <c r="V116" i="1"/>
  <c r="BQ116" i="1" s="1"/>
  <c r="BR116" i="1" s="1"/>
  <c r="U116" i="1"/>
  <c r="T116" i="1"/>
  <c r="S116" i="1"/>
  <c r="R116" i="1"/>
  <c r="BA116" i="1" s="1"/>
  <c r="BB116" i="1" s="1"/>
  <c r="Q116" i="1"/>
  <c r="P116" i="1"/>
  <c r="O116" i="1"/>
  <c r="AO116" i="1" s="1"/>
  <c r="AP116" i="1" s="1"/>
  <c r="N116" i="1"/>
  <c r="M116" i="1"/>
  <c r="L116" i="1"/>
  <c r="K116" i="1"/>
  <c r="AK116" i="1" s="1"/>
  <c r="CC116" i="1" s="1"/>
  <c r="J116" i="1"/>
  <c r="AJ116" i="1" s="1"/>
  <c r="I116" i="1"/>
  <c r="AI116" i="1" s="1"/>
  <c r="AX116" i="1" s="1"/>
  <c r="H116" i="1"/>
  <c r="AH116" i="1" s="1"/>
  <c r="G116" i="1"/>
  <c r="F116" i="1"/>
  <c r="E116" i="1"/>
  <c r="D116" i="1"/>
  <c r="AD116" i="1" s="1"/>
  <c r="C116" i="1"/>
  <c r="AC116" i="1" s="1"/>
  <c r="FO115" i="1"/>
  <c r="FK115" i="1"/>
  <c r="FJ115" i="1"/>
  <c r="FM115" i="1" s="1"/>
  <c r="FI115" i="1"/>
  <c r="FH115" i="1"/>
  <c r="CD115" i="1"/>
  <c r="CC115" i="1"/>
  <c r="BY115" i="1"/>
  <c r="BU115" i="1"/>
  <c r="BM115" i="1"/>
  <c r="BN115" i="1" s="1"/>
  <c r="BJ115" i="1"/>
  <c r="BI115" i="1"/>
  <c r="AW115" i="1"/>
  <c r="AX115" i="1" s="1"/>
  <c r="AO115" i="1"/>
  <c r="AP115" i="1" s="1"/>
  <c r="AN115" i="1"/>
  <c r="AM115" i="1"/>
  <c r="AI115" i="1"/>
  <c r="BV115" i="1" s="1"/>
  <c r="AH115" i="1"/>
  <c r="AG115" i="1"/>
  <c r="AF115" i="1"/>
  <c r="X115" i="1"/>
  <c r="W115" i="1"/>
  <c r="V115" i="1"/>
  <c r="BQ115" i="1" s="1"/>
  <c r="BR115" i="1" s="1"/>
  <c r="U115" i="1"/>
  <c r="T115" i="1"/>
  <c r="S115" i="1"/>
  <c r="BE115" i="1" s="1"/>
  <c r="BF115" i="1" s="1"/>
  <c r="R115" i="1"/>
  <c r="BA115" i="1" s="1"/>
  <c r="Q115" i="1"/>
  <c r="P115" i="1"/>
  <c r="AS115" i="1" s="1"/>
  <c r="AT115" i="1" s="1"/>
  <c r="O115" i="1"/>
  <c r="N115" i="1"/>
  <c r="M115" i="1"/>
  <c r="CE115" i="1" s="1"/>
  <c r="L115" i="1"/>
  <c r="AL115" i="1" s="1"/>
  <c r="K115" i="1"/>
  <c r="AK115" i="1" s="1"/>
  <c r="J115" i="1"/>
  <c r="AJ115" i="1" s="1"/>
  <c r="I115" i="1"/>
  <c r="H115" i="1"/>
  <c r="G115" i="1"/>
  <c r="F115" i="1"/>
  <c r="E115" i="1"/>
  <c r="AE115" i="1" s="1"/>
  <c r="D115" i="1"/>
  <c r="AD115" i="1" s="1"/>
  <c r="C115" i="1"/>
  <c r="AC115" i="1" s="1"/>
  <c r="FO114" i="1"/>
  <c r="FK114" i="1"/>
  <c r="FJ114" i="1"/>
  <c r="FI114" i="1"/>
  <c r="FH114" i="1"/>
  <c r="CF114" i="1"/>
  <c r="CD114" i="1"/>
  <c r="BY114" i="1"/>
  <c r="BU114" i="1"/>
  <c r="BI114" i="1"/>
  <c r="BJ114" i="1" s="1"/>
  <c r="AN114" i="1"/>
  <c r="AL114" i="1"/>
  <c r="AK114" i="1"/>
  <c r="CC114" i="1" s="1"/>
  <c r="AJ114" i="1"/>
  <c r="AI114" i="1"/>
  <c r="AH114" i="1"/>
  <c r="AE114" i="1"/>
  <c r="X114" i="1"/>
  <c r="W114" i="1"/>
  <c r="V114" i="1"/>
  <c r="BQ114" i="1" s="1"/>
  <c r="U114" i="1"/>
  <c r="BM114" i="1" s="1"/>
  <c r="T114" i="1"/>
  <c r="S114" i="1"/>
  <c r="BE114" i="1" s="1"/>
  <c r="BF114" i="1" s="1"/>
  <c r="R114" i="1"/>
  <c r="BA114" i="1" s="1"/>
  <c r="BB114" i="1" s="1"/>
  <c r="Q114" i="1"/>
  <c r="AW114" i="1" s="1"/>
  <c r="AX114" i="1" s="1"/>
  <c r="P114" i="1"/>
  <c r="AS114" i="1" s="1"/>
  <c r="O114" i="1"/>
  <c r="AO114" i="1" s="1"/>
  <c r="N114" i="1"/>
  <c r="M114" i="1"/>
  <c r="AM114" i="1" s="1"/>
  <c r="L114" i="1"/>
  <c r="K114" i="1"/>
  <c r="J114" i="1"/>
  <c r="I114" i="1"/>
  <c r="H114" i="1"/>
  <c r="G114" i="1"/>
  <c r="AG114" i="1" s="1"/>
  <c r="F114" i="1"/>
  <c r="AF114" i="1" s="1"/>
  <c r="E114" i="1"/>
  <c r="D114" i="1"/>
  <c r="AD114" i="1" s="1"/>
  <c r="C114" i="1"/>
  <c r="AC114" i="1" s="1"/>
  <c r="FO113" i="1"/>
  <c r="FN113" i="1"/>
  <c r="FK113" i="1"/>
  <c r="FJ113" i="1"/>
  <c r="FM113" i="1" s="1"/>
  <c r="FI113" i="1"/>
  <c r="FH113" i="1"/>
  <c r="CE113" i="1"/>
  <c r="CD113" i="1"/>
  <c r="CC113" i="1"/>
  <c r="BY113" i="1"/>
  <c r="BQ113" i="1"/>
  <c r="BI113" i="1"/>
  <c r="BE113" i="1"/>
  <c r="BA113" i="1"/>
  <c r="AO113" i="1"/>
  <c r="AP113" i="1" s="1"/>
  <c r="AN113" i="1"/>
  <c r="AM113" i="1"/>
  <c r="AI113" i="1"/>
  <c r="BF113" i="1" s="1"/>
  <c r="AH113" i="1"/>
  <c r="AG113" i="1"/>
  <c r="AF113" i="1"/>
  <c r="AC113" i="1"/>
  <c r="X113" i="1"/>
  <c r="W113" i="1"/>
  <c r="BU113" i="1" s="1"/>
  <c r="V113" i="1"/>
  <c r="U113" i="1"/>
  <c r="BM113" i="1" s="1"/>
  <c r="T113" i="1"/>
  <c r="S113" i="1"/>
  <c r="R113" i="1"/>
  <c r="Q113" i="1"/>
  <c r="AW113" i="1" s="1"/>
  <c r="AX113" i="1" s="1"/>
  <c r="P113" i="1"/>
  <c r="AS113" i="1" s="1"/>
  <c r="AT113" i="1" s="1"/>
  <c r="O113" i="1"/>
  <c r="N113" i="1"/>
  <c r="M113" i="1"/>
  <c r="L113" i="1"/>
  <c r="AL113" i="1" s="1"/>
  <c r="K113" i="1"/>
  <c r="AK113" i="1" s="1"/>
  <c r="J113" i="1"/>
  <c r="AJ113" i="1" s="1"/>
  <c r="I113" i="1"/>
  <c r="H113" i="1"/>
  <c r="G113" i="1"/>
  <c r="F113" i="1"/>
  <c r="E113" i="1"/>
  <c r="AE113" i="1" s="1"/>
  <c r="D113" i="1"/>
  <c r="AD113" i="1" s="1"/>
  <c r="C113" i="1"/>
  <c r="FO112" i="1"/>
  <c r="FK112" i="1"/>
  <c r="FJ112" i="1"/>
  <c r="FI112" i="1"/>
  <c r="FH112" i="1"/>
  <c r="CD112" i="1"/>
  <c r="BY112" i="1"/>
  <c r="BZ112" i="1" s="1"/>
  <c r="BV112" i="1"/>
  <c r="BM112" i="1"/>
  <c r="BN112" i="1" s="1"/>
  <c r="AW112" i="1"/>
  <c r="AX112" i="1" s="1"/>
  <c r="AS112" i="1"/>
  <c r="AT112" i="1" s="1"/>
  <c r="AO112" i="1"/>
  <c r="AP112" i="1" s="1"/>
  <c r="AN112" i="1"/>
  <c r="AJ112" i="1"/>
  <c r="AF112" i="1"/>
  <c r="AE112" i="1"/>
  <c r="AC112" i="1"/>
  <c r="X112" i="1"/>
  <c r="W112" i="1"/>
  <c r="BU112" i="1" s="1"/>
  <c r="V112" i="1"/>
  <c r="BQ112" i="1" s="1"/>
  <c r="U112" i="1"/>
  <c r="T112" i="1"/>
  <c r="BI112" i="1" s="1"/>
  <c r="BJ112" i="1" s="1"/>
  <c r="S112" i="1"/>
  <c r="BE112" i="1" s="1"/>
  <c r="BF112" i="1" s="1"/>
  <c r="R112" i="1"/>
  <c r="BA112" i="1" s="1"/>
  <c r="BB112" i="1" s="1"/>
  <c r="Q112" i="1"/>
  <c r="P112" i="1"/>
  <c r="O112" i="1"/>
  <c r="N112" i="1"/>
  <c r="M112" i="1"/>
  <c r="AM112" i="1" s="1"/>
  <c r="L112" i="1"/>
  <c r="AL112" i="1" s="1"/>
  <c r="K112" i="1"/>
  <c r="AK112" i="1" s="1"/>
  <c r="CC112" i="1" s="1"/>
  <c r="J112" i="1"/>
  <c r="I112" i="1"/>
  <c r="AI112" i="1" s="1"/>
  <c r="H112" i="1"/>
  <c r="AH112" i="1" s="1"/>
  <c r="G112" i="1"/>
  <c r="AG112" i="1" s="1"/>
  <c r="F112" i="1"/>
  <c r="E112" i="1"/>
  <c r="D112" i="1"/>
  <c r="AD112" i="1" s="1"/>
  <c r="C112" i="1"/>
  <c r="FO111" i="1"/>
  <c r="FN111" i="1"/>
  <c r="FK111" i="1"/>
  <c r="FJ111" i="1"/>
  <c r="FN110" i="1" s="1"/>
  <c r="FI111" i="1"/>
  <c r="FH111" i="1"/>
  <c r="BU111" i="1"/>
  <c r="BV111" i="1" s="1"/>
  <c r="BQ111" i="1"/>
  <c r="BM111" i="1"/>
  <c r="BN111" i="1" s="1"/>
  <c r="BI111" i="1"/>
  <c r="AN111" i="1"/>
  <c r="AM111" i="1"/>
  <c r="AI111" i="1"/>
  <c r="BR111" i="1" s="1"/>
  <c r="AH111" i="1"/>
  <c r="AG111" i="1"/>
  <c r="AF111" i="1"/>
  <c r="X111" i="1"/>
  <c r="BY111" i="1" s="1"/>
  <c r="W111" i="1"/>
  <c r="V111" i="1"/>
  <c r="U111" i="1"/>
  <c r="T111" i="1"/>
  <c r="S111" i="1"/>
  <c r="BE111" i="1" s="1"/>
  <c r="R111" i="1"/>
  <c r="BA111" i="1" s="1"/>
  <c r="BB111" i="1" s="1"/>
  <c r="Q111" i="1"/>
  <c r="AW111" i="1" s="1"/>
  <c r="AX111" i="1" s="1"/>
  <c r="P111" i="1"/>
  <c r="AS111" i="1" s="1"/>
  <c r="AT111" i="1" s="1"/>
  <c r="O111" i="1"/>
  <c r="AO111" i="1" s="1"/>
  <c r="AP111" i="1" s="1"/>
  <c r="N111" i="1"/>
  <c r="M111" i="1"/>
  <c r="CE111" i="1" s="1"/>
  <c r="L111" i="1"/>
  <c r="K111" i="1"/>
  <c r="AK111" i="1" s="1"/>
  <c r="CC111" i="1" s="1"/>
  <c r="J111" i="1"/>
  <c r="AJ111" i="1" s="1"/>
  <c r="I111" i="1"/>
  <c r="H111" i="1"/>
  <c r="G111" i="1"/>
  <c r="F111" i="1"/>
  <c r="E111" i="1"/>
  <c r="AE111" i="1" s="1"/>
  <c r="D111" i="1"/>
  <c r="AD111" i="1" s="1"/>
  <c r="C111" i="1"/>
  <c r="AC111" i="1" s="1"/>
  <c r="FO110" i="1"/>
  <c r="FM110" i="1"/>
  <c r="FK110" i="1"/>
  <c r="FJ110" i="1"/>
  <c r="FI110" i="1"/>
  <c r="FH110" i="1"/>
  <c r="CE110" i="1"/>
  <c r="CD110" i="1"/>
  <c r="CC110" i="1"/>
  <c r="BY110" i="1"/>
  <c r="BU110" i="1"/>
  <c r="BV110" i="1" s="1"/>
  <c r="BR110" i="1"/>
  <c r="AX110" i="1"/>
  <c r="AS110" i="1"/>
  <c r="AT110" i="1" s="1"/>
  <c r="AN110" i="1"/>
  <c r="AM110" i="1"/>
  <c r="AL110" i="1"/>
  <c r="AK110" i="1"/>
  <c r="AG110" i="1"/>
  <c r="AF110" i="1"/>
  <c r="X110" i="1"/>
  <c r="W110" i="1"/>
  <c r="V110" i="1"/>
  <c r="BQ110" i="1" s="1"/>
  <c r="U110" i="1"/>
  <c r="BM110" i="1" s="1"/>
  <c r="T110" i="1"/>
  <c r="BI110" i="1" s="1"/>
  <c r="BJ110" i="1" s="1"/>
  <c r="S110" i="1"/>
  <c r="BE110" i="1" s="1"/>
  <c r="BF110" i="1" s="1"/>
  <c r="R110" i="1"/>
  <c r="BA110" i="1" s="1"/>
  <c r="BB110" i="1" s="1"/>
  <c r="Q110" i="1"/>
  <c r="AW110" i="1" s="1"/>
  <c r="P110" i="1"/>
  <c r="O110" i="1"/>
  <c r="AO110" i="1" s="1"/>
  <c r="N110" i="1"/>
  <c r="M110" i="1"/>
  <c r="L110" i="1"/>
  <c r="K110" i="1"/>
  <c r="J110" i="1"/>
  <c r="AJ110" i="1" s="1"/>
  <c r="I110" i="1"/>
  <c r="AI110" i="1" s="1"/>
  <c r="BZ110" i="1" s="1"/>
  <c r="H110" i="1"/>
  <c r="AH110" i="1" s="1"/>
  <c r="G110" i="1"/>
  <c r="F110" i="1"/>
  <c r="E110" i="1"/>
  <c r="AE110" i="1" s="1"/>
  <c r="D110" i="1"/>
  <c r="AD110" i="1" s="1"/>
  <c r="C110" i="1"/>
  <c r="AC110" i="1" s="1"/>
  <c r="FO109" i="1"/>
  <c r="FK109" i="1"/>
  <c r="FJ109" i="1"/>
  <c r="FI109" i="1"/>
  <c r="FH109" i="1"/>
  <c r="BM109" i="1"/>
  <c r="BJ109" i="1"/>
  <c r="BI109" i="1"/>
  <c r="BE109" i="1"/>
  <c r="BF109" i="1" s="1"/>
  <c r="BA109" i="1"/>
  <c r="BB109" i="1" s="1"/>
  <c r="AO109" i="1"/>
  <c r="AP109" i="1" s="1"/>
  <c r="AN109" i="1"/>
  <c r="AI109" i="1"/>
  <c r="AH109" i="1"/>
  <c r="AG109" i="1"/>
  <c r="AF109" i="1"/>
  <c r="AC109" i="1"/>
  <c r="X109" i="1"/>
  <c r="BY109" i="1" s="1"/>
  <c r="BZ109" i="1" s="1"/>
  <c r="W109" i="1"/>
  <c r="BU109" i="1" s="1"/>
  <c r="BV109" i="1" s="1"/>
  <c r="V109" i="1"/>
  <c r="BQ109" i="1" s="1"/>
  <c r="U109" i="1"/>
  <c r="T109" i="1"/>
  <c r="S109" i="1"/>
  <c r="R109" i="1"/>
  <c r="Q109" i="1"/>
  <c r="AW109" i="1" s="1"/>
  <c r="AX109" i="1" s="1"/>
  <c r="P109" i="1"/>
  <c r="AS109" i="1" s="1"/>
  <c r="AT109" i="1" s="1"/>
  <c r="O109" i="1"/>
  <c r="N109" i="1"/>
  <c r="M109" i="1"/>
  <c r="L109" i="1"/>
  <c r="K109" i="1"/>
  <c r="AK109" i="1" s="1"/>
  <c r="CC109" i="1" s="1"/>
  <c r="J109" i="1"/>
  <c r="AJ109" i="1" s="1"/>
  <c r="I109" i="1"/>
  <c r="H109" i="1"/>
  <c r="G109" i="1"/>
  <c r="F109" i="1"/>
  <c r="E109" i="1"/>
  <c r="AE109" i="1" s="1"/>
  <c r="D109" i="1"/>
  <c r="AD109" i="1" s="1"/>
  <c r="C109" i="1"/>
  <c r="FO108" i="1"/>
  <c r="FK108" i="1"/>
  <c r="FJ108" i="1"/>
  <c r="FI108" i="1"/>
  <c r="FH108" i="1"/>
  <c r="CE108" i="1"/>
  <c r="CD108" i="1"/>
  <c r="BY108" i="1"/>
  <c r="BZ108" i="1" s="1"/>
  <c r="BU108" i="1"/>
  <c r="BV108" i="1" s="1"/>
  <c r="BR108" i="1"/>
  <c r="BQ108" i="1"/>
  <c r="BM108" i="1"/>
  <c r="BN108" i="1" s="1"/>
  <c r="AW108" i="1"/>
  <c r="AN108" i="1"/>
  <c r="AM108" i="1"/>
  <c r="AL108" i="1"/>
  <c r="AG108" i="1"/>
  <c r="AF108" i="1"/>
  <c r="AE108" i="1"/>
  <c r="X108" i="1"/>
  <c r="W108" i="1"/>
  <c r="V108" i="1"/>
  <c r="U108" i="1"/>
  <c r="T108" i="1"/>
  <c r="BI108" i="1" s="1"/>
  <c r="BJ108" i="1" s="1"/>
  <c r="S108" i="1"/>
  <c r="BE108" i="1" s="1"/>
  <c r="BF108" i="1" s="1"/>
  <c r="R108" i="1"/>
  <c r="BA108" i="1" s="1"/>
  <c r="Q108" i="1"/>
  <c r="P108" i="1"/>
  <c r="AS108" i="1" s="1"/>
  <c r="AT108" i="1" s="1"/>
  <c r="O108" i="1"/>
  <c r="AO108" i="1" s="1"/>
  <c r="AP108" i="1" s="1"/>
  <c r="N108" i="1"/>
  <c r="M108" i="1"/>
  <c r="L108" i="1"/>
  <c r="K108" i="1"/>
  <c r="AK108" i="1" s="1"/>
  <c r="CC108" i="1" s="1"/>
  <c r="J108" i="1"/>
  <c r="AJ108" i="1" s="1"/>
  <c r="I108" i="1"/>
  <c r="AI108" i="1" s="1"/>
  <c r="AX108" i="1" s="1"/>
  <c r="H108" i="1"/>
  <c r="AH108" i="1" s="1"/>
  <c r="G108" i="1"/>
  <c r="F108" i="1"/>
  <c r="E108" i="1"/>
  <c r="D108" i="1"/>
  <c r="AD108" i="1" s="1"/>
  <c r="C108" i="1"/>
  <c r="AC108" i="1" s="1"/>
  <c r="FO107" i="1"/>
  <c r="FK107" i="1"/>
  <c r="FJ107" i="1"/>
  <c r="FM106" i="1" s="1"/>
  <c r="FI107" i="1"/>
  <c r="FH107" i="1"/>
  <c r="BM107" i="1"/>
  <c r="BI107" i="1"/>
  <c r="BE107" i="1"/>
  <c r="BF107" i="1" s="1"/>
  <c r="AW107" i="1"/>
  <c r="AX107" i="1" s="1"/>
  <c r="AT107" i="1"/>
  <c r="AS107" i="1"/>
  <c r="AP107" i="1"/>
  <c r="AO107" i="1"/>
  <c r="AI107" i="1"/>
  <c r="BN107" i="1" s="1"/>
  <c r="AH107" i="1"/>
  <c r="AD107" i="1"/>
  <c r="AC107" i="1"/>
  <c r="X107" i="1"/>
  <c r="BY107" i="1" s="1"/>
  <c r="BZ107" i="1" s="1"/>
  <c r="W107" i="1"/>
  <c r="BU107" i="1" s="1"/>
  <c r="BV107" i="1" s="1"/>
  <c r="V107" i="1"/>
  <c r="BQ107" i="1" s="1"/>
  <c r="BR107" i="1" s="1"/>
  <c r="U107" i="1"/>
  <c r="T107" i="1"/>
  <c r="S107" i="1"/>
  <c r="R107" i="1"/>
  <c r="BA107" i="1" s="1"/>
  <c r="BB107" i="1" s="1"/>
  <c r="Q107" i="1"/>
  <c r="P107" i="1"/>
  <c r="O107" i="1"/>
  <c r="N107" i="1"/>
  <c r="AN107" i="1" s="1"/>
  <c r="M107" i="1"/>
  <c r="L107" i="1"/>
  <c r="K107" i="1"/>
  <c r="AK107" i="1" s="1"/>
  <c r="CC107" i="1" s="1"/>
  <c r="J107" i="1"/>
  <c r="AJ107" i="1" s="1"/>
  <c r="I107" i="1"/>
  <c r="H107" i="1"/>
  <c r="G107" i="1"/>
  <c r="AG107" i="1" s="1"/>
  <c r="F107" i="1"/>
  <c r="AF107" i="1" s="1"/>
  <c r="E107" i="1"/>
  <c r="AE107" i="1" s="1"/>
  <c r="D107" i="1"/>
  <c r="C107" i="1"/>
  <c r="FO106" i="1"/>
  <c r="FK106" i="1"/>
  <c r="FJ106" i="1"/>
  <c r="FI106" i="1"/>
  <c r="FH106" i="1"/>
  <c r="CD106" i="1"/>
  <c r="BY106" i="1"/>
  <c r="BU106" i="1"/>
  <c r="BV106" i="1" s="1"/>
  <c r="BI106" i="1"/>
  <c r="AT106" i="1"/>
  <c r="AS106" i="1"/>
  <c r="AN106" i="1"/>
  <c r="AM106" i="1"/>
  <c r="AL106" i="1"/>
  <c r="AK106" i="1"/>
  <c r="CC106" i="1" s="1"/>
  <c r="AJ106" i="1"/>
  <c r="AI106" i="1"/>
  <c r="BR106" i="1" s="1"/>
  <c r="AH106" i="1"/>
  <c r="AC106" i="1"/>
  <c r="X106" i="1"/>
  <c r="W106" i="1"/>
  <c r="V106" i="1"/>
  <c r="BQ106" i="1" s="1"/>
  <c r="U106" i="1"/>
  <c r="BM106" i="1" s="1"/>
  <c r="T106" i="1"/>
  <c r="S106" i="1"/>
  <c r="BE106" i="1" s="1"/>
  <c r="BF106" i="1" s="1"/>
  <c r="R106" i="1"/>
  <c r="BA106" i="1" s="1"/>
  <c r="Q106" i="1"/>
  <c r="AW106" i="1" s="1"/>
  <c r="P106" i="1"/>
  <c r="O106" i="1"/>
  <c r="AO106" i="1" s="1"/>
  <c r="N106" i="1"/>
  <c r="M106" i="1"/>
  <c r="CE106" i="1" s="1"/>
  <c r="L106" i="1"/>
  <c r="K106" i="1"/>
  <c r="J106" i="1"/>
  <c r="I106" i="1"/>
  <c r="H106" i="1"/>
  <c r="G106" i="1"/>
  <c r="AG106" i="1" s="1"/>
  <c r="F106" i="1"/>
  <c r="AF106" i="1" s="1"/>
  <c r="E106" i="1"/>
  <c r="AE106" i="1" s="1"/>
  <c r="D106" i="1"/>
  <c r="AD106" i="1" s="1"/>
  <c r="C106" i="1"/>
  <c r="FO105" i="1"/>
  <c r="FN105" i="1"/>
  <c r="FK105" i="1"/>
  <c r="FJ105" i="1"/>
  <c r="FM105" i="1" s="1"/>
  <c r="FI105" i="1"/>
  <c r="FH105" i="1"/>
  <c r="CE105" i="1"/>
  <c r="CD105" i="1"/>
  <c r="CC105" i="1"/>
  <c r="BQ105" i="1"/>
  <c r="BR105" i="1" s="1"/>
  <c r="BN105" i="1"/>
  <c r="BM105" i="1"/>
  <c r="BI105" i="1"/>
  <c r="AO105" i="1"/>
  <c r="AN105" i="1"/>
  <c r="AM105" i="1"/>
  <c r="AL105" i="1"/>
  <c r="AK105" i="1"/>
  <c r="AI105" i="1"/>
  <c r="AH105" i="1"/>
  <c r="AC105" i="1"/>
  <c r="X105" i="1"/>
  <c r="BY105" i="1" s="1"/>
  <c r="W105" i="1"/>
  <c r="BU105" i="1" s="1"/>
  <c r="V105" i="1"/>
  <c r="U105" i="1"/>
  <c r="T105" i="1"/>
  <c r="S105" i="1"/>
  <c r="BE105" i="1" s="1"/>
  <c r="R105" i="1"/>
  <c r="BA105" i="1" s="1"/>
  <c r="Q105" i="1"/>
  <c r="AW105" i="1" s="1"/>
  <c r="P105" i="1"/>
  <c r="AS105" i="1" s="1"/>
  <c r="O105" i="1"/>
  <c r="N105" i="1"/>
  <c r="M105" i="1"/>
  <c r="L105" i="1"/>
  <c r="K105" i="1"/>
  <c r="J105" i="1"/>
  <c r="AJ105" i="1" s="1"/>
  <c r="I105" i="1"/>
  <c r="H105" i="1"/>
  <c r="G105" i="1"/>
  <c r="AG105" i="1" s="1"/>
  <c r="F105" i="1"/>
  <c r="AF105" i="1" s="1"/>
  <c r="E105" i="1"/>
  <c r="AE105" i="1" s="1"/>
  <c r="D105" i="1"/>
  <c r="AD105" i="1" s="1"/>
  <c r="C105" i="1"/>
  <c r="FO104" i="1"/>
  <c r="FK104" i="1"/>
  <c r="FJ104" i="1"/>
  <c r="FN104" i="1" s="1"/>
  <c r="FI104" i="1"/>
  <c r="FH104" i="1"/>
  <c r="CE104" i="1"/>
  <c r="CD104" i="1"/>
  <c r="BY104" i="1"/>
  <c r="BZ104" i="1" s="1"/>
  <c r="BR104" i="1"/>
  <c r="BJ104" i="1"/>
  <c r="BI104" i="1"/>
  <c r="BF104" i="1"/>
  <c r="BE104" i="1"/>
  <c r="AW104" i="1"/>
  <c r="AX104" i="1" s="1"/>
  <c r="AS104" i="1"/>
  <c r="AT104" i="1" s="1"/>
  <c r="AN104" i="1"/>
  <c r="AJ104" i="1"/>
  <c r="AG104" i="1"/>
  <c r="AF104" i="1"/>
  <c r="AE104" i="1"/>
  <c r="X104" i="1"/>
  <c r="W104" i="1"/>
  <c r="BU104" i="1" s="1"/>
  <c r="V104" i="1"/>
  <c r="BQ104" i="1" s="1"/>
  <c r="U104" i="1"/>
  <c r="BM104" i="1" s="1"/>
  <c r="T104" i="1"/>
  <c r="S104" i="1"/>
  <c r="R104" i="1"/>
  <c r="BA104" i="1" s="1"/>
  <c r="Q104" i="1"/>
  <c r="P104" i="1"/>
  <c r="O104" i="1"/>
  <c r="AO104" i="1" s="1"/>
  <c r="AP104" i="1" s="1"/>
  <c r="N104" i="1"/>
  <c r="M104" i="1"/>
  <c r="AM104" i="1" s="1"/>
  <c r="L104" i="1"/>
  <c r="AL104" i="1" s="1"/>
  <c r="K104" i="1"/>
  <c r="AK104" i="1" s="1"/>
  <c r="CC104" i="1" s="1"/>
  <c r="J104" i="1"/>
  <c r="I104" i="1"/>
  <c r="AI104" i="1" s="1"/>
  <c r="H104" i="1"/>
  <c r="AH104" i="1" s="1"/>
  <c r="G104" i="1"/>
  <c r="F104" i="1"/>
  <c r="E104" i="1"/>
  <c r="D104" i="1"/>
  <c r="AD104" i="1" s="1"/>
  <c r="C104" i="1"/>
  <c r="AC104" i="1" s="1"/>
  <c r="FO103" i="1"/>
  <c r="FK103" i="1"/>
  <c r="FJ103" i="1"/>
  <c r="FN103" i="1" s="1"/>
  <c r="FI103" i="1"/>
  <c r="FH103" i="1"/>
  <c r="CC103" i="1"/>
  <c r="BY103" i="1"/>
  <c r="BZ103" i="1" s="1"/>
  <c r="BM103" i="1"/>
  <c r="BN103" i="1" s="1"/>
  <c r="BJ103" i="1"/>
  <c r="BI103" i="1"/>
  <c r="BA103" i="1"/>
  <c r="AW103" i="1"/>
  <c r="AX103" i="1" s="1"/>
  <c r="AS103" i="1"/>
  <c r="AT103" i="1" s="1"/>
  <c r="AO103" i="1"/>
  <c r="AP103" i="1" s="1"/>
  <c r="AN103" i="1"/>
  <c r="AI103" i="1"/>
  <c r="AH103" i="1"/>
  <c r="AF103" i="1"/>
  <c r="AE103" i="1"/>
  <c r="AC103" i="1"/>
  <c r="X103" i="1"/>
  <c r="W103" i="1"/>
  <c r="BU103" i="1" s="1"/>
  <c r="BV103" i="1" s="1"/>
  <c r="V103" i="1"/>
  <c r="BQ103" i="1" s="1"/>
  <c r="BR103" i="1" s="1"/>
  <c r="U103" i="1"/>
  <c r="T103" i="1"/>
  <c r="S103" i="1"/>
  <c r="BE103" i="1" s="1"/>
  <c r="BF103" i="1" s="1"/>
  <c r="R103" i="1"/>
  <c r="Q103" i="1"/>
  <c r="P103" i="1"/>
  <c r="O103" i="1"/>
  <c r="N103" i="1"/>
  <c r="M103" i="1"/>
  <c r="L103" i="1"/>
  <c r="K103" i="1"/>
  <c r="AK103" i="1" s="1"/>
  <c r="J103" i="1"/>
  <c r="AJ103" i="1" s="1"/>
  <c r="I103" i="1"/>
  <c r="H103" i="1"/>
  <c r="G103" i="1"/>
  <c r="AG103" i="1" s="1"/>
  <c r="F103" i="1"/>
  <c r="E103" i="1"/>
  <c r="D103" i="1"/>
  <c r="AD103" i="1" s="1"/>
  <c r="C103" i="1"/>
  <c r="FO102" i="1"/>
  <c r="FN102" i="1"/>
  <c r="FM102" i="1"/>
  <c r="FK102" i="1"/>
  <c r="FJ102" i="1"/>
  <c r="FI102" i="1"/>
  <c r="FH102" i="1"/>
  <c r="CD102" i="1"/>
  <c r="BZ102" i="1"/>
  <c r="BY102" i="1"/>
  <c r="BU102" i="1"/>
  <c r="BV102" i="1" s="1"/>
  <c r="BR102" i="1"/>
  <c r="BI102" i="1"/>
  <c r="BJ102" i="1" s="1"/>
  <c r="BF102" i="1"/>
  <c r="BA102" i="1"/>
  <c r="BB102" i="1" s="1"/>
  <c r="AX102" i="1"/>
  <c r="AW102" i="1"/>
  <c r="AN102" i="1"/>
  <c r="AL102" i="1"/>
  <c r="AK102" i="1"/>
  <c r="CC102" i="1" s="1"/>
  <c r="AJ102" i="1"/>
  <c r="AG102" i="1"/>
  <c r="AF102" i="1"/>
  <c r="AE102" i="1"/>
  <c r="AC102" i="1"/>
  <c r="X102" i="1"/>
  <c r="W102" i="1"/>
  <c r="V102" i="1"/>
  <c r="BQ102" i="1" s="1"/>
  <c r="U102" i="1"/>
  <c r="BM102" i="1" s="1"/>
  <c r="T102" i="1"/>
  <c r="S102" i="1"/>
  <c r="BE102" i="1" s="1"/>
  <c r="R102" i="1"/>
  <c r="Q102" i="1"/>
  <c r="P102" i="1"/>
  <c r="AS102" i="1" s="1"/>
  <c r="AT102" i="1" s="1"/>
  <c r="O102" i="1"/>
  <c r="AO102" i="1" s="1"/>
  <c r="AP102" i="1" s="1"/>
  <c r="N102" i="1"/>
  <c r="M102" i="1"/>
  <c r="L102" i="1"/>
  <c r="K102" i="1"/>
  <c r="J102" i="1"/>
  <c r="I102" i="1"/>
  <c r="AI102" i="1" s="1"/>
  <c r="H102" i="1"/>
  <c r="AH102" i="1" s="1"/>
  <c r="G102" i="1"/>
  <c r="F102" i="1"/>
  <c r="E102" i="1"/>
  <c r="D102" i="1"/>
  <c r="AD102" i="1" s="1"/>
  <c r="C102" i="1"/>
  <c r="FO101" i="1"/>
  <c r="FN101" i="1"/>
  <c r="FK101" i="1"/>
  <c r="FJ101" i="1"/>
  <c r="FM101" i="1" s="1"/>
  <c r="FI101" i="1"/>
  <c r="FH101" i="1"/>
  <c r="CE101" i="1"/>
  <c r="CD101" i="1"/>
  <c r="BY101" i="1"/>
  <c r="BQ101" i="1"/>
  <c r="BM101" i="1"/>
  <c r="BN101" i="1" s="1"/>
  <c r="BI101" i="1"/>
  <c r="BJ101" i="1" s="1"/>
  <c r="AO101" i="1"/>
  <c r="AN101" i="1"/>
  <c r="AM101" i="1"/>
  <c r="AL101" i="1"/>
  <c r="AK101" i="1"/>
  <c r="CC101" i="1" s="1"/>
  <c r="AI101" i="1"/>
  <c r="AP101" i="1" s="1"/>
  <c r="AH101" i="1"/>
  <c r="AG101" i="1"/>
  <c r="AC101" i="1"/>
  <c r="X101" i="1"/>
  <c r="W101" i="1"/>
  <c r="BU101" i="1" s="1"/>
  <c r="V101" i="1"/>
  <c r="U101" i="1"/>
  <c r="T101" i="1"/>
  <c r="S101" i="1"/>
  <c r="BE101" i="1" s="1"/>
  <c r="BF101" i="1" s="1"/>
  <c r="R101" i="1"/>
  <c r="BA101" i="1" s="1"/>
  <c r="Q101" i="1"/>
  <c r="AW101" i="1" s="1"/>
  <c r="AX101" i="1" s="1"/>
  <c r="P101" i="1"/>
  <c r="AS101" i="1" s="1"/>
  <c r="O101" i="1"/>
  <c r="N101" i="1"/>
  <c r="M101" i="1"/>
  <c r="L101" i="1"/>
  <c r="K101" i="1"/>
  <c r="J101" i="1"/>
  <c r="AJ101" i="1" s="1"/>
  <c r="I101" i="1"/>
  <c r="H101" i="1"/>
  <c r="G101" i="1"/>
  <c r="F101" i="1"/>
  <c r="AF101" i="1" s="1"/>
  <c r="E101" i="1"/>
  <c r="AE101" i="1" s="1"/>
  <c r="D101" i="1"/>
  <c r="AD101" i="1" s="1"/>
  <c r="C101" i="1"/>
  <c r="FO100" i="1"/>
  <c r="FK100" i="1"/>
  <c r="FJ100" i="1"/>
  <c r="FI100" i="1"/>
  <c r="FH100" i="1"/>
  <c r="CD100" i="1"/>
  <c r="BY100" i="1"/>
  <c r="BZ100" i="1" s="1"/>
  <c r="BV100" i="1"/>
  <c r="BQ100" i="1"/>
  <c r="BR100" i="1" s="1"/>
  <c r="BM100" i="1"/>
  <c r="BN100" i="1" s="1"/>
  <c r="BF100" i="1"/>
  <c r="BE100" i="1"/>
  <c r="AX100" i="1"/>
  <c r="AW100" i="1"/>
  <c r="AS100" i="1"/>
  <c r="AT100" i="1" s="1"/>
  <c r="AN100" i="1"/>
  <c r="AL100" i="1"/>
  <c r="AK100" i="1"/>
  <c r="CC100" i="1" s="1"/>
  <c r="AJ100" i="1"/>
  <c r="AF100" i="1"/>
  <c r="AE100" i="1"/>
  <c r="AC100" i="1"/>
  <c r="X100" i="1"/>
  <c r="W100" i="1"/>
  <c r="BU100" i="1" s="1"/>
  <c r="V100" i="1"/>
  <c r="U100" i="1"/>
  <c r="T100" i="1"/>
  <c r="BI100" i="1" s="1"/>
  <c r="BJ100" i="1" s="1"/>
  <c r="S100" i="1"/>
  <c r="R100" i="1"/>
  <c r="BA100" i="1" s="1"/>
  <c r="BB100" i="1" s="1"/>
  <c r="Q100" i="1"/>
  <c r="P100" i="1"/>
  <c r="O100" i="1"/>
  <c r="AO100" i="1" s="1"/>
  <c r="AP100" i="1" s="1"/>
  <c r="N100" i="1"/>
  <c r="M100" i="1"/>
  <c r="L100" i="1"/>
  <c r="K100" i="1"/>
  <c r="J100" i="1"/>
  <c r="I100" i="1"/>
  <c r="AI100" i="1" s="1"/>
  <c r="H100" i="1"/>
  <c r="AH100" i="1" s="1"/>
  <c r="G100" i="1"/>
  <c r="AG100" i="1" s="1"/>
  <c r="F100" i="1"/>
  <c r="E100" i="1"/>
  <c r="D100" i="1"/>
  <c r="AD100" i="1" s="1"/>
  <c r="C100" i="1"/>
  <c r="FO99" i="1"/>
  <c r="FN99" i="1"/>
  <c r="FM99" i="1"/>
  <c r="FK99" i="1"/>
  <c r="FJ99" i="1"/>
  <c r="FI99" i="1"/>
  <c r="FH99" i="1"/>
  <c r="CD99" i="1"/>
  <c r="BU99" i="1"/>
  <c r="BV99" i="1" s="1"/>
  <c r="BQ99" i="1"/>
  <c r="BR99" i="1" s="1"/>
  <c r="BN99" i="1"/>
  <c r="BM99" i="1"/>
  <c r="BI99" i="1"/>
  <c r="BE99" i="1"/>
  <c r="BF99" i="1" s="1"/>
  <c r="AO99" i="1"/>
  <c r="AP99" i="1" s="1"/>
  <c r="AN99" i="1"/>
  <c r="AI99" i="1"/>
  <c r="BJ99" i="1" s="1"/>
  <c r="AH99" i="1"/>
  <c r="AG99" i="1"/>
  <c r="X99" i="1"/>
  <c r="BY99" i="1" s="1"/>
  <c r="BZ99" i="1" s="1"/>
  <c r="W99" i="1"/>
  <c r="V99" i="1"/>
  <c r="U99" i="1"/>
  <c r="T99" i="1"/>
  <c r="S99" i="1"/>
  <c r="R99" i="1"/>
  <c r="BA99" i="1" s="1"/>
  <c r="BB99" i="1" s="1"/>
  <c r="Q99" i="1"/>
  <c r="AW99" i="1" s="1"/>
  <c r="AX99" i="1" s="1"/>
  <c r="P99" i="1"/>
  <c r="AS99" i="1" s="1"/>
  <c r="AT99" i="1" s="1"/>
  <c r="O99" i="1"/>
  <c r="N99" i="1"/>
  <c r="M99" i="1"/>
  <c r="L99" i="1"/>
  <c r="AL99" i="1" s="1"/>
  <c r="K99" i="1"/>
  <c r="AK99" i="1" s="1"/>
  <c r="CC99" i="1" s="1"/>
  <c r="J99" i="1"/>
  <c r="AJ99" i="1" s="1"/>
  <c r="I99" i="1"/>
  <c r="H99" i="1"/>
  <c r="G99" i="1"/>
  <c r="F99" i="1"/>
  <c r="AF99" i="1" s="1"/>
  <c r="E99" i="1"/>
  <c r="AE99" i="1" s="1"/>
  <c r="D99" i="1"/>
  <c r="AD99" i="1" s="1"/>
  <c r="C99" i="1"/>
  <c r="AC99" i="1" s="1"/>
  <c r="FO98" i="1"/>
  <c r="FN98" i="1"/>
  <c r="FM98" i="1"/>
  <c r="FK98" i="1"/>
  <c r="FJ98" i="1"/>
  <c r="FI98" i="1"/>
  <c r="FH98" i="1"/>
  <c r="CD98" i="1"/>
  <c r="CC98" i="1"/>
  <c r="BY98" i="1"/>
  <c r="BU98" i="1"/>
  <c r="BJ98" i="1"/>
  <c r="BE98" i="1"/>
  <c r="BF98" i="1" s="1"/>
  <c r="BA98" i="1"/>
  <c r="BB98" i="1" s="1"/>
  <c r="AX98" i="1"/>
  <c r="AW98" i="1"/>
  <c r="AN98" i="1"/>
  <c r="AL98" i="1"/>
  <c r="AK98" i="1"/>
  <c r="AI98" i="1"/>
  <c r="BZ98" i="1" s="1"/>
  <c r="AH98" i="1"/>
  <c r="AG98" i="1"/>
  <c r="AF98" i="1"/>
  <c r="AE98" i="1"/>
  <c r="AC98" i="1"/>
  <c r="X98" i="1"/>
  <c r="W98" i="1"/>
  <c r="V98" i="1"/>
  <c r="BQ98" i="1" s="1"/>
  <c r="U98" i="1"/>
  <c r="BM98" i="1" s="1"/>
  <c r="T98" i="1"/>
  <c r="BI98" i="1" s="1"/>
  <c r="S98" i="1"/>
  <c r="R98" i="1"/>
  <c r="Q98" i="1"/>
  <c r="P98" i="1"/>
  <c r="AS98" i="1" s="1"/>
  <c r="AT98" i="1" s="1"/>
  <c r="O98" i="1"/>
  <c r="AO98" i="1" s="1"/>
  <c r="AP98" i="1" s="1"/>
  <c r="N98" i="1"/>
  <c r="M98" i="1"/>
  <c r="AM98" i="1" s="1"/>
  <c r="L98" i="1"/>
  <c r="K98" i="1"/>
  <c r="J98" i="1"/>
  <c r="AJ98" i="1" s="1"/>
  <c r="I98" i="1"/>
  <c r="H98" i="1"/>
  <c r="G98" i="1"/>
  <c r="F98" i="1"/>
  <c r="E98" i="1"/>
  <c r="D98" i="1"/>
  <c r="AD98" i="1" s="1"/>
  <c r="C98" i="1"/>
  <c r="FO97" i="1"/>
  <c r="FN97" i="1"/>
  <c r="FK97" i="1"/>
  <c r="FJ97" i="1"/>
  <c r="FM97" i="1" s="1"/>
  <c r="FI97" i="1"/>
  <c r="FH97" i="1"/>
  <c r="BQ97" i="1"/>
  <c r="BR97" i="1" s="1"/>
  <c r="BM97" i="1"/>
  <c r="BN97" i="1" s="1"/>
  <c r="BI97" i="1"/>
  <c r="BJ97" i="1" s="1"/>
  <c r="BF97" i="1"/>
  <c r="AO97" i="1"/>
  <c r="AN97" i="1"/>
  <c r="AK97" i="1"/>
  <c r="CC97" i="1" s="1"/>
  <c r="AI97" i="1"/>
  <c r="AH97" i="1"/>
  <c r="AC97" i="1"/>
  <c r="X97" i="1"/>
  <c r="BY97" i="1" s="1"/>
  <c r="BZ97" i="1" s="1"/>
  <c r="W97" i="1"/>
  <c r="BU97" i="1" s="1"/>
  <c r="V97" i="1"/>
  <c r="U97" i="1"/>
  <c r="T97" i="1"/>
  <c r="S97" i="1"/>
  <c r="BE97" i="1" s="1"/>
  <c r="R97" i="1"/>
  <c r="BA97" i="1" s="1"/>
  <c r="Q97" i="1"/>
  <c r="AW97" i="1" s="1"/>
  <c r="P97" i="1"/>
  <c r="AS97" i="1" s="1"/>
  <c r="O97" i="1"/>
  <c r="N97" i="1"/>
  <c r="M97" i="1"/>
  <c r="L97" i="1"/>
  <c r="K97" i="1"/>
  <c r="J97" i="1"/>
  <c r="AJ97" i="1" s="1"/>
  <c r="I97" i="1"/>
  <c r="H97" i="1"/>
  <c r="G97" i="1"/>
  <c r="AG97" i="1" s="1"/>
  <c r="F97" i="1"/>
  <c r="AF97" i="1" s="1"/>
  <c r="E97" i="1"/>
  <c r="AE97" i="1" s="1"/>
  <c r="D97" i="1"/>
  <c r="AD97" i="1" s="1"/>
  <c r="C97" i="1"/>
  <c r="FO96" i="1"/>
  <c r="FK96" i="1"/>
  <c r="FJ96" i="1"/>
  <c r="FN95" i="1" s="1"/>
  <c r="FI96" i="1"/>
  <c r="FH96" i="1"/>
  <c r="CD96" i="1"/>
  <c r="BU96" i="1"/>
  <c r="BV96" i="1" s="1"/>
  <c r="BQ96" i="1"/>
  <c r="BR96" i="1" s="1"/>
  <c r="BM96" i="1"/>
  <c r="BN96" i="1" s="1"/>
  <c r="BF96" i="1"/>
  <c r="BE96" i="1"/>
  <c r="AX96" i="1"/>
  <c r="AW96" i="1"/>
  <c r="AO96" i="1"/>
  <c r="AN96" i="1"/>
  <c r="AL96" i="1"/>
  <c r="AK96" i="1"/>
  <c r="CC96" i="1" s="1"/>
  <c r="AJ96" i="1"/>
  <c r="AF96" i="1"/>
  <c r="AE96" i="1"/>
  <c r="AC96" i="1"/>
  <c r="X96" i="1"/>
  <c r="BY96" i="1" s="1"/>
  <c r="BZ96" i="1" s="1"/>
  <c r="W96" i="1"/>
  <c r="V96" i="1"/>
  <c r="U96" i="1"/>
  <c r="T96" i="1"/>
  <c r="BI96" i="1" s="1"/>
  <c r="S96" i="1"/>
  <c r="R96" i="1"/>
  <c r="BA96" i="1" s="1"/>
  <c r="BB96" i="1" s="1"/>
  <c r="Q96" i="1"/>
  <c r="P96" i="1"/>
  <c r="AS96" i="1" s="1"/>
  <c r="O96" i="1"/>
  <c r="N96" i="1"/>
  <c r="M96" i="1"/>
  <c r="L96" i="1"/>
  <c r="K96" i="1"/>
  <c r="J96" i="1"/>
  <c r="I96" i="1"/>
  <c r="AI96" i="1" s="1"/>
  <c r="H96" i="1"/>
  <c r="AH96" i="1" s="1"/>
  <c r="G96" i="1"/>
  <c r="AG96" i="1" s="1"/>
  <c r="F96" i="1"/>
  <c r="E96" i="1"/>
  <c r="D96" i="1"/>
  <c r="AD96" i="1" s="1"/>
  <c r="C96" i="1"/>
  <c r="FO95" i="1"/>
  <c r="FK95" i="1"/>
  <c r="FJ95" i="1"/>
  <c r="FI95" i="1"/>
  <c r="FH95" i="1"/>
  <c r="CC95" i="1"/>
  <c r="BV95" i="1"/>
  <c r="BM95" i="1"/>
  <c r="BN95" i="1" s="1"/>
  <c r="BJ95" i="1"/>
  <c r="BI95" i="1"/>
  <c r="BE95" i="1"/>
  <c r="BF95" i="1" s="1"/>
  <c r="BA95" i="1"/>
  <c r="BB95" i="1" s="1"/>
  <c r="AI95" i="1"/>
  <c r="AH95" i="1"/>
  <c r="AG95" i="1"/>
  <c r="AF95" i="1"/>
  <c r="AE95" i="1"/>
  <c r="AD95" i="1"/>
  <c r="AC95" i="1"/>
  <c r="X95" i="1"/>
  <c r="BY95" i="1" s="1"/>
  <c r="BZ95" i="1" s="1"/>
  <c r="W95" i="1"/>
  <c r="BU95" i="1" s="1"/>
  <c r="V95" i="1"/>
  <c r="BQ95" i="1" s="1"/>
  <c r="BR95" i="1" s="1"/>
  <c r="U95" i="1"/>
  <c r="T95" i="1"/>
  <c r="S95" i="1"/>
  <c r="R95" i="1"/>
  <c r="Q95" i="1"/>
  <c r="AW95" i="1" s="1"/>
  <c r="AX95" i="1" s="1"/>
  <c r="P95" i="1"/>
  <c r="AS95" i="1" s="1"/>
  <c r="AT95" i="1" s="1"/>
  <c r="O95" i="1"/>
  <c r="AO95" i="1" s="1"/>
  <c r="AP95" i="1" s="1"/>
  <c r="N95" i="1"/>
  <c r="AN95" i="1" s="1"/>
  <c r="M95" i="1"/>
  <c r="L95" i="1"/>
  <c r="K95" i="1"/>
  <c r="AK95" i="1" s="1"/>
  <c r="J95" i="1"/>
  <c r="AJ95" i="1" s="1"/>
  <c r="I95" i="1"/>
  <c r="H95" i="1"/>
  <c r="G95" i="1"/>
  <c r="F95" i="1"/>
  <c r="E95" i="1"/>
  <c r="D95" i="1"/>
  <c r="C95" i="1"/>
  <c r="FO94" i="1"/>
  <c r="FN94" i="1"/>
  <c r="FM94" i="1"/>
  <c r="FK94" i="1"/>
  <c r="FJ94" i="1"/>
  <c r="FI94" i="1"/>
  <c r="FH94" i="1"/>
  <c r="CE94" i="1"/>
  <c r="CD94" i="1"/>
  <c r="CC94" i="1"/>
  <c r="BY94" i="1"/>
  <c r="BZ94" i="1" s="1"/>
  <c r="BV94" i="1"/>
  <c r="BI94" i="1"/>
  <c r="AS94" i="1"/>
  <c r="AT94" i="1" s="1"/>
  <c r="AN94" i="1"/>
  <c r="AM94" i="1"/>
  <c r="AK94" i="1"/>
  <c r="AI94" i="1"/>
  <c r="AH94" i="1"/>
  <c r="X94" i="1"/>
  <c r="W94" i="1"/>
  <c r="BU94" i="1" s="1"/>
  <c r="V94" i="1"/>
  <c r="BQ94" i="1" s="1"/>
  <c r="BR94" i="1" s="1"/>
  <c r="U94" i="1"/>
  <c r="BM94" i="1" s="1"/>
  <c r="T94" i="1"/>
  <c r="S94" i="1"/>
  <c r="BE94" i="1" s="1"/>
  <c r="BF94" i="1" s="1"/>
  <c r="R94" i="1"/>
  <c r="BA94" i="1" s="1"/>
  <c r="BB94" i="1" s="1"/>
  <c r="Q94" i="1"/>
  <c r="AW94" i="1" s="1"/>
  <c r="AX94" i="1" s="1"/>
  <c r="P94" i="1"/>
  <c r="O94" i="1"/>
  <c r="AO94" i="1" s="1"/>
  <c r="N94" i="1"/>
  <c r="M94" i="1"/>
  <c r="L94" i="1"/>
  <c r="AL94" i="1" s="1"/>
  <c r="K94" i="1"/>
  <c r="J94" i="1"/>
  <c r="AJ94" i="1" s="1"/>
  <c r="I94" i="1"/>
  <c r="H94" i="1"/>
  <c r="G94" i="1"/>
  <c r="AG94" i="1" s="1"/>
  <c r="F94" i="1"/>
  <c r="AF94" i="1" s="1"/>
  <c r="E94" i="1"/>
  <c r="AE94" i="1" s="1"/>
  <c r="D94" i="1"/>
  <c r="AD94" i="1" s="1"/>
  <c r="C94" i="1"/>
  <c r="AC94" i="1" s="1"/>
  <c r="FO93" i="1"/>
  <c r="FK93" i="1"/>
  <c r="FJ93" i="1"/>
  <c r="FI93" i="1"/>
  <c r="FH93" i="1"/>
  <c r="CE93" i="1"/>
  <c r="CD93" i="1"/>
  <c r="CC93" i="1"/>
  <c r="BU93" i="1"/>
  <c r="BM93" i="1"/>
  <c r="BN93" i="1" s="1"/>
  <c r="BI93" i="1"/>
  <c r="BE93" i="1"/>
  <c r="BF93" i="1" s="1"/>
  <c r="AW93" i="1"/>
  <c r="AX93" i="1" s="1"/>
  <c r="AH93" i="1"/>
  <c r="AG93" i="1"/>
  <c r="AF93" i="1"/>
  <c r="AE93" i="1"/>
  <c r="AD93" i="1"/>
  <c r="X93" i="1"/>
  <c r="BY93" i="1" s="1"/>
  <c r="W93" i="1"/>
  <c r="V93" i="1"/>
  <c r="BQ93" i="1" s="1"/>
  <c r="BR93" i="1" s="1"/>
  <c r="U93" i="1"/>
  <c r="T93" i="1"/>
  <c r="S93" i="1"/>
  <c r="R93" i="1"/>
  <c r="BA93" i="1" s="1"/>
  <c r="BB93" i="1" s="1"/>
  <c r="Q93" i="1"/>
  <c r="P93" i="1"/>
  <c r="AS93" i="1" s="1"/>
  <c r="AT93" i="1" s="1"/>
  <c r="O93" i="1"/>
  <c r="AO93" i="1" s="1"/>
  <c r="AP93" i="1" s="1"/>
  <c r="N93" i="1"/>
  <c r="AN93" i="1" s="1"/>
  <c r="M93" i="1"/>
  <c r="AM93" i="1" s="1"/>
  <c r="L93" i="1"/>
  <c r="AL93" i="1" s="1"/>
  <c r="K93" i="1"/>
  <c r="AK93" i="1" s="1"/>
  <c r="J93" i="1"/>
  <c r="AJ93" i="1" s="1"/>
  <c r="I93" i="1"/>
  <c r="AI93" i="1" s="1"/>
  <c r="BJ93" i="1" s="1"/>
  <c r="H93" i="1"/>
  <c r="G93" i="1"/>
  <c r="F93" i="1"/>
  <c r="E93" i="1"/>
  <c r="D93" i="1"/>
  <c r="C93" i="1"/>
  <c r="AC93" i="1" s="1"/>
  <c r="FO92" i="1"/>
  <c r="FK92" i="1"/>
  <c r="FJ92" i="1"/>
  <c r="FI92" i="1"/>
  <c r="FH92" i="1"/>
  <c r="CE92" i="1"/>
  <c r="CD92" i="1"/>
  <c r="CC92" i="1"/>
  <c r="BY92" i="1"/>
  <c r="BZ92" i="1" s="1"/>
  <c r="BQ92" i="1"/>
  <c r="BR92" i="1" s="1"/>
  <c r="BF92" i="1"/>
  <c r="BE92" i="1"/>
  <c r="AN92" i="1"/>
  <c r="AM92" i="1"/>
  <c r="AJ92" i="1"/>
  <c r="AI92" i="1"/>
  <c r="AH92" i="1"/>
  <c r="AG92" i="1"/>
  <c r="AF92" i="1"/>
  <c r="X92" i="1"/>
  <c r="W92" i="1"/>
  <c r="BU92" i="1" s="1"/>
  <c r="V92" i="1"/>
  <c r="U92" i="1"/>
  <c r="BM92" i="1" s="1"/>
  <c r="T92" i="1"/>
  <c r="BI92" i="1" s="1"/>
  <c r="S92" i="1"/>
  <c r="R92" i="1"/>
  <c r="BA92" i="1" s="1"/>
  <c r="BB92" i="1" s="1"/>
  <c r="Q92" i="1"/>
  <c r="AW92" i="1" s="1"/>
  <c r="P92" i="1"/>
  <c r="AS92" i="1" s="1"/>
  <c r="AT92" i="1" s="1"/>
  <c r="O92" i="1"/>
  <c r="AO92" i="1" s="1"/>
  <c r="AP92" i="1" s="1"/>
  <c r="N92" i="1"/>
  <c r="M92" i="1"/>
  <c r="L92" i="1"/>
  <c r="AL92" i="1" s="1"/>
  <c r="K92" i="1"/>
  <c r="AK92" i="1" s="1"/>
  <c r="J92" i="1"/>
  <c r="I92" i="1"/>
  <c r="H92" i="1"/>
  <c r="G92" i="1"/>
  <c r="F92" i="1"/>
  <c r="E92" i="1"/>
  <c r="AE92" i="1" s="1"/>
  <c r="D92" i="1"/>
  <c r="AD92" i="1" s="1"/>
  <c r="C92" i="1"/>
  <c r="AC92" i="1" s="1"/>
  <c r="FO91" i="1"/>
  <c r="FK91" i="1"/>
  <c r="FJ91" i="1"/>
  <c r="FI91" i="1"/>
  <c r="FH91" i="1"/>
  <c r="BI91" i="1"/>
  <c r="BE91" i="1"/>
  <c r="AW91" i="1"/>
  <c r="AS91" i="1"/>
  <c r="AT91" i="1" s="1"/>
  <c r="AO91" i="1"/>
  <c r="AN91" i="1"/>
  <c r="AM91" i="1"/>
  <c r="AH91" i="1"/>
  <c r="AG91" i="1"/>
  <c r="AF91" i="1"/>
  <c r="AD91" i="1"/>
  <c r="AC91" i="1"/>
  <c r="X91" i="1"/>
  <c r="BY91" i="1" s="1"/>
  <c r="W91" i="1"/>
  <c r="BU91" i="1" s="1"/>
  <c r="BV91" i="1" s="1"/>
  <c r="V91" i="1"/>
  <c r="BQ91" i="1" s="1"/>
  <c r="BR91" i="1" s="1"/>
  <c r="U91" i="1"/>
  <c r="BM91" i="1" s="1"/>
  <c r="T91" i="1"/>
  <c r="S91" i="1"/>
  <c r="R91" i="1"/>
  <c r="BA91" i="1" s="1"/>
  <c r="Q91" i="1"/>
  <c r="P91" i="1"/>
  <c r="O91" i="1"/>
  <c r="N91" i="1"/>
  <c r="M91" i="1"/>
  <c r="CE91" i="1" s="1"/>
  <c r="L91" i="1"/>
  <c r="AL91" i="1" s="1"/>
  <c r="K91" i="1"/>
  <c r="AK91" i="1" s="1"/>
  <c r="CC91" i="1" s="1"/>
  <c r="J91" i="1"/>
  <c r="AJ91" i="1" s="1"/>
  <c r="I91" i="1"/>
  <c r="AI91" i="1" s="1"/>
  <c r="BJ91" i="1" s="1"/>
  <c r="H91" i="1"/>
  <c r="G91" i="1"/>
  <c r="F91" i="1"/>
  <c r="E91" i="1"/>
  <c r="AE91" i="1" s="1"/>
  <c r="D91" i="1"/>
  <c r="C91" i="1"/>
  <c r="FO90" i="1"/>
  <c r="FK90" i="1"/>
  <c r="FJ90" i="1"/>
  <c r="FN90" i="1" s="1"/>
  <c r="FI90" i="1"/>
  <c r="FH90" i="1"/>
  <c r="CE90" i="1"/>
  <c r="BU90" i="1"/>
  <c r="BV90" i="1" s="1"/>
  <c r="BQ90" i="1"/>
  <c r="BR90" i="1" s="1"/>
  <c r="BJ90" i="1"/>
  <c r="BE90" i="1"/>
  <c r="BF90" i="1" s="1"/>
  <c r="BA90" i="1"/>
  <c r="BB90" i="1" s="1"/>
  <c r="AX90" i="1"/>
  <c r="AN90" i="1"/>
  <c r="AM90" i="1"/>
  <c r="AI90" i="1"/>
  <c r="AH90" i="1"/>
  <c r="AG90" i="1"/>
  <c r="AF90" i="1"/>
  <c r="AE90" i="1"/>
  <c r="X90" i="1"/>
  <c r="BY90" i="1" s="1"/>
  <c r="BZ90" i="1" s="1"/>
  <c r="W90" i="1"/>
  <c r="V90" i="1"/>
  <c r="U90" i="1"/>
  <c r="BM90" i="1" s="1"/>
  <c r="T90" i="1"/>
  <c r="BI90" i="1" s="1"/>
  <c r="S90" i="1"/>
  <c r="R90" i="1"/>
  <c r="Q90" i="1"/>
  <c r="AW90" i="1" s="1"/>
  <c r="P90" i="1"/>
  <c r="AS90" i="1" s="1"/>
  <c r="AT90" i="1" s="1"/>
  <c r="O90" i="1"/>
  <c r="AO90" i="1" s="1"/>
  <c r="AP90" i="1" s="1"/>
  <c r="N90" i="1"/>
  <c r="M90" i="1"/>
  <c r="L90" i="1"/>
  <c r="K90" i="1"/>
  <c r="AK90" i="1" s="1"/>
  <c r="CC90" i="1" s="1"/>
  <c r="J90" i="1"/>
  <c r="AJ90" i="1" s="1"/>
  <c r="I90" i="1"/>
  <c r="H90" i="1"/>
  <c r="G90" i="1"/>
  <c r="F90" i="1"/>
  <c r="E90" i="1"/>
  <c r="D90" i="1"/>
  <c r="AD90" i="1" s="1"/>
  <c r="C90" i="1"/>
  <c r="AC90" i="1" s="1"/>
  <c r="FO89" i="1"/>
  <c r="FK89" i="1"/>
  <c r="FJ89" i="1"/>
  <c r="FI89" i="1"/>
  <c r="FH89" i="1"/>
  <c r="BU89" i="1"/>
  <c r="BV89" i="1" s="1"/>
  <c r="BQ89" i="1"/>
  <c r="BR89" i="1" s="1"/>
  <c r="BI89" i="1"/>
  <c r="BE89" i="1"/>
  <c r="AW89" i="1"/>
  <c r="AO89" i="1"/>
  <c r="AP89" i="1" s="1"/>
  <c r="AN89" i="1"/>
  <c r="AM89" i="1"/>
  <c r="AL89" i="1"/>
  <c r="AH89" i="1"/>
  <c r="AG89" i="1"/>
  <c r="AF89" i="1"/>
  <c r="AE89" i="1"/>
  <c r="X89" i="1"/>
  <c r="BY89" i="1" s="1"/>
  <c r="W89" i="1"/>
  <c r="V89" i="1"/>
  <c r="U89" i="1"/>
  <c r="BM89" i="1" s="1"/>
  <c r="BN89" i="1" s="1"/>
  <c r="T89" i="1"/>
  <c r="S89" i="1"/>
  <c r="R89" i="1"/>
  <c r="BA89" i="1" s="1"/>
  <c r="Q89" i="1"/>
  <c r="P89" i="1"/>
  <c r="AS89" i="1" s="1"/>
  <c r="AT89" i="1" s="1"/>
  <c r="O89" i="1"/>
  <c r="N89" i="1"/>
  <c r="M89" i="1"/>
  <c r="CE89" i="1" s="1"/>
  <c r="L89" i="1"/>
  <c r="CD89" i="1" s="1"/>
  <c r="K89" i="1"/>
  <c r="AK89" i="1" s="1"/>
  <c r="CC89" i="1" s="1"/>
  <c r="J89" i="1"/>
  <c r="AJ89" i="1" s="1"/>
  <c r="I89" i="1"/>
  <c r="AI89" i="1" s="1"/>
  <c r="H89" i="1"/>
  <c r="G89" i="1"/>
  <c r="F89" i="1"/>
  <c r="E89" i="1"/>
  <c r="D89" i="1"/>
  <c r="AD89" i="1" s="1"/>
  <c r="C89" i="1"/>
  <c r="AC89" i="1" s="1"/>
  <c r="FO88" i="1"/>
  <c r="FK88" i="1"/>
  <c r="FJ88" i="1"/>
  <c r="FI88" i="1"/>
  <c r="FH88" i="1"/>
  <c r="CE88" i="1"/>
  <c r="BI88" i="1"/>
  <c r="BJ88" i="1" s="1"/>
  <c r="BA88" i="1"/>
  <c r="AW88" i="1"/>
  <c r="AX88" i="1" s="1"/>
  <c r="AN88" i="1"/>
  <c r="AM88" i="1"/>
  <c r="AH88" i="1"/>
  <c r="AG88" i="1"/>
  <c r="AF88" i="1"/>
  <c r="AE88" i="1"/>
  <c r="X88" i="1"/>
  <c r="BY88" i="1" s="1"/>
  <c r="BZ88" i="1" s="1"/>
  <c r="W88" i="1"/>
  <c r="BU88" i="1" s="1"/>
  <c r="BV88" i="1" s="1"/>
  <c r="V88" i="1"/>
  <c r="BQ88" i="1" s="1"/>
  <c r="BR88" i="1" s="1"/>
  <c r="U88" i="1"/>
  <c r="BM88" i="1" s="1"/>
  <c r="T88" i="1"/>
  <c r="S88" i="1"/>
  <c r="BE88" i="1" s="1"/>
  <c r="R88" i="1"/>
  <c r="Q88" i="1"/>
  <c r="P88" i="1"/>
  <c r="AS88" i="1" s="1"/>
  <c r="AT88" i="1" s="1"/>
  <c r="O88" i="1"/>
  <c r="AO88" i="1" s="1"/>
  <c r="AP88" i="1" s="1"/>
  <c r="N88" i="1"/>
  <c r="M88" i="1"/>
  <c r="L88" i="1"/>
  <c r="AL88" i="1" s="1"/>
  <c r="K88" i="1"/>
  <c r="AK88" i="1" s="1"/>
  <c r="CC88" i="1" s="1"/>
  <c r="J88" i="1"/>
  <c r="AJ88" i="1" s="1"/>
  <c r="I88" i="1"/>
  <c r="AI88" i="1" s="1"/>
  <c r="BB88" i="1" s="1"/>
  <c r="H88" i="1"/>
  <c r="G88" i="1"/>
  <c r="F88" i="1"/>
  <c r="E88" i="1"/>
  <c r="D88" i="1"/>
  <c r="AD88" i="1" s="1"/>
  <c r="C88" i="1"/>
  <c r="AC88" i="1" s="1"/>
  <c r="FO87" i="1"/>
  <c r="FK87" i="1"/>
  <c r="FJ87" i="1"/>
  <c r="FN86" i="1" s="1"/>
  <c r="FI87" i="1"/>
  <c r="FH87" i="1"/>
  <c r="BU87" i="1"/>
  <c r="BV87" i="1" s="1"/>
  <c r="BR87" i="1"/>
  <c r="BM87" i="1"/>
  <c r="BN87" i="1" s="1"/>
  <c r="BI87" i="1"/>
  <c r="BJ87" i="1" s="1"/>
  <c r="BF87" i="1"/>
  <c r="BE87" i="1"/>
  <c r="AW87" i="1"/>
  <c r="AX87" i="1" s="1"/>
  <c r="AT87" i="1"/>
  <c r="AS87" i="1"/>
  <c r="AK87" i="1"/>
  <c r="CC87" i="1" s="1"/>
  <c r="AH87" i="1"/>
  <c r="AG87" i="1"/>
  <c r="AE87" i="1"/>
  <c r="AD87" i="1"/>
  <c r="X87" i="1"/>
  <c r="BY87" i="1" s="1"/>
  <c r="BZ87" i="1" s="1"/>
  <c r="W87" i="1"/>
  <c r="V87" i="1"/>
  <c r="BQ87" i="1" s="1"/>
  <c r="U87" i="1"/>
  <c r="T87" i="1"/>
  <c r="S87" i="1"/>
  <c r="R87" i="1"/>
  <c r="BA87" i="1" s="1"/>
  <c r="BB87" i="1" s="1"/>
  <c r="Q87" i="1"/>
  <c r="P87" i="1"/>
  <c r="O87" i="1"/>
  <c r="AO87" i="1" s="1"/>
  <c r="AP87" i="1" s="1"/>
  <c r="N87" i="1"/>
  <c r="AN87" i="1" s="1"/>
  <c r="M87" i="1"/>
  <c r="L87" i="1"/>
  <c r="K87" i="1"/>
  <c r="J87" i="1"/>
  <c r="AJ87" i="1" s="1"/>
  <c r="I87" i="1"/>
  <c r="AI87" i="1" s="1"/>
  <c r="H87" i="1"/>
  <c r="G87" i="1"/>
  <c r="F87" i="1"/>
  <c r="AF87" i="1" s="1"/>
  <c r="E87" i="1"/>
  <c r="D87" i="1"/>
  <c r="C87" i="1"/>
  <c r="AC87" i="1" s="1"/>
  <c r="FO86" i="1"/>
  <c r="FK86" i="1"/>
  <c r="FJ86" i="1"/>
  <c r="FI86" i="1"/>
  <c r="FH86" i="1"/>
  <c r="CE86" i="1"/>
  <c r="BY86" i="1"/>
  <c r="BZ86" i="1" s="1"/>
  <c r="BU86" i="1"/>
  <c r="AW86" i="1"/>
  <c r="AS86" i="1"/>
  <c r="AT86" i="1" s="1"/>
  <c r="AN86" i="1"/>
  <c r="AM86" i="1"/>
  <c r="AL86" i="1"/>
  <c r="AE86" i="1"/>
  <c r="X86" i="1"/>
  <c r="W86" i="1"/>
  <c r="V86" i="1"/>
  <c r="BQ86" i="1" s="1"/>
  <c r="BR86" i="1" s="1"/>
  <c r="U86" i="1"/>
  <c r="BM86" i="1" s="1"/>
  <c r="T86" i="1"/>
  <c r="BI86" i="1" s="1"/>
  <c r="S86" i="1"/>
  <c r="BE86" i="1" s="1"/>
  <c r="R86" i="1"/>
  <c r="BA86" i="1" s="1"/>
  <c r="BB86" i="1" s="1"/>
  <c r="Q86" i="1"/>
  <c r="P86" i="1"/>
  <c r="O86" i="1"/>
  <c r="AO86" i="1" s="1"/>
  <c r="N86" i="1"/>
  <c r="M86" i="1"/>
  <c r="L86" i="1"/>
  <c r="CD86" i="1" s="1"/>
  <c r="K86" i="1"/>
  <c r="AK86" i="1" s="1"/>
  <c r="CC86" i="1" s="1"/>
  <c r="J86" i="1"/>
  <c r="AJ86" i="1" s="1"/>
  <c r="I86" i="1"/>
  <c r="AI86" i="1" s="1"/>
  <c r="BV86" i="1" s="1"/>
  <c r="H86" i="1"/>
  <c r="AH86" i="1" s="1"/>
  <c r="G86" i="1"/>
  <c r="AG86" i="1" s="1"/>
  <c r="F86" i="1"/>
  <c r="AF86" i="1" s="1"/>
  <c r="E86" i="1"/>
  <c r="D86" i="1"/>
  <c r="AD86" i="1" s="1"/>
  <c r="C86" i="1"/>
  <c r="AC86" i="1" s="1"/>
  <c r="FO85" i="1"/>
  <c r="FK85" i="1"/>
  <c r="FJ85" i="1"/>
  <c r="FI85" i="1"/>
  <c r="FH85" i="1"/>
  <c r="BI85" i="1"/>
  <c r="BE85" i="1"/>
  <c r="BF85" i="1" s="1"/>
  <c r="AS85" i="1"/>
  <c r="AT85" i="1" s="1"/>
  <c r="AO85" i="1"/>
  <c r="AP85" i="1" s="1"/>
  <c r="AH85" i="1"/>
  <c r="AG85" i="1"/>
  <c r="AD85" i="1"/>
  <c r="AC85" i="1"/>
  <c r="X85" i="1"/>
  <c r="BY85" i="1" s="1"/>
  <c r="W85" i="1"/>
  <c r="BU85" i="1" s="1"/>
  <c r="BV85" i="1" s="1"/>
  <c r="V85" i="1"/>
  <c r="BQ85" i="1" s="1"/>
  <c r="U85" i="1"/>
  <c r="BM85" i="1" s="1"/>
  <c r="BN85" i="1" s="1"/>
  <c r="T85" i="1"/>
  <c r="S85" i="1"/>
  <c r="R85" i="1"/>
  <c r="BA85" i="1" s="1"/>
  <c r="BB85" i="1" s="1"/>
  <c r="Q85" i="1"/>
  <c r="AW85" i="1" s="1"/>
  <c r="P85" i="1"/>
  <c r="O85" i="1"/>
  <c r="N85" i="1"/>
  <c r="AN85" i="1" s="1"/>
  <c r="M85" i="1"/>
  <c r="AM85" i="1" s="1"/>
  <c r="L85" i="1"/>
  <c r="K85" i="1"/>
  <c r="AK85" i="1" s="1"/>
  <c r="CC85" i="1" s="1"/>
  <c r="J85" i="1"/>
  <c r="AJ85" i="1" s="1"/>
  <c r="I85" i="1"/>
  <c r="AI85" i="1" s="1"/>
  <c r="H85" i="1"/>
  <c r="G85" i="1"/>
  <c r="F85" i="1"/>
  <c r="AF85" i="1" s="1"/>
  <c r="E85" i="1"/>
  <c r="AE85" i="1" s="1"/>
  <c r="D85" i="1"/>
  <c r="C85" i="1"/>
  <c r="FO84" i="1"/>
  <c r="FK84" i="1"/>
  <c r="FJ84" i="1"/>
  <c r="FN84" i="1" s="1"/>
  <c r="FI84" i="1"/>
  <c r="FH84" i="1"/>
  <c r="CE84" i="1"/>
  <c r="BU84" i="1"/>
  <c r="BQ84" i="1"/>
  <c r="BR84" i="1" s="1"/>
  <c r="BI84" i="1"/>
  <c r="BE84" i="1"/>
  <c r="AS84" i="1"/>
  <c r="AN84" i="1"/>
  <c r="AM84" i="1"/>
  <c r="AK84" i="1"/>
  <c r="CC84" i="1" s="1"/>
  <c r="AJ84" i="1"/>
  <c r="AI84" i="1"/>
  <c r="BJ84" i="1" s="1"/>
  <c r="AE84" i="1"/>
  <c r="X84" i="1"/>
  <c r="BY84" i="1" s="1"/>
  <c r="BZ84" i="1" s="1"/>
  <c r="W84" i="1"/>
  <c r="V84" i="1"/>
  <c r="U84" i="1"/>
  <c r="BM84" i="1" s="1"/>
  <c r="T84" i="1"/>
  <c r="S84" i="1"/>
  <c r="R84" i="1"/>
  <c r="BA84" i="1" s="1"/>
  <c r="BB84" i="1" s="1"/>
  <c r="Q84" i="1"/>
  <c r="AW84" i="1" s="1"/>
  <c r="P84" i="1"/>
  <c r="O84" i="1"/>
  <c r="AO84" i="1" s="1"/>
  <c r="N84" i="1"/>
  <c r="M84" i="1"/>
  <c r="L84" i="1"/>
  <c r="CD84" i="1" s="1"/>
  <c r="K84" i="1"/>
  <c r="J84" i="1"/>
  <c r="I84" i="1"/>
  <c r="H84" i="1"/>
  <c r="AH84" i="1" s="1"/>
  <c r="G84" i="1"/>
  <c r="AG84" i="1" s="1"/>
  <c r="F84" i="1"/>
  <c r="AF84" i="1" s="1"/>
  <c r="E84" i="1"/>
  <c r="D84" i="1"/>
  <c r="AD84" i="1" s="1"/>
  <c r="C84" i="1"/>
  <c r="AC84" i="1" s="1"/>
  <c r="FO83" i="1"/>
  <c r="FM83" i="1"/>
  <c r="FK83" i="1"/>
  <c r="FJ83" i="1"/>
  <c r="FI83" i="1"/>
  <c r="FH83" i="1"/>
  <c r="CE83" i="1"/>
  <c r="CD83" i="1"/>
  <c r="BU83" i="1"/>
  <c r="BV83" i="1" s="1"/>
  <c r="BR83" i="1"/>
  <c r="BM83" i="1"/>
  <c r="BN83" i="1" s="1"/>
  <c r="BJ83" i="1"/>
  <c r="BI83" i="1"/>
  <c r="BF83" i="1"/>
  <c r="BE83" i="1"/>
  <c r="AO83" i="1"/>
  <c r="AP83" i="1" s="1"/>
  <c r="AN83" i="1"/>
  <c r="AL83" i="1"/>
  <c r="AK83" i="1"/>
  <c r="CC83" i="1" s="1"/>
  <c r="AH83" i="1"/>
  <c r="AG83" i="1"/>
  <c r="AC83" i="1"/>
  <c r="X83" i="1"/>
  <c r="BY83" i="1" s="1"/>
  <c r="W83" i="1"/>
  <c r="V83" i="1"/>
  <c r="BQ83" i="1" s="1"/>
  <c r="U83" i="1"/>
  <c r="T83" i="1"/>
  <c r="S83" i="1"/>
  <c r="R83" i="1"/>
  <c r="BA83" i="1" s="1"/>
  <c r="BB83" i="1" s="1"/>
  <c r="Q83" i="1"/>
  <c r="AW83" i="1" s="1"/>
  <c r="AX83" i="1" s="1"/>
  <c r="P83" i="1"/>
  <c r="AS83" i="1" s="1"/>
  <c r="AT83" i="1" s="1"/>
  <c r="O83" i="1"/>
  <c r="N83" i="1"/>
  <c r="M83" i="1"/>
  <c r="AM83" i="1" s="1"/>
  <c r="L83" i="1"/>
  <c r="K83" i="1"/>
  <c r="J83" i="1"/>
  <c r="AJ83" i="1" s="1"/>
  <c r="I83" i="1"/>
  <c r="AI83" i="1" s="1"/>
  <c r="H83" i="1"/>
  <c r="G83" i="1"/>
  <c r="F83" i="1"/>
  <c r="AF83" i="1" s="1"/>
  <c r="E83" i="1"/>
  <c r="AE83" i="1" s="1"/>
  <c r="D83" i="1"/>
  <c r="AD83" i="1" s="1"/>
  <c r="C83" i="1"/>
  <c r="FO82" i="1"/>
  <c r="FK82" i="1"/>
  <c r="FJ82" i="1"/>
  <c r="FN82" i="1" s="1"/>
  <c r="FI82" i="1"/>
  <c r="FH82" i="1"/>
  <c r="CE82" i="1"/>
  <c r="BB82" i="1"/>
  <c r="AW82" i="1"/>
  <c r="AX82" i="1" s="1"/>
  <c r="AS82" i="1"/>
  <c r="AT82" i="1" s="1"/>
  <c r="AN82" i="1"/>
  <c r="AM82" i="1"/>
  <c r="X82" i="1"/>
  <c r="BY82" i="1" s="1"/>
  <c r="BZ82" i="1" s="1"/>
  <c r="W82" i="1"/>
  <c r="BU82" i="1" s="1"/>
  <c r="BV82" i="1" s="1"/>
  <c r="V82" i="1"/>
  <c r="BQ82" i="1" s="1"/>
  <c r="BR82" i="1" s="1"/>
  <c r="U82" i="1"/>
  <c r="BM82" i="1" s="1"/>
  <c r="T82" i="1"/>
  <c r="BI82" i="1" s="1"/>
  <c r="BJ82" i="1" s="1"/>
  <c r="S82" i="1"/>
  <c r="BE82" i="1" s="1"/>
  <c r="BF82" i="1" s="1"/>
  <c r="R82" i="1"/>
  <c r="BA82" i="1" s="1"/>
  <c r="Q82" i="1"/>
  <c r="P82" i="1"/>
  <c r="O82" i="1"/>
  <c r="AO82" i="1" s="1"/>
  <c r="N82" i="1"/>
  <c r="M82" i="1"/>
  <c r="L82" i="1"/>
  <c r="AL82" i="1" s="1"/>
  <c r="K82" i="1"/>
  <c r="AK82" i="1" s="1"/>
  <c r="CC82" i="1" s="1"/>
  <c r="J82" i="1"/>
  <c r="AJ82" i="1" s="1"/>
  <c r="I82" i="1"/>
  <c r="AI82" i="1" s="1"/>
  <c r="H82" i="1"/>
  <c r="AH82" i="1" s="1"/>
  <c r="G82" i="1"/>
  <c r="AG82" i="1" s="1"/>
  <c r="F82" i="1"/>
  <c r="AF82" i="1" s="1"/>
  <c r="E82" i="1"/>
  <c r="AE82" i="1" s="1"/>
  <c r="D82" i="1"/>
  <c r="AD82" i="1" s="1"/>
  <c r="C82" i="1"/>
  <c r="AC82" i="1" s="1"/>
  <c r="FO81" i="1"/>
  <c r="FK81" i="1"/>
  <c r="FJ81" i="1"/>
  <c r="FI81" i="1"/>
  <c r="FH81" i="1"/>
  <c r="CE81" i="1"/>
  <c r="BI81" i="1"/>
  <c r="BE81" i="1"/>
  <c r="BF81" i="1" s="1"/>
  <c r="AW81" i="1"/>
  <c r="AX81" i="1" s="1"/>
  <c r="AP81" i="1"/>
  <c r="AN81" i="1"/>
  <c r="AM81" i="1"/>
  <c r="AH81" i="1"/>
  <c r="AG81" i="1"/>
  <c r="AF81" i="1"/>
  <c r="AE81" i="1"/>
  <c r="X81" i="1"/>
  <c r="BY81" i="1" s="1"/>
  <c r="W81" i="1"/>
  <c r="BU81" i="1" s="1"/>
  <c r="V81" i="1"/>
  <c r="BQ81" i="1" s="1"/>
  <c r="U81" i="1"/>
  <c r="BM81" i="1" s="1"/>
  <c r="BN81" i="1" s="1"/>
  <c r="T81" i="1"/>
  <c r="S81" i="1"/>
  <c r="R81" i="1"/>
  <c r="BA81" i="1" s="1"/>
  <c r="BB81" i="1" s="1"/>
  <c r="Q81" i="1"/>
  <c r="P81" i="1"/>
  <c r="AS81" i="1" s="1"/>
  <c r="O81" i="1"/>
  <c r="AO81" i="1" s="1"/>
  <c r="N81" i="1"/>
  <c r="M81" i="1"/>
  <c r="L81" i="1"/>
  <c r="K81" i="1"/>
  <c r="AK81" i="1" s="1"/>
  <c r="CC81" i="1" s="1"/>
  <c r="J81" i="1"/>
  <c r="AJ81" i="1" s="1"/>
  <c r="I81" i="1"/>
  <c r="AI81" i="1" s="1"/>
  <c r="H81" i="1"/>
  <c r="G81" i="1"/>
  <c r="F81" i="1"/>
  <c r="E81" i="1"/>
  <c r="D81" i="1"/>
  <c r="AD81" i="1" s="1"/>
  <c r="C81" i="1"/>
  <c r="AC81" i="1" s="1"/>
  <c r="FO80" i="1"/>
  <c r="FK80" i="1"/>
  <c r="FJ80" i="1"/>
  <c r="FI80" i="1"/>
  <c r="FH80" i="1"/>
  <c r="CE80" i="1"/>
  <c r="CD80" i="1"/>
  <c r="BU80" i="1"/>
  <c r="BV80" i="1" s="1"/>
  <c r="BQ80" i="1"/>
  <c r="BI80" i="1"/>
  <c r="BJ80" i="1" s="1"/>
  <c r="AN80" i="1"/>
  <c r="AM80" i="1"/>
  <c r="AL80" i="1"/>
  <c r="AK80" i="1"/>
  <c r="CC80" i="1" s="1"/>
  <c r="AJ80" i="1"/>
  <c r="AI80" i="1"/>
  <c r="BR80" i="1" s="1"/>
  <c r="AH80" i="1"/>
  <c r="AG80" i="1"/>
  <c r="X80" i="1"/>
  <c r="BY80" i="1" s="1"/>
  <c r="W80" i="1"/>
  <c r="V80" i="1"/>
  <c r="U80" i="1"/>
  <c r="BM80" i="1" s="1"/>
  <c r="T80" i="1"/>
  <c r="S80" i="1"/>
  <c r="BE80" i="1" s="1"/>
  <c r="BF80" i="1" s="1"/>
  <c r="R80" i="1"/>
  <c r="BA80" i="1" s="1"/>
  <c r="Q80" i="1"/>
  <c r="AW80" i="1" s="1"/>
  <c r="P80" i="1"/>
  <c r="AS80" i="1" s="1"/>
  <c r="O80" i="1"/>
  <c r="AO80" i="1" s="1"/>
  <c r="AP80" i="1" s="1"/>
  <c r="N80" i="1"/>
  <c r="M80" i="1"/>
  <c r="L80" i="1"/>
  <c r="K80" i="1"/>
  <c r="J80" i="1"/>
  <c r="I80" i="1"/>
  <c r="H80" i="1"/>
  <c r="G80" i="1"/>
  <c r="F80" i="1"/>
  <c r="AF80" i="1" s="1"/>
  <c r="E80" i="1"/>
  <c r="AE80" i="1" s="1"/>
  <c r="D80" i="1"/>
  <c r="AD80" i="1" s="1"/>
  <c r="C80" i="1"/>
  <c r="AC80" i="1" s="1"/>
  <c r="FO79" i="1"/>
  <c r="FK79" i="1"/>
  <c r="FJ79" i="1"/>
  <c r="FI79" i="1"/>
  <c r="FH79" i="1"/>
  <c r="CE79" i="1"/>
  <c r="CD79" i="1"/>
  <c r="BV79" i="1"/>
  <c r="BQ79" i="1"/>
  <c r="BR79" i="1" s="1"/>
  <c r="BM79" i="1"/>
  <c r="BN79" i="1" s="1"/>
  <c r="BI79" i="1"/>
  <c r="BE79" i="1"/>
  <c r="BF79" i="1" s="1"/>
  <c r="AW79" i="1"/>
  <c r="AX79" i="1" s="1"/>
  <c r="AO79" i="1"/>
  <c r="AN79" i="1"/>
  <c r="AM79" i="1"/>
  <c r="AL79" i="1"/>
  <c r="AK79" i="1"/>
  <c r="CC79" i="1" s="1"/>
  <c r="AH79" i="1"/>
  <c r="AG79" i="1"/>
  <c r="AE79" i="1"/>
  <c r="AD79" i="1"/>
  <c r="X79" i="1"/>
  <c r="BY79" i="1" s="1"/>
  <c r="W79" i="1"/>
  <c r="BU79" i="1" s="1"/>
  <c r="V79" i="1"/>
  <c r="U79" i="1"/>
  <c r="T79" i="1"/>
  <c r="S79" i="1"/>
  <c r="R79" i="1"/>
  <c r="BA79" i="1" s="1"/>
  <c r="BB79" i="1" s="1"/>
  <c r="Q79" i="1"/>
  <c r="P79" i="1"/>
  <c r="AS79" i="1" s="1"/>
  <c r="O79" i="1"/>
  <c r="N79" i="1"/>
  <c r="M79" i="1"/>
  <c r="L79" i="1"/>
  <c r="K79" i="1"/>
  <c r="J79" i="1"/>
  <c r="AJ79" i="1" s="1"/>
  <c r="I79" i="1"/>
  <c r="AI79" i="1" s="1"/>
  <c r="BJ79" i="1" s="1"/>
  <c r="H79" i="1"/>
  <c r="G79" i="1"/>
  <c r="F79" i="1"/>
  <c r="AF79" i="1" s="1"/>
  <c r="E79" i="1"/>
  <c r="D79" i="1"/>
  <c r="C79" i="1"/>
  <c r="AC79" i="1" s="1"/>
  <c r="FO78" i="1"/>
  <c r="FK78" i="1"/>
  <c r="FJ78" i="1"/>
  <c r="FI78" i="1"/>
  <c r="FH78" i="1"/>
  <c r="CE78" i="1"/>
  <c r="CD78" i="1"/>
  <c r="BI78" i="1"/>
  <c r="BJ78" i="1" s="1"/>
  <c r="BE78" i="1"/>
  <c r="BF78" i="1" s="1"/>
  <c r="BA78" i="1"/>
  <c r="BB78" i="1" s="1"/>
  <c r="AX78" i="1"/>
  <c r="AS78" i="1"/>
  <c r="AT78" i="1" s="1"/>
  <c r="AN78" i="1"/>
  <c r="AM78" i="1"/>
  <c r="AL78" i="1"/>
  <c r="AI78" i="1"/>
  <c r="AH78" i="1"/>
  <c r="AG78" i="1"/>
  <c r="AF78" i="1"/>
  <c r="X78" i="1"/>
  <c r="BY78" i="1" s="1"/>
  <c r="BZ78" i="1" s="1"/>
  <c r="W78" i="1"/>
  <c r="BU78" i="1" s="1"/>
  <c r="BV78" i="1" s="1"/>
  <c r="V78" i="1"/>
  <c r="BQ78" i="1" s="1"/>
  <c r="BR78" i="1" s="1"/>
  <c r="U78" i="1"/>
  <c r="BM78" i="1" s="1"/>
  <c r="T78" i="1"/>
  <c r="S78" i="1"/>
  <c r="R78" i="1"/>
  <c r="Q78" i="1"/>
  <c r="AW78" i="1" s="1"/>
  <c r="P78" i="1"/>
  <c r="O78" i="1"/>
  <c r="AO78" i="1" s="1"/>
  <c r="AP78" i="1" s="1"/>
  <c r="N78" i="1"/>
  <c r="M78" i="1"/>
  <c r="L78" i="1"/>
  <c r="K78" i="1"/>
  <c r="AK78" i="1" s="1"/>
  <c r="CC78" i="1" s="1"/>
  <c r="J78" i="1"/>
  <c r="AJ78" i="1" s="1"/>
  <c r="I78" i="1"/>
  <c r="H78" i="1"/>
  <c r="G78" i="1"/>
  <c r="F78" i="1"/>
  <c r="E78" i="1"/>
  <c r="AE78" i="1" s="1"/>
  <c r="D78" i="1"/>
  <c r="AD78" i="1" s="1"/>
  <c r="C78" i="1"/>
  <c r="AC78" i="1" s="1"/>
  <c r="FO77" i="1"/>
  <c r="FK77" i="1"/>
  <c r="FJ77" i="1"/>
  <c r="FI77" i="1"/>
  <c r="FH77" i="1"/>
  <c r="CD77" i="1"/>
  <c r="BU77" i="1"/>
  <c r="BV77" i="1" s="1"/>
  <c r="BM77" i="1"/>
  <c r="BN77" i="1" s="1"/>
  <c r="BI77" i="1"/>
  <c r="BJ77" i="1" s="1"/>
  <c r="BE77" i="1"/>
  <c r="BF77" i="1" s="1"/>
  <c r="AN77" i="1"/>
  <c r="AL77" i="1"/>
  <c r="AK77" i="1"/>
  <c r="CC77" i="1" s="1"/>
  <c r="AH77" i="1"/>
  <c r="AG77" i="1"/>
  <c r="AF77" i="1"/>
  <c r="AC77" i="1"/>
  <c r="X77" i="1"/>
  <c r="BY77" i="1" s="1"/>
  <c r="W77" i="1"/>
  <c r="V77" i="1"/>
  <c r="BQ77" i="1" s="1"/>
  <c r="BR77" i="1" s="1"/>
  <c r="U77" i="1"/>
  <c r="T77" i="1"/>
  <c r="S77" i="1"/>
  <c r="R77" i="1"/>
  <c r="BA77" i="1" s="1"/>
  <c r="BB77" i="1" s="1"/>
  <c r="Q77" i="1"/>
  <c r="AW77" i="1" s="1"/>
  <c r="AX77" i="1" s="1"/>
  <c r="P77" i="1"/>
  <c r="AS77" i="1" s="1"/>
  <c r="AT77" i="1" s="1"/>
  <c r="O77" i="1"/>
  <c r="AO77" i="1" s="1"/>
  <c r="AP77" i="1" s="1"/>
  <c r="N77" i="1"/>
  <c r="M77" i="1"/>
  <c r="L77" i="1"/>
  <c r="K77" i="1"/>
  <c r="J77" i="1"/>
  <c r="AJ77" i="1" s="1"/>
  <c r="I77" i="1"/>
  <c r="AI77" i="1" s="1"/>
  <c r="H77" i="1"/>
  <c r="G77" i="1"/>
  <c r="F77" i="1"/>
  <c r="E77" i="1"/>
  <c r="AE77" i="1" s="1"/>
  <c r="D77" i="1"/>
  <c r="AD77" i="1" s="1"/>
  <c r="C77" i="1"/>
  <c r="FO76" i="1"/>
  <c r="FK76" i="1"/>
  <c r="FJ76" i="1"/>
  <c r="FI76" i="1"/>
  <c r="FH76" i="1"/>
  <c r="CE76" i="1"/>
  <c r="CD76" i="1"/>
  <c r="CC76" i="1"/>
  <c r="BZ76" i="1"/>
  <c r="BY76" i="1"/>
  <c r="BI76" i="1"/>
  <c r="BJ76" i="1" s="1"/>
  <c r="AN76" i="1"/>
  <c r="AM76" i="1"/>
  <c r="AL76" i="1"/>
  <c r="AK76" i="1"/>
  <c r="AJ76" i="1"/>
  <c r="AI76" i="1"/>
  <c r="AH76" i="1"/>
  <c r="X76" i="1"/>
  <c r="W76" i="1"/>
  <c r="BU76" i="1" s="1"/>
  <c r="V76" i="1"/>
  <c r="BQ76" i="1" s="1"/>
  <c r="BR76" i="1" s="1"/>
  <c r="U76" i="1"/>
  <c r="BM76" i="1" s="1"/>
  <c r="T76" i="1"/>
  <c r="S76" i="1"/>
  <c r="BE76" i="1" s="1"/>
  <c r="BF76" i="1" s="1"/>
  <c r="R76" i="1"/>
  <c r="BA76" i="1" s="1"/>
  <c r="Q76" i="1"/>
  <c r="AW76" i="1" s="1"/>
  <c r="AX76" i="1" s="1"/>
  <c r="P76" i="1"/>
  <c r="AS76" i="1" s="1"/>
  <c r="AT76" i="1" s="1"/>
  <c r="O76" i="1"/>
  <c r="AO76" i="1" s="1"/>
  <c r="AP76" i="1" s="1"/>
  <c r="N76" i="1"/>
  <c r="M76" i="1"/>
  <c r="L76" i="1"/>
  <c r="K76" i="1"/>
  <c r="J76" i="1"/>
  <c r="I76" i="1"/>
  <c r="H76" i="1"/>
  <c r="G76" i="1"/>
  <c r="AG76" i="1" s="1"/>
  <c r="F76" i="1"/>
  <c r="AF76" i="1" s="1"/>
  <c r="E76" i="1"/>
  <c r="AE76" i="1" s="1"/>
  <c r="D76" i="1"/>
  <c r="AD76" i="1" s="1"/>
  <c r="C76" i="1"/>
  <c r="AC76" i="1" s="1"/>
  <c r="FO75" i="1"/>
  <c r="FK75" i="1"/>
  <c r="FJ75" i="1"/>
  <c r="FN75" i="1" s="1"/>
  <c r="FI75" i="1"/>
  <c r="FH75" i="1"/>
  <c r="CC75" i="1"/>
  <c r="BU75" i="1"/>
  <c r="BI75" i="1"/>
  <c r="BJ75" i="1" s="1"/>
  <c r="BE75" i="1"/>
  <c r="BF75" i="1" s="1"/>
  <c r="AW75" i="1"/>
  <c r="AX75" i="1" s="1"/>
  <c r="AS75" i="1"/>
  <c r="AT75" i="1" s="1"/>
  <c r="AP75" i="1"/>
  <c r="AK75" i="1"/>
  <c r="AH75" i="1"/>
  <c r="AG75" i="1"/>
  <c r="AF75" i="1"/>
  <c r="AE75" i="1"/>
  <c r="AC75" i="1"/>
  <c r="X75" i="1"/>
  <c r="BY75" i="1" s="1"/>
  <c r="W75" i="1"/>
  <c r="V75" i="1"/>
  <c r="BQ75" i="1" s="1"/>
  <c r="U75" i="1"/>
  <c r="BM75" i="1" s="1"/>
  <c r="T75" i="1"/>
  <c r="S75" i="1"/>
  <c r="R75" i="1"/>
  <c r="BA75" i="1" s="1"/>
  <c r="Q75" i="1"/>
  <c r="P75" i="1"/>
  <c r="O75" i="1"/>
  <c r="AO75" i="1" s="1"/>
  <c r="N75" i="1"/>
  <c r="AN75" i="1" s="1"/>
  <c r="M75" i="1"/>
  <c r="AM75" i="1" s="1"/>
  <c r="L75" i="1"/>
  <c r="AL75" i="1" s="1"/>
  <c r="K75" i="1"/>
  <c r="J75" i="1"/>
  <c r="AJ75" i="1" s="1"/>
  <c r="I75" i="1"/>
  <c r="AI75" i="1" s="1"/>
  <c r="BV75" i="1" s="1"/>
  <c r="H75" i="1"/>
  <c r="G75" i="1"/>
  <c r="F75" i="1"/>
  <c r="E75" i="1"/>
  <c r="D75" i="1"/>
  <c r="AD75" i="1" s="1"/>
  <c r="C75" i="1"/>
  <c r="FO74" i="1"/>
  <c r="FK74" i="1"/>
  <c r="FL74" i="1" s="1"/>
  <c r="FL75" i="1" s="1"/>
  <c r="FL76" i="1" s="1"/>
  <c r="FL77" i="1" s="1"/>
  <c r="FL78" i="1" s="1"/>
  <c r="FL79" i="1" s="1"/>
  <c r="FL80" i="1" s="1"/>
  <c r="FL81" i="1" s="1"/>
  <c r="FL82" i="1" s="1"/>
  <c r="FL83" i="1" s="1"/>
  <c r="FL84" i="1" s="1"/>
  <c r="FL85" i="1" s="1"/>
  <c r="FL86" i="1" s="1"/>
  <c r="FL87" i="1" s="1"/>
  <c r="FL88" i="1" s="1"/>
  <c r="FL89" i="1" s="1"/>
  <c r="FL90" i="1" s="1"/>
  <c r="FL91" i="1" s="1"/>
  <c r="FL92" i="1" s="1"/>
  <c r="FL93" i="1" s="1"/>
  <c r="FL94" i="1" s="1"/>
  <c r="FL95" i="1" s="1"/>
  <c r="FL96" i="1" s="1"/>
  <c r="FL97" i="1" s="1"/>
  <c r="FL98" i="1" s="1"/>
  <c r="FL99" i="1" s="1"/>
  <c r="FL100" i="1" s="1"/>
  <c r="FL101" i="1" s="1"/>
  <c r="FL102" i="1" s="1"/>
  <c r="FL103" i="1" s="1"/>
  <c r="FL104" i="1" s="1"/>
  <c r="FL105" i="1" s="1"/>
  <c r="FL106" i="1" s="1"/>
  <c r="FL107" i="1" s="1"/>
  <c r="FL108" i="1" s="1"/>
  <c r="FL109" i="1" s="1"/>
  <c r="FL110" i="1" s="1"/>
  <c r="FL111" i="1" s="1"/>
  <c r="FL112" i="1" s="1"/>
  <c r="FL113" i="1" s="1"/>
  <c r="FL114" i="1" s="1"/>
  <c r="FL115" i="1" s="1"/>
  <c r="FL116" i="1" s="1"/>
  <c r="FL117" i="1" s="1"/>
  <c r="FL118" i="1" s="1"/>
  <c r="FL119" i="1" s="1"/>
  <c r="FL120" i="1" s="1"/>
  <c r="FL121" i="1" s="1"/>
  <c r="FL122" i="1" s="1"/>
  <c r="FL123" i="1" s="1"/>
  <c r="FL124" i="1" s="1"/>
  <c r="FL125" i="1" s="1"/>
  <c r="FL126" i="1" s="1"/>
  <c r="FL127" i="1" s="1"/>
  <c r="FJ74" i="1"/>
  <c r="FM74" i="1" s="1"/>
  <c r="FI74" i="1"/>
  <c r="FH74" i="1"/>
  <c r="CE74" i="1"/>
  <c r="BQ74" i="1"/>
  <c r="AN74" i="1"/>
  <c r="AM74" i="1"/>
  <c r="AL74" i="1"/>
  <c r="AK74" i="1"/>
  <c r="CC74" i="1" s="1"/>
  <c r="AJ74" i="1"/>
  <c r="AI74" i="1"/>
  <c r="X74" i="1"/>
  <c r="BY74" i="1" s="1"/>
  <c r="W74" i="1"/>
  <c r="BU74" i="1" s="1"/>
  <c r="V74" i="1"/>
  <c r="U74" i="1"/>
  <c r="BM74" i="1" s="1"/>
  <c r="T74" i="1"/>
  <c r="BI74" i="1" s="1"/>
  <c r="BJ74" i="1" s="1"/>
  <c r="S74" i="1"/>
  <c r="BE74" i="1" s="1"/>
  <c r="BF74" i="1" s="1"/>
  <c r="R74" i="1"/>
  <c r="BA74" i="1" s="1"/>
  <c r="BB74" i="1" s="1"/>
  <c r="Q74" i="1"/>
  <c r="AW74" i="1" s="1"/>
  <c r="AX74" i="1" s="1"/>
  <c r="P74" i="1"/>
  <c r="AS74" i="1" s="1"/>
  <c r="AT74" i="1" s="1"/>
  <c r="O74" i="1"/>
  <c r="AO74" i="1" s="1"/>
  <c r="AP74" i="1" s="1"/>
  <c r="N74" i="1"/>
  <c r="M74" i="1"/>
  <c r="L74" i="1"/>
  <c r="CD74" i="1" s="1"/>
  <c r="K74" i="1"/>
  <c r="J74" i="1"/>
  <c r="I74" i="1"/>
  <c r="H74" i="1"/>
  <c r="AH74" i="1" s="1"/>
  <c r="G74" i="1"/>
  <c r="AG74" i="1" s="1"/>
  <c r="F74" i="1"/>
  <c r="AF74" i="1" s="1"/>
  <c r="E74" i="1"/>
  <c r="AE74" i="1" s="1"/>
  <c r="D74" i="1"/>
  <c r="AD74" i="1" s="1"/>
  <c r="C74" i="1"/>
  <c r="AC74" i="1" s="1"/>
  <c r="FO73" i="1"/>
  <c r="FK73" i="1"/>
  <c r="FJ73" i="1"/>
  <c r="FI73" i="1"/>
  <c r="FH73" i="1"/>
  <c r="CE73" i="1"/>
  <c r="CD73" i="1"/>
  <c r="CC73" i="1"/>
  <c r="BV73" i="1"/>
  <c r="BR73" i="1"/>
  <c r="BQ73" i="1"/>
  <c r="BJ73" i="1"/>
  <c r="BI73" i="1"/>
  <c r="BE73" i="1"/>
  <c r="BF73" i="1" s="1"/>
  <c r="AW73" i="1"/>
  <c r="AX73" i="1" s="1"/>
  <c r="AS73" i="1"/>
  <c r="AT73" i="1" s="1"/>
  <c r="AP73" i="1"/>
  <c r="AH73" i="1"/>
  <c r="AG73" i="1"/>
  <c r="AF73" i="1"/>
  <c r="AE73" i="1"/>
  <c r="AD73" i="1"/>
  <c r="AC73" i="1"/>
  <c r="X73" i="1"/>
  <c r="BY73" i="1" s="1"/>
  <c r="BZ73" i="1" s="1"/>
  <c r="W73" i="1"/>
  <c r="BU73" i="1" s="1"/>
  <c r="V73" i="1"/>
  <c r="U73" i="1"/>
  <c r="BM73" i="1" s="1"/>
  <c r="BN73" i="1" s="1"/>
  <c r="T73" i="1"/>
  <c r="S73" i="1"/>
  <c r="R73" i="1"/>
  <c r="BA73" i="1" s="1"/>
  <c r="BB73" i="1" s="1"/>
  <c r="Q73" i="1"/>
  <c r="P73" i="1"/>
  <c r="O73" i="1"/>
  <c r="AO73" i="1" s="1"/>
  <c r="N73" i="1"/>
  <c r="AN73" i="1" s="1"/>
  <c r="M73" i="1"/>
  <c r="AM73" i="1" s="1"/>
  <c r="L73" i="1"/>
  <c r="AL73" i="1" s="1"/>
  <c r="K73" i="1"/>
  <c r="AK73" i="1" s="1"/>
  <c r="J73" i="1"/>
  <c r="AJ73" i="1" s="1"/>
  <c r="I73" i="1"/>
  <c r="AI73" i="1" s="1"/>
  <c r="H73" i="1"/>
  <c r="G73" i="1"/>
  <c r="F73" i="1"/>
  <c r="E73" i="1"/>
  <c r="D73" i="1"/>
  <c r="C73" i="1"/>
  <c r="FO72" i="1"/>
  <c r="FN72" i="1"/>
  <c r="FM72" i="1"/>
  <c r="FK72" i="1"/>
  <c r="FJ72" i="1"/>
  <c r="FI72" i="1"/>
  <c r="FH72" i="1"/>
  <c r="CE72" i="1"/>
  <c r="CC72" i="1"/>
  <c r="BQ72" i="1"/>
  <c r="BR72" i="1" s="1"/>
  <c r="BA72" i="1"/>
  <c r="BB72" i="1" s="1"/>
  <c r="AW72" i="1"/>
  <c r="AX72" i="1" s="1"/>
  <c r="AS72" i="1"/>
  <c r="AT72" i="1" s="1"/>
  <c r="AN72" i="1"/>
  <c r="AM72" i="1"/>
  <c r="AL72" i="1"/>
  <c r="AJ72" i="1"/>
  <c r="AI72" i="1"/>
  <c r="AF72" i="1"/>
  <c r="AE72" i="1"/>
  <c r="X72" i="1"/>
  <c r="BY72" i="1" s="1"/>
  <c r="BZ72" i="1" s="1"/>
  <c r="W72" i="1"/>
  <c r="BU72" i="1" s="1"/>
  <c r="BV72" i="1" s="1"/>
  <c r="V72" i="1"/>
  <c r="U72" i="1"/>
  <c r="BM72" i="1" s="1"/>
  <c r="T72" i="1"/>
  <c r="BI72" i="1" s="1"/>
  <c r="BJ72" i="1" s="1"/>
  <c r="S72" i="1"/>
  <c r="BE72" i="1" s="1"/>
  <c r="BF72" i="1" s="1"/>
  <c r="R72" i="1"/>
  <c r="Q72" i="1"/>
  <c r="P72" i="1"/>
  <c r="O72" i="1"/>
  <c r="AO72" i="1" s="1"/>
  <c r="AP72" i="1" s="1"/>
  <c r="N72" i="1"/>
  <c r="M72" i="1"/>
  <c r="L72" i="1"/>
  <c r="CD72" i="1" s="1"/>
  <c r="K72" i="1"/>
  <c r="AK72" i="1" s="1"/>
  <c r="J72" i="1"/>
  <c r="I72" i="1"/>
  <c r="H72" i="1"/>
  <c r="AH72" i="1" s="1"/>
  <c r="G72" i="1"/>
  <c r="AG72" i="1" s="1"/>
  <c r="F72" i="1"/>
  <c r="E72" i="1"/>
  <c r="D72" i="1"/>
  <c r="AD72" i="1" s="1"/>
  <c r="C72" i="1"/>
  <c r="AC72" i="1" s="1"/>
  <c r="FO71" i="1"/>
  <c r="FM71" i="1"/>
  <c r="FK71" i="1"/>
  <c r="FJ71" i="1"/>
  <c r="FN71" i="1" s="1"/>
  <c r="FI71" i="1"/>
  <c r="FH71" i="1"/>
  <c r="CF71" i="1"/>
  <c r="BU71" i="1"/>
  <c r="BV71" i="1" s="1"/>
  <c r="BQ71" i="1"/>
  <c r="BR71" i="1" s="1"/>
  <c r="BN71" i="1"/>
  <c r="BI71" i="1"/>
  <c r="BJ71" i="1" s="1"/>
  <c r="BE71" i="1"/>
  <c r="BF71" i="1" s="1"/>
  <c r="AK71" i="1"/>
  <c r="CC71" i="1" s="1"/>
  <c r="AH71" i="1"/>
  <c r="AG71" i="1"/>
  <c r="AF71" i="1"/>
  <c r="AE71" i="1"/>
  <c r="AD71" i="1"/>
  <c r="X71" i="1"/>
  <c r="BY71" i="1" s="1"/>
  <c r="BZ71" i="1" s="1"/>
  <c r="W71" i="1"/>
  <c r="V71" i="1"/>
  <c r="U71" i="1"/>
  <c r="BM71" i="1" s="1"/>
  <c r="T71" i="1"/>
  <c r="S71" i="1"/>
  <c r="R71" i="1"/>
  <c r="BA71" i="1" s="1"/>
  <c r="BB71" i="1" s="1"/>
  <c r="Q71" i="1"/>
  <c r="AW71" i="1" s="1"/>
  <c r="AX71" i="1" s="1"/>
  <c r="P71" i="1"/>
  <c r="AS71" i="1" s="1"/>
  <c r="AT71" i="1" s="1"/>
  <c r="O71" i="1"/>
  <c r="AO71" i="1" s="1"/>
  <c r="AP71" i="1" s="1"/>
  <c r="N71" i="1"/>
  <c r="AN71" i="1" s="1"/>
  <c r="M71" i="1"/>
  <c r="L71" i="1"/>
  <c r="K71" i="1"/>
  <c r="J71" i="1"/>
  <c r="AJ71" i="1" s="1"/>
  <c r="I71" i="1"/>
  <c r="AI71" i="1" s="1"/>
  <c r="H71" i="1"/>
  <c r="G71" i="1"/>
  <c r="F71" i="1"/>
  <c r="E71" i="1"/>
  <c r="D71" i="1"/>
  <c r="C71" i="1"/>
  <c r="AC71" i="1" s="1"/>
  <c r="FO70" i="1"/>
  <c r="FN70" i="1"/>
  <c r="FM70" i="1"/>
  <c r="FK70" i="1"/>
  <c r="FJ70" i="1"/>
  <c r="FI70" i="1"/>
  <c r="FH70" i="1"/>
  <c r="CE70" i="1"/>
  <c r="CD70" i="1"/>
  <c r="BY70" i="1"/>
  <c r="BZ70" i="1" s="1"/>
  <c r="BV70" i="1"/>
  <c r="BI70" i="1"/>
  <c r="BJ70" i="1" s="1"/>
  <c r="BA70" i="1"/>
  <c r="BB70" i="1" s="1"/>
  <c r="AW70" i="1"/>
  <c r="AX70" i="1" s="1"/>
  <c r="AS70" i="1"/>
  <c r="AT70" i="1" s="1"/>
  <c r="AN70" i="1"/>
  <c r="AM70" i="1"/>
  <c r="AK70" i="1"/>
  <c r="CC70" i="1" s="1"/>
  <c r="AI70" i="1"/>
  <c r="AH70" i="1"/>
  <c r="AF70" i="1"/>
  <c r="AE70" i="1"/>
  <c r="X70" i="1"/>
  <c r="W70" i="1"/>
  <c r="BU70" i="1" s="1"/>
  <c r="V70" i="1"/>
  <c r="BQ70" i="1" s="1"/>
  <c r="BR70" i="1" s="1"/>
  <c r="U70" i="1"/>
  <c r="BM70" i="1" s="1"/>
  <c r="T70" i="1"/>
  <c r="S70" i="1"/>
  <c r="BE70" i="1" s="1"/>
  <c r="BF70" i="1" s="1"/>
  <c r="R70" i="1"/>
  <c r="Q70" i="1"/>
  <c r="P70" i="1"/>
  <c r="O70" i="1"/>
  <c r="AO70" i="1" s="1"/>
  <c r="AP70" i="1" s="1"/>
  <c r="N70" i="1"/>
  <c r="M70" i="1"/>
  <c r="L70" i="1"/>
  <c r="AL70" i="1" s="1"/>
  <c r="K70" i="1"/>
  <c r="J70" i="1"/>
  <c r="AJ70" i="1" s="1"/>
  <c r="I70" i="1"/>
  <c r="H70" i="1"/>
  <c r="G70" i="1"/>
  <c r="AG70" i="1" s="1"/>
  <c r="F70" i="1"/>
  <c r="E70" i="1"/>
  <c r="D70" i="1"/>
  <c r="AD70" i="1" s="1"/>
  <c r="C70" i="1"/>
  <c r="AC70" i="1" s="1"/>
  <c r="FO69" i="1"/>
  <c r="FK69" i="1"/>
  <c r="FJ69" i="1"/>
  <c r="FI69" i="1"/>
  <c r="FH69" i="1"/>
  <c r="BU69" i="1"/>
  <c r="BV69" i="1" s="1"/>
  <c r="BQ69" i="1"/>
  <c r="BR69" i="1" s="1"/>
  <c r="BM69" i="1"/>
  <c r="BN69" i="1" s="1"/>
  <c r="BI69" i="1"/>
  <c r="BJ69" i="1" s="1"/>
  <c r="BE69" i="1"/>
  <c r="BF69" i="1" s="1"/>
  <c r="AS69" i="1"/>
  <c r="AH69" i="1"/>
  <c r="AG69" i="1"/>
  <c r="AE69" i="1"/>
  <c r="AD69" i="1"/>
  <c r="AC69" i="1"/>
  <c r="X69" i="1"/>
  <c r="BY69" i="1" s="1"/>
  <c r="W69" i="1"/>
  <c r="V69" i="1"/>
  <c r="U69" i="1"/>
  <c r="T69" i="1"/>
  <c r="S69" i="1"/>
  <c r="R69" i="1"/>
  <c r="BA69" i="1" s="1"/>
  <c r="BB69" i="1" s="1"/>
  <c r="Q69" i="1"/>
  <c r="AW69" i="1" s="1"/>
  <c r="AX69" i="1" s="1"/>
  <c r="P69" i="1"/>
  <c r="O69" i="1"/>
  <c r="AO69" i="1" s="1"/>
  <c r="AP69" i="1" s="1"/>
  <c r="N69" i="1"/>
  <c r="AN69" i="1" s="1"/>
  <c r="M69" i="1"/>
  <c r="CE69" i="1" s="1"/>
  <c r="L69" i="1"/>
  <c r="AL69" i="1" s="1"/>
  <c r="K69" i="1"/>
  <c r="AK69" i="1" s="1"/>
  <c r="CC69" i="1" s="1"/>
  <c r="J69" i="1"/>
  <c r="AJ69" i="1" s="1"/>
  <c r="I69" i="1"/>
  <c r="AI69" i="1" s="1"/>
  <c r="AT69" i="1" s="1"/>
  <c r="H69" i="1"/>
  <c r="G69" i="1"/>
  <c r="F69" i="1"/>
  <c r="AF69" i="1" s="1"/>
  <c r="E69" i="1"/>
  <c r="D69" i="1"/>
  <c r="C69" i="1"/>
  <c r="FO68" i="1"/>
  <c r="FN68" i="1"/>
  <c r="FK68" i="1"/>
  <c r="FJ68" i="1"/>
  <c r="FM68" i="1" s="1"/>
  <c r="FI68" i="1"/>
  <c r="FH68" i="1"/>
  <c r="CE68" i="1"/>
  <c r="BY68" i="1"/>
  <c r="BZ68" i="1" s="1"/>
  <c r="BE68" i="1"/>
  <c r="BF68" i="1" s="1"/>
  <c r="BA68" i="1"/>
  <c r="BB68" i="1" s="1"/>
  <c r="AW68" i="1"/>
  <c r="AX68" i="1" s="1"/>
  <c r="AS68" i="1"/>
  <c r="AT68" i="1" s="1"/>
  <c r="AN68" i="1"/>
  <c r="AM68" i="1"/>
  <c r="AH68" i="1"/>
  <c r="AG68" i="1"/>
  <c r="AF68" i="1"/>
  <c r="AE68" i="1"/>
  <c r="X68" i="1"/>
  <c r="W68" i="1"/>
  <c r="BU68" i="1" s="1"/>
  <c r="BV68" i="1" s="1"/>
  <c r="V68" i="1"/>
  <c r="BQ68" i="1" s="1"/>
  <c r="U68" i="1"/>
  <c r="BM68" i="1" s="1"/>
  <c r="T68" i="1"/>
  <c r="BI68" i="1" s="1"/>
  <c r="BJ68" i="1" s="1"/>
  <c r="S68" i="1"/>
  <c r="R68" i="1"/>
  <c r="Q68" i="1"/>
  <c r="P68" i="1"/>
  <c r="O68" i="1"/>
  <c r="AO68" i="1" s="1"/>
  <c r="AP68" i="1" s="1"/>
  <c r="N68" i="1"/>
  <c r="M68" i="1"/>
  <c r="L68" i="1"/>
  <c r="AL68" i="1" s="1"/>
  <c r="K68" i="1"/>
  <c r="AK68" i="1" s="1"/>
  <c r="CC68" i="1" s="1"/>
  <c r="J68" i="1"/>
  <c r="AJ68" i="1" s="1"/>
  <c r="I68" i="1"/>
  <c r="AI68" i="1" s="1"/>
  <c r="H68" i="1"/>
  <c r="G68" i="1"/>
  <c r="F68" i="1"/>
  <c r="E68" i="1"/>
  <c r="D68" i="1"/>
  <c r="AD68" i="1" s="1"/>
  <c r="C68" i="1"/>
  <c r="AC68" i="1" s="1"/>
  <c r="FO67" i="1"/>
  <c r="FK67" i="1"/>
  <c r="FJ67" i="1"/>
  <c r="FI67" i="1"/>
  <c r="FH67" i="1"/>
  <c r="CD67" i="1"/>
  <c r="BQ67" i="1"/>
  <c r="BR67" i="1" s="1"/>
  <c r="BM67" i="1"/>
  <c r="BN67" i="1" s="1"/>
  <c r="BJ67" i="1"/>
  <c r="BI67" i="1"/>
  <c r="BE67" i="1"/>
  <c r="BF67" i="1" s="1"/>
  <c r="AH67" i="1"/>
  <c r="AG67" i="1"/>
  <c r="AF67" i="1"/>
  <c r="AE67" i="1"/>
  <c r="AD67" i="1"/>
  <c r="AC67" i="1"/>
  <c r="X67" i="1"/>
  <c r="BY67" i="1" s="1"/>
  <c r="BZ67" i="1" s="1"/>
  <c r="W67" i="1"/>
  <c r="BU67" i="1" s="1"/>
  <c r="BV67" i="1" s="1"/>
  <c r="V67" i="1"/>
  <c r="U67" i="1"/>
  <c r="T67" i="1"/>
  <c r="S67" i="1"/>
  <c r="R67" i="1"/>
  <c r="BA67" i="1" s="1"/>
  <c r="BB67" i="1" s="1"/>
  <c r="Q67" i="1"/>
  <c r="AW67" i="1" s="1"/>
  <c r="AX67" i="1" s="1"/>
  <c r="P67" i="1"/>
  <c r="AS67" i="1" s="1"/>
  <c r="AT67" i="1" s="1"/>
  <c r="O67" i="1"/>
  <c r="AO67" i="1" s="1"/>
  <c r="AP67" i="1" s="1"/>
  <c r="N67" i="1"/>
  <c r="AN67" i="1" s="1"/>
  <c r="M67" i="1"/>
  <c r="AM67" i="1" s="1"/>
  <c r="L67" i="1"/>
  <c r="AL67" i="1" s="1"/>
  <c r="K67" i="1"/>
  <c r="AK67" i="1" s="1"/>
  <c r="CC67" i="1" s="1"/>
  <c r="J67" i="1"/>
  <c r="AJ67" i="1" s="1"/>
  <c r="I67" i="1"/>
  <c r="AI67" i="1" s="1"/>
  <c r="H67" i="1"/>
  <c r="G67" i="1"/>
  <c r="F67" i="1"/>
  <c r="E67" i="1"/>
  <c r="D67" i="1"/>
  <c r="C67" i="1"/>
  <c r="FO66" i="1"/>
  <c r="FN66" i="1"/>
  <c r="FK66" i="1"/>
  <c r="FJ66" i="1"/>
  <c r="FI66" i="1"/>
  <c r="FH66" i="1"/>
  <c r="CE66" i="1"/>
  <c r="CC66" i="1"/>
  <c r="BU66" i="1"/>
  <c r="BV66" i="1" s="1"/>
  <c r="BE66" i="1"/>
  <c r="BA66" i="1"/>
  <c r="BB66" i="1" s="1"/>
  <c r="AW66" i="1"/>
  <c r="AX66" i="1" s="1"/>
  <c r="AS66" i="1"/>
  <c r="AT66" i="1" s="1"/>
  <c r="AN66" i="1"/>
  <c r="AM66" i="1"/>
  <c r="AG66" i="1"/>
  <c r="AF66" i="1"/>
  <c r="AE66" i="1"/>
  <c r="X66" i="1"/>
  <c r="BY66" i="1" s="1"/>
  <c r="BZ66" i="1" s="1"/>
  <c r="W66" i="1"/>
  <c r="V66" i="1"/>
  <c r="BQ66" i="1" s="1"/>
  <c r="BR66" i="1" s="1"/>
  <c r="U66" i="1"/>
  <c r="BM66" i="1" s="1"/>
  <c r="T66" i="1"/>
  <c r="BI66" i="1" s="1"/>
  <c r="BJ66" i="1" s="1"/>
  <c r="S66" i="1"/>
  <c r="R66" i="1"/>
  <c r="Q66" i="1"/>
  <c r="P66" i="1"/>
  <c r="O66" i="1"/>
  <c r="AO66" i="1" s="1"/>
  <c r="N66" i="1"/>
  <c r="M66" i="1"/>
  <c r="L66" i="1"/>
  <c r="AL66" i="1" s="1"/>
  <c r="K66" i="1"/>
  <c r="AK66" i="1" s="1"/>
  <c r="J66" i="1"/>
  <c r="AJ66" i="1" s="1"/>
  <c r="I66" i="1"/>
  <c r="AI66" i="1" s="1"/>
  <c r="H66" i="1"/>
  <c r="AH66" i="1" s="1"/>
  <c r="G66" i="1"/>
  <c r="F66" i="1"/>
  <c r="E66" i="1"/>
  <c r="D66" i="1"/>
  <c r="AD66" i="1" s="1"/>
  <c r="C66" i="1"/>
  <c r="AC66" i="1" s="1"/>
  <c r="FO65" i="1"/>
  <c r="FK65" i="1"/>
  <c r="FJ65" i="1"/>
  <c r="FI65" i="1"/>
  <c r="FH65" i="1"/>
  <c r="CD65" i="1"/>
  <c r="BU65" i="1"/>
  <c r="BQ65" i="1"/>
  <c r="BM65" i="1"/>
  <c r="BN65" i="1" s="1"/>
  <c r="BI65" i="1"/>
  <c r="BJ65" i="1" s="1"/>
  <c r="BE65" i="1"/>
  <c r="BF65" i="1" s="1"/>
  <c r="AW65" i="1"/>
  <c r="AX65" i="1" s="1"/>
  <c r="AL65" i="1"/>
  <c r="AK65" i="1"/>
  <c r="CC65" i="1" s="1"/>
  <c r="AH65" i="1"/>
  <c r="AG65" i="1"/>
  <c r="AF65" i="1"/>
  <c r="AE65" i="1"/>
  <c r="AD65" i="1"/>
  <c r="AC65" i="1"/>
  <c r="X65" i="1"/>
  <c r="BY65" i="1" s="1"/>
  <c r="W65" i="1"/>
  <c r="V65" i="1"/>
  <c r="U65" i="1"/>
  <c r="T65" i="1"/>
  <c r="S65" i="1"/>
  <c r="R65" i="1"/>
  <c r="BA65" i="1" s="1"/>
  <c r="Q65" i="1"/>
  <c r="P65" i="1"/>
  <c r="AS65" i="1" s="1"/>
  <c r="AT65" i="1" s="1"/>
  <c r="O65" i="1"/>
  <c r="AO65" i="1" s="1"/>
  <c r="AP65" i="1" s="1"/>
  <c r="N65" i="1"/>
  <c r="AN65" i="1" s="1"/>
  <c r="M65" i="1"/>
  <c r="L65" i="1"/>
  <c r="K65" i="1"/>
  <c r="J65" i="1"/>
  <c r="AJ65" i="1" s="1"/>
  <c r="I65" i="1"/>
  <c r="AI65" i="1" s="1"/>
  <c r="BV65" i="1" s="1"/>
  <c r="H65" i="1"/>
  <c r="G65" i="1"/>
  <c r="F65" i="1"/>
  <c r="E65" i="1"/>
  <c r="D65" i="1"/>
  <c r="C65" i="1"/>
  <c r="FO64" i="1"/>
  <c r="FN64" i="1"/>
  <c r="FK64" i="1"/>
  <c r="FJ64" i="1"/>
  <c r="FI64" i="1"/>
  <c r="FH64" i="1"/>
  <c r="CE64" i="1"/>
  <c r="CD64" i="1"/>
  <c r="CC64" i="1"/>
  <c r="BY64" i="1"/>
  <c r="BZ64" i="1" s="1"/>
  <c r="BU64" i="1"/>
  <c r="BV64" i="1" s="1"/>
  <c r="BA64" i="1"/>
  <c r="AW64" i="1"/>
  <c r="AX64" i="1" s="1"/>
  <c r="AS64" i="1"/>
  <c r="AT64" i="1" s="1"/>
  <c r="AN64" i="1"/>
  <c r="AM64" i="1"/>
  <c r="AK64" i="1"/>
  <c r="AF64" i="1"/>
  <c r="AE64" i="1"/>
  <c r="X64" i="1"/>
  <c r="W64" i="1"/>
  <c r="V64" i="1"/>
  <c r="BQ64" i="1" s="1"/>
  <c r="U64" i="1"/>
  <c r="BM64" i="1" s="1"/>
  <c r="BN64" i="1" s="1"/>
  <c r="T64" i="1"/>
  <c r="BI64" i="1" s="1"/>
  <c r="BJ64" i="1" s="1"/>
  <c r="S64" i="1"/>
  <c r="BE64" i="1" s="1"/>
  <c r="BF64" i="1" s="1"/>
  <c r="R64" i="1"/>
  <c r="Q64" i="1"/>
  <c r="P64" i="1"/>
  <c r="O64" i="1"/>
  <c r="AO64" i="1" s="1"/>
  <c r="N64" i="1"/>
  <c r="M64" i="1"/>
  <c r="L64" i="1"/>
  <c r="AL64" i="1" s="1"/>
  <c r="K64" i="1"/>
  <c r="J64" i="1"/>
  <c r="AJ64" i="1" s="1"/>
  <c r="I64" i="1"/>
  <c r="AI64" i="1" s="1"/>
  <c r="H64" i="1"/>
  <c r="AH64" i="1" s="1"/>
  <c r="G64" i="1"/>
  <c r="AG64" i="1" s="1"/>
  <c r="F64" i="1"/>
  <c r="E64" i="1"/>
  <c r="D64" i="1"/>
  <c r="AD64" i="1" s="1"/>
  <c r="C64" i="1"/>
  <c r="AC64" i="1" s="1"/>
  <c r="FO63" i="1"/>
  <c r="FK63" i="1"/>
  <c r="FJ63" i="1"/>
  <c r="FI63" i="1"/>
  <c r="FH63" i="1"/>
  <c r="BU63" i="1"/>
  <c r="BV63" i="1" s="1"/>
  <c r="BI63" i="1"/>
  <c r="BJ63" i="1" s="1"/>
  <c r="BF63" i="1"/>
  <c r="BE63" i="1"/>
  <c r="AW63" i="1"/>
  <c r="AX63" i="1" s="1"/>
  <c r="AS63" i="1"/>
  <c r="AT63" i="1" s="1"/>
  <c r="AO63" i="1"/>
  <c r="AP63" i="1" s="1"/>
  <c r="AM63" i="1"/>
  <c r="AH63" i="1"/>
  <c r="AG63" i="1"/>
  <c r="AE63" i="1"/>
  <c r="AD63" i="1"/>
  <c r="X63" i="1"/>
  <c r="BY63" i="1" s="1"/>
  <c r="BZ63" i="1" s="1"/>
  <c r="W63" i="1"/>
  <c r="V63" i="1"/>
  <c r="BQ63" i="1" s="1"/>
  <c r="BR63" i="1" s="1"/>
  <c r="U63" i="1"/>
  <c r="BM63" i="1" s="1"/>
  <c r="T63" i="1"/>
  <c r="S63" i="1"/>
  <c r="R63" i="1"/>
  <c r="BA63" i="1" s="1"/>
  <c r="Q63" i="1"/>
  <c r="P63" i="1"/>
  <c r="O63" i="1"/>
  <c r="N63" i="1"/>
  <c r="AN63" i="1" s="1"/>
  <c r="M63" i="1"/>
  <c r="CE63" i="1" s="1"/>
  <c r="L63" i="1"/>
  <c r="K63" i="1"/>
  <c r="AK63" i="1" s="1"/>
  <c r="CC63" i="1" s="1"/>
  <c r="J63" i="1"/>
  <c r="AJ63" i="1" s="1"/>
  <c r="I63" i="1"/>
  <c r="AI63" i="1" s="1"/>
  <c r="H63" i="1"/>
  <c r="G63" i="1"/>
  <c r="F63" i="1"/>
  <c r="AF63" i="1" s="1"/>
  <c r="E63" i="1"/>
  <c r="D63" i="1"/>
  <c r="C63" i="1"/>
  <c r="AC63" i="1" s="1"/>
  <c r="FO62" i="1"/>
  <c r="FM62" i="1"/>
  <c r="FK62" i="1"/>
  <c r="FJ62" i="1"/>
  <c r="FI62" i="1"/>
  <c r="FH62" i="1"/>
  <c r="CE62" i="1"/>
  <c r="BY62" i="1"/>
  <c r="BZ62" i="1" s="1"/>
  <c r="BU62" i="1"/>
  <c r="BV62" i="1" s="1"/>
  <c r="BQ62" i="1"/>
  <c r="BR62" i="1" s="1"/>
  <c r="BI62" i="1"/>
  <c r="BJ62" i="1" s="1"/>
  <c r="BF62" i="1"/>
  <c r="AW62" i="1"/>
  <c r="AS62" i="1"/>
  <c r="AT62" i="1" s="1"/>
  <c r="AN62" i="1"/>
  <c r="AM62" i="1"/>
  <c r="AL62" i="1"/>
  <c r="AK62" i="1"/>
  <c r="CC62" i="1" s="1"/>
  <c r="AJ62" i="1"/>
  <c r="AG62" i="1"/>
  <c r="AF62" i="1"/>
  <c r="AE62" i="1"/>
  <c r="X62" i="1"/>
  <c r="W62" i="1"/>
  <c r="V62" i="1"/>
  <c r="U62" i="1"/>
  <c r="BM62" i="1" s="1"/>
  <c r="T62" i="1"/>
  <c r="S62" i="1"/>
  <c r="BE62" i="1" s="1"/>
  <c r="R62" i="1"/>
  <c r="BA62" i="1" s="1"/>
  <c r="BB62" i="1" s="1"/>
  <c r="Q62" i="1"/>
  <c r="P62" i="1"/>
  <c r="O62" i="1"/>
  <c r="AO62" i="1" s="1"/>
  <c r="AP62" i="1" s="1"/>
  <c r="N62" i="1"/>
  <c r="M62" i="1"/>
  <c r="L62" i="1"/>
  <c r="CD62" i="1" s="1"/>
  <c r="K62" i="1"/>
  <c r="J62" i="1"/>
  <c r="I62" i="1"/>
  <c r="AI62" i="1" s="1"/>
  <c r="AX62" i="1" s="1"/>
  <c r="H62" i="1"/>
  <c r="AH62" i="1" s="1"/>
  <c r="G62" i="1"/>
  <c r="F62" i="1"/>
  <c r="E62" i="1"/>
  <c r="D62" i="1"/>
  <c r="AD62" i="1" s="1"/>
  <c r="C62" i="1"/>
  <c r="AC62" i="1" s="1"/>
  <c r="FO61" i="1"/>
  <c r="FK61" i="1"/>
  <c r="FJ61" i="1"/>
  <c r="FI61" i="1"/>
  <c r="FH61" i="1"/>
  <c r="CE61" i="1"/>
  <c r="BI61" i="1"/>
  <c r="BE61" i="1"/>
  <c r="AS61" i="1"/>
  <c r="AT61" i="1" s="1"/>
  <c r="AP61" i="1"/>
  <c r="AO61" i="1"/>
  <c r="AN61" i="1"/>
  <c r="AM61" i="1"/>
  <c r="AH61" i="1"/>
  <c r="AG61" i="1"/>
  <c r="AD61" i="1"/>
  <c r="AC61" i="1"/>
  <c r="X61" i="1"/>
  <c r="BY61" i="1" s="1"/>
  <c r="W61" i="1"/>
  <c r="BU61" i="1" s="1"/>
  <c r="BV61" i="1" s="1"/>
  <c r="V61" i="1"/>
  <c r="BQ61" i="1" s="1"/>
  <c r="BR61" i="1" s="1"/>
  <c r="U61" i="1"/>
  <c r="BM61" i="1" s="1"/>
  <c r="BN61" i="1" s="1"/>
  <c r="T61" i="1"/>
  <c r="S61" i="1"/>
  <c r="R61" i="1"/>
  <c r="BA61" i="1" s="1"/>
  <c r="Q61" i="1"/>
  <c r="AW61" i="1" s="1"/>
  <c r="P61" i="1"/>
  <c r="O61" i="1"/>
  <c r="N61" i="1"/>
  <c r="M61" i="1"/>
  <c r="L61" i="1"/>
  <c r="K61" i="1"/>
  <c r="AK61" i="1" s="1"/>
  <c r="CC61" i="1" s="1"/>
  <c r="J61" i="1"/>
  <c r="AJ61" i="1" s="1"/>
  <c r="I61" i="1"/>
  <c r="AI61" i="1" s="1"/>
  <c r="BF61" i="1" s="1"/>
  <c r="H61" i="1"/>
  <c r="G61" i="1"/>
  <c r="F61" i="1"/>
  <c r="AF61" i="1" s="1"/>
  <c r="E61" i="1"/>
  <c r="AE61" i="1" s="1"/>
  <c r="D61" i="1"/>
  <c r="C61" i="1"/>
  <c r="FO60" i="1"/>
  <c r="FK60" i="1"/>
  <c r="FJ60" i="1"/>
  <c r="FI60" i="1"/>
  <c r="FH60" i="1"/>
  <c r="CF60" i="1"/>
  <c r="CE60" i="1"/>
  <c r="BQ60" i="1"/>
  <c r="BI60" i="1"/>
  <c r="BJ60" i="1" s="1"/>
  <c r="BE60" i="1"/>
  <c r="BF60" i="1" s="1"/>
  <c r="AW60" i="1"/>
  <c r="AX60" i="1" s="1"/>
  <c r="AS60" i="1"/>
  <c r="AN60" i="1"/>
  <c r="AM60" i="1"/>
  <c r="AJ60" i="1"/>
  <c r="AI60" i="1"/>
  <c r="AT60" i="1" s="1"/>
  <c r="AF60" i="1"/>
  <c r="AE60" i="1"/>
  <c r="X60" i="1"/>
  <c r="BY60" i="1" s="1"/>
  <c r="BZ60" i="1" s="1"/>
  <c r="W60" i="1"/>
  <c r="BU60" i="1" s="1"/>
  <c r="BV60" i="1" s="1"/>
  <c r="V60" i="1"/>
  <c r="U60" i="1"/>
  <c r="BM60" i="1" s="1"/>
  <c r="T60" i="1"/>
  <c r="S60" i="1"/>
  <c r="R60" i="1"/>
  <c r="BA60" i="1" s="1"/>
  <c r="Q60" i="1"/>
  <c r="P60" i="1"/>
  <c r="O60" i="1"/>
  <c r="AO60" i="1" s="1"/>
  <c r="N60" i="1"/>
  <c r="M60" i="1"/>
  <c r="L60" i="1"/>
  <c r="K60" i="1"/>
  <c r="AK60" i="1" s="1"/>
  <c r="CC60" i="1" s="1"/>
  <c r="J60" i="1"/>
  <c r="I60" i="1"/>
  <c r="H60" i="1"/>
  <c r="AH60" i="1" s="1"/>
  <c r="G60" i="1"/>
  <c r="AG60" i="1" s="1"/>
  <c r="F60" i="1"/>
  <c r="E60" i="1"/>
  <c r="D60" i="1"/>
  <c r="AD60" i="1" s="1"/>
  <c r="C60" i="1"/>
  <c r="AC60" i="1" s="1"/>
  <c r="FO59" i="1"/>
  <c r="FK59" i="1"/>
  <c r="FJ59" i="1"/>
  <c r="FI59" i="1"/>
  <c r="FH59" i="1"/>
  <c r="CE59" i="1"/>
  <c r="CD59" i="1"/>
  <c r="BU59" i="1"/>
  <c r="BV59" i="1" s="1"/>
  <c r="BR59" i="1"/>
  <c r="BQ59" i="1"/>
  <c r="BN59" i="1"/>
  <c r="BM59" i="1"/>
  <c r="BI59" i="1"/>
  <c r="BJ59" i="1" s="1"/>
  <c r="BE59" i="1"/>
  <c r="AO59" i="1"/>
  <c r="AP59" i="1" s="1"/>
  <c r="AN59" i="1"/>
  <c r="AM59" i="1"/>
  <c r="AL59" i="1"/>
  <c r="AK59" i="1"/>
  <c r="CC59" i="1" s="1"/>
  <c r="AH59" i="1"/>
  <c r="AG59" i="1"/>
  <c r="AC59" i="1"/>
  <c r="X59" i="1"/>
  <c r="BY59" i="1" s="1"/>
  <c r="W59" i="1"/>
  <c r="V59" i="1"/>
  <c r="U59" i="1"/>
  <c r="T59" i="1"/>
  <c r="S59" i="1"/>
  <c r="R59" i="1"/>
  <c r="BA59" i="1" s="1"/>
  <c r="BB59" i="1" s="1"/>
  <c r="Q59" i="1"/>
  <c r="AW59" i="1" s="1"/>
  <c r="AX59" i="1" s="1"/>
  <c r="P59" i="1"/>
  <c r="AS59" i="1" s="1"/>
  <c r="AT59" i="1" s="1"/>
  <c r="O59" i="1"/>
  <c r="N59" i="1"/>
  <c r="M59" i="1"/>
  <c r="L59" i="1"/>
  <c r="K59" i="1"/>
  <c r="J59" i="1"/>
  <c r="AJ59" i="1" s="1"/>
  <c r="I59" i="1"/>
  <c r="AI59" i="1" s="1"/>
  <c r="BF59" i="1" s="1"/>
  <c r="H59" i="1"/>
  <c r="G59" i="1"/>
  <c r="F59" i="1"/>
  <c r="AF59" i="1" s="1"/>
  <c r="E59" i="1"/>
  <c r="AE59" i="1" s="1"/>
  <c r="D59" i="1"/>
  <c r="AD59" i="1" s="1"/>
  <c r="C59" i="1"/>
  <c r="FO58" i="1"/>
  <c r="FK58" i="1"/>
  <c r="FJ58" i="1"/>
  <c r="FM58" i="1" s="1"/>
  <c r="FI58" i="1"/>
  <c r="FH58" i="1"/>
  <c r="CE58" i="1"/>
  <c r="CD58" i="1"/>
  <c r="BY58" i="1"/>
  <c r="BU58" i="1"/>
  <c r="BV58" i="1" s="1"/>
  <c r="AW58" i="1"/>
  <c r="AT58" i="1"/>
  <c r="AS58" i="1"/>
  <c r="AN58" i="1"/>
  <c r="AM58" i="1"/>
  <c r="AK58" i="1"/>
  <c r="CC58" i="1" s="1"/>
  <c r="X58" i="1"/>
  <c r="W58" i="1"/>
  <c r="V58" i="1"/>
  <c r="BQ58" i="1" s="1"/>
  <c r="U58" i="1"/>
  <c r="BM58" i="1" s="1"/>
  <c r="T58" i="1"/>
  <c r="BI58" i="1" s="1"/>
  <c r="BJ58" i="1" s="1"/>
  <c r="S58" i="1"/>
  <c r="BE58" i="1" s="1"/>
  <c r="BF58" i="1" s="1"/>
  <c r="R58" i="1"/>
  <c r="BA58" i="1" s="1"/>
  <c r="Q58" i="1"/>
  <c r="P58" i="1"/>
  <c r="O58" i="1"/>
  <c r="AO58" i="1" s="1"/>
  <c r="AP58" i="1" s="1"/>
  <c r="N58" i="1"/>
  <c r="M58" i="1"/>
  <c r="L58" i="1"/>
  <c r="AL58" i="1" s="1"/>
  <c r="K58" i="1"/>
  <c r="J58" i="1"/>
  <c r="AJ58" i="1" s="1"/>
  <c r="I58" i="1"/>
  <c r="AI58" i="1" s="1"/>
  <c r="BB58" i="1" s="1"/>
  <c r="H58" i="1"/>
  <c r="AH58" i="1" s="1"/>
  <c r="G58" i="1"/>
  <c r="AG58" i="1" s="1"/>
  <c r="F58" i="1"/>
  <c r="AF58" i="1" s="1"/>
  <c r="E58" i="1"/>
  <c r="AE58" i="1" s="1"/>
  <c r="D58" i="1"/>
  <c r="AD58" i="1" s="1"/>
  <c r="C58" i="1"/>
  <c r="AC58" i="1" s="1"/>
  <c r="FO57" i="1"/>
  <c r="FK57" i="1"/>
  <c r="FJ57" i="1"/>
  <c r="FI57" i="1"/>
  <c r="FH57" i="1"/>
  <c r="CE57" i="1"/>
  <c r="CD57" i="1"/>
  <c r="BI57" i="1"/>
  <c r="BE57" i="1"/>
  <c r="AO57" i="1"/>
  <c r="AP57" i="1" s="1"/>
  <c r="AN57" i="1"/>
  <c r="AM57" i="1"/>
  <c r="AK57" i="1"/>
  <c r="CC57" i="1" s="1"/>
  <c r="AH57" i="1"/>
  <c r="AG57" i="1"/>
  <c r="AF57" i="1"/>
  <c r="AE57" i="1"/>
  <c r="X57" i="1"/>
  <c r="BY57" i="1" s="1"/>
  <c r="W57" i="1"/>
  <c r="BU57" i="1" s="1"/>
  <c r="V57" i="1"/>
  <c r="BQ57" i="1" s="1"/>
  <c r="U57" i="1"/>
  <c r="BM57" i="1" s="1"/>
  <c r="T57" i="1"/>
  <c r="S57" i="1"/>
  <c r="R57" i="1"/>
  <c r="BA57" i="1" s="1"/>
  <c r="Q57" i="1"/>
  <c r="AW57" i="1" s="1"/>
  <c r="P57" i="1"/>
  <c r="AS57" i="1" s="1"/>
  <c r="O57" i="1"/>
  <c r="N57" i="1"/>
  <c r="M57" i="1"/>
  <c r="L57" i="1"/>
  <c r="AL57" i="1" s="1"/>
  <c r="K57" i="1"/>
  <c r="J57" i="1"/>
  <c r="AJ57" i="1" s="1"/>
  <c r="I57" i="1"/>
  <c r="AI57" i="1" s="1"/>
  <c r="AX57" i="1" s="1"/>
  <c r="H57" i="1"/>
  <c r="G57" i="1"/>
  <c r="F57" i="1"/>
  <c r="E57" i="1"/>
  <c r="D57" i="1"/>
  <c r="AD57" i="1" s="1"/>
  <c r="C57" i="1"/>
  <c r="AC57" i="1" s="1"/>
  <c r="FO56" i="1"/>
  <c r="FK56" i="1"/>
  <c r="FJ56" i="1"/>
  <c r="FI56" i="1"/>
  <c r="FH56" i="1"/>
  <c r="CE56" i="1"/>
  <c r="BU56" i="1"/>
  <c r="BV56" i="1" s="1"/>
  <c r="BQ56" i="1"/>
  <c r="BR56" i="1" s="1"/>
  <c r="BI56" i="1"/>
  <c r="BJ56" i="1" s="1"/>
  <c r="BF56" i="1"/>
  <c r="BE56" i="1"/>
  <c r="AS56" i="1"/>
  <c r="AN56" i="1"/>
  <c r="AM56" i="1"/>
  <c r="AK56" i="1"/>
  <c r="CC56" i="1" s="1"/>
  <c r="AI56" i="1"/>
  <c r="AH56" i="1"/>
  <c r="AG56" i="1"/>
  <c r="X56" i="1"/>
  <c r="BY56" i="1" s="1"/>
  <c r="BZ56" i="1" s="1"/>
  <c r="W56" i="1"/>
  <c r="V56" i="1"/>
  <c r="U56" i="1"/>
  <c r="BM56" i="1" s="1"/>
  <c r="T56" i="1"/>
  <c r="S56" i="1"/>
  <c r="R56" i="1"/>
  <c r="BA56" i="1" s="1"/>
  <c r="Q56" i="1"/>
  <c r="AW56" i="1" s="1"/>
  <c r="P56" i="1"/>
  <c r="O56" i="1"/>
  <c r="AO56" i="1" s="1"/>
  <c r="AP56" i="1" s="1"/>
  <c r="N56" i="1"/>
  <c r="M56" i="1"/>
  <c r="L56" i="1"/>
  <c r="CD56" i="1" s="1"/>
  <c r="K56" i="1"/>
  <c r="J56" i="1"/>
  <c r="AJ56" i="1" s="1"/>
  <c r="I56" i="1"/>
  <c r="H56" i="1"/>
  <c r="G56" i="1"/>
  <c r="F56" i="1"/>
  <c r="AF56" i="1" s="1"/>
  <c r="E56" i="1"/>
  <c r="AE56" i="1" s="1"/>
  <c r="D56" i="1"/>
  <c r="AD56" i="1" s="1"/>
  <c r="C56" i="1"/>
  <c r="AC56" i="1" s="1"/>
  <c r="FO55" i="1"/>
  <c r="FK55" i="1"/>
  <c r="FJ55" i="1"/>
  <c r="FI55" i="1"/>
  <c r="FH55" i="1"/>
  <c r="CE55" i="1"/>
  <c r="CD55" i="1"/>
  <c r="CC55" i="1"/>
  <c r="BQ55" i="1"/>
  <c r="BR55" i="1" s="1"/>
  <c r="BM55" i="1"/>
  <c r="BN55" i="1" s="1"/>
  <c r="BI55" i="1"/>
  <c r="BJ55" i="1" s="1"/>
  <c r="BF55" i="1"/>
  <c r="BE55" i="1"/>
  <c r="AM55" i="1"/>
  <c r="AL55" i="1"/>
  <c r="AK55" i="1"/>
  <c r="AH55" i="1"/>
  <c r="AG55" i="1"/>
  <c r="X55" i="1"/>
  <c r="BY55" i="1" s="1"/>
  <c r="W55" i="1"/>
  <c r="BU55" i="1" s="1"/>
  <c r="BV55" i="1" s="1"/>
  <c r="V55" i="1"/>
  <c r="U55" i="1"/>
  <c r="T55" i="1"/>
  <c r="S55" i="1"/>
  <c r="R55" i="1"/>
  <c r="BA55" i="1" s="1"/>
  <c r="BB55" i="1" s="1"/>
  <c r="Q55" i="1"/>
  <c r="AW55" i="1" s="1"/>
  <c r="AX55" i="1" s="1"/>
  <c r="P55" i="1"/>
  <c r="AS55" i="1" s="1"/>
  <c r="AT55" i="1" s="1"/>
  <c r="O55" i="1"/>
  <c r="AO55" i="1" s="1"/>
  <c r="AP55" i="1" s="1"/>
  <c r="N55" i="1"/>
  <c r="AN55" i="1" s="1"/>
  <c r="M55" i="1"/>
  <c r="L55" i="1"/>
  <c r="K55" i="1"/>
  <c r="J55" i="1"/>
  <c r="AJ55" i="1" s="1"/>
  <c r="I55" i="1"/>
  <c r="AI55" i="1" s="1"/>
  <c r="H55" i="1"/>
  <c r="G55" i="1"/>
  <c r="F55" i="1"/>
  <c r="AF55" i="1" s="1"/>
  <c r="E55" i="1"/>
  <c r="AE55" i="1" s="1"/>
  <c r="D55" i="1"/>
  <c r="AD55" i="1" s="1"/>
  <c r="C55" i="1"/>
  <c r="AC55" i="1" s="1"/>
  <c r="FO54" i="1"/>
  <c r="FK54" i="1"/>
  <c r="FJ54" i="1"/>
  <c r="FI54" i="1"/>
  <c r="FH54" i="1"/>
  <c r="CE54" i="1"/>
  <c r="CD54" i="1"/>
  <c r="CC54" i="1"/>
  <c r="AS54" i="1"/>
  <c r="AN54" i="1"/>
  <c r="AM54" i="1"/>
  <c r="AL54" i="1"/>
  <c r="X54" i="1"/>
  <c r="BY54" i="1" s="1"/>
  <c r="W54" i="1"/>
  <c r="BU54" i="1" s="1"/>
  <c r="BV54" i="1" s="1"/>
  <c r="V54" i="1"/>
  <c r="BQ54" i="1" s="1"/>
  <c r="U54" i="1"/>
  <c r="BM54" i="1" s="1"/>
  <c r="T54" i="1"/>
  <c r="BI54" i="1" s="1"/>
  <c r="S54" i="1"/>
  <c r="BE54" i="1" s="1"/>
  <c r="BF54" i="1" s="1"/>
  <c r="R54" i="1"/>
  <c r="BA54" i="1" s="1"/>
  <c r="BB54" i="1" s="1"/>
  <c r="Q54" i="1"/>
  <c r="AW54" i="1" s="1"/>
  <c r="P54" i="1"/>
  <c r="O54" i="1"/>
  <c r="AO54" i="1" s="1"/>
  <c r="N54" i="1"/>
  <c r="M54" i="1"/>
  <c r="L54" i="1"/>
  <c r="K54" i="1"/>
  <c r="AK54" i="1" s="1"/>
  <c r="J54" i="1"/>
  <c r="AJ54" i="1" s="1"/>
  <c r="I54" i="1"/>
  <c r="AI54" i="1" s="1"/>
  <c r="BZ54" i="1" s="1"/>
  <c r="H54" i="1"/>
  <c r="AH54" i="1" s="1"/>
  <c r="G54" i="1"/>
  <c r="AG54" i="1" s="1"/>
  <c r="F54" i="1"/>
  <c r="AF54" i="1" s="1"/>
  <c r="E54" i="1"/>
  <c r="AE54" i="1" s="1"/>
  <c r="D54" i="1"/>
  <c r="AD54" i="1" s="1"/>
  <c r="C54" i="1"/>
  <c r="AC54" i="1" s="1"/>
  <c r="FO53" i="1"/>
  <c r="FK53" i="1"/>
  <c r="FJ53" i="1"/>
  <c r="FI53" i="1"/>
  <c r="FH53" i="1"/>
  <c r="CF53" i="1"/>
  <c r="CD53" i="1"/>
  <c r="CC53" i="1"/>
  <c r="BU53" i="1"/>
  <c r="BI53" i="1"/>
  <c r="BJ53" i="1" s="1"/>
  <c r="BE53" i="1"/>
  <c r="BF53" i="1" s="1"/>
  <c r="AW53" i="1"/>
  <c r="AX53" i="1" s="1"/>
  <c r="AS53" i="1"/>
  <c r="AT53" i="1" s="1"/>
  <c r="AN53" i="1"/>
  <c r="AL53" i="1"/>
  <c r="AK53" i="1"/>
  <c r="AH53" i="1"/>
  <c r="AG53" i="1"/>
  <c r="AF53" i="1"/>
  <c r="AE53" i="1"/>
  <c r="AD53" i="1"/>
  <c r="AC53" i="1"/>
  <c r="X53" i="1"/>
  <c r="BY53" i="1" s="1"/>
  <c r="W53" i="1"/>
  <c r="V53" i="1"/>
  <c r="BQ53" i="1" s="1"/>
  <c r="BR53" i="1" s="1"/>
  <c r="U53" i="1"/>
  <c r="BM53" i="1" s="1"/>
  <c r="BN53" i="1" s="1"/>
  <c r="T53" i="1"/>
  <c r="S53" i="1"/>
  <c r="R53" i="1"/>
  <c r="BA53" i="1" s="1"/>
  <c r="BB53" i="1" s="1"/>
  <c r="Q53" i="1"/>
  <c r="P53" i="1"/>
  <c r="O53" i="1"/>
  <c r="AO53" i="1" s="1"/>
  <c r="AP53" i="1" s="1"/>
  <c r="N53" i="1"/>
  <c r="M53" i="1"/>
  <c r="AM53" i="1" s="1"/>
  <c r="L53" i="1"/>
  <c r="K53" i="1"/>
  <c r="J53" i="1"/>
  <c r="AJ53" i="1" s="1"/>
  <c r="I53" i="1"/>
  <c r="AI53" i="1" s="1"/>
  <c r="BV53" i="1" s="1"/>
  <c r="H53" i="1"/>
  <c r="G53" i="1"/>
  <c r="F53" i="1"/>
  <c r="E53" i="1"/>
  <c r="D53" i="1"/>
  <c r="C53" i="1"/>
  <c r="FO52" i="1"/>
  <c r="FK52" i="1"/>
  <c r="FJ52" i="1"/>
  <c r="FM52" i="1" s="1"/>
  <c r="FI52" i="1"/>
  <c r="FH52" i="1"/>
  <c r="CE52" i="1"/>
  <c r="CD52" i="1"/>
  <c r="BY52" i="1"/>
  <c r="BQ52" i="1"/>
  <c r="BR52" i="1" s="1"/>
  <c r="BI52" i="1"/>
  <c r="BJ52" i="1" s="1"/>
  <c r="AN52" i="1"/>
  <c r="AM52" i="1"/>
  <c r="AL52" i="1"/>
  <c r="AK52" i="1"/>
  <c r="CC52" i="1" s="1"/>
  <c r="AJ52" i="1"/>
  <c r="AI52" i="1"/>
  <c r="AH52" i="1"/>
  <c r="X52" i="1"/>
  <c r="W52" i="1"/>
  <c r="BU52" i="1" s="1"/>
  <c r="V52" i="1"/>
  <c r="U52" i="1"/>
  <c r="BM52" i="1" s="1"/>
  <c r="T52" i="1"/>
  <c r="S52" i="1"/>
  <c r="BE52" i="1" s="1"/>
  <c r="BF52" i="1" s="1"/>
  <c r="R52" i="1"/>
  <c r="BA52" i="1" s="1"/>
  <c r="BB52" i="1" s="1"/>
  <c r="Q52" i="1"/>
  <c r="AW52" i="1" s="1"/>
  <c r="AX52" i="1" s="1"/>
  <c r="P52" i="1"/>
  <c r="AS52" i="1" s="1"/>
  <c r="AT52" i="1" s="1"/>
  <c r="O52" i="1"/>
  <c r="AO52" i="1" s="1"/>
  <c r="AP52" i="1" s="1"/>
  <c r="N52" i="1"/>
  <c r="M52" i="1"/>
  <c r="L52" i="1"/>
  <c r="K52" i="1"/>
  <c r="J52" i="1"/>
  <c r="I52" i="1"/>
  <c r="H52" i="1"/>
  <c r="G52" i="1"/>
  <c r="AG52" i="1" s="1"/>
  <c r="F52" i="1"/>
  <c r="AF52" i="1" s="1"/>
  <c r="E52" i="1"/>
  <c r="AE52" i="1" s="1"/>
  <c r="D52" i="1"/>
  <c r="AD52" i="1" s="1"/>
  <c r="C52" i="1"/>
  <c r="AC52" i="1" s="1"/>
  <c r="FO51" i="1"/>
  <c r="FK51" i="1"/>
  <c r="FJ51" i="1"/>
  <c r="FI51" i="1"/>
  <c r="FH51" i="1"/>
  <c r="CE51" i="1"/>
  <c r="CD51" i="1"/>
  <c r="CC51" i="1"/>
  <c r="BU51" i="1"/>
  <c r="BV51" i="1" s="1"/>
  <c r="BR51" i="1"/>
  <c r="BI51" i="1"/>
  <c r="BE51" i="1"/>
  <c r="AW51" i="1"/>
  <c r="AS51" i="1"/>
  <c r="AP51" i="1"/>
  <c r="AM51" i="1"/>
  <c r="AL51" i="1"/>
  <c r="AK51" i="1"/>
  <c r="AH51" i="1"/>
  <c r="AG51" i="1"/>
  <c r="AD51" i="1"/>
  <c r="AC51" i="1"/>
  <c r="X51" i="1"/>
  <c r="BY51" i="1" s="1"/>
  <c r="W51" i="1"/>
  <c r="V51" i="1"/>
  <c r="BQ51" i="1" s="1"/>
  <c r="U51" i="1"/>
  <c r="BM51" i="1" s="1"/>
  <c r="BN51" i="1" s="1"/>
  <c r="T51" i="1"/>
  <c r="S51" i="1"/>
  <c r="R51" i="1"/>
  <c r="BA51" i="1" s="1"/>
  <c r="BB51" i="1" s="1"/>
  <c r="Q51" i="1"/>
  <c r="P51" i="1"/>
  <c r="O51" i="1"/>
  <c r="AO51" i="1" s="1"/>
  <c r="N51" i="1"/>
  <c r="AN51" i="1" s="1"/>
  <c r="M51" i="1"/>
  <c r="L51" i="1"/>
  <c r="K51" i="1"/>
  <c r="J51" i="1"/>
  <c r="AJ51" i="1" s="1"/>
  <c r="I51" i="1"/>
  <c r="AI51" i="1" s="1"/>
  <c r="BF51" i="1" s="1"/>
  <c r="H51" i="1"/>
  <c r="G51" i="1"/>
  <c r="F51" i="1"/>
  <c r="AF51" i="1" s="1"/>
  <c r="E51" i="1"/>
  <c r="AE51" i="1" s="1"/>
  <c r="D51" i="1"/>
  <c r="C51" i="1"/>
  <c r="FO50" i="1"/>
  <c r="FK50" i="1"/>
  <c r="FJ50" i="1"/>
  <c r="FI50" i="1"/>
  <c r="FH50" i="1"/>
  <c r="CE50" i="1"/>
  <c r="BQ50" i="1"/>
  <c r="BI50" i="1"/>
  <c r="BJ50" i="1" s="1"/>
  <c r="BE50" i="1"/>
  <c r="BF50" i="1" s="1"/>
  <c r="BA50" i="1"/>
  <c r="BB50" i="1" s="1"/>
  <c r="AX50" i="1"/>
  <c r="AW50" i="1"/>
  <c r="AN50" i="1"/>
  <c r="AM50" i="1"/>
  <c r="AK50" i="1"/>
  <c r="CC50" i="1" s="1"/>
  <c r="AJ50" i="1"/>
  <c r="AI50" i="1"/>
  <c r="AH50" i="1"/>
  <c r="AF50" i="1"/>
  <c r="AE50" i="1"/>
  <c r="X50" i="1"/>
  <c r="BY50" i="1" s="1"/>
  <c r="BZ50" i="1" s="1"/>
  <c r="W50" i="1"/>
  <c r="BU50" i="1" s="1"/>
  <c r="BV50" i="1" s="1"/>
  <c r="V50" i="1"/>
  <c r="U50" i="1"/>
  <c r="BM50" i="1" s="1"/>
  <c r="T50" i="1"/>
  <c r="S50" i="1"/>
  <c r="R50" i="1"/>
  <c r="Q50" i="1"/>
  <c r="P50" i="1"/>
  <c r="AS50" i="1" s="1"/>
  <c r="AT50" i="1" s="1"/>
  <c r="O50" i="1"/>
  <c r="AO50" i="1" s="1"/>
  <c r="AP50" i="1" s="1"/>
  <c r="N50" i="1"/>
  <c r="M50" i="1"/>
  <c r="L50" i="1"/>
  <c r="AL50" i="1" s="1"/>
  <c r="K50" i="1"/>
  <c r="J50" i="1"/>
  <c r="I50" i="1"/>
  <c r="H50" i="1"/>
  <c r="G50" i="1"/>
  <c r="AG50" i="1" s="1"/>
  <c r="F50" i="1"/>
  <c r="E50" i="1"/>
  <c r="D50" i="1"/>
  <c r="AD50" i="1" s="1"/>
  <c r="C50" i="1"/>
  <c r="AC50" i="1" s="1"/>
  <c r="FO49" i="1"/>
  <c r="FM49" i="1"/>
  <c r="FK49" i="1"/>
  <c r="FJ49" i="1"/>
  <c r="FI49" i="1"/>
  <c r="FH49" i="1"/>
  <c r="CE49" i="1"/>
  <c r="CD49" i="1"/>
  <c r="CC49" i="1"/>
  <c r="BU49" i="1"/>
  <c r="BV49" i="1" s="1"/>
  <c r="BQ49" i="1"/>
  <c r="BR49" i="1" s="1"/>
  <c r="BI49" i="1"/>
  <c r="BJ49" i="1" s="1"/>
  <c r="BF49" i="1"/>
  <c r="BE49" i="1"/>
  <c r="AO49" i="1"/>
  <c r="AP49" i="1" s="1"/>
  <c r="AL49" i="1"/>
  <c r="AK49" i="1"/>
  <c r="AH49" i="1"/>
  <c r="AG49" i="1"/>
  <c r="AF49" i="1"/>
  <c r="X49" i="1"/>
  <c r="BY49" i="1" s="1"/>
  <c r="BZ49" i="1" s="1"/>
  <c r="W49" i="1"/>
  <c r="V49" i="1"/>
  <c r="U49" i="1"/>
  <c r="BM49" i="1" s="1"/>
  <c r="BN49" i="1" s="1"/>
  <c r="T49" i="1"/>
  <c r="S49" i="1"/>
  <c r="R49" i="1"/>
  <c r="BA49" i="1" s="1"/>
  <c r="BB49" i="1" s="1"/>
  <c r="Q49" i="1"/>
  <c r="AW49" i="1" s="1"/>
  <c r="AX49" i="1" s="1"/>
  <c r="P49" i="1"/>
  <c r="AS49" i="1" s="1"/>
  <c r="AT49" i="1" s="1"/>
  <c r="O49" i="1"/>
  <c r="N49" i="1"/>
  <c r="AN49" i="1" s="1"/>
  <c r="M49" i="1"/>
  <c r="AM49" i="1" s="1"/>
  <c r="L49" i="1"/>
  <c r="K49" i="1"/>
  <c r="J49" i="1"/>
  <c r="AJ49" i="1" s="1"/>
  <c r="I49" i="1"/>
  <c r="AI49" i="1" s="1"/>
  <c r="H49" i="1"/>
  <c r="G49" i="1"/>
  <c r="F49" i="1"/>
  <c r="E49" i="1"/>
  <c r="AE49" i="1" s="1"/>
  <c r="D49" i="1"/>
  <c r="AD49" i="1" s="1"/>
  <c r="C49" i="1"/>
  <c r="AC49" i="1" s="1"/>
  <c r="FO48" i="1"/>
  <c r="FN48" i="1"/>
  <c r="FM48" i="1"/>
  <c r="FK48" i="1"/>
  <c r="FJ48" i="1"/>
  <c r="FI48" i="1"/>
  <c r="FH48" i="1"/>
  <c r="CF48" i="1"/>
  <c r="CE48" i="1"/>
  <c r="BU48" i="1"/>
  <c r="BI48" i="1"/>
  <c r="BE48" i="1"/>
  <c r="BF48" i="1" s="1"/>
  <c r="BA48" i="1"/>
  <c r="BB48" i="1" s="1"/>
  <c r="AW48" i="1"/>
  <c r="AX48" i="1" s="1"/>
  <c r="AN48" i="1"/>
  <c r="AM48" i="1"/>
  <c r="AK48" i="1"/>
  <c r="CC48" i="1" s="1"/>
  <c r="AJ48" i="1"/>
  <c r="AI48" i="1"/>
  <c r="AH48" i="1"/>
  <c r="AG48" i="1"/>
  <c r="AF48" i="1"/>
  <c r="AE48" i="1"/>
  <c r="X48" i="1"/>
  <c r="BY48" i="1" s="1"/>
  <c r="BZ48" i="1" s="1"/>
  <c r="W48" i="1"/>
  <c r="V48" i="1"/>
  <c r="BQ48" i="1" s="1"/>
  <c r="U48" i="1"/>
  <c r="BM48" i="1" s="1"/>
  <c r="T48" i="1"/>
  <c r="S48" i="1"/>
  <c r="R48" i="1"/>
  <c r="Q48" i="1"/>
  <c r="P48" i="1"/>
  <c r="AS48" i="1" s="1"/>
  <c r="AT48" i="1" s="1"/>
  <c r="O48" i="1"/>
  <c r="AO48" i="1" s="1"/>
  <c r="AP48" i="1" s="1"/>
  <c r="N48" i="1"/>
  <c r="M48" i="1"/>
  <c r="L48" i="1"/>
  <c r="AL48" i="1" s="1"/>
  <c r="K48" i="1"/>
  <c r="J48" i="1"/>
  <c r="I48" i="1"/>
  <c r="H48" i="1"/>
  <c r="G48" i="1"/>
  <c r="F48" i="1"/>
  <c r="E48" i="1"/>
  <c r="D48" i="1"/>
  <c r="AD48" i="1" s="1"/>
  <c r="C48" i="1"/>
  <c r="AC48" i="1" s="1"/>
  <c r="FO47" i="1"/>
  <c r="FM47" i="1"/>
  <c r="FK47" i="1"/>
  <c r="FJ47" i="1"/>
  <c r="FN47" i="1" s="1"/>
  <c r="FI47" i="1"/>
  <c r="FH47" i="1"/>
  <c r="BI47" i="1"/>
  <c r="BJ47" i="1" s="1"/>
  <c r="BE47" i="1"/>
  <c r="BF47" i="1" s="1"/>
  <c r="AW47" i="1"/>
  <c r="AX47" i="1" s="1"/>
  <c r="AS47" i="1"/>
  <c r="AT47" i="1" s="1"/>
  <c r="AP47" i="1"/>
  <c r="AO47" i="1"/>
  <c r="AN47" i="1"/>
  <c r="AH47" i="1"/>
  <c r="AG47" i="1"/>
  <c r="AE47" i="1"/>
  <c r="AD47" i="1"/>
  <c r="AC47" i="1"/>
  <c r="X47" i="1"/>
  <c r="BY47" i="1" s="1"/>
  <c r="BZ47" i="1" s="1"/>
  <c r="W47" i="1"/>
  <c r="BU47" i="1" s="1"/>
  <c r="BV47" i="1" s="1"/>
  <c r="V47" i="1"/>
  <c r="BQ47" i="1" s="1"/>
  <c r="BR47" i="1" s="1"/>
  <c r="U47" i="1"/>
  <c r="BM47" i="1" s="1"/>
  <c r="BN47" i="1" s="1"/>
  <c r="T47" i="1"/>
  <c r="S47" i="1"/>
  <c r="R47" i="1"/>
  <c r="BA47" i="1" s="1"/>
  <c r="BB47" i="1" s="1"/>
  <c r="Q47" i="1"/>
  <c r="P47" i="1"/>
  <c r="O47" i="1"/>
  <c r="N47" i="1"/>
  <c r="M47" i="1"/>
  <c r="AM47" i="1" s="1"/>
  <c r="L47" i="1"/>
  <c r="AL47" i="1" s="1"/>
  <c r="K47" i="1"/>
  <c r="AK47" i="1" s="1"/>
  <c r="CC47" i="1" s="1"/>
  <c r="J47" i="1"/>
  <c r="AJ47" i="1" s="1"/>
  <c r="I47" i="1"/>
  <c r="AI47" i="1" s="1"/>
  <c r="H47" i="1"/>
  <c r="G47" i="1"/>
  <c r="F47" i="1"/>
  <c r="AF47" i="1" s="1"/>
  <c r="E47" i="1"/>
  <c r="D47" i="1"/>
  <c r="C47" i="1"/>
  <c r="FO46" i="1"/>
  <c r="FN46" i="1"/>
  <c r="FM46" i="1"/>
  <c r="FK46" i="1"/>
  <c r="FJ46" i="1"/>
  <c r="FI46" i="1"/>
  <c r="FH46" i="1"/>
  <c r="CE46" i="1"/>
  <c r="BY46" i="1"/>
  <c r="BZ46" i="1" s="1"/>
  <c r="BU46" i="1"/>
  <c r="BV46" i="1" s="1"/>
  <c r="BR46" i="1"/>
  <c r="BI46" i="1"/>
  <c r="BJ46" i="1" s="1"/>
  <c r="AN46" i="1"/>
  <c r="AM46" i="1"/>
  <c r="AK46" i="1"/>
  <c r="CC46" i="1" s="1"/>
  <c r="AJ46" i="1"/>
  <c r="AI46" i="1"/>
  <c r="AH46" i="1"/>
  <c r="X46" i="1"/>
  <c r="W46" i="1"/>
  <c r="V46" i="1"/>
  <c r="BQ46" i="1" s="1"/>
  <c r="U46" i="1"/>
  <c r="BM46" i="1" s="1"/>
  <c r="T46" i="1"/>
  <c r="S46" i="1"/>
  <c r="BE46" i="1" s="1"/>
  <c r="BF46" i="1" s="1"/>
  <c r="R46" i="1"/>
  <c r="BA46" i="1" s="1"/>
  <c r="BB46" i="1" s="1"/>
  <c r="Q46" i="1"/>
  <c r="AW46" i="1" s="1"/>
  <c r="AX46" i="1" s="1"/>
  <c r="P46" i="1"/>
  <c r="AS46" i="1" s="1"/>
  <c r="AT46" i="1" s="1"/>
  <c r="O46" i="1"/>
  <c r="AO46" i="1" s="1"/>
  <c r="AP46" i="1" s="1"/>
  <c r="N46" i="1"/>
  <c r="M46" i="1"/>
  <c r="L46" i="1"/>
  <c r="AL46" i="1" s="1"/>
  <c r="K46" i="1"/>
  <c r="J46" i="1"/>
  <c r="I46" i="1"/>
  <c r="H46" i="1"/>
  <c r="G46" i="1"/>
  <c r="AG46" i="1" s="1"/>
  <c r="F46" i="1"/>
  <c r="AF46" i="1" s="1"/>
  <c r="E46" i="1"/>
  <c r="AE46" i="1" s="1"/>
  <c r="D46" i="1"/>
  <c r="AD46" i="1" s="1"/>
  <c r="C46" i="1"/>
  <c r="AC46" i="1" s="1"/>
  <c r="FO45" i="1"/>
  <c r="FK45" i="1"/>
  <c r="FJ45" i="1"/>
  <c r="FN45" i="1" s="1"/>
  <c r="FI45" i="1"/>
  <c r="FH45" i="1"/>
  <c r="CE45" i="1"/>
  <c r="CD45" i="1"/>
  <c r="CC45" i="1"/>
  <c r="BQ45" i="1"/>
  <c r="BR45" i="1" s="1"/>
  <c r="BM45" i="1"/>
  <c r="BN45" i="1" s="1"/>
  <c r="BJ45" i="1"/>
  <c r="BI45" i="1"/>
  <c r="BE45" i="1"/>
  <c r="BF45" i="1" s="1"/>
  <c r="AH45" i="1"/>
  <c r="AG45" i="1"/>
  <c r="AF45" i="1"/>
  <c r="AE45" i="1"/>
  <c r="AD45" i="1"/>
  <c r="X45" i="1"/>
  <c r="BY45" i="1" s="1"/>
  <c r="W45" i="1"/>
  <c r="BU45" i="1" s="1"/>
  <c r="BV45" i="1" s="1"/>
  <c r="V45" i="1"/>
  <c r="U45" i="1"/>
  <c r="T45" i="1"/>
  <c r="S45" i="1"/>
  <c r="R45" i="1"/>
  <c r="BA45" i="1" s="1"/>
  <c r="BB45" i="1" s="1"/>
  <c r="Q45" i="1"/>
  <c r="AW45" i="1" s="1"/>
  <c r="AX45" i="1" s="1"/>
  <c r="P45" i="1"/>
  <c r="AS45" i="1" s="1"/>
  <c r="AT45" i="1" s="1"/>
  <c r="O45" i="1"/>
  <c r="AO45" i="1" s="1"/>
  <c r="AP45" i="1" s="1"/>
  <c r="N45" i="1"/>
  <c r="AN45" i="1" s="1"/>
  <c r="M45" i="1"/>
  <c r="AM45" i="1" s="1"/>
  <c r="L45" i="1"/>
  <c r="AL45" i="1" s="1"/>
  <c r="K45" i="1"/>
  <c r="AK45" i="1" s="1"/>
  <c r="J45" i="1"/>
  <c r="AJ45" i="1" s="1"/>
  <c r="I45" i="1"/>
  <c r="AI45" i="1" s="1"/>
  <c r="H45" i="1"/>
  <c r="G45" i="1"/>
  <c r="F45" i="1"/>
  <c r="E45" i="1"/>
  <c r="D45" i="1"/>
  <c r="C45" i="1"/>
  <c r="AC45" i="1" s="1"/>
  <c r="FO44" i="1"/>
  <c r="FN44" i="1"/>
  <c r="FK44" i="1"/>
  <c r="FJ44" i="1"/>
  <c r="FM44" i="1" s="1"/>
  <c r="FI44" i="1"/>
  <c r="FH44" i="1"/>
  <c r="CE44" i="1"/>
  <c r="CD44" i="1"/>
  <c r="CC44" i="1"/>
  <c r="BY44" i="1"/>
  <c r="BZ44" i="1" s="1"/>
  <c r="BE44" i="1"/>
  <c r="BF44" i="1" s="1"/>
  <c r="BB44" i="1"/>
  <c r="BA44" i="1"/>
  <c r="AW44" i="1"/>
  <c r="AX44" i="1" s="1"/>
  <c r="AS44" i="1"/>
  <c r="AT44" i="1" s="1"/>
  <c r="AN44" i="1"/>
  <c r="AM44" i="1"/>
  <c r="AH44" i="1"/>
  <c r="AG44" i="1"/>
  <c r="AF44" i="1"/>
  <c r="AE44" i="1"/>
  <c r="X44" i="1"/>
  <c r="W44" i="1"/>
  <c r="BU44" i="1" s="1"/>
  <c r="V44" i="1"/>
  <c r="BQ44" i="1" s="1"/>
  <c r="U44" i="1"/>
  <c r="BM44" i="1" s="1"/>
  <c r="BN44" i="1" s="1"/>
  <c r="T44" i="1"/>
  <c r="BI44" i="1" s="1"/>
  <c r="BJ44" i="1" s="1"/>
  <c r="S44" i="1"/>
  <c r="R44" i="1"/>
  <c r="Q44" i="1"/>
  <c r="P44" i="1"/>
  <c r="O44" i="1"/>
  <c r="AO44" i="1" s="1"/>
  <c r="AP44" i="1" s="1"/>
  <c r="N44" i="1"/>
  <c r="M44" i="1"/>
  <c r="L44" i="1"/>
  <c r="AL44" i="1" s="1"/>
  <c r="K44" i="1"/>
  <c r="AK44" i="1" s="1"/>
  <c r="J44" i="1"/>
  <c r="AJ44" i="1" s="1"/>
  <c r="I44" i="1"/>
  <c r="AI44" i="1" s="1"/>
  <c r="H44" i="1"/>
  <c r="G44" i="1"/>
  <c r="F44" i="1"/>
  <c r="E44" i="1"/>
  <c r="D44" i="1"/>
  <c r="AD44" i="1" s="1"/>
  <c r="C44" i="1"/>
  <c r="AC44" i="1" s="1"/>
  <c r="FO43" i="1"/>
  <c r="FM43" i="1"/>
  <c r="FK43" i="1"/>
  <c r="FJ43" i="1"/>
  <c r="FN43" i="1" s="1"/>
  <c r="FI43" i="1"/>
  <c r="FH43" i="1"/>
  <c r="BM43" i="1"/>
  <c r="BN43" i="1" s="1"/>
  <c r="BJ43" i="1"/>
  <c r="BI43" i="1"/>
  <c r="BE43" i="1"/>
  <c r="AS43" i="1"/>
  <c r="AT43" i="1" s="1"/>
  <c r="AO43" i="1"/>
  <c r="AN43" i="1"/>
  <c r="AM43" i="1"/>
  <c r="AL43" i="1"/>
  <c r="AH43" i="1"/>
  <c r="AG43" i="1"/>
  <c r="AF43" i="1"/>
  <c r="AC43" i="1"/>
  <c r="X43" i="1"/>
  <c r="BY43" i="1" s="1"/>
  <c r="W43" i="1"/>
  <c r="BU43" i="1" s="1"/>
  <c r="BV43" i="1" s="1"/>
  <c r="V43" i="1"/>
  <c r="BQ43" i="1" s="1"/>
  <c r="BR43" i="1" s="1"/>
  <c r="U43" i="1"/>
  <c r="T43" i="1"/>
  <c r="S43" i="1"/>
  <c r="R43" i="1"/>
  <c r="BA43" i="1" s="1"/>
  <c r="BB43" i="1" s="1"/>
  <c r="Q43" i="1"/>
  <c r="AW43" i="1" s="1"/>
  <c r="AX43" i="1" s="1"/>
  <c r="P43" i="1"/>
  <c r="O43" i="1"/>
  <c r="N43" i="1"/>
  <c r="M43" i="1"/>
  <c r="CE43" i="1" s="1"/>
  <c r="L43" i="1"/>
  <c r="CD43" i="1" s="1"/>
  <c r="K43" i="1"/>
  <c r="AK43" i="1" s="1"/>
  <c r="CC43" i="1" s="1"/>
  <c r="J43" i="1"/>
  <c r="AJ43" i="1" s="1"/>
  <c r="I43" i="1"/>
  <c r="AI43" i="1" s="1"/>
  <c r="H43" i="1"/>
  <c r="G43" i="1"/>
  <c r="F43" i="1"/>
  <c r="E43" i="1"/>
  <c r="AE43" i="1" s="1"/>
  <c r="D43" i="1"/>
  <c r="AD43" i="1" s="1"/>
  <c r="C43" i="1"/>
  <c r="FO42" i="1"/>
  <c r="FK42" i="1"/>
  <c r="FJ42" i="1"/>
  <c r="FI42" i="1"/>
  <c r="FH42" i="1"/>
  <c r="CE42" i="1"/>
  <c r="BU42" i="1"/>
  <c r="BQ42" i="1"/>
  <c r="BE42" i="1"/>
  <c r="BA42" i="1"/>
  <c r="BB42" i="1" s="1"/>
  <c r="AN42" i="1"/>
  <c r="AM42" i="1"/>
  <c r="AI42" i="1"/>
  <c r="BJ42" i="1" s="1"/>
  <c r="AH42" i="1"/>
  <c r="AG42" i="1"/>
  <c r="AF42" i="1"/>
  <c r="X42" i="1"/>
  <c r="BY42" i="1" s="1"/>
  <c r="W42" i="1"/>
  <c r="V42" i="1"/>
  <c r="U42" i="1"/>
  <c r="BM42" i="1" s="1"/>
  <c r="T42" i="1"/>
  <c r="BI42" i="1" s="1"/>
  <c r="S42" i="1"/>
  <c r="R42" i="1"/>
  <c r="Q42" i="1"/>
  <c r="AW42" i="1" s="1"/>
  <c r="AX42" i="1" s="1"/>
  <c r="P42" i="1"/>
  <c r="AS42" i="1" s="1"/>
  <c r="O42" i="1"/>
  <c r="AO42" i="1" s="1"/>
  <c r="AP42" i="1" s="1"/>
  <c r="N42" i="1"/>
  <c r="M42" i="1"/>
  <c r="L42" i="1"/>
  <c r="AL42" i="1" s="1"/>
  <c r="K42" i="1"/>
  <c r="AK42" i="1" s="1"/>
  <c r="CC42" i="1" s="1"/>
  <c r="J42" i="1"/>
  <c r="AJ42" i="1" s="1"/>
  <c r="I42" i="1"/>
  <c r="H42" i="1"/>
  <c r="G42" i="1"/>
  <c r="F42" i="1"/>
  <c r="E42" i="1"/>
  <c r="AE42" i="1" s="1"/>
  <c r="D42" i="1"/>
  <c r="AD42" i="1" s="1"/>
  <c r="C42" i="1"/>
  <c r="AC42" i="1" s="1"/>
  <c r="FO41" i="1"/>
  <c r="FK41" i="1"/>
  <c r="FJ41" i="1"/>
  <c r="FI41" i="1"/>
  <c r="FH41" i="1"/>
  <c r="BU41" i="1"/>
  <c r="BV41" i="1" s="1"/>
  <c r="BI41" i="1"/>
  <c r="BE41" i="1"/>
  <c r="AW41" i="1"/>
  <c r="AX41" i="1" s="1"/>
  <c r="AS41" i="1"/>
  <c r="AO41" i="1"/>
  <c r="AP41" i="1" s="1"/>
  <c r="AN41" i="1"/>
  <c r="AM41" i="1"/>
  <c r="AL41" i="1"/>
  <c r="AH41" i="1"/>
  <c r="AG41" i="1"/>
  <c r="AF41" i="1"/>
  <c r="AE41" i="1"/>
  <c r="AD41" i="1"/>
  <c r="AC41" i="1"/>
  <c r="X41" i="1"/>
  <c r="BY41" i="1" s="1"/>
  <c r="W41" i="1"/>
  <c r="V41" i="1"/>
  <c r="BQ41" i="1" s="1"/>
  <c r="BR41" i="1" s="1"/>
  <c r="U41" i="1"/>
  <c r="BM41" i="1" s="1"/>
  <c r="BN41" i="1" s="1"/>
  <c r="T41" i="1"/>
  <c r="S41" i="1"/>
  <c r="R41" i="1"/>
  <c r="BA41" i="1" s="1"/>
  <c r="Q41" i="1"/>
  <c r="P41" i="1"/>
  <c r="O41" i="1"/>
  <c r="N41" i="1"/>
  <c r="M41" i="1"/>
  <c r="CE41" i="1" s="1"/>
  <c r="L41" i="1"/>
  <c r="CD41" i="1" s="1"/>
  <c r="K41" i="1"/>
  <c r="AK41" i="1" s="1"/>
  <c r="CC41" i="1" s="1"/>
  <c r="J41" i="1"/>
  <c r="AJ41" i="1" s="1"/>
  <c r="I41" i="1"/>
  <c r="AI41" i="1" s="1"/>
  <c r="BJ41" i="1" s="1"/>
  <c r="H41" i="1"/>
  <c r="G41" i="1"/>
  <c r="F41" i="1"/>
  <c r="E41" i="1"/>
  <c r="D41" i="1"/>
  <c r="C41" i="1"/>
  <c r="FO40" i="1"/>
  <c r="FK40" i="1"/>
  <c r="FL40" i="1" s="1"/>
  <c r="FL41" i="1" s="1"/>
  <c r="FL42" i="1" s="1"/>
  <c r="FL43" i="1" s="1"/>
  <c r="FL44" i="1" s="1"/>
  <c r="FL45" i="1" s="1"/>
  <c r="FL46" i="1" s="1"/>
  <c r="FL47" i="1" s="1"/>
  <c r="FL48" i="1" s="1"/>
  <c r="FL49" i="1" s="1"/>
  <c r="FL50" i="1" s="1"/>
  <c r="FL51" i="1" s="1"/>
  <c r="FL52" i="1" s="1"/>
  <c r="FL53" i="1" s="1"/>
  <c r="FL54" i="1" s="1"/>
  <c r="FL55" i="1" s="1"/>
  <c r="FL56" i="1" s="1"/>
  <c r="FL57" i="1" s="1"/>
  <c r="FL58" i="1" s="1"/>
  <c r="FL59" i="1" s="1"/>
  <c r="FL60" i="1" s="1"/>
  <c r="FL61" i="1" s="1"/>
  <c r="FL62" i="1" s="1"/>
  <c r="FL63" i="1" s="1"/>
  <c r="FL64" i="1" s="1"/>
  <c r="FL65" i="1" s="1"/>
  <c r="FL66" i="1" s="1"/>
  <c r="FL67" i="1" s="1"/>
  <c r="FL68" i="1" s="1"/>
  <c r="FL69" i="1" s="1"/>
  <c r="FL70" i="1" s="1"/>
  <c r="FL71" i="1" s="1"/>
  <c r="FL72" i="1" s="1"/>
  <c r="FL73" i="1" s="1"/>
  <c r="FJ40" i="1"/>
  <c r="FM40" i="1" s="1"/>
  <c r="FI40" i="1"/>
  <c r="FH40" i="1"/>
  <c r="CE40" i="1"/>
  <c r="BY40" i="1"/>
  <c r="BZ40" i="1" s="1"/>
  <c r="BU40" i="1"/>
  <c r="BV40" i="1" s="1"/>
  <c r="BQ40" i="1"/>
  <c r="BR40" i="1" s="1"/>
  <c r="BB40" i="1"/>
  <c r="BA40" i="1"/>
  <c r="AW40" i="1"/>
  <c r="AX40" i="1" s="1"/>
  <c r="AN40" i="1"/>
  <c r="AM40" i="1"/>
  <c r="AL40" i="1"/>
  <c r="AK40" i="1"/>
  <c r="CC40" i="1" s="1"/>
  <c r="AG40" i="1"/>
  <c r="AF40" i="1"/>
  <c r="AE40" i="1"/>
  <c r="X40" i="1"/>
  <c r="W40" i="1"/>
  <c r="V40" i="1"/>
  <c r="U40" i="1"/>
  <c r="BM40" i="1" s="1"/>
  <c r="T40" i="1"/>
  <c r="BI40" i="1" s="1"/>
  <c r="BJ40" i="1" s="1"/>
  <c r="S40" i="1"/>
  <c r="BE40" i="1" s="1"/>
  <c r="BF40" i="1" s="1"/>
  <c r="R40" i="1"/>
  <c r="Q40" i="1"/>
  <c r="P40" i="1"/>
  <c r="AS40" i="1" s="1"/>
  <c r="AT40" i="1" s="1"/>
  <c r="O40" i="1"/>
  <c r="AO40" i="1" s="1"/>
  <c r="AP40" i="1" s="1"/>
  <c r="N40" i="1"/>
  <c r="M40" i="1"/>
  <c r="L40" i="1"/>
  <c r="CD40" i="1" s="1"/>
  <c r="K40" i="1"/>
  <c r="J40" i="1"/>
  <c r="AJ40" i="1" s="1"/>
  <c r="I40" i="1"/>
  <c r="AI40" i="1" s="1"/>
  <c r="H40" i="1"/>
  <c r="AH40" i="1" s="1"/>
  <c r="G40" i="1"/>
  <c r="F40" i="1"/>
  <c r="E40" i="1"/>
  <c r="D40" i="1"/>
  <c r="AD40" i="1" s="1"/>
  <c r="C40" i="1"/>
  <c r="AC40" i="1" s="1"/>
  <c r="FO39" i="1"/>
  <c r="FK39" i="1"/>
  <c r="FJ39" i="1"/>
  <c r="FI39" i="1"/>
  <c r="FH39" i="1"/>
  <c r="CF39" i="1"/>
  <c r="CC39" i="1"/>
  <c r="BI39" i="1"/>
  <c r="BJ39" i="1" s="1"/>
  <c r="BF39" i="1"/>
  <c r="BE39" i="1"/>
  <c r="AW39" i="1"/>
  <c r="AX39" i="1" s="1"/>
  <c r="AS39" i="1"/>
  <c r="AT39" i="1" s="1"/>
  <c r="AO39" i="1"/>
  <c r="AP39" i="1" s="1"/>
  <c r="AH39" i="1"/>
  <c r="AG39" i="1"/>
  <c r="AE39" i="1"/>
  <c r="AD39" i="1"/>
  <c r="AC39" i="1"/>
  <c r="X39" i="1"/>
  <c r="BY39" i="1" s="1"/>
  <c r="BZ39" i="1" s="1"/>
  <c r="W39" i="1"/>
  <c r="BU39" i="1" s="1"/>
  <c r="BV39" i="1" s="1"/>
  <c r="V39" i="1"/>
  <c r="BQ39" i="1" s="1"/>
  <c r="BR39" i="1" s="1"/>
  <c r="U39" i="1"/>
  <c r="BM39" i="1" s="1"/>
  <c r="BN39" i="1" s="1"/>
  <c r="T39" i="1"/>
  <c r="S39" i="1"/>
  <c r="R39" i="1"/>
  <c r="BA39" i="1" s="1"/>
  <c r="BB39" i="1" s="1"/>
  <c r="Q39" i="1"/>
  <c r="P39" i="1"/>
  <c r="O39" i="1"/>
  <c r="N39" i="1"/>
  <c r="AN39" i="1" s="1"/>
  <c r="M39" i="1"/>
  <c r="L39" i="1"/>
  <c r="K39" i="1"/>
  <c r="AK39" i="1" s="1"/>
  <c r="J39" i="1"/>
  <c r="AJ39" i="1" s="1"/>
  <c r="I39" i="1"/>
  <c r="AI39" i="1" s="1"/>
  <c r="H39" i="1"/>
  <c r="G39" i="1"/>
  <c r="F39" i="1"/>
  <c r="AF39" i="1" s="1"/>
  <c r="E39" i="1"/>
  <c r="D39" i="1"/>
  <c r="C39" i="1"/>
  <c r="FO38" i="1"/>
  <c r="FN38" i="1"/>
  <c r="FM38" i="1"/>
  <c r="FK38" i="1"/>
  <c r="FJ38" i="1"/>
  <c r="FI38" i="1"/>
  <c r="FH38" i="1"/>
  <c r="CE38" i="1"/>
  <c r="BZ38" i="1"/>
  <c r="BY38" i="1"/>
  <c r="BU38" i="1"/>
  <c r="BQ38" i="1"/>
  <c r="BR38" i="1" s="1"/>
  <c r="AW38" i="1"/>
  <c r="AX38" i="1" s="1"/>
  <c r="AS38" i="1"/>
  <c r="AT38" i="1" s="1"/>
  <c r="AN38" i="1"/>
  <c r="AM38" i="1"/>
  <c r="AL38" i="1"/>
  <c r="AK38" i="1"/>
  <c r="CC38" i="1" s="1"/>
  <c r="AE38" i="1"/>
  <c r="X38" i="1"/>
  <c r="W38" i="1"/>
  <c r="V38" i="1"/>
  <c r="U38" i="1"/>
  <c r="BM38" i="1" s="1"/>
  <c r="T38" i="1"/>
  <c r="BI38" i="1" s="1"/>
  <c r="BJ38" i="1" s="1"/>
  <c r="S38" i="1"/>
  <c r="BE38" i="1" s="1"/>
  <c r="BF38" i="1" s="1"/>
  <c r="R38" i="1"/>
  <c r="BA38" i="1" s="1"/>
  <c r="BB38" i="1" s="1"/>
  <c r="Q38" i="1"/>
  <c r="P38" i="1"/>
  <c r="O38" i="1"/>
  <c r="AO38" i="1" s="1"/>
  <c r="N38" i="1"/>
  <c r="M38" i="1"/>
  <c r="L38" i="1"/>
  <c r="CD38" i="1" s="1"/>
  <c r="K38" i="1"/>
  <c r="J38" i="1"/>
  <c r="AJ38" i="1" s="1"/>
  <c r="I38" i="1"/>
  <c r="AI38" i="1" s="1"/>
  <c r="BV38" i="1" s="1"/>
  <c r="H38" i="1"/>
  <c r="AH38" i="1" s="1"/>
  <c r="G38" i="1"/>
  <c r="AG38" i="1" s="1"/>
  <c r="F38" i="1"/>
  <c r="AF38" i="1" s="1"/>
  <c r="E38" i="1"/>
  <c r="D38" i="1"/>
  <c r="AD38" i="1" s="1"/>
  <c r="C38" i="1"/>
  <c r="AC38" i="1" s="1"/>
  <c r="FO37" i="1"/>
  <c r="FK37" i="1"/>
  <c r="FJ37" i="1"/>
  <c r="FI37" i="1"/>
  <c r="FH37" i="1"/>
  <c r="BM37" i="1"/>
  <c r="BN37" i="1" s="1"/>
  <c r="BI37" i="1"/>
  <c r="BJ37" i="1" s="1"/>
  <c r="BE37" i="1"/>
  <c r="BF37" i="1" s="1"/>
  <c r="AT37" i="1"/>
  <c r="AS37" i="1"/>
  <c r="AP37" i="1"/>
  <c r="AO37" i="1"/>
  <c r="AH37" i="1"/>
  <c r="AG37" i="1"/>
  <c r="AD37" i="1"/>
  <c r="AC37" i="1"/>
  <c r="X37" i="1"/>
  <c r="BY37" i="1" s="1"/>
  <c r="BZ37" i="1" s="1"/>
  <c r="W37" i="1"/>
  <c r="BU37" i="1" s="1"/>
  <c r="BV37" i="1" s="1"/>
  <c r="V37" i="1"/>
  <c r="BQ37" i="1" s="1"/>
  <c r="BR37" i="1" s="1"/>
  <c r="U37" i="1"/>
  <c r="T37" i="1"/>
  <c r="S37" i="1"/>
  <c r="R37" i="1"/>
  <c r="BA37" i="1" s="1"/>
  <c r="BB37" i="1" s="1"/>
  <c r="Q37" i="1"/>
  <c r="AW37" i="1" s="1"/>
  <c r="AX37" i="1" s="1"/>
  <c r="P37" i="1"/>
  <c r="O37" i="1"/>
  <c r="N37" i="1"/>
  <c r="AN37" i="1" s="1"/>
  <c r="M37" i="1"/>
  <c r="AM37" i="1" s="1"/>
  <c r="L37" i="1"/>
  <c r="K37" i="1"/>
  <c r="AK37" i="1" s="1"/>
  <c r="CC37" i="1" s="1"/>
  <c r="J37" i="1"/>
  <c r="AJ37" i="1" s="1"/>
  <c r="I37" i="1"/>
  <c r="AI37" i="1" s="1"/>
  <c r="H37" i="1"/>
  <c r="G37" i="1"/>
  <c r="F37" i="1"/>
  <c r="AF37" i="1" s="1"/>
  <c r="E37" i="1"/>
  <c r="AE37" i="1" s="1"/>
  <c r="D37" i="1"/>
  <c r="C37" i="1"/>
  <c r="FO36" i="1"/>
  <c r="FN36" i="1"/>
  <c r="FM36" i="1"/>
  <c r="FK36" i="1"/>
  <c r="FJ36" i="1"/>
  <c r="FI36" i="1"/>
  <c r="FH36" i="1"/>
  <c r="CE36" i="1"/>
  <c r="BY36" i="1"/>
  <c r="BU36" i="1"/>
  <c r="BV36" i="1" s="1"/>
  <c r="BQ36" i="1"/>
  <c r="BR36" i="1" s="1"/>
  <c r="BJ36" i="1"/>
  <c r="AS36" i="1"/>
  <c r="AT36" i="1" s="1"/>
  <c r="AN36" i="1"/>
  <c r="AM36" i="1"/>
  <c r="AL36" i="1"/>
  <c r="AK36" i="1"/>
  <c r="CC36" i="1" s="1"/>
  <c r="AJ36" i="1"/>
  <c r="X36" i="1"/>
  <c r="W36" i="1"/>
  <c r="V36" i="1"/>
  <c r="U36" i="1"/>
  <c r="BM36" i="1" s="1"/>
  <c r="T36" i="1"/>
  <c r="BI36" i="1" s="1"/>
  <c r="S36" i="1"/>
  <c r="BE36" i="1" s="1"/>
  <c r="BF36" i="1" s="1"/>
  <c r="R36" i="1"/>
  <c r="BA36" i="1" s="1"/>
  <c r="BB36" i="1" s="1"/>
  <c r="Q36" i="1"/>
  <c r="AW36" i="1" s="1"/>
  <c r="AX36" i="1" s="1"/>
  <c r="P36" i="1"/>
  <c r="O36" i="1"/>
  <c r="AO36" i="1" s="1"/>
  <c r="N36" i="1"/>
  <c r="M36" i="1"/>
  <c r="L36" i="1"/>
  <c r="CD36" i="1" s="1"/>
  <c r="K36" i="1"/>
  <c r="J36" i="1"/>
  <c r="I36" i="1"/>
  <c r="AI36" i="1" s="1"/>
  <c r="H36" i="1"/>
  <c r="AH36" i="1" s="1"/>
  <c r="G36" i="1"/>
  <c r="AG36" i="1" s="1"/>
  <c r="F36" i="1"/>
  <c r="AF36" i="1" s="1"/>
  <c r="E36" i="1"/>
  <c r="AE36" i="1" s="1"/>
  <c r="D36" i="1"/>
  <c r="AD36" i="1" s="1"/>
  <c r="C36" i="1"/>
  <c r="AC36" i="1" s="1"/>
  <c r="FO35" i="1"/>
  <c r="FK35" i="1"/>
  <c r="FJ35" i="1"/>
  <c r="FN35" i="1" s="1"/>
  <c r="FI35" i="1"/>
  <c r="FH35" i="1"/>
  <c r="BI35" i="1"/>
  <c r="BJ35" i="1" s="1"/>
  <c r="BE35" i="1"/>
  <c r="BF35" i="1" s="1"/>
  <c r="AX35" i="1"/>
  <c r="AS35" i="1"/>
  <c r="AT35" i="1" s="1"/>
  <c r="AO35" i="1"/>
  <c r="AP35" i="1" s="1"/>
  <c r="AN35" i="1"/>
  <c r="AH35" i="1"/>
  <c r="AG35" i="1"/>
  <c r="AF35" i="1"/>
  <c r="AC35" i="1"/>
  <c r="X35" i="1"/>
  <c r="BY35" i="1" s="1"/>
  <c r="BZ35" i="1" s="1"/>
  <c r="W35" i="1"/>
  <c r="BU35" i="1" s="1"/>
  <c r="BV35" i="1" s="1"/>
  <c r="V35" i="1"/>
  <c r="BQ35" i="1" s="1"/>
  <c r="BR35" i="1" s="1"/>
  <c r="U35" i="1"/>
  <c r="BM35" i="1" s="1"/>
  <c r="T35" i="1"/>
  <c r="S35" i="1"/>
  <c r="R35" i="1"/>
  <c r="BA35" i="1" s="1"/>
  <c r="Q35" i="1"/>
  <c r="AW35" i="1" s="1"/>
  <c r="P35" i="1"/>
  <c r="O35" i="1"/>
  <c r="N35" i="1"/>
  <c r="M35" i="1"/>
  <c r="AM35" i="1" s="1"/>
  <c r="L35" i="1"/>
  <c r="AL35" i="1" s="1"/>
  <c r="K35" i="1"/>
  <c r="AK35" i="1" s="1"/>
  <c r="CC35" i="1" s="1"/>
  <c r="J35" i="1"/>
  <c r="AJ35" i="1" s="1"/>
  <c r="I35" i="1"/>
  <c r="AI35" i="1" s="1"/>
  <c r="H35" i="1"/>
  <c r="G35" i="1"/>
  <c r="F35" i="1"/>
  <c r="E35" i="1"/>
  <c r="AE35" i="1" s="1"/>
  <c r="D35" i="1"/>
  <c r="AD35" i="1" s="1"/>
  <c r="C35" i="1"/>
  <c r="FO34" i="1"/>
  <c r="FN34" i="1"/>
  <c r="FM34" i="1"/>
  <c r="FK34" i="1"/>
  <c r="FJ34" i="1"/>
  <c r="FI34" i="1"/>
  <c r="FH34" i="1"/>
  <c r="CE34" i="1"/>
  <c r="CD34" i="1"/>
  <c r="BY34" i="1"/>
  <c r="BU34" i="1"/>
  <c r="BV34" i="1" s="1"/>
  <c r="BQ34" i="1"/>
  <c r="BR34" i="1" s="1"/>
  <c r="BI34" i="1"/>
  <c r="BJ34" i="1" s="1"/>
  <c r="AN34" i="1"/>
  <c r="AM34" i="1"/>
  <c r="AL34" i="1"/>
  <c r="AK34" i="1"/>
  <c r="CC34" i="1" s="1"/>
  <c r="AJ34" i="1"/>
  <c r="AI34" i="1"/>
  <c r="X34" i="1"/>
  <c r="W34" i="1"/>
  <c r="V34" i="1"/>
  <c r="U34" i="1"/>
  <c r="BM34" i="1" s="1"/>
  <c r="T34" i="1"/>
  <c r="S34" i="1"/>
  <c r="BE34" i="1" s="1"/>
  <c r="BF34" i="1" s="1"/>
  <c r="R34" i="1"/>
  <c r="BA34" i="1" s="1"/>
  <c r="Q34" i="1"/>
  <c r="AW34" i="1" s="1"/>
  <c r="P34" i="1"/>
  <c r="AS34" i="1" s="1"/>
  <c r="O34" i="1"/>
  <c r="AO34" i="1" s="1"/>
  <c r="AP34" i="1" s="1"/>
  <c r="N34" i="1"/>
  <c r="M34" i="1"/>
  <c r="L34" i="1"/>
  <c r="K34" i="1"/>
  <c r="J34" i="1"/>
  <c r="I34" i="1"/>
  <c r="H34" i="1"/>
  <c r="AH34" i="1" s="1"/>
  <c r="G34" i="1"/>
  <c r="AG34" i="1" s="1"/>
  <c r="F34" i="1"/>
  <c r="AF34" i="1" s="1"/>
  <c r="E34" i="1"/>
  <c r="AE34" i="1" s="1"/>
  <c r="D34" i="1"/>
  <c r="AD34" i="1" s="1"/>
  <c r="C34" i="1"/>
  <c r="AC34" i="1" s="1"/>
  <c r="FO33" i="1"/>
  <c r="FK33" i="1"/>
  <c r="FJ33" i="1"/>
  <c r="FI33" i="1"/>
  <c r="FH33" i="1"/>
  <c r="CE33" i="1"/>
  <c r="CD33" i="1"/>
  <c r="BI33" i="1"/>
  <c r="BJ33" i="1" s="1"/>
  <c r="BE33" i="1"/>
  <c r="BF33" i="1" s="1"/>
  <c r="AW33" i="1"/>
  <c r="AX33" i="1" s="1"/>
  <c r="AO33" i="1"/>
  <c r="AP33" i="1" s="1"/>
  <c r="AN33" i="1"/>
  <c r="AM33" i="1"/>
  <c r="AH33" i="1"/>
  <c r="AG33" i="1"/>
  <c r="AF33" i="1"/>
  <c r="AE33" i="1"/>
  <c r="X33" i="1"/>
  <c r="BY33" i="1" s="1"/>
  <c r="W33" i="1"/>
  <c r="BU33" i="1" s="1"/>
  <c r="V33" i="1"/>
  <c r="BQ33" i="1" s="1"/>
  <c r="BR33" i="1" s="1"/>
  <c r="U33" i="1"/>
  <c r="BM33" i="1" s="1"/>
  <c r="T33" i="1"/>
  <c r="S33" i="1"/>
  <c r="R33" i="1"/>
  <c r="BA33" i="1" s="1"/>
  <c r="BB33" i="1" s="1"/>
  <c r="Q33" i="1"/>
  <c r="P33" i="1"/>
  <c r="AS33" i="1" s="1"/>
  <c r="AT33" i="1" s="1"/>
  <c r="O33" i="1"/>
  <c r="N33" i="1"/>
  <c r="M33" i="1"/>
  <c r="L33" i="1"/>
  <c r="AL33" i="1" s="1"/>
  <c r="K33" i="1"/>
  <c r="AK33" i="1" s="1"/>
  <c r="CC33" i="1" s="1"/>
  <c r="J33" i="1"/>
  <c r="AJ33" i="1" s="1"/>
  <c r="I33" i="1"/>
  <c r="AI33" i="1" s="1"/>
  <c r="H33" i="1"/>
  <c r="G33" i="1"/>
  <c r="F33" i="1"/>
  <c r="E33" i="1"/>
  <c r="D33" i="1"/>
  <c r="AD33" i="1" s="1"/>
  <c r="C33" i="1"/>
  <c r="AC33" i="1" s="1"/>
  <c r="FO32" i="1"/>
  <c r="FK32" i="1"/>
  <c r="FJ32" i="1"/>
  <c r="FN32" i="1" s="1"/>
  <c r="FI32" i="1"/>
  <c r="FH32" i="1"/>
  <c r="CE32" i="1"/>
  <c r="BU32" i="1"/>
  <c r="BQ32" i="1"/>
  <c r="BR32" i="1" s="1"/>
  <c r="BJ32" i="1"/>
  <c r="BI32" i="1"/>
  <c r="BE32" i="1"/>
  <c r="AN32" i="1"/>
  <c r="AM32" i="1"/>
  <c r="AL32" i="1"/>
  <c r="AK32" i="1"/>
  <c r="CC32" i="1" s="1"/>
  <c r="AJ32" i="1"/>
  <c r="AI32" i="1"/>
  <c r="BF32" i="1" s="1"/>
  <c r="AH32" i="1"/>
  <c r="AG32" i="1"/>
  <c r="X32" i="1"/>
  <c r="BY32" i="1" s="1"/>
  <c r="W32" i="1"/>
  <c r="V32" i="1"/>
  <c r="U32" i="1"/>
  <c r="BM32" i="1" s="1"/>
  <c r="T32" i="1"/>
  <c r="S32" i="1"/>
  <c r="R32" i="1"/>
  <c r="BA32" i="1" s="1"/>
  <c r="Q32" i="1"/>
  <c r="AW32" i="1" s="1"/>
  <c r="P32" i="1"/>
  <c r="AS32" i="1" s="1"/>
  <c r="O32" i="1"/>
  <c r="AO32" i="1" s="1"/>
  <c r="AP32" i="1" s="1"/>
  <c r="N32" i="1"/>
  <c r="M32" i="1"/>
  <c r="L32" i="1"/>
  <c r="CD32" i="1" s="1"/>
  <c r="K32" i="1"/>
  <c r="J32" i="1"/>
  <c r="I32" i="1"/>
  <c r="H32" i="1"/>
  <c r="G32" i="1"/>
  <c r="F32" i="1"/>
  <c r="AF32" i="1" s="1"/>
  <c r="E32" i="1"/>
  <c r="AE32" i="1" s="1"/>
  <c r="D32" i="1"/>
  <c r="AD32" i="1" s="1"/>
  <c r="C32" i="1"/>
  <c r="AC32" i="1" s="1"/>
  <c r="FO31" i="1"/>
  <c r="FK31" i="1"/>
  <c r="FJ31" i="1"/>
  <c r="FI31" i="1"/>
  <c r="FH31" i="1"/>
  <c r="CE31" i="1"/>
  <c r="CD31" i="1"/>
  <c r="BV31" i="1"/>
  <c r="BQ31" i="1"/>
  <c r="BR31" i="1" s="1"/>
  <c r="BM31" i="1"/>
  <c r="BN31" i="1" s="1"/>
  <c r="BI31" i="1"/>
  <c r="BE31" i="1"/>
  <c r="BF31" i="1" s="1"/>
  <c r="AW31" i="1"/>
  <c r="AX31" i="1" s="1"/>
  <c r="AT31" i="1"/>
  <c r="AO31" i="1"/>
  <c r="AN31" i="1"/>
  <c r="AM31" i="1"/>
  <c r="AL31" i="1"/>
  <c r="AK31" i="1"/>
  <c r="CC31" i="1" s="1"/>
  <c r="AH31" i="1"/>
  <c r="AG31" i="1"/>
  <c r="AE31" i="1"/>
  <c r="AD31" i="1"/>
  <c r="X31" i="1"/>
  <c r="BY31" i="1" s="1"/>
  <c r="W31" i="1"/>
  <c r="BU31" i="1" s="1"/>
  <c r="V31" i="1"/>
  <c r="U31" i="1"/>
  <c r="T31" i="1"/>
  <c r="S31" i="1"/>
  <c r="R31" i="1"/>
  <c r="BA31" i="1" s="1"/>
  <c r="BB31" i="1" s="1"/>
  <c r="Q31" i="1"/>
  <c r="P31" i="1"/>
  <c r="AS31" i="1" s="1"/>
  <c r="O31" i="1"/>
  <c r="N31" i="1"/>
  <c r="M31" i="1"/>
  <c r="L31" i="1"/>
  <c r="K31" i="1"/>
  <c r="J31" i="1"/>
  <c r="AJ31" i="1" s="1"/>
  <c r="I31" i="1"/>
  <c r="AI31" i="1" s="1"/>
  <c r="BJ31" i="1" s="1"/>
  <c r="H31" i="1"/>
  <c r="G31" i="1"/>
  <c r="F31" i="1"/>
  <c r="AF31" i="1" s="1"/>
  <c r="E31" i="1"/>
  <c r="D31" i="1"/>
  <c r="C31" i="1"/>
  <c r="AC31" i="1" s="1"/>
  <c r="FO30" i="1"/>
  <c r="FK30" i="1"/>
  <c r="FJ30" i="1"/>
  <c r="FI30" i="1"/>
  <c r="FH30" i="1"/>
  <c r="CE30" i="1"/>
  <c r="CD30" i="1"/>
  <c r="BQ30" i="1"/>
  <c r="BR30" i="1" s="1"/>
  <c r="BI30" i="1"/>
  <c r="BJ30" i="1" s="1"/>
  <c r="BE30" i="1"/>
  <c r="BF30" i="1" s="1"/>
  <c r="BA30" i="1"/>
  <c r="BB30" i="1" s="1"/>
  <c r="AX30" i="1"/>
  <c r="AN30" i="1"/>
  <c r="AM30" i="1"/>
  <c r="AL30" i="1"/>
  <c r="AJ30" i="1"/>
  <c r="AI30" i="1"/>
  <c r="AH30" i="1"/>
  <c r="AG30" i="1"/>
  <c r="AF30" i="1"/>
  <c r="X30" i="1"/>
  <c r="BY30" i="1" s="1"/>
  <c r="BZ30" i="1" s="1"/>
  <c r="W30" i="1"/>
  <c r="BU30" i="1" s="1"/>
  <c r="BV30" i="1" s="1"/>
  <c r="V30" i="1"/>
  <c r="U30" i="1"/>
  <c r="BM30" i="1" s="1"/>
  <c r="T30" i="1"/>
  <c r="S30" i="1"/>
  <c r="R30" i="1"/>
  <c r="Q30" i="1"/>
  <c r="AW30" i="1" s="1"/>
  <c r="P30" i="1"/>
  <c r="AS30" i="1" s="1"/>
  <c r="AT30" i="1" s="1"/>
  <c r="O30" i="1"/>
  <c r="AO30" i="1" s="1"/>
  <c r="AP30" i="1" s="1"/>
  <c r="N30" i="1"/>
  <c r="M30" i="1"/>
  <c r="L30" i="1"/>
  <c r="K30" i="1"/>
  <c r="AK30" i="1" s="1"/>
  <c r="CC30" i="1" s="1"/>
  <c r="J30" i="1"/>
  <c r="I30" i="1"/>
  <c r="H30" i="1"/>
  <c r="G30" i="1"/>
  <c r="F30" i="1"/>
  <c r="E30" i="1"/>
  <c r="AE30" i="1" s="1"/>
  <c r="D30" i="1"/>
  <c r="AD30" i="1" s="1"/>
  <c r="C30" i="1"/>
  <c r="AC30" i="1" s="1"/>
  <c r="FO29" i="1"/>
  <c r="FK29" i="1"/>
  <c r="FJ29" i="1"/>
  <c r="FI29" i="1"/>
  <c r="FH29" i="1"/>
  <c r="CD29" i="1"/>
  <c r="BU29" i="1"/>
  <c r="BI29" i="1"/>
  <c r="BJ29" i="1" s="1"/>
  <c r="BF29" i="1"/>
  <c r="BE29" i="1"/>
  <c r="AN29" i="1"/>
  <c r="AM29" i="1"/>
  <c r="AL29" i="1"/>
  <c r="AK29" i="1"/>
  <c r="CC29" i="1" s="1"/>
  <c r="AH29" i="1"/>
  <c r="AG29" i="1"/>
  <c r="X29" i="1"/>
  <c r="BY29" i="1" s="1"/>
  <c r="W29" i="1"/>
  <c r="V29" i="1"/>
  <c r="BQ29" i="1" s="1"/>
  <c r="U29" i="1"/>
  <c r="BM29" i="1" s="1"/>
  <c r="BN29" i="1" s="1"/>
  <c r="T29" i="1"/>
  <c r="S29" i="1"/>
  <c r="R29" i="1"/>
  <c r="BA29" i="1" s="1"/>
  <c r="BB29" i="1" s="1"/>
  <c r="Q29" i="1"/>
  <c r="AW29" i="1" s="1"/>
  <c r="AX29" i="1" s="1"/>
  <c r="P29" i="1"/>
  <c r="AS29" i="1" s="1"/>
  <c r="AT29" i="1" s="1"/>
  <c r="O29" i="1"/>
  <c r="AO29" i="1" s="1"/>
  <c r="N29" i="1"/>
  <c r="M29" i="1"/>
  <c r="CE29" i="1" s="1"/>
  <c r="L29" i="1"/>
  <c r="K29" i="1"/>
  <c r="J29" i="1"/>
  <c r="AJ29" i="1" s="1"/>
  <c r="I29" i="1"/>
  <c r="AI29" i="1" s="1"/>
  <c r="H29" i="1"/>
  <c r="G29" i="1"/>
  <c r="F29" i="1"/>
  <c r="AF29" i="1" s="1"/>
  <c r="E29" i="1"/>
  <c r="AE29" i="1" s="1"/>
  <c r="D29" i="1"/>
  <c r="AD29" i="1" s="1"/>
  <c r="C29" i="1"/>
  <c r="AC29" i="1" s="1"/>
  <c r="FO28" i="1"/>
  <c r="FK28" i="1"/>
  <c r="FJ28" i="1"/>
  <c r="FI28" i="1"/>
  <c r="FH28" i="1"/>
  <c r="CE28" i="1"/>
  <c r="CD28" i="1"/>
  <c r="CC28" i="1"/>
  <c r="BZ28" i="1"/>
  <c r="BY28" i="1"/>
  <c r="BI28" i="1"/>
  <c r="BJ28" i="1" s="1"/>
  <c r="BE28" i="1"/>
  <c r="BF28" i="1" s="1"/>
  <c r="BB28" i="1"/>
  <c r="BA28" i="1"/>
  <c r="AW28" i="1"/>
  <c r="AX28" i="1" s="1"/>
  <c r="AN28" i="1"/>
  <c r="AM28" i="1"/>
  <c r="AL28" i="1"/>
  <c r="AK28" i="1"/>
  <c r="AI28" i="1"/>
  <c r="AH28" i="1"/>
  <c r="AG28" i="1"/>
  <c r="AF28" i="1"/>
  <c r="AE28" i="1"/>
  <c r="X28" i="1"/>
  <c r="W28" i="1"/>
  <c r="BU28" i="1" s="1"/>
  <c r="BV28" i="1" s="1"/>
  <c r="V28" i="1"/>
  <c r="BQ28" i="1" s="1"/>
  <c r="BR28" i="1" s="1"/>
  <c r="U28" i="1"/>
  <c r="BM28" i="1" s="1"/>
  <c r="T28" i="1"/>
  <c r="S28" i="1"/>
  <c r="R28" i="1"/>
  <c r="Q28" i="1"/>
  <c r="P28" i="1"/>
  <c r="AS28" i="1" s="1"/>
  <c r="AT28" i="1" s="1"/>
  <c r="O28" i="1"/>
  <c r="AO28" i="1" s="1"/>
  <c r="AP28" i="1" s="1"/>
  <c r="N28" i="1"/>
  <c r="M28" i="1"/>
  <c r="L28" i="1"/>
  <c r="K28" i="1"/>
  <c r="J28" i="1"/>
  <c r="AJ28" i="1" s="1"/>
  <c r="I28" i="1"/>
  <c r="H28" i="1"/>
  <c r="G28" i="1"/>
  <c r="F28" i="1"/>
  <c r="E28" i="1"/>
  <c r="D28" i="1"/>
  <c r="AD28" i="1" s="1"/>
  <c r="C28" i="1"/>
  <c r="AC28" i="1" s="1"/>
  <c r="FO27" i="1"/>
  <c r="FK27" i="1"/>
  <c r="FJ27" i="1"/>
  <c r="FN27" i="1" s="1"/>
  <c r="FI27" i="1"/>
  <c r="FH27" i="1"/>
  <c r="BU27" i="1"/>
  <c r="BI27" i="1"/>
  <c r="BJ27" i="1" s="1"/>
  <c r="BE27" i="1"/>
  <c r="AP27" i="1"/>
  <c r="AM27" i="1"/>
  <c r="AL27" i="1"/>
  <c r="AK27" i="1"/>
  <c r="CC27" i="1" s="1"/>
  <c r="AH27" i="1"/>
  <c r="AG27" i="1"/>
  <c r="AF27" i="1"/>
  <c r="X27" i="1"/>
  <c r="BY27" i="1" s="1"/>
  <c r="W27" i="1"/>
  <c r="V27" i="1"/>
  <c r="BQ27" i="1" s="1"/>
  <c r="U27" i="1"/>
  <c r="BM27" i="1" s="1"/>
  <c r="BN27" i="1" s="1"/>
  <c r="T27" i="1"/>
  <c r="S27" i="1"/>
  <c r="R27" i="1"/>
  <c r="BA27" i="1" s="1"/>
  <c r="BB27" i="1" s="1"/>
  <c r="Q27" i="1"/>
  <c r="AW27" i="1" s="1"/>
  <c r="AX27" i="1" s="1"/>
  <c r="P27" i="1"/>
  <c r="AS27" i="1" s="1"/>
  <c r="AT27" i="1" s="1"/>
  <c r="O27" i="1"/>
  <c r="AO27" i="1" s="1"/>
  <c r="N27" i="1"/>
  <c r="AN27" i="1" s="1"/>
  <c r="M27" i="1"/>
  <c r="CE27" i="1" s="1"/>
  <c r="L27" i="1"/>
  <c r="CD27" i="1" s="1"/>
  <c r="K27" i="1"/>
  <c r="J27" i="1"/>
  <c r="AJ27" i="1" s="1"/>
  <c r="I27" i="1"/>
  <c r="AI27" i="1" s="1"/>
  <c r="BR27" i="1" s="1"/>
  <c r="H27" i="1"/>
  <c r="G27" i="1"/>
  <c r="F27" i="1"/>
  <c r="E27" i="1"/>
  <c r="AE27" i="1" s="1"/>
  <c r="D27" i="1"/>
  <c r="AD27" i="1" s="1"/>
  <c r="C27" i="1"/>
  <c r="AC27" i="1" s="1"/>
  <c r="FO26" i="1"/>
  <c r="FK26" i="1"/>
  <c r="FJ26" i="1"/>
  <c r="FM26" i="1" s="1"/>
  <c r="FI26" i="1"/>
  <c r="FH26" i="1"/>
  <c r="CF26" i="1"/>
  <c r="CE26" i="1"/>
  <c r="CC26" i="1"/>
  <c r="BQ26" i="1"/>
  <c r="BI26" i="1"/>
  <c r="BJ26" i="1" s="1"/>
  <c r="BE26" i="1"/>
  <c r="BF26" i="1" s="1"/>
  <c r="BA26" i="1"/>
  <c r="BB26" i="1" s="1"/>
  <c r="AW26" i="1"/>
  <c r="AX26" i="1" s="1"/>
  <c r="AN26" i="1"/>
  <c r="AM26" i="1"/>
  <c r="AK26" i="1"/>
  <c r="AJ26" i="1"/>
  <c r="AI26" i="1"/>
  <c r="AH26" i="1"/>
  <c r="AG26" i="1"/>
  <c r="AF26" i="1"/>
  <c r="AE26" i="1"/>
  <c r="X26" i="1"/>
  <c r="BY26" i="1" s="1"/>
  <c r="BZ26" i="1" s="1"/>
  <c r="W26" i="1"/>
  <c r="BU26" i="1" s="1"/>
  <c r="BV26" i="1" s="1"/>
  <c r="V26" i="1"/>
  <c r="U26" i="1"/>
  <c r="BM26" i="1" s="1"/>
  <c r="T26" i="1"/>
  <c r="S26" i="1"/>
  <c r="R26" i="1"/>
  <c r="Q26" i="1"/>
  <c r="P26" i="1"/>
  <c r="AS26" i="1" s="1"/>
  <c r="AT26" i="1" s="1"/>
  <c r="O26" i="1"/>
  <c r="AO26" i="1" s="1"/>
  <c r="AP26" i="1" s="1"/>
  <c r="N26" i="1"/>
  <c r="M26" i="1"/>
  <c r="L26" i="1"/>
  <c r="AL26" i="1" s="1"/>
  <c r="K26" i="1"/>
  <c r="J26" i="1"/>
  <c r="I26" i="1"/>
  <c r="H26" i="1"/>
  <c r="G26" i="1"/>
  <c r="F26" i="1"/>
  <c r="E26" i="1"/>
  <c r="D26" i="1"/>
  <c r="AD26" i="1" s="1"/>
  <c r="C26" i="1"/>
  <c r="AC26" i="1" s="1"/>
  <c r="FO25" i="1"/>
  <c r="FM25" i="1"/>
  <c r="FK25" i="1"/>
  <c r="FJ25" i="1"/>
  <c r="FI25" i="1"/>
  <c r="FH25" i="1"/>
  <c r="BQ25" i="1"/>
  <c r="BR25" i="1" s="1"/>
  <c r="BJ25" i="1"/>
  <c r="BI25" i="1"/>
  <c r="BE25" i="1"/>
  <c r="BF25" i="1" s="1"/>
  <c r="AW25" i="1"/>
  <c r="AX25" i="1" s="1"/>
  <c r="AT25" i="1"/>
  <c r="AS25" i="1"/>
  <c r="AP25" i="1"/>
  <c r="AO25" i="1"/>
  <c r="AH25" i="1"/>
  <c r="AG25" i="1"/>
  <c r="AE25" i="1"/>
  <c r="AD25" i="1"/>
  <c r="AC25" i="1"/>
  <c r="X25" i="1"/>
  <c r="BY25" i="1" s="1"/>
  <c r="BZ25" i="1" s="1"/>
  <c r="W25" i="1"/>
  <c r="BU25" i="1" s="1"/>
  <c r="BV25" i="1" s="1"/>
  <c r="V25" i="1"/>
  <c r="U25" i="1"/>
  <c r="BM25" i="1" s="1"/>
  <c r="BN25" i="1" s="1"/>
  <c r="T25" i="1"/>
  <c r="S25" i="1"/>
  <c r="R25" i="1"/>
  <c r="BA25" i="1" s="1"/>
  <c r="BB25" i="1" s="1"/>
  <c r="Q25" i="1"/>
  <c r="P25" i="1"/>
  <c r="O25" i="1"/>
  <c r="N25" i="1"/>
  <c r="AN25" i="1" s="1"/>
  <c r="M25" i="1"/>
  <c r="AM25" i="1" s="1"/>
  <c r="L25" i="1"/>
  <c r="CD25" i="1" s="1"/>
  <c r="K25" i="1"/>
  <c r="AK25" i="1" s="1"/>
  <c r="CC25" i="1" s="1"/>
  <c r="J25" i="1"/>
  <c r="AJ25" i="1" s="1"/>
  <c r="I25" i="1"/>
  <c r="AI25" i="1" s="1"/>
  <c r="H25" i="1"/>
  <c r="G25" i="1"/>
  <c r="F25" i="1"/>
  <c r="AF25" i="1" s="1"/>
  <c r="E25" i="1"/>
  <c r="D25" i="1"/>
  <c r="C25" i="1"/>
  <c r="FO24" i="1"/>
  <c r="FN24" i="1"/>
  <c r="FM24" i="1"/>
  <c r="FK24" i="1"/>
  <c r="FJ24" i="1"/>
  <c r="FI24" i="1"/>
  <c r="FH24" i="1"/>
  <c r="CE24" i="1"/>
  <c r="BQ24" i="1"/>
  <c r="BR24" i="1" s="1"/>
  <c r="BI24" i="1"/>
  <c r="BJ24" i="1" s="1"/>
  <c r="BF24" i="1"/>
  <c r="AW24" i="1"/>
  <c r="AX24" i="1" s="1"/>
  <c r="AS24" i="1"/>
  <c r="AT24" i="1" s="1"/>
  <c r="AN24" i="1"/>
  <c r="AM24" i="1"/>
  <c r="AL24" i="1"/>
  <c r="AJ24" i="1"/>
  <c r="AI24" i="1"/>
  <c r="AE24" i="1"/>
  <c r="X24" i="1"/>
  <c r="BY24" i="1" s="1"/>
  <c r="BZ24" i="1" s="1"/>
  <c r="W24" i="1"/>
  <c r="BU24" i="1" s="1"/>
  <c r="BV24" i="1" s="1"/>
  <c r="V24" i="1"/>
  <c r="U24" i="1"/>
  <c r="BM24" i="1" s="1"/>
  <c r="T24" i="1"/>
  <c r="S24" i="1"/>
  <c r="BE24" i="1" s="1"/>
  <c r="R24" i="1"/>
  <c r="BA24" i="1" s="1"/>
  <c r="BB24" i="1" s="1"/>
  <c r="Q24" i="1"/>
  <c r="P24" i="1"/>
  <c r="O24" i="1"/>
  <c r="AO24" i="1" s="1"/>
  <c r="AP24" i="1" s="1"/>
  <c r="N24" i="1"/>
  <c r="M24" i="1"/>
  <c r="L24" i="1"/>
  <c r="CD24" i="1" s="1"/>
  <c r="K24" i="1"/>
  <c r="AK24" i="1" s="1"/>
  <c r="CC24" i="1" s="1"/>
  <c r="J24" i="1"/>
  <c r="I24" i="1"/>
  <c r="H24" i="1"/>
  <c r="AH24" i="1" s="1"/>
  <c r="G24" i="1"/>
  <c r="AG24" i="1" s="1"/>
  <c r="F24" i="1"/>
  <c r="AF24" i="1" s="1"/>
  <c r="E24" i="1"/>
  <c r="D24" i="1"/>
  <c r="AD24" i="1" s="1"/>
  <c r="C24" i="1"/>
  <c r="AC24" i="1" s="1"/>
  <c r="FO23" i="1"/>
  <c r="FM23" i="1"/>
  <c r="FK23" i="1"/>
  <c r="FJ23" i="1"/>
  <c r="FI23" i="1"/>
  <c r="FH23" i="1"/>
  <c r="BU23" i="1"/>
  <c r="BV23" i="1" s="1"/>
  <c r="BQ23" i="1"/>
  <c r="BR23" i="1" s="1"/>
  <c r="BN23" i="1"/>
  <c r="BI23" i="1"/>
  <c r="BJ23" i="1" s="1"/>
  <c r="BE23" i="1"/>
  <c r="BF23" i="1" s="1"/>
  <c r="AW23" i="1"/>
  <c r="AX23" i="1" s="1"/>
  <c r="AK23" i="1"/>
  <c r="CC23" i="1" s="1"/>
  <c r="AH23" i="1"/>
  <c r="AG23" i="1"/>
  <c r="AD23" i="1"/>
  <c r="AC23" i="1"/>
  <c r="X23" i="1"/>
  <c r="BY23" i="1" s="1"/>
  <c r="BZ23" i="1" s="1"/>
  <c r="W23" i="1"/>
  <c r="V23" i="1"/>
  <c r="U23" i="1"/>
  <c r="BM23" i="1" s="1"/>
  <c r="T23" i="1"/>
  <c r="S23" i="1"/>
  <c r="R23" i="1"/>
  <c r="BA23" i="1" s="1"/>
  <c r="BB23" i="1" s="1"/>
  <c r="Q23" i="1"/>
  <c r="P23" i="1"/>
  <c r="AS23" i="1" s="1"/>
  <c r="AT23" i="1" s="1"/>
  <c r="O23" i="1"/>
  <c r="AO23" i="1" s="1"/>
  <c r="AP23" i="1" s="1"/>
  <c r="N23" i="1"/>
  <c r="AN23" i="1" s="1"/>
  <c r="M23" i="1"/>
  <c r="AM23" i="1" s="1"/>
  <c r="L23" i="1"/>
  <c r="AL23" i="1" s="1"/>
  <c r="K23" i="1"/>
  <c r="J23" i="1"/>
  <c r="AJ23" i="1" s="1"/>
  <c r="I23" i="1"/>
  <c r="AI23" i="1" s="1"/>
  <c r="H23" i="1"/>
  <c r="G23" i="1"/>
  <c r="F23" i="1"/>
  <c r="AF23" i="1" s="1"/>
  <c r="E23" i="1"/>
  <c r="AE23" i="1" s="1"/>
  <c r="D23" i="1"/>
  <c r="C23" i="1"/>
  <c r="FO22" i="1"/>
  <c r="FN22" i="1"/>
  <c r="FM22" i="1"/>
  <c r="FK22" i="1"/>
  <c r="FJ22" i="1"/>
  <c r="FI22" i="1"/>
  <c r="FH22" i="1"/>
  <c r="CF22" i="1"/>
  <c r="CE22" i="1"/>
  <c r="BI22" i="1"/>
  <c r="BJ22" i="1" s="1"/>
  <c r="BE22" i="1"/>
  <c r="BF22" i="1" s="1"/>
  <c r="BA22" i="1"/>
  <c r="BB22" i="1" s="1"/>
  <c r="AW22" i="1"/>
  <c r="AX22" i="1" s="1"/>
  <c r="AS22" i="1"/>
  <c r="AT22" i="1" s="1"/>
  <c r="AN22" i="1"/>
  <c r="AM22" i="1"/>
  <c r="AI22" i="1"/>
  <c r="AH22" i="1"/>
  <c r="AG22" i="1"/>
  <c r="AF22" i="1"/>
  <c r="AE22" i="1"/>
  <c r="X22" i="1"/>
  <c r="BY22" i="1" s="1"/>
  <c r="BZ22" i="1" s="1"/>
  <c r="W22" i="1"/>
  <c r="BU22" i="1" s="1"/>
  <c r="BV22" i="1" s="1"/>
  <c r="V22" i="1"/>
  <c r="BQ22" i="1" s="1"/>
  <c r="BR22" i="1" s="1"/>
  <c r="U22" i="1"/>
  <c r="BM22" i="1" s="1"/>
  <c r="T22" i="1"/>
  <c r="S22" i="1"/>
  <c r="R22" i="1"/>
  <c r="Q22" i="1"/>
  <c r="P22" i="1"/>
  <c r="O22" i="1"/>
  <c r="AO22" i="1" s="1"/>
  <c r="AP22" i="1" s="1"/>
  <c r="N22" i="1"/>
  <c r="M22" i="1"/>
  <c r="L22" i="1"/>
  <c r="AL22" i="1" s="1"/>
  <c r="K22" i="1"/>
  <c r="AK22" i="1" s="1"/>
  <c r="CC22" i="1" s="1"/>
  <c r="J22" i="1"/>
  <c r="AJ22" i="1" s="1"/>
  <c r="I22" i="1"/>
  <c r="H22" i="1"/>
  <c r="G22" i="1"/>
  <c r="F22" i="1"/>
  <c r="E22" i="1"/>
  <c r="D22" i="1"/>
  <c r="AD22" i="1" s="1"/>
  <c r="C22" i="1"/>
  <c r="AC22" i="1" s="1"/>
  <c r="FO21" i="1"/>
  <c r="FK21" i="1"/>
  <c r="FJ21" i="1"/>
  <c r="FN21" i="1" s="1"/>
  <c r="FI21" i="1"/>
  <c r="FH21" i="1"/>
  <c r="BI21" i="1"/>
  <c r="BE21" i="1"/>
  <c r="AW21" i="1"/>
  <c r="AS21" i="1"/>
  <c r="AO21" i="1"/>
  <c r="AP21" i="1" s="1"/>
  <c r="AN21" i="1"/>
  <c r="AM21" i="1"/>
  <c r="AH21" i="1"/>
  <c r="AG21" i="1"/>
  <c r="AD21" i="1"/>
  <c r="AC21" i="1"/>
  <c r="X21" i="1"/>
  <c r="BY21" i="1" s="1"/>
  <c r="W21" i="1"/>
  <c r="BU21" i="1" s="1"/>
  <c r="BV21" i="1" s="1"/>
  <c r="V21" i="1"/>
  <c r="BQ21" i="1" s="1"/>
  <c r="BR21" i="1" s="1"/>
  <c r="U21" i="1"/>
  <c r="BM21" i="1" s="1"/>
  <c r="BN21" i="1" s="1"/>
  <c r="T21" i="1"/>
  <c r="S21" i="1"/>
  <c r="R21" i="1"/>
  <c r="BA21" i="1" s="1"/>
  <c r="Q21" i="1"/>
  <c r="P21" i="1"/>
  <c r="O21" i="1"/>
  <c r="N21" i="1"/>
  <c r="M21" i="1"/>
  <c r="CE21" i="1" s="1"/>
  <c r="L21" i="1"/>
  <c r="AL21" i="1" s="1"/>
  <c r="K21" i="1"/>
  <c r="AK21" i="1" s="1"/>
  <c r="CC21" i="1" s="1"/>
  <c r="J21" i="1"/>
  <c r="AJ21" i="1" s="1"/>
  <c r="I21" i="1"/>
  <c r="AI21" i="1" s="1"/>
  <c r="BF21" i="1" s="1"/>
  <c r="H21" i="1"/>
  <c r="G21" i="1"/>
  <c r="F21" i="1"/>
  <c r="AF21" i="1" s="1"/>
  <c r="E21" i="1"/>
  <c r="AE21" i="1" s="1"/>
  <c r="D21" i="1"/>
  <c r="C21" i="1"/>
  <c r="FO20" i="1"/>
  <c r="FK20" i="1"/>
  <c r="FJ20" i="1"/>
  <c r="FI20" i="1"/>
  <c r="FH20" i="1"/>
  <c r="CF20" i="1"/>
  <c r="CE20" i="1"/>
  <c r="CD20" i="1"/>
  <c r="BY20" i="1"/>
  <c r="BU20" i="1"/>
  <c r="BQ20" i="1"/>
  <c r="BR20" i="1" s="1"/>
  <c r="BI20" i="1"/>
  <c r="BE20" i="1"/>
  <c r="BF20" i="1" s="1"/>
  <c r="AN20" i="1"/>
  <c r="AM20" i="1"/>
  <c r="AJ20" i="1"/>
  <c r="AI20" i="1"/>
  <c r="AH20" i="1"/>
  <c r="AG20" i="1"/>
  <c r="X20" i="1"/>
  <c r="W20" i="1"/>
  <c r="V20" i="1"/>
  <c r="U20" i="1"/>
  <c r="BM20" i="1" s="1"/>
  <c r="T20" i="1"/>
  <c r="S20" i="1"/>
  <c r="R20" i="1"/>
  <c r="BA20" i="1" s="1"/>
  <c r="Q20" i="1"/>
  <c r="AW20" i="1" s="1"/>
  <c r="P20" i="1"/>
  <c r="AS20" i="1" s="1"/>
  <c r="O20" i="1"/>
  <c r="AO20" i="1" s="1"/>
  <c r="AP20" i="1" s="1"/>
  <c r="N20" i="1"/>
  <c r="M20" i="1"/>
  <c r="L20" i="1"/>
  <c r="AL20" i="1" s="1"/>
  <c r="K20" i="1"/>
  <c r="AK20" i="1" s="1"/>
  <c r="CC20" i="1" s="1"/>
  <c r="J20" i="1"/>
  <c r="I20" i="1"/>
  <c r="H20" i="1"/>
  <c r="G20" i="1"/>
  <c r="F20" i="1"/>
  <c r="AF20" i="1" s="1"/>
  <c r="E20" i="1"/>
  <c r="AE20" i="1" s="1"/>
  <c r="D20" i="1"/>
  <c r="AD20" i="1" s="1"/>
  <c r="C20" i="1"/>
  <c r="AC20" i="1" s="1"/>
  <c r="FO19" i="1"/>
  <c r="FK19" i="1"/>
  <c r="FJ19" i="1"/>
  <c r="FI19" i="1"/>
  <c r="FH19" i="1"/>
  <c r="CE19" i="1"/>
  <c r="CD19" i="1"/>
  <c r="CC19" i="1"/>
  <c r="BU19" i="1"/>
  <c r="BV19" i="1" s="1"/>
  <c r="BM19" i="1"/>
  <c r="BN19" i="1" s="1"/>
  <c r="BJ19" i="1"/>
  <c r="BI19" i="1"/>
  <c r="BE19" i="1"/>
  <c r="BF19" i="1" s="1"/>
  <c r="AW19" i="1"/>
  <c r="AX19" i="1" s="1"/>
  <c r="AH19" i="1"/>
  <c r="AG19" i="1"/>
  <c r="AF19" i="1"/>
  <c r="AE19" i="1"/>
  <c r="AD19" i="1"/>
  <c r="X19" i="1"/>
  <c r="BY19" i="1" s="1"/>
  <c r="BZ19" i="1" s="1"/>
  <c r="W19" i="1"/>
  <c r="V19" i="1"/>
  <c r="BQ19" i="1" s="1"/>
  <c r="BR19" i="1" s="1"/>
  <c r="U19" i="1"/>
  <c r="T19" i="1"/>
  <c r="S19" i="1"/>
  <c r="R19" i="1"/>
  <c r="BA19" i="1" s="1"/>
  <c r="BB19" i="1" s="1"/>
  <c r="Q19" i="1"/>
  <c r="P19" i="1"/>
  <c r="AS19" i="1" s="1"/>
  <c r="AT19" i="1" s="1"/>
  <c r="O19" i="1"/>
  <c r="AO19" i="1" s="1"/>
  <c r="AP19" i="1" s="1"/>
  <c r="N19" i="1"/>
  <c r="AN19" i="1" s="1"/>
  <c r="M19" i="1"/>
  <c r="AM19" i="1" s="1"/>
  <c r="L19" i="1"/>
  <c r="AL19" i="1" s="1"/>
  <c r="K19" i="1"/>
  <c r="AK19" i="1" s="1"/>
  <c r="J19" i="1"/>
  <c r="AJ19" i="1" s="1"/>
  <c r="I19" i="1"/>
  <c r="AI19" i="1" s="1"/>
  <c r="H19" i="1"/>
  <c r="G19" i="1"/>
  <c r="F19" i="1"/>
  <c r="E19" i="1"/>
  <c r="D19" i="1"/>
  <c r="C19" i="1"/>
  <c r="AC19" i="1" s="1"/>
  <c r="FO18" i="1"/>
  <c r="FN18" i="1"/>
  <c r="FM18" i="1"/>
  <c r="FK18" i="1"/>
  <c r="FJ18" i="1"/>
  <c r="FI18" i="1"/>
  <c r="FH18" i="1"/>
  <c r="CE18" i="1"/>
  <c r="CC18" i="1"/>
  <c r="BY18" i="1"/>
  <c r="BZ18" i="1" s="1"/>
  <c r="BV18" i="1"/>
  <c r="BU18" i="1"/>
  <c r="BE18" i="1"/>
  <c r="BA18" i="1"/>
  <c r="BB18" i="1" s="1"/>
  <c r="AW18" i="1"/>
  <c r="AS18" i="1"/>
  <c r="AT18" i="1" s="1"/>
  <c r="AN18" i="1"/>
  <c r="AM18" i="1"/>
  <c r="AL18" i="1"/>
  <c r="AG18" i="1"/>
  <c r="AF18" i="1"/>
  <c r="AE18" i="1"/>
  <c r="X18" i="1"/>
  <c r="W18" i="1"/>
  <c r="V18" i="1"/>
  <c r="BQ18" i="1" s="1"/>
  <c r="BR18" i="1" s="1"/>
  <c r="U18" i="1"/>
  <c r="BM18" i="1" s="1"/>
  <c r="BN18" i="1" s="1"/>
  <c r="T18" i="1"/>
  <c r="BI18" i="1" s="1"/>
  <c r="BJ18" i="1" s="1"/>
  <c r="S18" i="1"/>
  <c r="R18" i="1"/>
  <c r="Q18" i="1"/>
  <c r="P18" i="1"/>
  <c r="O18" i="1"/>
  <c r="AO18" i="1" s="1"/>
  <c r="AP18" i="1" s="1"/>
  <c r="N18" i="1"/>
  <c r="M18" i="1"/>
  <c r="L18" i="1"/>
  <c r="CD18" i="1" s="1"/>
  <c r="K18" i="1"/>
  <c r="AK18" i="1" s="1"/>
  <c r="J18" i="1"/>
  <c r="AJ18" i="1" s="1"/>
  <c r="I18" i="1"/>
  <c r="AI18" i="1" s="1"/>
  <c r="H18" i="1"/>
  <c r="AH18" i="1" s="1"/>
  <c r="G18" i="1"/>
  <c r="F18" i="1"/>
  <c r="E18" i="1"/>
  <c r="D18" i="1"/>
  <c r="AD18" i="1" s="1"/>
  <c r="C18" i="1"/>
  <c r="AC18" i="1" s="1"/>
  <c r="FO17" i="1"/>
  <c r="FK17" i="1"/>
  <c r="FJ17" i="1"/>
  <c r="FI17" i="1"/>
  <c r="FH17" i="1"/>
  <c r="CD17" i="1"/>
  <c r="CC17" i="1"/>
  <c r="BU17" i="1"/>
  <c r="BM17" i="1"/>
  <c r="BN17" i="1" s="1"/>
  <c r="BI17" i="1"/>
  <c r="BJ17" i="1" s="1"/>
  <c r="BE17" i="1"/>
  <c r="BF17" i="1" s="1"/>
  <c r="AX17" i="1"/>
  <c r="AW17" i="1"/>
  <c r="AM17" i="1"/>
  <c r="AL17" i="1"/>
  <c r="AK17" i="1"/>
  <c r="AH17" i="1"/>
  <c r="AG17" i="1"/>
  <c r="AF17" i="1"/>
  <c r="AE17" i="1"/>
  <c r="AD17" i="1"/>
  <c r="X17" i="1"/>
  <c r="BY17" i="1" s="1"/>
  <c r="W17" i="1"/>
  <c r="V17" i="1"/>
  <c r="BQ17" i="1" s="1"/>
  <c r="BR17" i="1" s="1"/>
  <c r="U17" i="1"/>
  <c r="T17" i="1"/>
  <c r="S17" i="1"/>
  <c r="R17" i="1"/>
  <c r="BA17" i="1" s="1"/>
  <c r="Q17" i="1"/>
  <c r="P17" i="1"/>
  <c r="AS17" i="1" s="1"/>
  <c r="AT17" i="1" s="1"/>
  <c r="O17" i="1"/>
  <c r="AO17" i="1" s="1"/>
  <c r="AP17" i="1" s="1"/>
  <c r="N17" i="1"/>
  <c r="AN17" i="1" s="1"/>
  <c r="M17" i="1"/>
  <c r="CE17" i="1" s="1"/>
  <c r="L17" i="1"/>
  <c r="K17" i="1"/>
  <c r="J17" i="1"/>
  <c r="AJ17" i="1" s="1"/>
  <c r="I17" i="1"/>
  <c r="AI17" i="1" s="1"/>
  <c r="BV17" i="1" s="1"/>
  <c r="H17" i="1"/>
  <c r="G17" i="1"/>
  <c r="F17" i="1"/>
  <c r="E17" i="1"/>
  <c r="D17" i="1"/>
  <c r="C17" i="1"/>
  <c r="AC17" i="1" s="1"/>
  <c r="FO16" i="1"/>
  <c r="FK16" i="1"/>
  <c r="FJ16" i="1"/>
  <c r="FN16" i="1" s="1"/>
  <c r="FI16" i="1"/>
  <c r="FH16" i="1"/>
  <c r="CE16" i="1"/>
  <c r="BI16" i="1"/>
  <c r="BA16" i="1"/>
  <c r="BB16" i="1" s="1"/>
  <c r="AW16" i="1"/>
  <c r="AX16" i="1" s="1"/>
  <c r="AT16" i="1"/>
  <c r="AS16" i="1"/>
  <c r="AN16" i="1"/>
  <c r="AM16" i="1"/>
  <c r="AH16" i="1"/>
  <c r="AG16" i="1"/>
  <c r="AF16" i="1"/>
  <c r="AE16" i="1"/>
  <c r="X16" i="1"/>
  <c r="BY16" i="1" s="1"/>
  <c r="BZ16" i="1" s="1"/>
  <c r="W16" i="1"/>
  <c r="BU16" i="1" s="1"/>
  <c r="V16" i="1"/>
  <c r="BQ16" i="1" s="1"/>
  <c r="U16" i="1"/>
  <c r="BM16" i="1" s="1"/>
  <c r="BN16" i="1" s="1"/>
  <c r="T16" i="1"/>
  <c r="S16" i="1"/>
  <c r="BE16" i="1" s="1"/>
  <c r="R16" i="1"/>
  <c r="Q16" i="1"/>
  <c r="P16" i="1"/>
  <c r="O16" i="1"/>
  <c r="AO16" i="1" s="1"/>
  <c r="N16" i="1"/>
  <c r="M16" i="1"/>
  <c r="L16" i="1"/>
  <c r="AL16" i="1" s="1"/>
  <c r="K16" i="1"/>
  <c r="AK16" i="1" s="1"/>
  <c r="CC16" i="1" s="1"/>
  <c r="J16" i="1"/>
  <c r="AJ16" i="1" s="1"/>
  <c r="I16" i="1"/>
  <c r="AI16" i="1" s="1"/>
  <c r="H16" i="1"/>
  <c r="G16" i="1"/>
  <c r="F16" i="1"/>
  <c r="E16" i="1"/>
  <c r="D16" i="1"/>
  <c r="AD16" i="1" s="1"/>
  <c r="C16" i="1"/>
  <c r="AC16" i="1" s="1"/>
  <c r="FO15" i="1"/>
  <c r="FK15" i="1"/>
  <c r="FJ15" i="1"/>
  <c r="FN15" i="1" s="1"/>
  <c r="FI15" i="1"/>
  <c r="FH15" i="1"/>
  <c r="BQ15" i="1"/>
  <c r="BI15" i="1"/>
  <c r="BJ15" i="1" s="1"/>
  <c r="BE15" i="1"/>
  <c r="AW15" i="1"/>
  <c r="AS15" i="1"/>
  <c r="AO15" i="1"/>
  <c r="AN15" i="1"/>
  <c r="AM15" i="1"/>
  <c r="AL15" i="1"/>
  <c r="AK15" i="1"/>
  <c r="CC15" i="1" s="1"/>
  <c r="AH15" i="1"/>
  <c r="AG15" i="1"/>
  <c r="AE15" i="1"/>
  <c r="AD15" i="1"/>
  <c r="X15" i="1"/>
  <c r="BY15" i="1" s="1"/>
  <c r="W15" i="1"/>
  <c r="BU15" i="1" s="1"/>
  <c r="V15" i="1"/>
  <c r="U15" i="1"/>
  <c r="BM15" i="1" s="1"/>
  <c r="BN15" i="1" s="1"/>
  <c r="T15" i="1"/>
  <c r="S15" i="1"/>
  <c r="R15" i="1"/>
  <c r="BA15" i="1" s="1"/>
  <c r="Q15" i="1"/>
  <c r="P15" i="1"/>
  <c r="O15" i="1"/>
  <c r="N15" i="1"/>
  <c r="M15" i="1"/>
  <c r="CE15" i="1" s="1"/>
  <c r="L15" i="1"/>
  <c r="CD15" i="1" s="1"/>
  <c r="K15" i="1"/>
  <c r="J15" i="1"/>
  <c r="AJ15" i="1" s="1"/>
  <c r="I15" i="1"/>
  <c r="AI15" i="1" s="1"/>
  <c r="BF15" i="1" s="1"/>
  <c r="H15" i="1"/>
  <c r="G15" i="1"/>
  <c r="F15" i="1"/>
  <c r="AF15" i="1" s="1"/>
  <c r="E15" i="1"/>
  <c r="D15" i="1"/>
  <c r="C15" i="1"/>
  <c r="AC15" i="1" s="1"/>
  <c r="FO14" i="1"/>
  <c r="FK14" i="1"/>
  <c r="FJ14" i="1"/>
  <c r="FM13" i="1" s="1"/>
  <c r="FI14" i="1"/>
  <c r="FH14" i="1"/>
  <c r="CE14" i="1"/>
  <c r="CC14" i="1"/>
  <c r="BQ14" i="1"/>
  <c r="BR14" i="1" s="1"/>
  <c r="BJ14" i="1"/>
  <c r="BI14" i="1"/>
  <c r="BF14" i="1"/>
  <c r="BA14" i="1"/>
  <c r="BB14" i="1" s="1"/>
  <c r="AW14" i="1"/>
  <c r="AX14" i="1" s="1"/>
  <c r="AT14" i="1"/>
  <c r="AS14" i="1"/>
  <c r="AN14" i="1"/>
  <c r="AM14" i="1"/>
  <c r="AJ14" i="1"/>
  <c r="AG14" i="1"/>
  <c r="AF14" i="1"/>
  <c r="AE14" i="1"/>
  <c r="X14" i="1"/>
  <c r="BY14" i="1" s="1"/>
  <c r="BZ14" i="1" s="1"/>
  <c r="W14" i="1"/>
  <c r="BU14" i="1" s="1"/>
  <c r="BV14" i="1" s="1"/>
  <c r="V14" i="1"/>
  <c r="U14" i="1"/>
  <c r="BM14" i="1" s="1"/>
  <c r="T14" i="1"/>
  <c r="S14" i="1"/>
  <c r="BE14" i="1" s="1"/>
  <c r="R14" i="1"/>
  <c r="Q14" i="1"/>
  <c r="P14" i="1"/>
  <c r="O14" i="1"/>
  <c r="AO14" i="1" s="1"/>
  <c r="AP14" i="1" s="1"/>
  <c r="N14" i="1"/>
  <c r="M14" i="1"/>
  <c r="L14" i="1"/>
  <c r="K14" i="1"/>
  <c r="AK14" i="1" s="1"/>
  <c r="J14" i="1"/>
  <c r="I14" i="1"/>
  <c r="AI14" i="1" s="1"/>
  <c r="H14" i="1"/>
  <c r="AH14" i="1" s="1"/>
  <c r="G14" i="1"/>
  <c r="F14" i="1"/>
  <c r="E14" i="1"/>
  <c r="D14" i="1"/>
  <c r="AD14" i="1" s="1"/>
  <c r="C14" i="1"/>
  <c r="AC14" i="1" s="1"/>
  <c r="FO13" i="1"/>
  <c r="FK13" i="1"/>
  <c r="FJ13" i="1"/>
  <c r="FI13" i="1"/>
  <c r="FH13" i="1"/>
  <c r="CE13" i="1"/>
  <c r="BU13" i="1"/>
  <c r="BV13" i="1" s="1"/>
  <c r="BQ13" i="1"/>
  <c r="BR13" i="1" s="1"/>
  <c r="BI13" i="1"/>
  <c r="BF13" i="1"/>
  <c r="BE13" i="1"/>
  <c r="AS13" i="1"/>
  <c r="AT13" i="1" s="1"/>
  <c r="AO13" i="1"/>
  <c r="AN13" i="1"/>
  <c r="AM13" i="1"/>
  <c r="AL13" i="1"/>
  <c r="AK13" i="1"/>
  <c r="CC13" i="1" s="1"/>
  <c r="AH13" i="1"/>
  <c r="AG13" i="1"/>
  <c r="AD13" i="1"/>
  <c r="AC13" i="1"/>
  <c r="X13" i="1"/>
  <c r="BY13" i="1" s="1"/>
  <c r="W13" i="1"/>
  <c r="V13" i="1"/>
  <c r="U13" i="1"/>
  <c r="BM13" i="1" s="1"/>
  <c r="BN13" i="1" s="1"/>
  <c r="T13" i="1"/>
  <c r="S13" i="1"/>
  <c r="R13" i="1"/>
  <c r="BA13" i="1" s="1"/>
  <c r="BB13" i="1" s="1"/>
  <c r="Q13" i="1"/>
  <c r="AW13" i="1" s="1"/>
  <c r="AX13" i="1" s="1"/>
  <c r="P13" i="1"/>
  <c r="O13" i="1"/>
  <c r="N13" i="1"/>
  <c r="M13" i="1"/>
  <c r="L13" i="1"/>
  <c r="CD13" i="1" s="1"/>
  <c r="K13" i="1"/>
  <c r="J13" i="1"/>
  <c r="AJ13" i="1" s="1"/>
  <c r="I13" i="1"/>
  <c r="AI13" i="1" s="1"/>
  <c r="BJ13" i="1" s="1"/>
  <c r="H13" i="1"/>
  <c r="G13" i="1"/>
  <c r="F13" i="1"/>
  <c r="AF13" i="1" s="1"/>
  <c r="E13" i="1"/>
  <c r="AE13" i="1" s="1"/>
  <c r="D13" i="1"/>
  <c r="C13" i="1"/>
  <c r="FO12" i="1"/>
  <c r="FK12" i="1"/>
  <c r="FJ12" i="1"/>
  <c r="FI12" i="1"/>
  <c r="FH12" i="1"/>
  <c r="CE12" i="1"/>
  <c r="BI12" i="1"/>
  <c r="BJ12" i="1" s="1"/>
  <c r="BF12" i="1"/>
  <c r="BE12" i="1"/>
  <c r="AX12" i="1"/>
  <c r="AW12" i="1"/>
  <c r="AT12" i="1"/>
  <c r="AS12" i="1"/>
  <c r="AN12" i="1"/>
  <c r="AM12" i="1"/>
  <c r="AI12" i="1"/>
  <c r="AF12" i="1"/>
  <c r="AE12" i="1"/>
  <c r="X12" i="1"/>
  <c r="BY12" i="1" s="1"/>
  <c r="BZ12" i="1" s="1"/>
  <c r="W12" i="1"/>
  <c r="BU12" i="1" s="1"/>
  <c r="BV12" i="1" s="1"/>
  <c r="V12" i="1"/>
  <c r="BQ12" i="1" s="1"/>
  <c r="U12" i="1"/>
  <c r="BM12" i="1" s="1"/>
  <c r="T12" i="1"/>
  <c r="S12" i="1"/>
  <c r="R12" i="1"/>
  <c r="BA12" i="1" s="1"/>
  <c r="Q12" i="1"/>
  <c r="P12" i="1"/>
  <c r="O12" i="1"/>
  <c r="AO12" i="1" s="1"/>
  <c r="AP12" i="1" s="1"/>
  <c r="N12" i="1"/>
  <c r="M12" i="1"/>
  <c r="L12" i="1"/>
  <c r="K12" i="1"/>
  <c r="AK12" i="1" s="1"/>
  <c r="CC12" i="1" s="1"/>
  <c r="J12" i="1"/>
  <c r="AJ12" i="1" s="1"/>
  <c r="I12" i="1"/>
  <c r="H12" i="1"/>
  <c r="AH12" i="1" s="1"/>
  <c r="G12" i="1"/>
  <c r="AG12" i="1" s="1"/>
  <c r="F12" i="1"/>
  <c r="E12" i="1"/>
  <c r="D12" i="1"/>
  <c r="AD12" i="1" s="1"/>
  <c r="C12" i="1"/>
  <c r="AC12" i="1" s="1"/>
  <c r="FO11" i="1"/>
  <c r="FM11" i="1"/>
  <c r="FK11" i="1"/>
  <c r="FJ11" i="1"/>
  <c r="FI11" i="1"/>
  <c r="FH11" i="1"/>
  <c r="CE11" i="1"/>
  <c r="CD11" i="1"/>
  <c r="BU11" i="1"/>
  <c r="BQ11" i="1"/>
  <c r="BR11" i="1" s="1"/>
  <c r="BM11" i="1"/>
  <c r="BN11" i="1" s="1"/>
  <c r="BI11" i="1"/>
  <c r="BJ11" i="1" s="1"/>
  <c r="BE11" i="1"/>
  <c r="AO11" i="1"/>
  <c r="AP11" i="1" s="1"/>
  <c r="AN11" i="1"/>
  <c r="AM11" i="1"/>
  <c r="AL11" i="1"/>
  <c r="AK11" i="1"/>
  <c r="CC11" i="1" s="1"/>
  <c r="AH11" i="1"/>
  <c r="AG11" i="1"/>
  <c r="AC11" i="1"/>
  <c r="X11" i="1"/>
  <c r="BY11" i="1" s="1"/>
  <c r="W11" i="1"/>
  <c r="V11" i="1"/>
  <c r="U11" i="1"/>
  <c r="T11" i="1"/>
  <c r="S11" i="1"/>
  <c r="R11" i="1"/>
  <c r="BA11" i="1" s="1"/>
  <c r="BB11" i="1" s="1"/>
  <c r="Q11" i="1"/>
  <c r="AW11" i="1" s="1"/>
  <c r="AX11" i="1" s="1"/>
  <c r="P11" i="1"/>
  <c r="AS11" i="1" s="1"/>
  <c r="AT11" i="1" s="1"/>
  <c r="O11" i="1"/>
  <c r="N11" i="1"/>
  <c r="M11" i="1"/>
  <c r="L11" i="1"/>
  <c r="K11" i="1"/>
  <c r="J11" i="1"/>
  <c r="AJ11" i="1" s="1"/>
  <c r="I11" i="1"/>
  <c r="AI11" i="1" s="1"/>
  <c r="BF11" i="1" s="1"/>
  <c r="H11" i="1"/>
  <c r="G11" i="1"/>
  <c r="F11" i="1"/>
  <c r="AF11" i="1" s="1"/>
  <c r="E11" i="1"/>
  <c r="AE11" i="1" s="1"/>
  <c r="D11" i="1"/>
  <c r="AD11" i="1" s="1"/>
  <c r="C11" i="1"/>
  <c r="FO10" i="1"/>
  <c r="FK10" i="1"/>
  <c r="FJ10" i="1"/>
  <c r="FN10" i="1" s="1"/>
  <c r="FI10" i="1"/>
  <c r="FH10" i="1"/>
  <c r="CE10" i="1"/>
  <c r="BI10" i="1"/>
  <c r="BJ10" i="1" s="1"/>
  <c r="BE10" i="1"/>
  <c r="BF10" i="1" s="1"/>
  <c r="BB10" i="1"/>
  <c r="AW10" i="1"/>
  <c r="AX10" i="1" s="1"/>
  <c r="AS10" i="1"/>
  <c r="AT10" i="1" s="1"/>
  <c r="AM10" i="1"/>
  <c r="AI10" i="1"/>
  <c r="AH10" i="1"/>
  <c r="AE10" i="1"/>
  <c r="AD10" i="1"/>
  <c r="X10" i="1"/>
  <c r="BY10" i="1" s="1"/>
  <c r="BZ10" i="1" s="1"/>
  <c r="W10" i="1"/>
  <c r="BU10" i="1" s="1"/>
  <c r="BV10" i="1" s="1"/>
  <c r="V10" i="1"/>
  <c r="BQ10" i="1" s="1"/>
  <c r="BR10" i="1" s="1"/>
  <c r="U10" i="1"/>
  <c r="BM10" i="1" s="1"/>
  <c r="T10" i="1"/>
  <c r="S10" i="1"/>
  <c r="R10" i="1"/>
  <c r="BA10" i="1" s="1"/>
  <c r="Q10" i="1"/>
  <c r="P10" i="1"/>
  <c r="O10" i="1"/>
  <c r="AO10" i="1" s="1"/>
  <c r="AP10" i="1" s="1"/>
  <c r="N10" i="1"/>
  <c r="AN10" i="1" s="1"/>
  <c r="M10" i="1"/>
  <c r="L10" i="1"/>
  <c r="AL10" i="1" s="1"/>
  <c r="K10" i="1"/>
  <c r="AK10" i="1" s="1"/>
  <c r="CC10" i="1" s="1"/>
  <c r="J10" i="1"/>
  <c r="AJ10" i="1" s="1"/>
  <c r="I10" i="1"/>
  <c r="H10" i="1"/>
  <c r="G10" i="1"/>
  <c r="AG10" i="1" s="1"/>
  <c r="F10" i="1"/>
  <c r="AF10" i="1" s="1"/>
  <c r="E10" i="1"/>
  <c r="D10" i="1"/>
  <c r="C10" i="1"/>
  <c r="AC10" i="1" s="1"/>
  <c r="FO9" i="1"/>
  <c r="FK9" i="1"/>
  <c r="FJ9" i="1"/>
  <c r="FN9" i="1" s="1"/>
  <c r="FI9" i="1"/>
  <c r="FH9" i="1"/>
  <c r="BU9" i="1"/>
  <c r="BV9" i="1" s="1"/>
  <c r="BQ9" i="1"/>
  <c r="BR9" i="1" s="1"/>
  <c r="BE9" i="1"/>
  <c r="AW9" i="1"/>
  <c r="AS9" i="1"/>
  <c r="AO9" i="1"/>
  <c r="AP9" i="1" s="1"/>
  <c r="AN9" i="1"/>
  <c r="AM9" i="1"/>
  <c r="AL9" i="1"/>
  <c r="AK9" i="1"/>
  <c r="CC9" i="1" s="1"/>
  <c r="AG9" i="1"/>
  <c r="AF9" i="1"/>
  <c r="AE9" i="1"/>
  <c r="AD9" i="1"/>
  <c r="AC9" i="1"/>
  <c r="X9" i="1"/>
  <c r="BY9" i="1" s="1"/>
  <c r="W9" i="1"/>
  <c r="V9" i="1"/>
  <c r="U9" i="1"/>
  <c r="BM9" i="1" s="1"/>
  <c r="BN9" i="1" s="1"/>
  <c r="T9" i="1"/>
  <c r="BI9" i="1" s="1"/>
  <c r="BJ9" i="1" s="1"/>
  <c r="S9" i="1"/>
  <c r="R9" i="1"/>
  <c r="BA9" i="1" s="1"/>
  <c r="Q9" i="1"/>
  <c r="P9" i="1"/>
  <c r="O9" i="1"/>
  <c r="N9" i="1"/>
  <c r="M9" i="1"/>
  <c r="CE9" i="1" s="1"/>
  <c r="L9" i="1"/>
  <c r="CD9" i="1" s="1"/>
  <c r="K9" i="1"/>
  <c r="J9" i="1"/>
  <c r="AJ9" i="1" s="1"/>
  <c r="I9" i="1"/>
  <c r="AI9" i="1" s="1"/>
  <c r="BF9" i="1" s="1"/>
  <c r="H9" i="1"/>
  <c r="AH9" i="1" s="1"/>
  <c r="G9" i="1"/>
  <c r="F9" i="1"/>
  <c r="E9" i="1"/>
  <c r="D9" i="1"/>
  <c r="C9" i="1"/>
  <c r="FO8" i="1"/>
  <c r="FK8" i="1"/>
  <c r="FJ8" i="1"/>
  <c r="FN8" i="1" s="1"/>
  <c r="FI8" i="1"/>
  <c r="FH8" i="1"/>
  <c r="CE8" i="1"/>
  <c r="BU8" i="1"/>
  <c r="BV8" i="1" s="1"/>
  <c r="AS8" i="1"/>
  <c r="AN8" i="1"/>
  <c r="AM8" i="1"/>
  <c r="AJ8" i="1"/>
  <c r="AI8" i="1"/>
  <c r="BN8" i="1" s="1"/>
  <c r="AH8" i="1"/>
  <c r="AD8" i="1"/>
  <c r="X8" i="1"/>
  <c r="BY8" i="1" s="1"/>
  <c r="W8" i="1"/>
  <c r="V8" i="1"/>
  <c r="BQ8" i="1" s="1"/>
  <c r="BR8" i="1" s="1"/>
  <c r="U8" i="1"/>
  <c r="BM8" i="1" s="1"/>
  <c r="T8" i="1"/>
  <c r="BI8" i="1" s="1"/>
  <c r="BJ8" i="1" s="1"/>
  <c r="S8" i="1"/>
  <c r="BE8" i="1" s="1"/>
  <c r="BF8" i="1" s="1"/>
  <c r="R8" i="1"/>
  <c r="BA8" i="1" s="1"/>
  <c r="Q8" i="1"/>
  <c r="AW8" i="1" s="1"/>
  <c r="P8" i="1"/>
  <c r="O8" i="1"/>
  <c r="AO8" i="1" s="1"/>
  <c r="N8" i="1"/>
  <c r="M8" i="1"/>
  <c r="L8" i="1"/>
  <c r="AL8" i="1" s="1"/>
  <c r="K8" i="1"/>
  <c r="AK8" i="1" s="1"/>
  <c r="CC8" i="1" s="1"/>
  <c r="J8" i="1"/>
  <c r="I8" i="1"/>
  <c r="H8" i="1"/>
  <c r="G8" i="1"/>
  <c r="AG8" i="1" s="1"/>
  <c r="F8" i="1"/>
  <c r="AF8" i="1" s="1"/>
  <c r="E8" i="1"/>
  <c r="AE8" i="1" s="1"/>
  <c r="D8" i="1"/>
  <c r="C8" i="1"/>
  <c r="AC8" i="1" s="1"/>
  <c r="FO7" i="1"/>
  <c r="FK7" i="1"/>
  <c r="FJ7" i="1"/>
  <c r="FI7" i="1"/>
  <c r="FH7" i="1"/>
  <c r="CE7" i="1"/>
  <c r="CD7" i="1"/>
  <c r="BU7" i="1"/>
  <c r="BV7" i="1" s="1"/>
  <c r="BQ7" i="1"/>
  <c r="BR7" i="1" s="1"/>
  <c r="BN7" i="1"/>
  <c r="BI7" i="1"/>
  <c r="BJ7" i="1" s="1"/>
  <c r="BF7" i="1"/>
  <c r="BE7" i="1"/>
  <c r="AL7" i="1"/>
  <c r="AK7" i="1"/>
  <c r="CC7" i="1" s="1"/>
  <c r="AJ7" i="1"/>
  <c r="AH7" i="1"/>
  <c r="AG7" i="1"/>
  <c r="AF7" i="1"/>
  <c r="AE7" i="1"/>
  <c r="X7" i="1"/>
  <c r="BY7" i="1" s="1"/>
  <c r="W7" i="1"/>
  <c r="V7" i="1"/>
  <c r="U7" i="1"/>
  <c r="BM7" i="1" s="1"/>
  <c r="T7" i="1"/>
  <c r="S7" i="1"/>
  <c r="R7" i="1"/>
  <c r="BA7" i="1" s="1"/>
  <c r="BB7" i="1" s="1"/>
  <c r="Q7" i="1"/>
  <c r="AW7" i="1" s="1"/>
  <c r="AX7" i="1" s="1"/>
  <c r="P7" i="1"/>
  <c r="AS7" i="1" s="1"/>
  <c r="AT7" i="1" s="1"/>
  <c r="O7" i="1"/>
  <c r="AO7" i="1" s="1"/>
  <c r="AP7" i="1" s="1"/>
  <c r="N7" i="1"/>
  <c r="AN7" i="1" s="1"/>
  <c r="M7" i="1"/>
  <c r="AM7" i="1" s="1"/>
  <c r="L7" i="1"/>
  <c r="K7" i="1"/>
  <c r="J7" i="1"/>
  <c r="I7" i="1"/>
  <c r="AI7" i="1" s="1"/>
  <c r="BZ7" i="1" s="1"/>
  <c r="H7" i="1"/>
  <c r="G7" i="1"/>
  <c r="F7" i="1"/>
  <c r="E7" i="1"/>
  <c r="D7" i="1"/>
  <c r="AD7" i="1" s="1"/>
  <c r="C7" i="1"/>
  <c r="AC7" i="1" s="1"/>
  <c r="FO6" i="1"/>
  <c r="FK6" i="1"/>
  <c r="FJ6" i="1"/>
  <c r="FN6" i="1" s="1"/>
  <c r="FI6" i="1"/>
  <c r="FH6" i="1"/>
  <c r="CE6" i="1"/>
  <c r="BI6" i="1"/>
  <c r="BJ6" i="1" s="1"/>
  <c r="BE6" i="1"/>
  <c r="BF6" i="1" s="1"/>
  <c r="BA6" i="1"/>
  <c r="BB6" i="1" s="1"/>
  <c r="AX6" i="1"/>
  <c r="AW6" i="1"/>
  <c r="AN6" i="1"/>
  <c r="AM6" i="1"/>
  <c r="AJ6" i="1"/>
  <c r="AI6" i="1"/>
  <c r="BN6" i="1" s="1"/>
  <c r="AH6" i="1"/>
  <c r="AG6" i="1"/>
  <c r="AF6" i="1"/>
  <c r="X6" i="1"/>
  <c r="BY6" i="1" s="1"/>
  <c r="BZ6" i="1" s="1"/>
  <c r="W6" i="1"/>
  <c r="BU6" i="1" s="1"/>
  <c r="BV6" i="1" s="1"/>
  <c r="V6" i="1"/>
  <c r="BQ6" i="1" s="1"/>
  <c r="BR6" i="1" s="1"/>
  <c r="U6" i="1"/>
  <c r="BM6" i="1" s="1"/>
  <c r="T6" i="1"/>
  <c r="S6" i="1"/>
  <c r="R6" i="1"/>
  <c r="Q6" i="1"/>
  <c r="P6" i="1"/>
  <c r="AS6" i="1" s="1"/>
  <c r="AT6" i="1" s="1"/>
  <c r="O6" i="1"/>
  <c r="AO6" i="1" s="1"/>
  <c r="AP6" i="1" s="1"/>
  <c r="N6" i="1"/>
  <c r="M6" i="1"/>
  <c r="L6" i="1"/>
  <c r="AL6" i="1" s="1"/>
  <c r="K6" i="1"/>
  <c r="AK6" i="1" s="1"/>
  <c r="CC6" i="1" s="1"/>
  <c r="J6" i="1"/>
  <c r="I6" i="1"/>
  <c r="H6" i="1"/>
  <c r="G6" i="1"/>
  <c r="F6" i="1"/>
  <c r="E6" i="1"/>
  <c r="AE6" i="1" s="1"/>
  <c r="D6" i="1"/>
  <c r="AD6" i="1" s="1"/>
  <c r="C6" i="1"/>
  <c r="AC6" i="1" s="1"/>
  <c r="FO5" i="1"/>
  <c r="FM5" i="1"/>
  <c r="FK5" i="1"/>
  <c r="FL5" i="1" s="1"/>
  <c r="FL6" i="1" s="1"/>
  <c r="FL7" i="1" s="1"/>
  <c r="FL8" i="1" s="1"/>
  <c r="FL9" i="1" s="1"/>
  <c r="FL10" i="1" s="1"/>
  <c r="FL11" i="1" s="1"/>
  <c r="FL12" i="1" s="1"/>
  <c r="FL13" i="1" s="1"/>
  <c r="FL14" i="1" s="1"/>
  <c r="FL15" i="1" s="1"/>
  <c r="FL16" i="1" s="1"/>
  <c r="FL17" i="1" s="1"/>
  <c r="FL18" i="1" s="1"/>
  <c r="FL19" i="1" s="1"/>
  <c r="FL20" i="1" s="1"/>
  <c r="FL21" i="1" s="1"/>
  <c r="FL22" i="1" s="1"/>
  <c r="FL23" i="1" s="1"/>
  <c r="FL24" i="1" s="1"/>
  <c r="FL25" i="1" s="1"/>
  <c r="FL26" i="1" s="1"/>
  <c r="FL27" i="1" s="1"/>
  <c r="FL28" i="1" s="1"/>
  <c r="FL29" i="1" s="1"/>
  <c r="FL30" i="1" s="1"/>
  <c r="FL31" i="1" s="1"/>
  <c r="FL32" i="1" s="1"/>
  <c r="FL33" i="1" s="1"/>
  <c r="FL34" i="1" s="1"/>
  <c r="FL35" i="1" s="1"/>
  <c r="FL36" i="1" s="1"/>
  <c r="FL37" i="1" s="1"/>
  <c r="FL38" i="1" s="1"/>
  <c r="FL39" i="1" s="1"/>
  <c r="FJ5" i="1"/>
  <c r="FI5" i="1"/>
  <c r="FH5" i="1"/>
  <c r="BE5" i="1"/>
  <c r="AS5" i="1"/>
  <c r="AO5" i="1"/>
  <c r="AN5" i="1"/>
  <c r="AM5" i="1"/>
  <c r="AG5" i="1"/>
  <c r="AD5" i="1"/>
  <c r="AC5" i="1"/>
  <c r="X5" i="1"/>
  <c r="BY5" i="1" s="1"/>
  <c r="BZ5" i="1" s="1"/>
  <c r="W5" i="1"/>
  <c r="V5" i="1"/>
  <c r="U5" i="1"/>
  <c r="T5" i="1"/>
  <c r="S5" i="1"/>
  <c r="R5" i="1"/>
  <c r="Q5" i="1"/>
  <c r="P5" i="1"/>
  <c r="O5" i="1"/>
  <c r="N5" i="1"/>
  <c r="M5" i="1"/>
  <c r="CE5" i="1" s="1"/>
  <c r="L5" i="1"/>
  <c r="CD5" i="1" s="1"/>
  <c r="K5" i="1"/>
  <c r="AK5" i="1" s="1"/>
  <c r="CC5" i="1" s="1"/>
  <c r="J5" i="1"/>
  <c r="AJ5" i="1" s="1"/>
  <c r="I5" i="1"/>
  <c r="AI5" i="1" s="1"/>
  <c r="H5" i="1"/>
  <c r="AH5" i="1" s="1"/>
  <c r="G5" i="1"/>
  <c r="F5" i="1"/>
  <c r="AF5" i="1" s="1"/>
  <c r="E5" i="1"/>
  <c r="AE5" i="1" s="1"/>
  <c r="D5" i="1"/>
  <c r="C5" i="1"/>
  <c r="FK4" i="1"/>
  <c r="BU4" i="1"/>
  <c r="BQ4" i="1"/>
  <c r="BM4" i="1"/>
  <c r="BI4" i="1"/>
  <c r="BE4" i="1"/>
  <c r="AW4" i="1"/>
  <c r="CF81" i="1" s="1"/>
  <c r="AS4" i="1"/>
  <c r="CF277" i="1" s="1"/>
  <c r="AR4" i="1"/>
  <c r="AQ4" i="1"/>
  <c r="AO4" i="1"/>
  <c r="X4" i="1"/>
  <c r="BY4" i="1" s="1"/>
  <c r="W4" i="1"/>
  <c r="V4" i="1"/>
  <c r="U4" i="1"/>
  <c r="T4" i="1"/>
  <c r="S4" i="1"/>
  <c r="R4" i="1"/>
  <c r="BA4" i="1" s="1"/>
  <c r="Q4" i="1"/>
  <c r="P4" i="1"/>
  <c r="O4" i="1"/>
  <c r="N4" i="1"/>
  <c r="I4" i="1"/>
  <c r="AI4" i="1" s="1"/>
  <c r="FJ3" i="1"/>
  <c r="CE3" i="1"/>
  <c r="CD3" i="1"/>
  <c r="BY3" i="1"/>
  <c r="BU3" i="1"/>
  <c r="BM3" i="1"/>
  <c r="BI3" i="1"/>
  <c r="AN3" i="1"/>
  <c r="AM3" i="1"/>
  <c r="AL3" i="1"/>
  <c r="AK3" i="1"/>
  <c r="AI3" i="1"/>
  <c r="AH3" i="1"/>
  <c r="AG3" i="1"/>
  <c r="AF3" i="1"/>
  <c r="AE3" i="1"/>
  <c r="X3" i="1"/>
  <c r="W3" i="1"/>
  <c r="V3" i="1"/>
  <c r="BQ3" i="1" s="1"/>
  <c r="U3" i="1"/>
  <c r="T3" i="1"/>
  <c r="S3" i="1"/>
  <c r="BE3" i="1" s="1"/>
  <c r="R3" i="1"/>
  <c r="BA3" i="1" s="1"/>
  <c r="Q3" i="1"/>
  <c r="AW3" i="1" s="1"/>
  <c r="P3" i="1"/>
  <c r="AS3" i="1" s="1"/>
  <c r="O3" i="1"/>
  <c r="AO3" i="1" s="1"/>
  <c r="N3" i="1"/>
  <c r="M3" i="1"/>
  <c r="L3" i="1"/>
  <c r="K3" i="1"/>
  <c r="J3" i="1"/>
  <c r="AJ3" i="1" s="1"/>
  <c r="I3" i="1"/>
  <c r="H3" i="1"/>
  <c r="G3" i="1"/>
  <c r="F3" i="1"/>
  <c r="E3" i="1"/>
  <c r="D3" i="1"/>
  <c r="AD3" i="1" s="1"/>
  <c r="C3" i="1"/>
  <c r="AC3" i="1" s="1"/>
  <c r="B3" i="1"/>
  <c r="A3" i="1"/>
  <c r="I2" i="1"/>
  <c r="AU1" i="1"/>
  <c r="AQ1" i="1"/>
  <c r="P988" i="1"/>
  <c r="BZ146" i="1" l="1"/>
  <c r="BB146" i="1"/>
  <c r="BV146" i="1"/>
  <c r="AT146" i="1"/>
  <c r="BF27" i="1"/>
  <c r="FN30" i="1"/>
  <c r="FM30" i="1"/>
  <c r="BN54" i="1"/>
  <c r="FN81" i="1"/>
  <c r="FM81" i="1"/>
  <c r="CE183" i="1"/>
  <c r="AM183" i="1"/>
  <c r="BR369" i="1"/>
  <c r="AP369" i="1"/>
  <c r="AO563" i="1"/>
  <c r="CD12" i="1"/>
  <c r="AL12" i="1"/>
  <c r="BR54" i="1"/>
  <c r="BR75" i="1"/>
  <c r="BR122" i="1"/>
  <c r="AM176" i="1"/>
  <c r="CE176" i="1"/>
  <c r="BN194" i="1"/>
  <c r="FN350" i="1"/>
  <c r="FN351" i="1"/>
  <c r="FM351" i="1"/>
  <c r="FN401" i="1"/>
  <c r="FM401" i="1"/>
  <c r="FN400" i="1"/>
  <c r="AP5" i="1"/>
  <c r="AP15" i="1"/>
  <c r="AT21" i="1"/>
  <c r="CF33" i="1"/>
  <c r="FN42" i="1"/>
  <c r="FM42" i="1"/>
  <c r="CF57" i="1"/>
  <c r="BN58" i="1"/>
  <c r="BZ58" i="1"/>
  <c r="FN77" i="1"/>
  <c r="FM77" i="1"/>
  <c r="AT80" i="1"/>
  <c r="FM109" i="1"/>
  <c r="FN109" i="1"/>
  <c r="CD116" i="1"/>
  <c r="AL116" i="1"/>
  <c r="BN158" i="1"/>
  <c r="CE198" i="1"/>
  <c r="AM198" i="1"/>
  <c r="CE347" i="1"/>
  <c r="AM347" i="1"/>
  <c r="FN372" i="1"/>
  <c r="FM372" i="1"/>
  <c r="FM371" i="1"/>
  <c r="FM582" i="1" s="1"/>
  <c r="U563" i="1"/>
  <c r="AS563" i="1"/>
  <c r="AT5" i="1"/>
  <c r="AX8" i="1"/>
  <c r="FN29" i="1"/>
  <c r="FM29" i="1"/>
  <c r="BV32" i="1"/>
  <c r="FN60" i="1"/>
  <c r="FM60" i="1"/>
  <c r="CD151" i="1"/>
  <c r="AL151" i="1"/>
  <c r="CD156" i="1"/>
  <c r="BR158" i="1"/>
  <c r="BZ194" i="1"/>
  <c r="BV245" i="1"/>
  <c r="BR245" i="1"/>
  <c r="V563" i="1"/>
  <c r="BB8" i="1"/>
  <c r="CF12" i="1"/>
  <c r="AP13" i="1"/>
  <c r="BV15" i="1"/>
  <c r="AT32" i="1"/>
  <c r="BZ61" i="1"/>
  <c r="BR68" i="1"/>
  <c r="CF93" i="1"/>
  <c r="AM124" i="1"/>
  <c r="CE124" i="1"/>
  <c r="CF129" i="1"/>
  <c r="BN130" i="1"/>
  <c r="BN131" i="1"/>
  <c r="BJ131" i="1"/>
  <c r="FN131" i="1"/>
  <c r="FN130" i="1"/>
  <c r="FM130" i="1"/>
  <c r="FM131" i="1"/>
  <c r="BV132" i="1"/>
  <c r="CF132" i="1"/>
  <c r="AX138" i="1"/>
  <c r="CE155" i="1"/>
  <c r="AM155" i="1"/>
  <c r="BV158" i="1"/>
  <c r="CD175" i="1"/>
  <c r="AL175" i="1"/>
  <c r="CE181" i="1"/>
  <c r="AM181" i="1"/>
  <c r="AL194" i="1"/>
  <c r="CD194" i="1"/>
  <c r="BV219" i="1"/>
  <c r="AT219" i="1"/>
  <c r="CF243" i="1"/>
  <c r="W563" i="1"/>
  <c r="BU5" i="1"/>
  <c r="AP8" i="1"/>
  <c r="FM21" i="1"/>
  <c r="CF58" i="1"/>
  <c r="FN80" i="1"/>
  <c r="AL84" i="1"/>
  <c r="BZ9" i="1"/>
  <c r="AT9" i="1"/>
  <c r="CE37" i="1"/>
  <c r="FN40" i="1"/>
  <c r="CF69" i="1"/>
  <c r="CF307" i="1"/>
  <c r="CD39" i="1"/>
  <c r="AL39" i="1"/>
  <c r="AT51" i="1"/>
  <c r="AX56" i="1"/>
  <c r="AL81" i="1"/>
  <c r="CD81" i="1"/>
  <c r="CD90" i="1"/>
  <c r="AL90" i="1"/>
  <c r="AX92" i="1"/>
  <c r="CE102" i="1"/>
  <c r="AM102" i="1"/>
  <c r="BV117" i="1"/>
  <c r="CF137" i="1"/>
  <c r="BZ144" i="1"/>
  <c r="BR144" i="1"/>
  <c r="BF144" i="1"/>
  <c r="BV190" i="1"/>
  <c r="BV214" i="1"/>
  <c r="FN243" i="1"/>
  <c r="FM243" i="1"/>
  <c r="AL291" i="1"/>
  <c r="CD291" i="1"/>
  <c r="AL25" i="1"/>
  <c r="AX51" i="1"/>
  <c r="FN56" i="1"/>
  <c r="CD60" i="1"/>
  <c r="AL60" i="1"/>
  <c r="CD75" i="1"/>
  <c r="FN76" i="1"/>
  <c r="BJ85" i="1"/>
  <c r="FM86" i="1"/>
  <c r="BF105" i="1"/>
  <c r="BZ117" i="1"/>
  <c r="AX129" i="1"/>
  <c r="CF133" i="1"/>
  <c r="BZ134" i="1"/>
  <c r="BV134" i="1"/>
  <c r="BJ139" i="1"/>
  <c r="AT139" i="1"/>
  <c r="FM153" i="1"/>
  <c r="AL154" i="1"/>
  <c r="CD154" i="1"/>
  <c r="AM165" i="1"/>
  <c r="CE165" i="1"/>
  <c r="CE166" i="1"/>
  <c r="CE178" i="1"/>
  <c r="AM178" i="1"/>
  <c r="BR184" i="1"/>
  <c r="BJ184" i="1"/>
  <c r="CD188" i="1"/>
  <c r="AL188" i="1"/>
  <c r="FM191" i="1"/>
  <c r="FM190" i="1"/>
  <c r="FN190" i="1"/>
  <c r="FN192" i="1"/>
  <c r="CE193" i="1"/>
  <c r="AM193" i="1"/>
  <c r="AL199" i="1"/>
  <c r="CD199" i="1"/>
  <c r="BZ214" i="1"/>
  <c r="AL218" i="1"/>
  <c r="CD218" i="1"/>
  <c r="BF229" i="1"/>
  <c r="AM234" i="1"/>
  <c r="CE234" i="1"/>
  <c r="CE238" i="1"/>
  <c r="AM238" i="1"/>
  <c r="FN272" i="1"/>
  <c r="CE273" i="1"/>
  <c r="AM273" i="1"/>
  <c r="CD288" i="1"/>
  <c r="AL288" i="1"/>
  <c r="CF293" i="1"/>
  <c r="FM316" i="1"/>
  <c r="FN316" i="1"/>
  <c r="FM315" i="1"/>
  <c r="FN315" i="1"/>
  <c r="BR356" i="1"/>
  <c r="BV356" i="1"/>
  <c r="CF384" i="1"/>
  <c r="BR385" i="1"/>
  <c r="BF385" i="1"/>
  <c r="FJ519" i="1"/>
  <c r="FJ520" i="1" s="1"/>
  <c r="FJ521" i="1" s="1"/>
  <c r="FJ522" i="1" s="1"/>
  <c r="FJ523" i="1" s="1"/>
  <c r="FJ524" i="1" s="1"/>
  <c r="FJ525" i="1" s="1"/>
  <c r="FJ526" i="1" s="1"/>
  <c r="FJ527" i="1" s="1"/>
  <c r="FJ528" i="1" s="1"/>
  <c r="FJ529" i="1" s="1"/>
  <c r="FJ530" i="1" s="1"/>
  <c r="FJ531" i="1" s="1"/>
  <c r="FJ532" i="1" s="1"/>
  <c r="FJ533" i="1" s="1"/>
  <c r="FJ534" i="1" s="1"/>
  <c r="FJ535" i="1" s="1"/>
  <c r="FJ536" i="1" s="1"/>
  <c r="FJ537" i="1" s="1"/>
  <c r="FJ538" i="1" s="1"/>
  <c r="FJ539" i="1" s="1"/>
  <c r="FJ540" i="1" s="1"/>
  <c r="FJ541" i="1" s="1"/>
  <c r="FJ542" i="1" s="1"/>
  <c r="FJ543" i="1" s="1"/>
  <c r="FJ544" i="1" s="1"/>
  <c r="FJ545" i="1" s="1"/>
  <c r="FJ546" i="1" s="1"/>
  <c r="FJ547" i="1" s="1"/>
  <c r="FJ548" i="1" s="1"/>
  <c r="FJ549" i="1" s="1"/>
  <c r="CD10" i="1"/>
  <c r="CD16" i="1"/>
  <c r="BV20" i="1"/>
  <c r="FN28" i="1"/>
  <c r="CF30" i="1"/>
  <c r="AP31" i="1"/>
  <c r="BZ33" i="1"/>
  <c r="AT34" i="1"/>
  <c r="BZ36" i="1"/>
  <c r="BV42" i="1"/>
  <c r="BR44" i="1"/>
  <c r="BV48" i="1"/>
  <c r="FM59" i="1"/>
  <c r="BN63" i="1"/>
  <c r="BN66" i="1"/>
  <c r="AM69" i="1"/>
  <c r="FN69" i="1"/>
  <c r="FM69" i="1"/>
  <c r="BR74" i="1"/>
  <c r="CE75" i="1"/>
  <c r="BN76" i="1"/>
  <c r="BN82" i="1"/>
  <c r="CD82" i="1"/>
  <c r="BF84" i="1"/>
  <c r="FM84" i="1"/>
  <c r="CD85" i="1"/>
  <c r="AL85" i="1"/>
  <c r="BZ85" i="1"/>
  <c r="BF86" i="1"/>
  <c r="AX86" i="1"/>
  <c r="CE87" i="1"/>
  <c r="AM87" i="1"/>
  <c r="FM92" i="1"/>
  <c r="FM95" i="1"/>
  <c r="FN96" i="1"/>
  <c r="CE97" i="1"/>
  <c r="AM97" i="1"/>
  <c r="CE98" i="1"/>
  <c r="AL107" i="1"/>
  <c r="CD107" i="1"/>
  <c r="BR113" i="1"/>
  <c r="AP114" i="1"/>
  <c r="FM116" i="1"/>
  <c r="CE118" i="1"/>
  <c r="BR119" i="1"/>
  <c r="BR131" i="1"/>
  <c r="BR134" i="1"/>
  <c r="BV144" i="1"/>
  <c r="FN150" i="1"/>
  <c r="FN151" i="1"/>
  <c r="FM150" i="1"/>
  <c r="BR152" i="1"/>
  <c r="AM154" i="1"/>
  <c r="CE154" i="1"/>
  <c r="FN158" i="1"/>
  <c r="FM158" i="1"/>
  <c r="FN159" i="1"/>
  <c r="FM159" i="1"/>
  <c r="CE188" i="1"/>
  <c r="AM188" i="1"/>
  <c r="CD237" i="1"/>
  <c r="AL237" i="1"/>
  <c r="CD258" i="1"/>
  <c r="AL258" i="1"/>
  <c r="CD270" i="1"/>
  <c r="AL270" i="1"/>
  <c r="BZ270" i="1"/>
  <c r="BR270" i="1"/>
  <c r="BV272" i="1"/>
  <c r="BR284" i="1"/>
  <c r="AL303" i="1"/>
  <c r="CD303" i="1"/>
  <c r="CE306" i="1"/>
  <c r="AM306" i="1"/>
  <c r="FJ518" i="1"/>
  <c r="CD63" i="1"/>
  <c r="AL63" i="1"/>
  <c r="BN75" i="1"/>
  <c r="BN91" i="1"/>
  <c r="AP91" i="1"/>
  <c r="FM114" i="1"/>
  <c r="FN115" i="1"/>
  <c r="FN114" i="1"/>
  <c r="BN122" i="1"/>
  <c r="AM230" i="1"/>
  <c r="CE230" i="1"/>
  <c r="FM73" i="1"/>
  <c r="FM574" i="1" s="1"/>
  <c r="AX106" i="1"/>
  <c r="FN107" i="1"/>
  <c r="FM107" i="1"/>
  <c r="BZ277" i="1"/>
  <c r="AP277" i="1"/>
  <c r="CF338" i="1"/>
  <c r="CF292" i="1"/>
  <c r="CF281" i="1"/>
  <c r="CF76" i="1"/>
  <c r="CF49" i="1"/>
  <c r="CF38" i="1"/>
  <c r="CF36" i="1"/>
  <c r="CF253" i="1"/>
  <c r="CF230" i="1"/>
  <c r="CF225" i="1"/>
  <c r="CF110" i="1"/>
  <c r="CF79" i="1"/>
  <c r="CF47" i="1"/>
  <c r="CF375" i="1"/>
  <c r="CF269" i="1"/>
  <c r="CF113" i="1"/>
  <c r="CF94" i="1"/>
  <c r="CF86" i="1"/>
  <c r="CF320" i="1"/>
  <c r="CF55" i="1"/>
  <c r="CF13" i="1"/>
  <c r="CF83" i="1"/>
  <c r="CF51" i="1"/>
  <c r="CF31" i="1"/>
  <c r="CF396" i="1"/>
  <c r="CF342" i="1"/>
  <c r="CF312" i="1"/>
  <c r="CF118" i="1"/>
  <c r="CF240" i="1"/>
  <c r="CF125" i="1"/>
  <c r="CF106" i="1"/>
  <c r="CF100" i="1"/>
  <c r="CF72" i="1"/>
  <c r="CF5" i="1"/>
  <c r="CF70" i="1"/>
  <c r="CF25" i="1"/>
  <c r="CF138" i="1"/>
  <c r="CF105" i="1"/>
  <c r="CF330" i="1"/>
  <c r="CF219" i="1"/>
  <c r="FK551" i="1"/>
  <c r="BV84" i="1"/>
  <c r="BB106" i="1"/>
  <c r="BJ122" i="1"/>
  <c r="FM127" i="1"/>
  <c r="FM575" i="1" s="1"/>
  <c r="FN127" i="1"/>
  <c r="FN575" i="1" s="1"/>
  <c r="DN575" i="1" s="1"/>
  <c r="BZ158" i="1"/>
  <c r="BB158" i="1"/>
  <c r="AX158" i="1"/>
  <c r="CD189" i="1"/>
  <c r="AL189" i="1"/>
  <c r="BF194" i="1"/>
  <c r="CF241" i="1"/>
  <c r="AP270" i="1"/>
  <c r="CF309" i="1"/>
  <c r="BV369" i="1"/>
  <c r="BV16" i="1"/>
  <c r="BB20" i="1"/>
  <c r="AX21" i="1"/>
  <c r="CF63" i="1"/>
  <c r="CE65" i="1"/>
  <c r="AM65" i="1"/>
  <c r="CE67" i="1"/>
  <c r="BZ75" i="1"/>
  <c r="AX80" i="1"/>
  <c r="FN87" i="1"/>
  <c r="FM87" i="1"/>
  <c r="BZ91" i="1"/>
  <c r="BV122" i="1"/>
  <c r="CD124" i="1"/>
  <c r="AL124" i="1"/>
  <c r="AX146" i="1"/>
  <c r="BV194" i="1"/>
  <c r="AM235" i="1"/>
  <c r="CE235" i="1"/>
  <c r="CF261" i="1"/>
  <c r="CF311" i="1"/>
  <c r="FL376" i="1"/>
  <c r="FL377" i="1" s="1"/>
  <c r="FL378" i="1" s="1"/>
  <c r="FL379" i="1" s="1"/>
  <c r="FL380" i="1" s="1"/>
  <c r="FL381" i="1" s="1"/>
  <c r="FL382" i="1" s="1"/>
  <c r="FL383" i="1" s="1"/>
  <c r="FL384" i="1" s="1"/>
  <c r="FL385" i="1" s="1"/>
  <c r="FL386" i="1" s="1"/>
  <c r="FO577" i="1"/>
  <c r="FN20" i="1"/>
  <c r="FM20" i="1"/>
  <c r="CF45" i="1"/>
  <c r="CD61" i="1"/>
  <c r="AL61" i="1"/>
  <c r="BJ61" i="1"/>
  <c r="BR64" i="1"/>
  <c r="CF73" i="1"/>
  <c r="FN74" i="1"/>
  <c r="BB80" i="1"/>
  <c r="FM90" i="1"/>
  <c r="AP230" i="1"/>
  <c r="BZ230" i="1"/>
  <c r="FM14" i="1"/>
  <c r="FN14" i="1"/>
  <c r="FM15" i="1"/>
  <c r="BJ16" i="1"/>
  <c r="AX32" i="1"/>
  <c r="CE35" i="1"/>
  <c r="BZ41" i="1"/>
  <c r="FN52" i="1"/>
  <c r="FN57" i="1"/>
  <c r="FM57" i="1"/>
  <c r="CD66" i="1"/>
  <c r="BR81" i="1"/>
  <c r="BF111" i="1"/>
  <c r="BN113" i="1"/>
  <c r="BR130" i="1"/>
  <c r="BZ132" i="1"/>
  <c r="BV154" i="1"/>
  <c r="AX154" i="1"/>
  <c r="AP160" i="1"/>
  <c r="CE189" i="1"/>
  <c r="AX190" i="1"/>
  <c r="BR244" i="1"/>
  <c r="AL254" i="1"/>
  <c r="CD254" i="1"/>
  <c r="BY563" i="1"/>
  <c r="BN33" i="1"/>
  <c r="CF35" i="1"/>
  <c r="CD50" i="1"/>
  <c r="FN67" i="1"/>
  <c r="FM67" i="1"/>
  <c r="AX105" i="1"/>
  <c r="FN126" i="1"/>
  <c r="CF134" i="1"/>
  <c r="BJ154" i="1"/>
  <c r="AT160" i="1"/>
  <c r="AT210" i="1"/>
  <c r="BR214" i="1"/>
  <c r="BV360" i="1"/>
  <c r="BR360" i="1"/>
  <c r="CD386" i="1"/>
  <c r="AL386" i="1"/>
  <c r="AX18" i="1"/>
  <c r="BN38" i="1"/>
  <c r="BZ42" i="1"/>
  <c r="AL56" i="1"/>
  <c r="BN57" i="1"/>
  <c r="AP79" i="1"/>
  <c r="BR85" i="1"/>
  <c r="BF89" i="1"/>
  <c r="BJ89" i="1"/>
  <c r="AX89" i="1"/>
  <c r="FN93" i="1"/>
  <c r="FM93" i="1"/>
  <c r="AL103" i="1"/>
  <c r="CD103" i="1"/>
  <c r="BB105" i="1"/>
  <c r="BJ111" i="1"/>
  <c r="CD150" i="1"/>
  <c r="AL150" i="1"/>
  <c r="BR160" i="1"/>
  <c r="CE179" i="1"/>
  <c r="AM179" i="1"/>
  <c r="FM192" i="1"/>
  <c r="AL234" i="1"/>
  <c r="CD234" i="1"/>
  <c r="FN267" i="1"/>
  <c r="FN266" i="1"/>
  <c r="FM267" i="1"/>
  <c r="CD6" i="1"/>
  <c r="FM9" i="1"/>
  <c r="CD14" i="1"/>
  <c r="AL14" i="1"/>
  <c r="FM41" i="1"/>
  <c r="AX54" i="1"/>
  <c r="BR57" i="1"/>
  <c r="AT84" i="1"/>
  <c r="CD87" i="1"/>
  <c r="AL87" i="1"/>
  <c r="FM96" i="1"/>
  <c r="CE103" i="1"/>
  <c r="AM103" i="1"/>
  <c r="CD117" i="1"/>
  <c r="AL117" i="1"/>
  <c r="BN129" i="1"/>
  <c r="AX134" i="1"/>
  <c r="BR138" i="1"/>
  <c r="BZ154" i="1"/>
  <c r="CD306" i="1"/>
  <c r="AL306" i="1"/>
  <c r="AL5" i="1"/>
  <c r="CF6" i="1"/>
  <c r="FN7" i="1"/>
  <c r="FM7" i="1"/>
  <c r="BZ8" i="1"/>
  <c r="BZ563" i="1" s="1"/>
  <c r="FN17" i="1"/>
  <c r="FM17" i="1"/>
  <c r="BZ20" i="1"/>
  <c r="CE23" i="1"/>
  <c r="CD26" i="1"/>
  <c r="FM27" i="1"/>
  <c r="FM32" i="1"/>
  <c r="AX34" i="1"/>
  <c r="FN37" i="1"/>
  <c r="FM37" i="1"/>
  <c r="CD42" i="1"/>
  <c r="AP43" i="1"/>
  <c r="BV44" i="1"/>
  <c r="CD48" i="1"/>
  <c r="FN50" i="1"/>
  <c r="FM50" i="1"/>
  <c r="BZ52" i="1"/>
  <c r="AT56" i="1"/>
  <c r="BZ57" i="1"/>
  <c r="BF57" i="1"/>
  <c r="BR60" i="1"/>
  <c r="CF61" i="1"/>
  <c r="FN62" i="1"/>
  <c r="AL71" i="1"/>
  <c r="CD71" i="1"/>
  <c r="BZ74" i="1"/>
  <c r="BV74" i="1"/>
  <c r="FN78" i="1"/>
  <c r="FM78" i="1"/>
  <c r="CE85" i="1"/>
  <c r="BJ86" i="1"/>
  <c r="FM88" i="1"/>
  <c r="FN88" i="1"/>
  <c r="CF98" i="1"/>
  <c r="BR101" i="1"/>
  <c r="CF104" i="1"/>
  <c r="BJ106" i="1"/>
  <c r="FN106" i="1"/>
  <c r="CE107" i="1"/>
  <c r="AM107" i="1"/>
  <c r="FM108" i="1"/>
  <c r="AL109" i="1"/>
  <c r="CD109" i="1"/>
  <c r="AL111" i="1"/>
  <c r="CD111" i="1"/>
  <c r="BZ111" i="1"/>
  <c r="BV113" i="1"/>
  <c r="AT114" i="1"/>
  <c r="CF120" i="1"/>
  <c r="AP128" i="1"/>
  <c r="FN128" i="1"/>
  <c r="FM128" i="1"/>
  <c r="BF129" i="1"/>
  <c r="BV131" i="1"/>
  <c r="AP132" i="1"/>
  <c r="BB134" i="1"/>
  <c r="BZ138" i="1"/>
  <c r="BV152" i="1"/>
  <c r="BZ160" i="1"/>
  <c r="BR172" i="1"/>
  <c r="AL174" i="1"/>
  <c r="CD174" i="1"/>
  <c r="CD183" i="1"/>
  <c r="FN191" i="1"/>
  <c r="AM192" i="1"/>
  <c r="CE192" i="1"/>
  <c r="BZ196" i="1"/>
  <c r="AL207" i="1"/>
  <c r="BV210" i="1"/>
  <c r="BR219" i="1"/>
  <c r="CE237" i="1"/>
  <c r="AM237" i="1"/>
  <c r="FN242" i="1"/>
  <c r="FM242" i="1"/>
  <c r="CF251" i="1"/>
  <c r="BJ260" i="1"/>
  <c r="FN271" i="1"/>
  <c r="FM271" i="1"/>
  <c r="FM270" i="1"/>
  <c r="FN270" i="1"/>
  <c r="CD278" i="1"/>
  <c r="AL278" i="1"/>
  <c r="FN328" i="1"/>
  <c r="FM328" i="1"/>
  <c r="FN327" i="1"/>
  <c r="FN580" i="1" s="1"/>
  <c r="DN580" i="1" s="1"/>
  <c r="FM327" i="1"/>
  <c r="FM580" i="1" s="1"/>
  <c r="FO580" i="1" s="1"/>
  <c r="BB352" i="1"/>
  <c r="AP352" i="1"/>
  <c r="AM359" i="1"/>
  <c r="CE359" i="1"/>
  <c r="AX369" i="1"/>
  <c r="AP370" i="1"/>
  <c r="BR370" i="1"/>
  <c r="CF370" i="1"/>
  <c r="CD372" i="1"/>
  <c r="AL372" i="1"/>
  <c r="FL406" i="1"/>
  <c r="FL407" i="1" s="1"/>
  <c r="FL408" i="1" s="1"/>
  <c r="FL409" i="1" s="1"/>
  <c r="FL410" i="1" s="1"/>
  <c r="FL411" i="1" s="1"/>
  <c r="FL412" i="1" s="1"/>
  <c r="FL413" i="1" s="1"/>
  <c r="FL414" i="1" s="1"/>
  <c r="FL415" i="1" s="1"/>
  <c r="FL416" i="1" s="1"/>
  <c r="FL417" i="1" s="1"/>
  <c r="FL418" i="1" s="1"/>
  <c r="FL419" i="1" s="1"/>
  <c r="FL420" i="1" s="1"/>
  <c r="FL421" i="1" s="1"/>
  <c r="FL422" i="1" s="1"/>
  <c r="FL423" i="1" s="1"/>
  <c r="FL424" i="1" s="1"/>
  <c r="FL425" i="1" s="1"/>
  <c r="FL426" i="1" s="1"/>
  <c r="FL427" i="1" s="1"/>
  <c r="FL428" i="1" s="1"/>
  <c r="FL429" i="1" s="1"/>
  <c r="FL430" i="1" s="1"/>
  <c r="FL431" i="1" s="1"/>
  <c r="FL432" i="1" s="1"/>
  <c r="FL433" i="1" s="1"/>
  <c r="FL434" i="1" s="1"/>
  <c r="FL435" i="1" s="1"/>
  <c r="FL436" i="1" s="1"/>
  <c r="FL437" i="1" s="1"/>
  <c r="FL438" i="1" s="1"/>
  <c r="FL439" i="1" s="1"/>
  <c r="FL440" i="1" s="1"/>
  <c r="FL441" i="1" s="1"/>
  <c r="FL442" i="1" s="1"/>
  <c r="FL443" i="1" s="1"/>
  <c r="FL444" i="1" s="1"/>
  <c r="FL445" i="1" s="1"/>
  <c r="FL446" i="1" s="1"/>
  <c r="FL447" i="1" s="1"/>
  <c r="FL448" i="1" s="1"/>
  <c r="FL449" i="1" s="1"/>
  <c r="FL450" i="1" s="1"/>
  <c r="FL451" i="1" s="1"/>
  <c r="FL452" i="1" s="1"/>
  <c r="FL453" i="1" s="1"/>
  <c r="FL454" i="1" s="1"/>
  <c r="FL455" i="1" s="1"/>
  <c r="FL456" i="1" s="1"/>
  <c r="FL457" i="1" s="1"/>
  <c r="FL458" i="1" s="1"/>
  <c r="FL459" i="1" s="1"/>
  <c r="FL460" i="1" s="1"/>
  <c r="FL461" i="1" s="1"/>
  <c r="FL462" i="1" s="1"/>
  <c r="FL463" i="1" s="1"/>
  <c r="FL464" i="1" s="1"/>
  <c r="FL465" i="1" s="1"/>
  <c r="FL466" i="1" s="1"/>
  <c r="FL467" i="1" s="1"/>
  <c r="FL468" i="1" s="1"/>
  <c r="FL469" i="1" s="1"/>
  <c r="FL470" i="1" s="1"/>
  <c r="FL471" i="1" s="1"/>
  <c r="FL472" i="1" s="1"/>
  <c r="FM405" i="1"/>
  <c r="X563" i="1"/>
  <c r="CE100" i="1"/>
  <c r="AM100" i="1"/>
  <c r="AL141" i="1"/>
  <c r="CD141" i="1"/>
  <c r="CE164" i="1"/>
  <c r="AM164" i="1"/>
  <c r="AT20" i="1"/>
  <c r="BB101" i="1"/>
  <c r="BF122" i="1"/>
  <c r="CE141" i="1"/>
  <c r="AM141" i="1"/>
  <c r="CD198" i="1"/>
  <c r="AL198" i="1"/>
  <c r="BR285" i="1"/>
  <c r="FM344" i="1"/>
  <c r="FN344" i="1"/>
  <c r="FN343" i="1"/>
  <c r="FM343" i="1"/>
  <c r="T563" i="1"/>
  <c r="BI5" i="1"/>
  <c r="CF14" i="1"/>
  <c r="BR16" i="1"/>
  <c r="AX20" i="1"/>
  <c r="FN85" i="1"/>
  <c r="FM85" i="1"/>
  <c r="BJ146" i="1"/>
  <c r="BR194" i="1"/>
  <c r="AM215" i="1"/>
  <c r="CE215" i="1"/>
  <c r="FN249" i="1"/>
  <c r="FM249" i="1"/>
  <c r="FN248" i="1"/>
  <c r="FM248" i="1"/>
  <c r="AT15" i="1"/>
  <c r="CF54" i="1"/>
  <c r="BR58" i="1"/>
  <c r="BB64" i="1"/>
  <c r="BN68" i="1"/>
  <c r="AL95" i="1"/>
  <c r="CD95" i="1"/>
  <c r="FM121" i="1"/>
  <c r="FN121" i="1"/>
  <c r="BR132" i="1"/>
  <c r="BN146" i="1"/>
  <c r="CD155" i="1"/>
  <c r="AL155" i="1"/>
  <c r="CD35" i="1"/>
  <c r="CD37" i="1"/>
  <c r="AL37" i="1"/>
  <c r="CE95" i="1"/>
  <c r="AM95" i="1"/>
  <c r="AP105" i="1"/>
  <c r="BJ105" i="1"/>
  <c r="FM250" i="1"/>
  <c r="FN250" i="1"/>
  <c r="BJ282" i="1"/>
  <c r="BR282" i="1"/>
  <c r="BM5" i="1"/>
  <c r="BV27" i="1"/>
  <c r="AT41" i="1"/>
  <c r="AX84" i="1"/>
  <c r="CE112" i="1"/>
  <c r="AX119" i="1"/>
  <c r="FM126" i="1"/>
  <c r="BV130" i="1"/>
  <c r="BF154" i="1"/>
  <c r="FM193" i="1"/>
  <c r="BB212" i="1"/>
  <c r="AT8" i="1"/>
  <c r="BJ20" i="1"/>
  <c r="CF28" i="1"/>
  <c r="BB32" i="1"/>
  <c r="BN36" i="1"/>
  <c r="BF42" i="1"/>
  <c r="CF44" i="1"/>
  <c r="FN63" i="1"/>
  <c r="FM63" i="1"/>
  <c r="BB76" i="1"/>
  <c r="BV81" i="1"/>
  <c r="CD88" i="1"/>
  <c r="BR117" i="1"/>
  <c r="BB119" i="1"/>
  <c r="CE127" i="1"/>
  <c r="AM127" i="1"/>
  <c r="AL143" i="1"/>
  <c r="CD143" i="1"/>
  <c r="FN152" i="1"/>
  <c r="FM152" i="1"/>
  <c r="BN160" i="1"/>
  <c r="CD179" i="1"/>
  <c r="AL179" i="1"/>
  <c r="FN184" i="1"/>
  <c r="FM184" i="1"/>
  <c r="FN185" i="1"/>
  <c r="FM185" i="1"/>
  <c r="BV229" i="1"/>
  <c r="AM254" i="1"/>
  <c r="CE254" i="1"/>
  <c r="BV281" i="1"/>
  <c r="AP281" i="1"/>
  <c r="FN385" i="1"/>
  <c r="FM385" i="1"/>
  <c r="BQ5" i="1"/>
  <c r="CF7" i="1"/>
  <c r="FM8" i="1"/>
  <c r="FM12" i="1"/>
  <c r="FN12" i="1"/>
  <c r="CF37" i="1"/>
  <c r="AT54" i="1"/>
  <c r="CF78" i="1"/>
  <c r="BZ81" i="1"/>
  <c r="BJ81" i="1"/>
  <c r="BF119" i="1"/>
  <c r="CD165" i="1"/>
  <c r="AL165" i="1"/>
  <c r="CD193" i="1"/>
  <c r="AL193" i="1"/>
  <c r="FM194" i="1"/>
  <c r="FN195" i="1"/>
  <c r="FM195" i="1"/>
  <c r="FN194" i="1"/>
  <c r="BR210" i="1"/>
  <c r="FN213" i="1"/>
  <c r="FN212" i="1"/>
  <c r="FM212" i="1"/>
  <c r="FM213" i="1"/>
  <c r="CD238" i="1"/>
  <c r="AL238" i="1"/>
  <c r="AL240" i="1"/>
  <c r="CD240" i="1"/>
  <c r="BZ244" i="1"/>
  <c r="BV33" i="1"/>
  <c r="CE39" i="1"/>
  <c r="AM39" i="1"/>
  <c r="BR42" i="1"/>
  <c r="BB56" i="1"/>
  <c r="CE77" i="1"/>
  <c r="AM77" i="1"/>
  <c r="AT79" i="1"/>
  <c r="FM80" i="1"/>
  <c r="FM89" i="1"/>
  <c r="CD97" i="1"/>
  <c r="AL97" i="1"/>
  <c r="FN124" i="1"/>
  <c r="FM124" i="1"/>
  <c r="AL214" i="1"/>
  <c r="CD214" i="1"/>
  <c r="CF10" i="1"/>
  <c r="FN11" i="1"/>
  <c r="BR12" i="1"/>
  <c r="BB15" i="1"/>
  <c r="BR15" i="1"/>
  <c r="BB21" i="1"/>
  <c r="CD22" i="1"/>
  <c r="CF23" i="1"/>
  <c r="BV29" i="1"/>
  <c r="BB34" i="1"/>
  <c r="BN35" i="1"/>
  <c r="AT42" i="1"/>
  <c r="CD47" i="1"/>
  <c r="BJ51" i="1"/>
  <c r="CE53" i="1"/>
  <c r="BJ54" i="1"/>
  <c r="FM56" i="1"/>
  <c r="BJ57" i="1"/>
  <c r="AX58" i="1"/>
  <c r="FN65" i="1"/>
  <c r="FM64" i="1"/>
  <c r="FM65" i="1"/>
  <c r="FM66" i="1"/>
  <c r="CF68" i="1"/>
  <c r="AM71" i="1"/>
  <c r="CE71" i="1"/>
  <c r="CF82" i="1"/>
  <c r="CF85" i="1"/>
  <c r="BN86" i="1"/>
  <c r="CD91" i="1"/>
  <c r="FN92" i="1"/>
  <c r="CE96" i="1"/>
  <c r="AM96" i="1"/>
  <c r="AP97" i="1"/>
  <c r="BV97" i="1"/>
  <c r="AT101" i="1"/>
  <c r="BV101" i="1"/>
  <c r="FN108" i="1"/>
  <c r="AM109" i="1"/>
  <c r="CE109" i="1"/>
  <c r="BZ113" i="1"/>
  <c r="BV114" i="1"/>
  <c r="BZ114" i="1"/>
  <c r="BV119" i="1"/>
  <c r="AT122" i="1"/>
  <c r="CD127" i="1"/>
  <c r="BN128" i="1"/>
  <c r="AT128" i="1"/>
  <c r="FM133" i="1"/>
  <c r="FN133" i="1"/>
  <c r="FM132" i="1"/>
  <c r="FN132" i="1"/>
  <c r="BF134" i="1"/>
  <c r="BF139" i="1"/>
  <c r="AX139" i="1"/>
  <c r="CE144" i="1"/>
  <c r="AL152" i="1"/>
  <c r="CD152" i="1"/>
  <c r="BZ152" i="1"/>
  <c r="FN160" i="1"/>
  <c r="FM160" i="1"/>
  <c r="FN161" i="1"/>
  <c r="FM161" i="1"/>
  <c r="AL164" i="1"/>
  <c r="CD164" i="1"/>
  <c r="CE174" i="1"/>
  <c r="AM174" i="1"/>
  <c r="FN181" i="1"/>
  <c r="FM181" i="1"/>
  <c r="BB184" i="1"/>
  <c r="AX194" i="1"/>
  <c r="AT196" i="1"/>
  <c r="BR202" i="1"/>
  <c r="BV202" i="1"/>
  <c r="CE207" i="1"/>
  <c r="AT212" i="1"/>
  <c r="BJ247" i="1"/>
  <c r="BR247" i="1"/>
  <c r="BV255" i="1"/>
  <c r="AX312" i="1"/>
  <c r="FL338" i="1"/>
  <c r="FL339" i="1" s="1"/>
  <c r="FL340" i="1" s="1"/>
  <c r="FL341" i="1" s="1"/>
  <c r="FL342" i="1" s="1"/>
  <c r="FL343" i="1" s="1"/>
  <c r="FL344" i="1" s="1"/>
  <c r="FL345" i="1" s="1"/>
  <c r="FL346" i="1" s="1"/>
  <c r="FL347" i="1" s="1"/>
  <c r="FL348" i="1" s="1"/>
  <c r="FL349" i="1" s="1"/>
  <c r="FL350" i="1" s="1"/>
  <c r="FL351" i="1" s="1"/>
  <c r="FL352" i="1" s="1"/>
  <c r="FL353" i="1" s="1"/>
  <c r="FL354" i="1" s="1"/>
  <c r="FL355" i="1" s="1"/>
  <c r="FL356" i="1" s="1"/>
  <c r="FL357" i="1" s="1"/>
  <c r="FL358" i="1" s="1"/>
  <c r="FL359" i="1" s="1"/>
  <c r="FL360" i="1" s="1"/>
  <c r="FL361" i="1" s="1"/>
  <c r="AM218" i="1"/>
  <c r="CE218" i="1"/>
  <c r="BR226" i="1"/>
  <c r="CE240" i="1"/>
  <c r="AM240" i="1"/>
  <c r="CD243" i="1"/>
  <c r="AL243" i="1"/>
  <c r="BV268" i="1"/>
  <c r="CE310" i="1"/>
  <c r="AM310" i="1"/>
  <c r="AL381" i="1"/>
  <c r="CD381" i="1"/>
  <c r="FN397" i="1"/>
  <c r="FM397" i="1"/>
  <c r="BN20" i="1"/>
  <c r="BZ21" i="1"/>
  <c r="BR29" i="1"/>
  <c r="BN34" i="1"/>
  <c r="BZ51" i="1"/>
  <c r="FN53" i="1"/>
  <c r="FM53" i="1"/>
  <c r="BZ101" i="1"/>
  <c r="BN104" i="1"/>
  <c r="BF131" i="1"/>
  <c r="BN137" i="1"/>
  <c r="BR146" i="1"/>
  <c r="BR190" i="1"/>
  <c r="BV198" i="1"/>
  <c r="CE243" i="1"/>
  <c r="AM243" i="1"/>
  <c r="FO575" i="1"/>
  <c r="FN19" i="1"/>
  <c r="AT57" i="1"/>
  <c r="BN92" i="1"/>
  <c r="AX97" i="1"/>
  <c r="BR98" i="1"/>
  <c r="BN121" i="1"/>
  <c r="BV129" i="1"/>
  <c r="BB160" i="1"/>
  <c r="BN180" i="1"/>
  <c r="BV276" i="1"/>
  <c r="FM291" i="1"/>
  <c r="CF402" i="1"/>
  <c r="BE563" i="1"/>
  <c r="AX9" i="1"/>
  <c r="BZ13" i="1"/>
  <c r="BZ27" i="1"/>
  <c r="FM75" i="1"/>
  <c r="BZ89" i="1"/>
  <c r="BB97" i="1"/>
  <c r="BV98" i="1"/>
  <c r="BV104" i="1"/>
  <c r="BR114" i="1"/>
  <c r="BZ115" i="1"/>
  <c r="CE123" i="1"/>
  <c r="AM123" i="1"/>
  <c r="CD123" i="1"/>
  <c r="BN126" i="1"/>
  <c r="BZ129" i="1"/>
  <c r="CE131" i="1"/>
  <c r="AM131" i="1"/>
  <c r="FN135" i="1"/>
  <c r="BZ142" i="1"/>
  <c r="FN145" i="1"/>
  <c r="FM145" i="1"/>
  <c r="BN148" i="1"/>
  <c r="CD163" i="1"/>
  <c r="BR168" i="1"/>
  <c r="FM168" i="1"/>
  <c r="FM169" i="1"/>
  <c r="CD172" i="1"/>
  <c r="AL172" i="1"/>
  <c r="BZ172" i="1"/>
  <c r="BF172" i="1"/>
  <c r="BR180" i="1"/>
  <c r="BF184" i="1"/>
  <c r="AM191" i="1"/>
  <c r="CE191" i="1"/>
  <c r="AX210" i="1"/>
  <c r="FN219" i="1"/>
  <c r="FM219" i="1"/>
  <c r="FN220" i="1"/>
  <c r="FM220" i="1"/>
  <c r="FN240" i="1"/>
  <c r="FM241" i="1"/>
  <c r="CD266" i="1"/>
  <c r="AL266" i="1"/>
  <c r="BZ276" i="1"/>
  <c r="BV343" i="1"/>
  <c r="BR395" i="1"/>
  <c r="BF5" i="1"/>
  <c r="FM6" i="1"/>
  <c r="CF9" i="1"/>
  <c r="FM10" i="1"/>
  <c r="BZ11" i="1"/>
  <c r="CF11" i="1"/>
  <c r="BF18" i="1"/>
  <c r="CF21" i="1"/>
  <c r="BN26" i="1"/>
  <c r="FN26" i="1"/>
  <c r="CF34" i="1"/>
  <c r="BB35" i="1"/>
  <c r="FM35" i="1"/>
  <c r="BF41" i="1"/>
  <c r="BN42" i="1"/>
  <c r="FM45" i="1"/>
  <c r="CD46" i="1"/>
  <c r="BV52" i="1"/>
  <c r="AP54" i="1"/>
  <c r="BN56" i="1"/>
  <c r="BB57" i="1"/>
  <c r="BB63" i="1"/>
  <c r="FM82" i="1"/>
  <c r="BZ83" i="1"/>
  <c r="BN84" i="1"/>
  <c r="AX85" i="1"/>
  <c r="BF88" i="1"/>
  <c r="BV92" i="1"/>
  <c r="BJ96" i="1"/>
  <c r="CF96" i="1"/>
  <c r="FM103" i="1"/>
  <c r="BV105" i="1"/>
  <c r="CF109" i="1"/>
  <c r="BN110" i="1"/>
  <c r="BR112" i="1"/>
  <c r="BB115" i="1"/>
  <c r="CF124" i="1"/>
  <c r="FM136" i="1"/>
  <c r="AX144" i="1"/>
  <c r="FM146" i="1"/>
  <c r="FN147" i="1"/>
  <c r="BR148" i="1"/>
  <c r="AP154" i="1"/>
  <c r="BN166" i="1"/>
  <c r="BB166" i="1"/>
  <c r="BF180" i="1"/>
  <c r="BV184" i="1"/>
  <c r="BN186" i="1"/>
  <c r="CD187" i="1"/>
  <c r="AP196" i="1"/>
  <c r="BZ206" i="1"/>
  <c r="FM215" i="1"/>
  <c r="FM214" i="1"/>
  <c r="AX218" i="1"/>
  <c r="BV223" i="1"/>
  <c r="BR230" i="1"/>
  <c r="CE233" i="1"/>
  <c r="BF236" i="1"/>
  <c r="BR239" i="1"/>
  <c r="CD241" i="1"/>
  <c r="AL241" i="1"/>
  <c r="FM268" i="1"/>
  <c r="FN268" i="1"/>
  <c r="CF272" i="1"/>
  <c r="CD274" i="1"/>
  <c r="AL274" i="1"/>
  <c r="FN275" i="1"/>
  <c r="AM276" i="1"/>
  <c r="CE276" i="1"/>
  <c r="CF280" i="1"/>
  <c r="FN289" i="1"/>
  <c r="FM289" i="1"/>
  <c r="FN294" i="1"/>
  <c r="FM294" i="1"/>
  <c r="FN295" i="1"/>
  <c r="FM295" i="1"/>
  <c r="FN299" i="1"/>
  <c r="FN298" i="1"/>
  <c r="FN579" i="1" s="1"/>
  <c r="DN579" i="1" s="1"/>
  <c r="FM298" i="1"/>
  <c r="FM579" i="1" s="1"/>
  <c r="FO579" i="1" s="1"/>
  <c r="CD309" i="1"/>
  <c r="AL309" i="1"/>
  <c r="BF311" i="1"/>
  <c r="FM342" i="1"/>
  <c r="FN342" i="1"/>
  <c r="AL360" i="1"/>
  <c r="CD360" i="1"/>
  <c r="CF367" i="1"/>
  <c r="BR393" i="1"/>
  <c r="BZ404" i="1"/>
  <c r="BJ236" i="1"/>
  <c r="BZ236" i="1"/>
  <c r="AX281" i="1"/>
  <c r="BZ281" i="1"/>
  <c r="FN288" i="1"/>
  <c r="FM288" i="1"/>
  <c r="BN40" i="1"/>
  <c r="CE47" i="1"/>
  <c r="BV76" i="1"/>
  <c r="AX91" i="1"/>
  <c r="FM119" i="1"/>
  <c r="FN118" i="1"/>
  <c r="FM118" i="1"/>
  <c r="BN138" i="1"/>
  <c r="FN157" i="1"/>
  <c r="FM157" i="1"/>
  <c r="BV160" i="1"/>
  <c r="BR248" i="1"/>
  <c r="CD251" i="1"/>
  <c r="AL251" i="1"/>
  <c r="CD268" i="1"/>
  <c r="AL268" i="1"/>
  <c r="BZ285" i="1"/>
  <c r="CD21" i="1"/>
  <c r="FM28" i="1"/>
  <c r="FN33" i="1"/>
  <c r="FN39" i="1"/>
  <c r="FN573" i="1" s="1"/>
  <c r="DN573" i="1" s="1"/>
  <c r="BR50" i="1"/>
  <c r="BB60" i="1"/>
  <c r="AM128" i="1"/>
  <c r="CE128" i="1"/>
  <c r="AL131" i="1"/>
  <c r="CD131" i="1"/>
  <c r="AM133" i="1"/>
  <c r="CE133" i="1"/>
  <c r="AP134" i="1"/>
  <c r="FM135" i="1"/>
  <c r="AT154" i="1"/>
  <c r="AT194" i="1"/>
  <c r="CE251" i="1"/>
  <c r="AM251" i="1"/>
  <c r="CE267" i="1"/>
  <c r="AM267" i="1"/>
  <c r="FM276" i="1"/>
  <c r="FN276" i="1"/>
  <c r="DU585" i="1"/>
  <c r="BB12" i="1"/>
  <c r="BZ15" i="1"/>
  <c r="BR26" i="1"/>
  <c r="FN54" i="1"/>
  <c r="FM54" i="1"/>
  <c r="FN61" i="1"/>
  <c r="BR65" i="1"/>
  <c r="FN91" i="1"/>
  <c r="BJ196" i="1"/>
  <c r="FN247" i="1"/>
  <c r="FM247" i="1"/>
  <c r="FN246" i="1"/>
  <c r="FM246" i="1"/>
  <c r="BV248" i="1"/>
  <c r="CD276" i="1"/>
  <c r="AL276" i="1"/>
  <c r="CE328" i="1"/>
  <c r="AM328" i="1"/>
  <c r="Q563" i="1"/>
  <c r="AW5" i="1"/>
  <c r="CD8" i="1"/>
  <c r="BN14" i="1"/>
  <c r="AX15" i="1"/>
  <c r="CF15" i="1"/>
  <c r="BF16" i="1"/>
  <c r="FM16" i="1"/>
  <c r="BZ17" i="1"/>
  <c r="FM19" i="1"/>
  <c r="CF27" i="1"/>
  <c r="CF29" i="1"/>
  <c r="BN30" i="1"/>
  <c r="FN31" i="1"/>
  <c r="FM31" i="1"/>
  <c r="FM33" i="1"/>
  <c r="AP38" i="1"/>
  <c r="FM39" i="1"/>
  <c r="FM573" i="1" s="1"/>
  <c r="FN41" i="1"/>
  <c r="BR48" i="1"/>
  <c r="BN50" i="1"/>
  <c r="FN51" i="1"/>
  <c r="FM51" i="1"/>
  <c r="CF52" i="1"/>
  <c r="CF56" i="1"/>
  <c r="BN60" i="1"/>
  <c r="AX61" i="1"/>
  <c r="CF62" i="1"/>
  <c r="AP64" i="1"/>
  <c r="CD69" i="1"/>
  <c r="BB75" i="1"/>
  <c r="CF80" i="1"/>
  <c r="FN83" i="1"/>
  <c r="CF84" i="1"/>
  <c r="CF87" i="1"/>
  <c r="CF92" i="1"/>
  <c r="BV93" i="1"/>
  <c r="BJ94" i="1"/>
  <c r="AP96" i="1"/>
  <c r="FM104" i="1"/>
  <c r="BZ105" i="1"/>
  <c r="BJ113" i="1"/>
  <c r="BB117" i="1"/>
  <c r="FM120" i="1"/>
  <c r="AX122" i="1"/>
  <c r="BN125" i="1"/>
  <c r="BJ129" i="1"/>
  <c r="AL132" i="1"/>
  <c r="AT133" i="1"/>
  <c r="BN133" i="1"/>
  <c r="BB139" i="1"/>
  <c r="AP141" i="1"/>
  <c r="CF141" i="1"/>
  <c r="AM156" i="1"/>
  <c r="FN169" i="1"/>
  <c r="BN172" i="1"/>
  <c r="FN174" i="1"/>
  <c r="FM175" i="1"/>
  <c r="AP178" i="1"/>
  <c r="FM179" i="1"/>
  <c r="AL180" i="1"/>
  <c r="CD180" i="1"/>
  <c r="BV180" i="1"/>
  <c r="BN184" i="1"/>
  <c r="BR196" i="1"/>
  <c r="BZ223" i="1"/>
  <c r="CD224" i="1"/>
  <c r="BR232" i="1"/>
  <c r="FM240" i="1"/>
  <c r="CF256" i="1"/>
  <c r="CF257" i="1"/>
  <c r="CF263" i="1"/>
  <c r="BZ273" i="1"/>
  <c r="AP273" i="1"/>
  <c r="CE274" i="1"/>
  <c r="AM274" i="1"/>
  <c r="FN274" i="1"/>
  <c r="FM274" i="1"/>
  <c r="BF278" i="1"/>
  <c r="FN285" i="1"/>
  <c r="FM285" i="1"/>
  <c r="FN284" i="1"/>
  <c r="CE304" i="1"/>
  <c r="AM304" i="1"/>
  <c r="CE309" i="1"/>
  <c r="AM309" i="1"/>
  <c r="BZ309" i="1"/>
  <c r="BF342" i="1"/>
  <c r="FN356" i="1"/>
  <c r="FM356" i="1"/>
  <c r="FM355" i="1"/>
  <c r="CE361" i="1"/>
  <c r="CD388" i="1"/>
  <c r="AL388" i="1"/>
  <c r="BV393" i="1"/>
  <c r="CE239" i="1"/>
  <c r="AM239" i="1"/>
  <c r="FN255" i="1"/>
  <c r="FM255" i="1"/>
  <c r="FN254" i="1"/>
  <c r="FM254" i="1"/>
  <c r="BR277" i="1"/>
  <c r="FM317" i="1"/>
  <c r="FN317" i="1"/>
  <c r="FN334" i="1"/>
  <c r="FM334" i="1"/>
  <c r="BV11" i="1"/>
  <c r="AP16" i="1"/>
  <c r="CE25" i="1"/>
  <c r="BZ34" i="1"/>
  <c r="BJ48" i="1"/>
  <c r="BN74" i="1"/>
  <c r="AT97" i="1"/>
  <c r="BZ106" i="1"/>
  <c r="FM129" i="1"/>
  <c r="FN129" i="1"/>
  <c r="BZ139" i="1"/>
  <c r="FM170" i="1"/>
  <c r="FN171" i="1"/>
  <c r="FN170" i="1"/>
  <c r="BZ226" i="1"/>
  <c r="BZ268" i="1"/>
  <c r="CD292" i="1"/>
  <c r="AL292" i="1"/>
  <c r="BZ43" i="1"/>
  <c r="BN52" i="1"/>
  <c r="BN62" i="1"/>
  <c r="AT81" i="1"/>
  <c r="BN106" i="1"/>
  <c r="FN112" i="1"/>
  <c r="FM112" i="1"/>
  <c r="BB129" i="1"/>
  <c r="BR137" i="1"/>
  <c r="CE145" i="1"/>
  <c r="AM145" i="1"/>
  <c r="FN156" i="1"/>
  <c r="BF158" i="1"/>
  <c r="FN189" i="1"/>
  <c r="FM189" i="1"/>
  <c r="FN201" i="1"/>
  <c r="FM201" i="1"/>
  <c r="FM200" i="1"/>
  <c r="AM252" i="1"/>
  <c r="CE252" i="1"/>
  <c r="CE268" i="1"/>
  <c r="AM268" i="1"/>
  <c r="AT270" i="1"/>
  <c r="BF282" i="1"/>
  <c r="CE297" i="1"/>
  <c r="AM297" i="1"/>
  <c r="CD297" i="1"/>
  <c r="AL328" i="1"/>
  <c r="CD328" i="1"/>
  <c r="BR343" i="1"/>
  <c r="BR376" i="1"/>
  <c r="S563" i="1"/>
  <c r="BN32" i="1"/>
  <c r="BN80" i="1"/>
  <c r="BR216" i="1"/>
  <c r="AP218" i="1"/>
  <c r="BB218" i="1"/>
  <c r="CE302" i="1"/>
  <c r="AM302" i="1"/>
  <c r="FN336" i="1"/>
  <c r="FM336" i="1"/>
  <c r="FN335" i="1"/>
  <c r="FM335" i="1"/>
  <c r="CF260" i="1"/>
  <c r="CF328" i="1"/>
  <c r="CF322" i="1"/>
  <c r="CF252" i="1"/>
  <c r="CF359" i="1"/>
  <c r="CF326" i="1"/>
  <c r="CF304" i="1"/>
  <c r="CF362" i="1"/>
  <c r="CF238" i="1"/>
  <c r="CF234" i="1"/>
  <c r="CF373" i="1"/>
  <c r="CF366" i="1"/>
  <c r="CF291" i="1"/>
  <c r="CF288" i="1"/>
  <c r="CF229" i="1"/>
  <c r="CF218" i="1"/>
  <c r="CF379" i="1"/>
  <c r="CF295" i="1"/>
  <c r="CF286" i="1"/>
  <c r="CF279" i="1"/>
  <c r="CF255" i="1"/>
  <c r="CF254" i="1"/>
  <c r="CF226" i="1"/>
  <c r="CF287" i="1"/>
  <c r="CF265" i="1"/>
  <c r="CF140" i="1"/>
  <c r="CF122" i="1"/>
  <c r="CF374" i="1"/>
  <c r="CF289" i="1"/>
  <c r="CF128" i="1"/>
  <c r="CF404" i="1"/>
  <c r="CF244" i="1"/>
  <c r="CF233" i="1"/>
  <c r="CF231" i="1"/>
  <c r="CF130" i="1"/>
  <c r="CF117" i="1"/>
  <c r="CF108" i="1"/>
  <c r="CF101" i="1"/>
  <c r="CF77" i="1"/>
  <c r="CF75" i="1"/>
  <c r="CF59" i="1"/>
  <c r="CF50" i="1"/>
  <c r="BA5" i="1"/>
  <c r="R563" i="1"/>
  <c r="FN5" i="1"/>
  <c r="BB9" i="1"/>
  <c r="BN10" i="1"/>
  <c r="BN12" i="1"/>
  <c r="FN13" i="1"/>
  <c r="BJ21" i="1"/>
  <c r="CD23" i="1"/>
  <c r="CF24" i="1"/>
  <c r="BN28" i="1"/>
  <c r="AP29" i="1"/>
  <c r="BZ32" i="1"/>
  <c r="CF32" i="1"/>
  <c r="BF43" i="1"/>
  <c r="BZ45" i="1"/>
  <c r="CF46" i="1"/>
  <c r="FN55" i="1"/>
  <c r="FM55" i="1"/>
  <c r="FN58" i="1"/>
  <c r="FN59" i="1"/>
  <c r="BB61" i="1"/>
  <c r="FM61" i="1"/>
  <c r="BZ65" i="1"/>
  <c r="BZ69" i="1"/>
  <c r="CF74" i="1"/>
  <c r="FM76" i="1"/>
  <c r="BZ80" i="1"/>
  <c r="BN88" i="1"/>
  <c r="BN90" i="1"/>
  <c r="FM91" i="1"/>
  <c r="FN100" i="1"/>
  <c r="FM100" i="1"/>
  <c r="BR109" i="1"/>
  <c r="FM111" i="1"/>
  <c r="CE114" i="1"/>
  <c r="CF116" i="1"/>
  <c r="BF117" i="1"/>
  <c r="BN119" i="1"/>
  <c r="FM125" i="1"/>
  <c r="FN125" i="1"/>
  <c r="BR129" i="1"/>
  <c r="BV133" i="1"/>
  <c r="BN141" i="1"/>
  <c r="CF142" i="1"/>
  <c r="AP152" i="1"/>
  <c r="CE152" i="1"/>
  <c r="BZ170" i="1"/>
  <c r="BB178" i="1"/>
  <c r="CE180" i="1"/>
  <c r="AM180" i="1"/>
  <c r="AP182" i="1"/>
  <c r="FN198" i="1"/>
  <c r="FN199" i="1"/>
  <c r="FM199" i="1"/>
  <c r="FN200" i="1"/>
  <c r="AM201" i="1"/>
  <c r="CE201" i="1"/>
  <c r="AT202" i="1"/>
  <c r="BZ202" i="1"/>
  <c r="CD204" i="1"/>
  <c r="AL205" i="1"/>
  <c r="BR227" i="1"/>
  <c r="CF235" i="1"/>
  <c r="BF244" i="1"/>
  <c r="BR257" i="1"/>
  <c r="BR273" i="1"/>
  <c r="FN287" i="1"/>
  <c r="FN290" i="1"/>
  <c r="CD298" i="1"/>
  <c r="AL298" i="1"/>
  <c r="CD300" i="1"/>
  <c r="AL300" i="1"/>
  <c r="BR301" i="1"/>
  <c r="CE307" i="1"/>
  <c r="CF310" i="1"/>
  <c r="BV311" i="1"/>
  <c r="BZ311" i="1"/>
  <c r="FM320" i="1"/>
  <c r="FN320" i="1"/>
  <c r="FN319" i="1"/>
  <c r="BB324" i="1"/>
  <c r="BZ324" i="1"/>
  <c r="FN333" i="1"/>
  <c r="CE334" i="1"/>
  <c r="AM334" i="1"/>
  <c r="BR351" i="1"/>
  <c r="CF361" i="1"/>
  <c r="FN365" i="1"/>
  <c r="FM365" i="1"/>
  <c r="CD384" i="1"/>
  <c r="AL384" i="1"/>
  <c r="CF385" i="1"/>
  <c r="CD393" i="1"/>
  <c r="AL393" i="1"/>
  <c r="BZ393" i="1"/>
  <c r="BV57" i="1"/>
  <c r="BZ59" i="1"/>
  <c r="AP66" i="1"/>
  <c r="BF66" i="1"/>
  <c r="CD68" i="1"/>
  <c r="BN78" i="1"/>
  <c r="FN79" i="1"/>
  <c r="FM79" i="1"/>
  <c r="AP86" i="1"/>
  <c r="FN89" i="1"/>
  <c r="AP94" i="1"/>
  <c r="BN98" i="1"/>
  <c r="BB104" i="1"/>
  <c r="BJ107" i="1"/>
  <c r="BN109" i="1"/>
  <c r="AP110" i="1"/>
  <c r="BB113" i="1"/>
  <c r="BN114" i="1"/>
  <c r="AT125" i="1"/>
  <c r="BB131" i="1"/>
  <c r="BZ135" i="1"/>
  <c r="FM138" i="1"/>
  <c r="FN139" i="1"/>
  <c r="BN156" i="1"/>
  <c r="BR170" i="1"/>
  <c r="AP192" i="1"/>
  <c r="BV208" i="1"/>
  <c r="FN208" i="1"/>
  <c r="FM208" i="1"/>
  <c r="FN209" i="1"/>
  <c r="FM209" i="1"/>
  <c r="BZ212" i="1"/>
  <c r="CD213" i="1"/>
  <c r="AL213" i="1"/>
  <c r="FM222" i="1"/>
  <c r="FM221" i="1"/>
  <c r="BV225" i="1"/>
  <c r="CE241" i="1"/>
  <c r="AM241" i="1"/>
  <c r="CD264" i="1"/>
  <c r="AL264" i="1"/>
  <c r="BR266" i="1"/>
  <c r="BV267" i="1"/>
  <c r="AP268" i="1"/>
  <c r="BR279" i="1"/>
  <c r="FN286" i="1"/>
  <c r="FM286" i="1"/>
  <c r="AM291" i="1"/>
  <c r="CE291" i="1"/>
  <c r="BJ291" i="1"/>
  <c r="CD296" i="1"/>
  <c r="AL296" i="1"/>
  <c r="CD299" i="1"/>
  <c r="AL299" i="1"/>
  <c r="FM314" i="1"/>
  <c r="FM313" i="1"/>
  <c r="FN314" i="1"/>
  <c r="AM320" i="1"/>
  <c r="CE320" i="1"/>
  <c r="AM338" i="1"/>
  <c r="CE338" i="1"/>
  <c r="BV346" i="1"/>
  <c r="CD352" i="1"/>
  <c r="AL352" i="1"/>
  <c r="BZ352" i="1"/>
  <c r="AT370" i="1"/>
  <c r="FN391" i="1"/>
  <c r="FM391" i="1"/>
  <c r="FN390" i="1"/>
  <c r="FM390" i="1"/>
  <c r="BF91" i="1"/>
  <c r="BJ92" i="1"/>
  <c r="BZ93" i="1"/>
  <c r="AT96" i="1"/>
  <c r="CE99" i="1"/>
  <c r="AM99" i="1"/>
  <c r="BN102" i="1"/>
  <c r="BB103" i="1"/>
  <c r="CD119" i="1"/>
  <c r="BV120" i="1"/>
  <c r="BR133" i="1"/>
  <c r="BF160" i="1"/>
  <c r="BV170" i="1"/>
  <c r="BV216" i="1"/>
  <c r="CD221" i="1"/>
  <c r="AL221" i="1"/>
  <c r="BZ221" i="1"/>
  <c r="BR224" i="1"/>
  <c r="FM224" i="1"/>
  <c r="FN224" i="1"/>
  <c r="FN223" i="1"/>
  <c r="BR243" i="1"/>
  <c r="BV266" i="1"/>
  <c r="FN278" i="1"/>
  <c r="FM278" i="1"/>
  <c r="FN277" i="1"/>
  <c r="BZ279" i="1"/>
  <c r="BF288" i="1"/>
  <c r="CE296" i="1"/>
  <c r="AM296" i="1"/>
  <c r="CE299" i="1"/>
  <c r="AM299" i="1"/>
  <c r="BB312" i="1"/>
  <c r="AX370" i="1"/>
  <c r="BF375" i="1"/>
  <c r="AX375" i="1"/>
  <c r="BZ375" i="1"/>
  <c r="BV376" i="1"/>
  <c r="CD392" i="1"/>
  <c r="AL392" i="1"/>
  <c r="AT105" i="1"/>
  <c r="BR118" i="1"/>
  <c r="AP122" i="1"/>
  <c r="BB126" i="1"/>
  <c r="BF146" i="1"/>
  <c r="BF150" i="1"/>
  <c r="CE153" i="1"/>
  <c r="AP162" i="1"/>
  <c r="BF170" i="1"/>
  <c r="BR174" i="1"/>
  <c r="AP180" i="1"/>
  <c r="AP190" i="1"/>
  <c r="AT198" i="1"/>
  <c r="BB202" i="1"/>
  <c r="BF206" i="1"/>
  <c r="AX216" i="1"/>
  <c r="BZ216" i="1"/>
  <c r="CE219" i="1"/>
  <c r="AM219" i="1"/>
  <c r="BB223" i="1"/>
  <c r="BV224" i="1"/>
  <c r="AT229" i="1"/>
  <c r="BB244" i="1"/>
  <c r="BJ248" i="1"/>
  <c r="BZ256" i="1"/>
  <c r="BV256" i="1"/>
  <c r="BB256" i="1"/>
  <c r="FM259" i="1"/>
  <c r="FN258" i="1"/>
  <c r="FM258" i="1"/>
  <c r="FN259" i="1"/>
  <c r="BR261" i="1"/>
  <c r="BV278" i="1"/>
  <c r="FN282" i="1"/>
  <c r="FN283" i="1"/>
  <c r="FM282" i="1"/>
  <c r="FM283" i="1"/>
  <c r="BV284" i="1"/>
  <c r="FM333" i="1"/>
  <c r="BR341" i="1"/>
  <c r="AT354" i="1"/>
  <c r="CD361" i="1"/>
  <c r="AL361" i="1"/>
  <c r="BZ369" i="1"/>
  <c r="BR375" i="1"/>
  <c r="FN387" i="1"/>
  <c r="FM387" i="1"/>
  <c r="FN386" i="1"/>
  <c r="FN583" i="1" s="1"/>
  <c r="DN583" i="1" s="1"/>
  <c r="FM386" i="1"/>
  <c r="FM583" i="1" s="1"/>
  <c r="FO583" i="1" s="1"/>
  <c r="AP172" i="1"/>
  <c r="AX192" i="1"/>
  <c r="AP206" i="1"/>
  <c r="BF219" i="1"/>
  <c r="CE224" i="1"/>
  <c r="AM224" i="1"/>
  <c r="CD247" i="1"/>
  <c r="AL247" i="1"/>
  <c r="BZ247" i="1"/>
  <c r="BZ269" i="1"/>
  <c r="FM280" i="1"/>
  <c r="FN280" i="1"/>
  <c r="FM279" i="1"/>
  <c r="FN279" i="1"/>
  <c r="CD284" i="1"/>
  <c r="AL284" i="1"/>
  <c r="BZ284" i="1"/>
  <c r="CD290" i="1"/>
  <c r="AL290" i="1"/>
  <c r="BR298" i="1"/>
  <c r="AP305" i="1"/>
  <c r="BV308" i="1"/>
  <c r="BR310" i="1"/>
  <c r="BV310" i="1"/>
  <c r="CE327" i="1"/>
  <c r="AM327" i="1"/>
  <c r="AX349" i="1"/>
  <c r="BV351" i="1"/>
  <c r="AL353" i="1"/>
  <c r="CD353" i="1"/>
  <c r="AL383" i="1"/>
  <c r="CD383" i="1"/>
  <c r="AM393" i="1"/>
  <c r="CE393" i="1"/>
  <c r="FL573" i="1"/>
  <c r="AP194" i="1"/>
  <c r="BF202" i="1"/>
  <c r="BB210" i="1"/>
  <c r="BF224" i="1"/>
  <c r="CD229" i="1"/>
  <c r="AL229" i="1"/>
  <c r="BZ229" i="1"/>
  <c r="AX229" i="1"/>
  <c r="BR235" i="1"/>
  <c r="CE247" i="1"/>
  <c r="AM247" i="1"/>
  <c r="BZ253" i="1"/>
  <c r="FM256" i="1"/>
  <c r="FN256" i="1"/>
  <c r="FM264" i="1"/>
  <c r="FN264" i="1"/>
  <c r="BB267" i="1"/>
  <c r="BZ272" i="1"/>
  <c r="BV277" i="1"/>
  <c r="CE290" i="1"/>
  <c r="AM290" i="1"/>
  <c r="CD294" i="1"/>
  <c r="AL294" i="1"/>
  <c r="BV298" i="1"/>
  <c r="FM310" i="1"/>
  <c r="FN310" i="1"/>
  <c r="CE348" i="1"/>
  <c r="AM348" i="1"/>
  <c r="AX352" i="1"/>
  <c r="CE353" i="1"/>
  <c r="AM353" i="1"/>
  <c r="BR380" i="1"/>
  <c r="CD387" i="1"/>
  <c r="AL387" i="1"/>
  <c r="AL389" i="1"/>
  <c r="CD389" i="1"/>
  <c r="FJ407" i="1"/>
  <c r="FJ408" i="1" s="1"/>
  <c r="FJ409" i="1" s="1"/>
  <c r="FJ410" i="1" s="1"/>
  <c r="FJ411" i="1" s="1"/>
  <c r="FJ412" i="1" s="1"/>
  <c r="FJ413" i="1" s="1"/>
  <c r="FJ414" i="1" s="1"/>
  <c r="FJ415" i="1" s="1"/>
  <c r="FJ416" i="1" s="1"/>
  <c r="FJ417" i="1" s="1"/>
  <c r="FJ418" i="1" s="1"/>
  <c r="FJ419" i="1" s="1"/>
  <c r="FJ420" i="1" s="1"/>
  <c r="FJ421" i="1" s="1"/>
  <c r="FJ422" i="1" s="1"/>
  <c r="FJ423" i="1" s="1"/>
  <c r="FJ424" i="1" s="1"/>
  <c r="FJ425" i="1" s="1"/>
  <c r="FJ426" i="1" s="1"/>
  <c r="FJ427" i="1" s="1"/>
  <c r="FJ428" i="1" s="1"/>
  <c r="FJ429" i="1" s="1"/>
  <c r="FJ430" i="1" s="1"/>
  <c r="FJ431" i="1" s="1"/>
  <c r="FJ432" i="1" s="1"/>
  <c r="FJ433" i="1" s="1"/>
  <c r="FJ434" i="1" s="1"/>
  <c r="FJ435" i="1" s="1"/>
  <c r="FJ436" i="1" s="1"/>
  <c r="FJ437" i="1" s="1"/>
  <c r="FJ438" i="1" s="1"/>
  <c r="FJ439" i="1" s="1"/>
  <c r="FJ440" i="1" s="1"/>
  <c r="FJ441" i="1" s="1"/>
  <c r="FJ442" i="1" s="1"/>
  <c r="FJ443" i="1" s="1"/>
  <c r="FJ444" i="1" s="1"/>
  <c r="FJ445" i="1" s="1"/>
  <c r="FJ446" i="1" s="1"/>
  <c r="FJ447" i="1" s="1"/>
  <c r="FJ448" i="1" s="1"/>
  <c r="FJ449" i="1" s="1"/>
  <c r="FJ450" i="1" s="1"/>
  <c r="FJ451" i="1" s="1"/>
  <c r="FJ452" i="1" s="1"/>
  <c r="FJ453" i="1" s="1"/>
  <c r="FJ454" i="1" s="1"/>
  <c r="FJ455" i="1" s="1"/>
  <c r="FJ456" i="1" s="1"/>
  <c r="FJ457" i="1" s="1"/>
  <c r="FJ458" i="1" s="1"/>
  <c r="FJ459" i="1" s="1"/>
  <c r="FJ460" i="1" s="1"/>
  <c r="FJ461" i="1" s="1"/>
  <c r="FJ462" i="1" s="1"/>
  <c r="FJ463" i="1" s="1"/>
  <c r="FJ464" i="1" s="1"/>
  <c r="FJ465" i="1" s="1"/>
  <c r="FJ466" i="1" s="1"/>
  <c r="FJ467" i="1" s="1"/>
  <c r="FJ468" i="1" s="1"/>
  <c r="FJ469" i="1" s="1"/>
  <c r="FJ470" i="1" s="1"/>
  <c r="FJ471" i="1" s="1"/>
  <c r="FJ472" i="1" s="1"/>
  <c r="FJ473" i="1" s="1"/>
  <c r="FJ474" i="1" s="1"/>
  <c r="FJ475" i="1" s="1"/>
  <c r="FJ476" i="1" s="1"/>
  <c r="FJ477" i="1" s="1"/>
  <c r="FJ478" i="1" s="1"/>
  <c r="FJ479" i="1" s="1"/>
  <c r="FJ480" i="1" s="1"/>
  <c r="FJ481" i="1" s="1"/>
  <c r="FJ482" i="1" s="1"/>
  <c r="FJ483" i="1" s="1"/>
  <c r="FJ484" i="1" s="1"/>
  <c r="FJ485" i="1" s="1"/>
  <c r="FJ486" i="1" s="1"/>
  <c r="FJ487" i="1" s="1"/>
  <c r="FJ488" i="1" s="1"/>
  <c r="FJ489" i="1" s="1"/>
  <c r="FJ490" i="1" s="1"/>
  <c r="FJ491" i="1" s="1"/>
  <c r="FJ492" i="1" s="1"/>
  <c r="FJ493" i="1" s="1"/>
  <c r="FJ494" i="1" s="1"/>
  <c r="FJ495" i="1" s="1"/>
  <c r="FJ496" i="1" s="1"/>
  <c r="FJ497" i="1" s="1"/>
  <c r="FJ498" i="1" s="1"/>
  <c r="FJ499" i="1" s="1"/>
  <c r="FJ500" i="1" s="1"/>
  <c r="FJ501" i="1" s="1"/>
  <c r="FJ502" i="1" s="1"/>
  <c r="FJ503" i="1" s="1"/>
  <c r="FJ504" i="1" s="1"/>
  <c r="FJ505" i="1" s="1"/>
  <c r="FJ506" i="1" s="1"/>
  <c r="FJ507" i="1" s="1"/>
  <c r="FJ508" i="1" s="1"/>
  <c r="FJ509" i="1" s="1"/>
  <c r="FJ510" i="1" s="1"/>
  <c r="FJ511" i="1" s="1"/>
  <c r="FJ512" i="1" s="1"/>
  <c r="FJ513" i="1" s="1"/>
  <c r="FJ514" i="1" s="1"/>
  <c r="FJ515" i="1" s="1"/>
  <c r="FJ516" i="1" s="1"/>
  <c r="AX168" i="1"/>
  <c r="AP184" i="1"/>
  <c r="BB186" i="1"/>
  <c r="FN205" i="1"/>
  <c r="FN578" i="1" s="1"/>
  <c r="DN578" i="1" s="1"/>
  <c r="FM205" i="1"/>
  <c r="FM578" i="1" s="1"/>
  <c r="FO578" i="1" s="1"/>
  <c r="CD233" i="1"/>
  <c r="AL233" i="1"/>
  <c r="BR242" i="1"/>
  <c r="BR260" i="1"/>
  <c r="FN261" i="1"/>
  <c r="FN262" i="1"/>
  <c r="FM261" i="1"/>
  <c r="BR267" i="1"/>
  <c r="AT268" i="1"/>
  <c r="CD282" i="1"/>
  <c r="AL282" i="1"/>
  <c r="CE283" i="1"/>
  <c r="AM283" i="1"/>
  <c r="BV287" i="1"/>
  <c r="BR289" i="1"/>
  <c r="BV292" i="1"/>
  <c r="BR292" i="1"/>
  <c r="AL307" i="1"/>
  <c r="CD307" i="1"/>
  <c r="FN312" i="1"/>
  <c r="FM312" i="1"/>
  <c r="FN325" i="1"/>
  <c r="FN324" i="1"/>
  <c r="BR350" i="1"/>
  <c r="FM357" i="1"/>
  <c r="AP362" i="1"/>
  <c r="FM364" i="1"/>
  <c r="FN364" i="1"/>
  <c r="AT369" i="1"/>
  <c r="BV370" i="1"/>
  <c r="BV380" i="1"/>
  <c r="AM387" i="1"/>
  <c r="CE387" i="1"/>
  <c r="AM389" i="1"/>
  <c r="CE389" i="1"/>
  <c r="BZ405" i="1"/>
  <c r="BR405" i="1"/>
  <c r="BV405" i="1"/>
  <c r="CE292" i="1"/>
  <c r="AM292" i="1"/>
  <c r="CE294" i="1"/>
  <c r="AM294" i="1"/>
  <c r="CD295" i="1"/>
  <c r="AL295" i="1"/>
  <c r="CE300" i="1"/>
  <c r="AM300" i="1"/>
  <c r="BF326" i="1"/>
  <c r="BZ331" i="1"/>
  <c r="BR331" i="1"/>
  <c r="CE352" i="1"/>
  <c r="AM352" i="1"/>
  <c r="CD356" i="1"/>
  <c r="AL356" i="1"/>
  <c r="BZ356" i="1"/>
  <c r="FN367" i="1"/>
  <c r="FM367" i="1"/>
  <c r="CD368" i="1"/>
  <c r="AL368" i="1"/>
  <c r="AX374" i="1"/>
  <c r="CD377" i="1"/>
  <c r="AL377" i="1"/>
  <c r="FM396" i="1"/>
  <c r="FN396" i="1"/>
  <c r="FN395" i="1"/>
  <c r="FM395" i="1"/>
  <c r="BR252" i="1"/>
  <c r="BV261" i="1"/>
  <c r="CE270" i="1"/>
  <c r="AM270" i="1"/>
  <c r="AM280" i="1"/>
  <c r="CE280" i="1"/>
  <c r="CE295" i="1"/>
  <c r="AM295" i="1"/>
  <c r="BR296" i="1"/>
  <c r="BR297" i="1"/>
  <c r="BJ320" i="1"/>
  <c r="BB341" i="1"/>
  <c r="BV342" i="1"/>
  <c r="AL355" i="1"/>
  <c r="CD355" i="1"/>
  <c r="BZ362" i="1"/>
  <c r="CF369" i="1"/>
  <c r="AM377" i="1"/>
  <c r="CE377" i="1"/>
  <c r="CF398" i="1"/>
  <c r="EC585" i="1"/>
  <c r="FL574" i="1"/>
  <c r="BN24" i="1"/>
  <c r="FN25" i="1"/>
  <c r="BZ31" i="1"/>
  <c r="AP36" i="1"/>
  <c r="CF42" i="1"/>
  <c r="CF43" i="1"/>
  <c r="BN48" i="1"/>
  <c r="FN49" i="1"/>
  <c r="BZ55" i="1"/>
  <c r="AP60" i="1"/>
  <c r="CF66" i="1"/>
  <c r="CF67" i="1"/>
  <c r="BN72" i="1"/>
  <c r="FN73" i="1"/>
  <c r="FN574" i="1" s="1"/>
  <c r="DN574" i="1" s="1"/>
  <c r="BZ79" i="1"/>
  <c r="AP84" i="1"/>
  <c r="CF90" i="1"/>
  <c r="BB91" i="1"/>
  <c r="CF91" i="1"/>
  <c r="AP106" i="1"/>
  <c r="CF112" i="1"/>
  <c r="AT117" i="1"/>
  <c r="BN118" i="1"/>
  <c r="CF136" i="1"/>
  <c r="AT141" i="1"/>
  <c r="BN142" i="1"/>
  <c r="BF152" i="1"/>
  <c r="AP164" i="1"/>
  <c r="BF200" i="1"/>
  <c r="AP212" i="1"/>
  <c r="AP219" i="1"/>
  <c r="FM229" i="1"/>
  <c r="AL232" i="1"/>
  <c r="CD232" i="1"/>
  <c r="CF239" i="1"/>
  <c r="CD245" i="1"/>
  <c r="AL245" i="1"/>
  <c r="BV247" i="1"/>
  <c r="CD249" i="1"/>
  <c r="AL249" i="1"/>
  <c r="CF249" i="1"/>
  <c r="BV252" i="1"/>
  <c r="BR254" i="1"/>
  <c r="CD255" i="1"/>
  <c r="AL255" i="1"/>
  <c r="CF264" i="1"/>
  <c r="CF275" i="1"/>
  <c r="AX291" i="1"/>
  <c r="BV301" i="1"/>
  <c r="CF306" i="1"/>
  <c r="AX308" i="1"/>
  <c r="BZ308" i="1"/>
  <c r="AP312" i="1"/>
  <c r="BR312" i="1"/>
  <c r="FN332" i="1"/>
  <c r="FM332" i="1"/>
  <c r="BV334" i="1"/>
  <c r="FM341" i="1"/>
  <c r="BZ342" i="1"/>
  <c r="AP353" i="1"/>
  <c r="FN353" i="1"/>
  <c r="FM353" i="1"/>
  <c r="CE355" i="1"/>
  <c r="AM355" i="1"/>
  <c r="BJ375" i="1"/>
  <c r="CF377" i="1"/>
  <c r="FN381" i="1"/>
  <c r="FN380" i="1"/>
  <c r="FM381" i="1"/>
  <c r="BV382" i="1"/>
  <c r="FM384" i="1"/>
  <c r="FN384" i="1"/>
  <c r="EG585" i="1"/>
  <c r="CF405" i="1"/>
  <c r="CF403" i="1"/>
  <c r="CF401" i="1"/>
  <c r="CF399" i="1"/>
  <c r="CF397" i="1"/>
  <c r="CF395" i="1"/>
  <c r="CF383" i="1"/>
  <c r="CF360" i="1"/>
  <c r="CF355" i="1"/>
  <c r="CF351" i="1"/>
  <c r="CF349" i="1"/>
  <c r="CF347" i="1"/>
  <c r="CF345" i="1"/>
  <c r="CF343" i="1"/>
  <c r="CF341" i="1"/>
  <c r="CF394" i="1"/>
  <c r="CF380" i="1"/>
  <c r="CF372" i="1"/>
  <c r="CF353" i="1"/>
  <c r="CF352" i="1"/>
  <c r="CF392" i="1"/>
  <c r="CF386" i="1"/>
  <c r="CF382" i="1"/>
  <c r="CF354" i="1"/>
  <c r="CF346" i="1"/>
  <c r="CF339" i="1"/>
  <c r="CF337" i="1"/>
  <c r="CF335" i="1"/>
  <c r="CF333" i="1"/>
  <c r="CF331" i="1"/>
  <c r="CF329" i="1"/>
  <c r="CF327" i="1"/>
  <c r="CF325" i="1"/>
  <c r="CF323" i="1"/>
  <c r="CF321" i="1"/>
  <c r="CF319" i="1"/>
  <c r="CF317" i="1"/>
  <c r="CF315" i="1"/>
  <c r="CF313" i="1"/>
  <c r="CF391" i="1"/>
  <c r="CF390" i="1"/>
  <c r="CF388" i="1"/>
  <c r="CF381" i="1"/>
  <c r="CF365" i="1"/>
  <c r="CF363" i="1"/>
  <c r="CF348" i="1"/>
  <c r="CF334" i="1"/>
  <c r="CF316" i="1"/>
  <c r="CF393" i="1"/>
  <c r="CF376" i="1"/>
  <c r="CF357" i="1"/>
  <c r="CF336" i="1"/>
  <c r="CF387" i="1"/>
  <c r="CF378" i="1"/>
  <c r="CF318" i="1"/>
  <c r="CF297" i="1"/>
  <c r="CF296" i="1"/>
  <c r="CF282" i="1"/>
  <c r="CF278" i="1"/>
  <c r="CF274" i="1"/>
  <c r="CF270" i="1"/>
  <c r="CF266" i="1"/>
  <c r="CF262" i="1"/>
  <c r="CF258" i="1"/>
  <c r="CF371" i="1"/>
  <c r="CF314" i="1"/>
  <c r="CF301" i="1"/>
  <c r="CF300" i="1"/>
  <c r="CF299" i="1"/>
  <c r="CF298" i="1"/>
  <c r="CF400" i="1"/>
  <c r="CF340" i="1"/>
  <c r="CF302" i="1"/>
  <c r="CF268" i="1"/>
  <c r="CF246" i="1"/>
  <c r="CF245" i="1"/>
  <c r="CF236" i="1"/>
  <c r="CF232" i="1"/>
  <c r="CF228" i="1"/>
  <c r="CF224" i="1"/>
  <c r="CF220" i="1"/>
  <c r="CF389" i="1"/>
  <c r="CF350" i="1"/>
  <c r="CF283" i="1"/>
  <c r="CF273" i="1"/>
  <c r="CF259" i="1"/>
  <c r="CF248" i="1"/>
  <c r="CF247" i="1"/>
  <c r="CF285" i="1"/>
  <c r="CF271" i="1"/>
  <c r="CF267" i="1"/>
  <c r="CF237" i="1"/>
  <c r="CF221" i="1"/>
  <c r="CF139" i="1"/>
  <c r="CF135" i="1"/>
  <c r="CF131" i="1"/>
  <c r="CF127" i="1"/>
  <c r="CF123" i="1"/>
  <c r="CF119" i="1"/>
  <c r="CF115" i="1"/>
  <c r="CF111" i="1"/>
  <c r="CF107" i="1"/>
  <c r="CF103" i="1"/>
  <c r="CF99" i="1"/>
  <c r="CF95" i="1"/>
  <c r="CF368" i="1"/>
  <c r="CF364" i="1"/>
  <c r="CF356" i="1"/>
  <c r="CF344" i="1"/>
  <c r="CF332" i="1"/>
  <c r="CF324" i="1"/>
  <c r="CF305" i="1"/>
  <c r="CF294" i="1"/>
  <c r="CF290" i="1"/>
  <c r="CF227" i="1"/>
  <c r="CF222" i="1"/>
  <c r="CF217" i="1"/>
  <c r="CF216" i="1"/>
  <c r="CF215" i="1"/>
  <c r="CF214" i="1"/>
  <c r="CF213" i="1"/>
  <c r="CF212" i="1"/>
  <c r="CF211" i="1"/>
  <c r="CF210" i="1"/>
  <c r="CF209" i="1"/>
  <c r="CF208" i="1"/>
  <c r="CF207" i="1"/>
  <c r="CF206" i="1"/>
  <c r="CF205" i="1"/>
  <c r="CF204" i="1"/>
  <c r="CF203" i="1"/>
  <c r="CF202" i="1"/>
  <c r="CF201" i="1"/>
  <c r="CF200" i="1"/>
  <c r="CF199" i="1"/>
  <c r="CF198" i="1"/>
  <c r="CF197" i="1"/>
  <c r="CF196" i="1"/>
  <c r="CF195" i="1"/>
  <c r="CF194" i="1"/>
  <c r="CF193" i="1"/>
  <c r="CF192" i="1"/>
  <c r="CF191" i="1"/>
  <c r="CF190" i="1"/>
  <c r="CF189" i="1"/>
  <c r="CF188" i="1"/>
  <c r="CF187" i="1"/>
  <c r="CF186" i="1"/>
  <c r="CF185" i="1"/>
  <c r="CF184" i="1"/>
  <c r="CF183" i="1"/>
  <c r="CF182" i="1"/>
  <c r="CF181" i="1"/>
  <c r="CF180" i="1"/>
  <c r="CF179" i="1"/>
  <c r="CF178" i="1"/>
  <c r="CF177" i="1"/>
  <c r="CF176" i="1"/>
  <c r="CF175" i="1"/>
  <c r="CF174" i="1"/>
  <c r="CF173" i="1"/>
  <c r="CF172" i="1"/>
  <c r="CF171" i="1"/>
  <c r="CF170" i="1"/>
  <c r="CF169" i="1"/>
  <c r="CF168" i="1"/>
  <c r="CF167" i="1"/>
  <c r="CF166" i="1"/>
  <c r="CF165" i="1"/>
  <c r="CF164" i="1"/>
  <c r="CF163" i="1"/>
  <c r="CF162" i="1"/>
  <c r="CF161" i="1"/>
  <c r="CF160" i="1"/>
  <c r="CF159" i="1"/>
  <c r="CF158" i="1"/>
  <c r="CF157" i="1"/>
  <c r="CF156" i="1"/>
  <c r="CF155" i="1"/>
  <c r="CF154" i="1"/>
  <c r="CF153" i="1"/>
  <c r="CF152" i="1"/>
  <c r="CF151" i="1"/>
  <c r="CF150" i="1"/>
  <c r="CF149" i="1"/>
  <c r="CF148" i="1"/>
  <c r="CF147" i="1"/>
  <c r="CF146" i="1"/>
  <c r="CF145" i="1"/>
  <c r="CF144" i="1"/>
  <c r="CF143" i="1"/>
  <c r="O563" i="1"/>
  <c r="CF18" i="1"/>
  <c r="CF19" i="1"/>
  <c r="P563" i="1"/>
  <c r="P989" i="1" s="1"/>
  <c r="CF8" i="1"/>
  <c r="CF16" i="1"/>
  <c r="BB17" i="1"/>
  <c r="CF17" i="1"/>
  <c r="BN22" i="1"/>
  <c r="FN23" i="1"/>
  <c r="BZ29" i="1"/>
  <c r="CF40" i="1"/>
  <c r="BB41" i="1"/>
  <c r="CF41" i="1"/>
  <c r="BN46" i="1"/>
  <c r="BZ53" i="1"/>
  <c r="CF64" i="1"/>
  <c r="BB65" i="1"/>
  <c r="CF65" i="1"/>
  <c r="BN70" i="1"/>
  <c r="BZ77" i="1"/>
  <c r="AP82" i="1"/>
  <c r="CF88" i="1"/>
  <c r="BB89" i="1"/>
  <c r="CF89" i="1"/>
  <c r="BN94" i="1"/>
  <c r="CF97" i="1"/>
  <c r="CF102" i="1"/>
  <c r="BB108" i="1"/>
  <c r="CF121" i="1"/>
  <c r="CF126" i="1"/>
  <c r="FL129" i="1"/>
  <c r="FL130" i="1" s="1"/>
  <c r="FL131" i="1" s="1"/>
  <c r="FL132" i="1" s="1"/>
  <c r="FL133" i="1" s="1"/>
  <c r="FL134" i="1" s="1"/>
  <c r="FL135" i="1" s="1"/>
  <c r="FL136" i="1" s="1"/>
  <c r="FL137" i="1" s="1"/>
  <c r="FL138" i="1" s="1"/>
  <c r="FL139" i="1" s="1"/>
  <c r="FL140" i="1" s="1"/>
  <c r="FL141" i="1" s="1"/>
  <c r="FL142" i="1" s="1"/>
  <c r="FL143" i="1" s="1"/>
  <c r="FL144" i="1" s="1"/>
  <c r="FL145" i="1" s="1"/>
  <c r="FL146" i="1" s="1"/>
  <c r="FL147" i="1" s="1"/>
  <c r="FL148" i="1" s="1"/>
  <c r="FL149" i="1" s="1"/>
  <c r="FL150" i="1" s="1"/>
  <c r="FL151" i="1" s="1"/>
  <c r="FL152" i="1" s="1"/>
  <c r="FL153" i="1" s="1"/>
  <c r="FL154" i="1" s="1"/>
  <c r="FL155" i="1" s="1"/>
  <c r="FL156" i="1" s="1"/>
  <c r="FL157" i="1" s="1"/>
  <c r="FL158" i="1" s="1"/>
  <c r="FL159" i="1" s="1"/>
  <c r="FL160" i="1" s="1"/>
  <c r="FL161" i="1" s="1"/>
  <c r="FL162" i="1" s="1"/>
  <c r="FL163" i="1" s="1"/>
  <c r="FL164" i="1" s="1"/>
  <c r="FL165" i="1" s="1"/>
  <c r="FL166" i="1" s="1"/>
  <c r="FL167" i="1" s="1"/>
  <c r="FL168" i="1" s="1"/>
  <c r="FL169" i="1" s="1"/>
  <c r="FL170" i="1" s="1"/>
  <c r="FL171" i="1" s="1"/>
  <c r="FL172" i="1" s="1"/>
  <c r="FL173" i="1" s="1"/>
  <c r="FL174" i="1" s="1"/>
  <c r="FL175" i="1" s="1"/>
  <c r="FL176" i="1" s="1"/>
  <c r="FL177" i="1" s="1"/>
  <c r="FL178" i="1" s="1"/>
  <c r="FL179" i="1" s="1"/>
  <c r="FL180" i="1" s="1"/>
  <c r="FM180" i="1" s="1"/>
  <c r="FM576" i="1" s="1"/>
  <c r="FO576" i="1" s="1"/>
  <c r="BB132" i="1"/>
  <c r="AP150" i="1"/>
  <c r="BF162" i="1"/>
  <c r="AP174" i="1"/>
  <c r="AP198" i="1"/>
  <c r="BV226" i="1"/>
  <c r="FN235" i="1"/>
  <c r="FM235" i="1"/>
  <c r="CD239" i="1"/>
  <c r="AL239" i="1"/>
  <c r="BZ239" i="1"/>
  <c r="CF242" i="1"/>
  <c r="CE245" i="1"/>
  <c r="AM245" i="1"/>
  <c r="CE249" i="1"/>
  <c r="AM249" i="1"/>
  <c r="CF250" i="1"/>
  <c r="CE255" i="1"/>
  <c r="AM255" i="1"/>
  <c r="BZ257" i="1"/>
  <c r="CD260" i="1"/>
  <c r="AL260" i="1"/>
  <c r="BR265" i="1"/>
  <c r="BR291" i="1"/>
  <c r="BR299" i="1"/>
  <c r="CD302" i="1"/>
  <c r="AL302" i="1"/>
  <c r="CD304" i="1"/>
  <c r="AL304" i="1"/>
  <c r="CF308" i="1"/>
  <c r="AT312" i="1"/>
  <c r="BR320" i="1"/>
  <c r="BR326" i="1"/>
  <c r="BZ334" i="1"/>
  <c r="CE342" i="1"/>
  <c r="AM342" i="1"/>
  <c r="BZ346" i="1"/>
  <c r="AT353" i="1"/>
  <c r="CF358" i="1"/>
  <c r="CD382" i="1"/>
  <c r="AL382" i="1"/>
  <c r="BZ382" i="1"/>
  <c r="BZ391" i="1"/>
  <c r="AT220" i="1"/>
  <c r="BV230" i="1"/>
  <c r="BV239" i="1"/>
  <c r="CD250" i="1"/>
  <c r="CD253" i="1"/>
  <c r="AL253" i="1"/>
  <c r="FM266" i="1"/>
  <c r="BR268" i="1"/>
  <c r="BR272" i="1"/>
  <c r="BJ290" i="1"/>
  <c r="CE298" i="1"/>
  <c r="AM298" i="1"/>
  <c r="CD308" i="1"/>
  <c r="AL308" i="1"/>
  <c r="AT309" i="1"/>
  <c r="FN311" i="1"/>
  <c r="FM311" i="1"/>
  <c r="BV318" i="1"/>
  <c r="FM318" i="1"/>
  <c r="FN318" i="1"/>
  <c r="FM319" i="1"/>
  <c r="FM322" i="1"/>
  <c r="FN322" i="1"/>
  <c r="BV323" i="1"/>
  <c r="BJ325" i="1"/>
  <c r="CD330" i="1"/>
  <c r="AL330" i="1"/>
  <c r="AX351" i="1"/>
  <c r="BF376" i="1"/>
  <c r="BV384" i="1"/>
  <c r="EK585" i="1"/>
  <c r="CD225" i="1"/>
  <c r="AL225" i="1"/>
  <c r="BZ225" i="1"/>
  <c r="CE253" i="1"/>
  <c r="AM253" i="1"/>
  <c r="BR264" i="1"/>
  <c r="BZ267" i="1"/>
  <c r="BB268" i="1"/>
  <c r="BR276" i="1"/>
  <c r="CD280" i="1"/>
  <c r="AL280" i="1"/>
  <c r="AT290" i="1"/>
  <c r="BB296" i="1"/>
  <c r="AT305" i="1"/>
  <c r="FM331" i="1"/>
  <c r="BJ335" i="1"/>
  <c r="AL338" i="1"/>
  <c r="CD338" i="1"/>
  <c r="BR342" i="1"/>
  <c r="AX362" i="1"/>
  <c r="FN362" i="1"/>
  <c r="FM361" i="1"/>
  <c r="FM581" i="1" s="1"/>
  <c r="FO581" i="1" s="1"/>
  <c r="FN363" i="1"/>
  <c r="FM363" i="1"/>
  <c r="BR367" i="1"/>
  <c r="BV372" i="1"/>
  <c r="BZ376" i="1"/>
  <c r="AT230" i="1"/>
  <c r="CD262" i="1"/>
  <c r="AL262" i="1"/>
  <c r="CD272" i="1"/>
  <c r="AL272" i="1"/>
  <c r="FM284" i="1"/>
  <c r="BB300" i="1"/>
  <c r="CD305" i="1"/>
  <c r="CE308" i="1"/>
  <c r="AM308" i="1"/>
  <c r="BV362" i="1"/>
  <c r="AL379" i="1"/>
  <c r="CD379" i="1"/>
  <c r="AM391" i="1"/>
  <c r="CE391" i="1"/>
  <c r="FN393" i="1"/>
  <c r="FM393" i="1"/>
  <c r="BV399" i="1"/>
  <c r="CD219" i="1"/>
  <c r="AL219" i="1"/>
  <c r="CD223" i="1"/>
  <c r="AL223" i="1"/>
  <c r="CD227" i="1"/>
  <c r="AL227" i="1"/>
  <c r="CD231" i="1"/>
  <c r="AL231" i="1"/>
  <c r="CD235" i="1"/>
  <c r="AL235" i="1"/>
  <c r="BR256" i="1"/>
  <c r="BR280" i="1"/>
  <c r="BZ289" i="1"/>
  <c r="AT299" i="1"/>
  <c r="CE305" i="1"/>
  <c r="FM309" i="1"/>
  <c r="FN313" i="1"/>
  <c r="CD316" i="1"/>
  <c r="BV324" i="1"/>
  <c r="BZ332" i="1"/>
  <c r="BV332" i="1"/>
  <c r="BB362" i="1"/>
  <c r="FN374" i="1"/>
  <c r="FM374" i="1"/>
  <c r="FN377" i="1"/>
  <c r="FM377" i="1"/>
  <c r="BZ378" i="1"/>
  <c r="BV395" i="1"/>
  <c r="FM402" i="1"/>
  <c r="CD286" i="1"/>
  <c r="AL286" i="1"/>
  <c r="CE288" i="1"/>
  <c r="AM288" i="1"/>
  <c r="CD312" i="1"/>
  <c r="AL312" i="1"/>
  <c r="BV320" i="1"/>
  <c r="FM346" i="1"/>
  <c r="FN345" i="1"/>
  <c r="FM345" i="1"/>
  <c r="BZ347" i="1"/>
  <c r="BR368" i="1"/>
  <c r="AP371" i="1"/>
  <c r="BR374" i="1"/>
  <c r="BB380" i="1"/>
  <c r="FN383" i="1"/>
  <c r="FN382" i="1"/>
  <c r="FN389" i="1"/>
  <c r="FM389" i="1"/>
  <c r="CE401" i="1"/>
  <c r="AM401" i="1"/>
  <c r="CE286" i="1"/>
  <c r="AM286" i="1"/>
  <c r="AT287" i="1"/>
  <c r="BR309" i="1"/>
  <c r="CD310" i="1"/>
  <c r="AL310" i="1"/>
  <c r="CE312" i="1"/>
  <c r="AM312" i="1"/>
  <c r="BZ317" i="1"/>
  <c r="FN323" i="1"/>
  <c r="FM323" i="1"/>
  <c r="FN330" i="1"/>
  <c r="FM330" i="1"/>
  <c r="FN338" i="1"/>
  <c r="FM338" i="1"/>
  <c r="BF352" i="1"/>
  <c r="FN366" i="1"/>
  <c r="FM366" i="1"/>
  <c r="BV367" i="1"/>
  <c r="BZ370" i="1"/>
  <c r="FN375" i="1"/>
  <c r="FM375" i="1"/>
  <c r="BZ385" i="1"/>
  <c r="BV391" i="1"/>
  <c r="CE396" i="1"/>
  <c r="AM396" i="1"/>
  <c r="CE403" i="1"/>
  <c r="AM403" i="1"/>
  <c r="FM324" i="1"/>
  <c r="BV350" i="1"/>
  <c r="FN355" i="1"/>
  <c r="FN371" i="1"/>
  <c r="FN582" i="1" s="1"/>
  <c r="DN582" i="1" s="1"/>
  <c r="CE397" i="1"/>
  <c r="AM397" i="1"/>
  <c r="BZ398" i="1"/>
  <c r="CE405" i="1"/>
  <c r="AM405" i="1"/>
  <c r="FN340" i="1"/>
  <c r="FM340" i="1"/>
  <c r="AP354" i="1"/>
  <c r="BR362" i="1"/>
  <c r="FN369" i="1"/>
  <c r="AP374" i="1"/>
  <c r="FN379" i="1"/>
  <c r="FN378" i="1"/>
  <c r="FM379" i="1"/>
  <c r="BV385" i="1"/>
  <c r="FN361" i="1"/>
  <c r="FN581" i="1" s="1"/>
  <c r="DN581" i="1" s="1"/>
  <c r="BZ380" i="1"/>
  <c r="EO585" i="1"/>
  <c r="FM350" i="1"/>
  <c r="FM403" i="1"/>
  <c r="FN403" i="1"/>
  <c r="BV404" i="1"/>
  <c r="FN373" i="1"/>
  <c r="BR398" i="1"/>
  <c r="BV400" i="1"/>
  <c r="FM400" i="1"/>
  <c r="CE395" i="1"/>
  <c r="AM395" i="1"/>
  <c r="BV398" i="1"/>
  <c r="FM404" i="1"/>
  <c r="FM394" i="1"/>
  <c r="BR400" i="1"/>
  <c r="CE399" i="1"/>
  <c r="AM399" i="1"/>
  <c r="BR404" i="1"/>
  <c r="FL582" i="1"/>
  <c r="FL585" i="1" l="1"/>
  <c r="FO573" i="1"/>
  <c r="CF563" i="1"/>
  <c r="BM563" i="1"/>
  <c r="BN5" i="1"/>
  <c r="BN563" i="1" s="1"/>
  <c r="AT563" i="1"/>
  <c r="BA563" i="1"/>
  <c r="BB5" i="1"/>
  <c r="BB563" i="1" s="1"/>
  <c r="FO574" i="1"/>
  <c r="AW563" i="1"/>
  <c r="AX5" i="1"/>
  <c r="AX563" i="1" s="1"/>
  <c r="BU563" i="1"/>
  <c r="BV5" i="1"/>
  <c r="BV563" i="1" s="1"/>
  <c r="FM585" i="1"/>
  <c r="BQ563" i="1"/>
  <c r="BR5" i="1"/>
  <c r="BR563" i="1" s="1"/>
  <c r="BF563" i="1"/>
  <c r="AP563" i="1"/>
  <c r="BI563" i="1"/>
  <c r="BJ5" i="1"/>
  <c r="BJ563" i="1" s="1"/>
  <c r="FO582" i="1"/>
</calcChain>
</file>

<file path=xl/sharedStrings.xml><?xml version="1.0" encoding="utf-8"?>
<sst xmlns="http://schemas.openxmlformats.org/spreadsheetml/2006/main" count="8124" uniqueCount="1183">
  <si>
    <t>3º FF M-m</t>
  </si>
  <si>
    <t>5º DH old</t>
  </si>
  <si>
    <t>4º DI m-M</t>
  </si>
  <si>
    <t>2ºDK Z-A</t>
  </si>
  <si>
    <t>Preencher manualmente ptos e classif. Net por etapa</t>
  </si>
  <si>
    <t>Preencher</t>
  </si>
  <si>
    <t>Net1</t>
  </si>
  <si>
    <t>Pontos Net1</t>
  </si>
  <si>
    <t>Classificação Net1</t>
  </si>
  <si>
    <t>Net2</t>
  </si>
  <si>
    <t>Pontos Net2</t>
  </si>
  <si>
    <t>Classificação Net2</t>
  </si>
  <si>
    <t>Net3</t>
  </si>
  <si>
    <t>Pontos Net3</t>
  </si>
  <si>
    <t>Classificação Net3</t>
  </si>
  <si>
    <t>Net4</t>
  </si>
  <si>
    <t>Pontos Net4</t>
  </si>
  <si>
    <t>Classificação Net4</t>
  </si>
  <si>
    <t>Net5</t>
  </si>
  <si>
    <t>Pontos Net5</t>
  </si>
  <si>
    <t>Classificação Net5</t>
  </si>
  <si>
    <t>Net6</t>
  </si>
  <si>
    <t>Pontos Net6</t>
  </si>
  <si>
    <t>Classificação Net6</t>
  </si>
  <si>
    <t>Net7</t>
  </si>
  <si>
    <t>Pontos Net7</t>
  </si>
  <si>
    <t>Classificação Net7</t>
  </si>
  <si>
    <t>Net8</t>
  </si>
  <si>
    <t>Pontos Net8</t>
  </si>
  <si>
    <t>Classificação Net8</t>
  </si>
  <si>
    <t>Net9</t>
  </si>
  <si>
    <t>Pontos Net9</t>
  </si>
  <si>
    <t>Classificação Net9</t>
  </si>
  <si>
    <t>Net10</t>
  </si>
  <si>
    <t>Pontos Net10</t>
  </si>
  <si>
    <t>Classificação Net10</t>
  </si>
  <si>
    <t>Soma de Pontos para Final Net</t>
  </si>
  <si>
    <t>No. DA FEDERAÇÃO</t>
  </si>
  <si>
    <t>NOME</t>
  </si>
  <si>
    <t>SEXO</t>
  </si>
  <si>
    <t>TIME</t>
  </si>
  <si>
    <t>NASCIMENTO</t>
  </si>
  <si>
    <t xml:space="preserve"> HC Fev-Dez2026</t>
  </si>
  <si>
    <t xml:space="preserve"> Cat. Fev-Dez. 2026</t>
  </si>
  <si>
    <t>Cat. NSR, SR, MR (Fev-Dez2026)</t>
  </si>
  <si>
    <t>Etapas Realiz. X Efetiv. Jogadas</t>
  </si>
  <si>
    <t>"Soma  de menores pontuações Gross"</t>
  </si>
  <si>
    <t>JOGO01</t>
  </si>
  <si>
    <t>JOGO02</t>
  </si>
  <si>
    <t>JOGO03</t>
  </si>
  <si>
    <t>JOGO04</t>
  </si>
  <si>
    <t>JOGO05</t>
  </si>
  <si>
    <t>JOGO06</t>
  </si>
  <si>
    <t>JOGO07</t>
  </si>
  <si>
    <t>JOGO08</t>
  </si>
  <si>
    <t>JOGO09</t>
  </si>
  <si>
    <t>JOGO10</t>
  </si>
  <si>
    <t>Categoria  Senior</t>
  </si>
  <si>
    <t>Net  Master, Senor, Non Senior</t>
  </si>
  <si>
    <t>Feminino / Masculino</t>
  </si>
  <si>
    <t>764</t>
  </si>
  <si>
    <t>1º</t>
  </si>
  <si>
    <t>434</t>
  </si>
  <si>
    <t>KATO</t>
  </si>
  <si>
    <t>MASSAKAZU</t>
  </si>
  <si>
    <t>M</t>
  </si>
  <si>
    <t>01. PIE</t>
  </si>
  <si>
    <t>15/07/1960</t>
  </si>
  <si>
    <t>A</t>
  </si>
  <si>
    <t>NSR</t>
  </si>
  <si>
    <t>X</t>
  </si>
  <si>
    <t>3º</t>
  </si>
  <si>
    <t>4º</t>
  </si>
  <si>
    <t>...</t>
  </si>
  <si>
    <t>267</t>
  </si>
  <si>
    <t>2º</t>
  </si>
  <si>
    <t>ISHIHARA</t>
  </si>
  <si>
    <t>HILTON HARUAKI</t>
  </si>
  <si>
    <t>C</t>
  </si>
  <si>
    <t xml:space="preserve"> </t>
  </si>
  <si>
    <t>699</t>
  </si>
  <si>
    <t>UEYAMA</t>
  </si>
  <si>
    <t>MARIA KIYOKO</t>
  </si>
  <si>
    <t>F</t>
  </si>
  <si>
    <t>B</t>
  </si>
  <si>
    <t>MR</t>
  </si>
  <si>
    <t>MISOBUSHI</t>
  </si>
  <si>
    <t>ARMANDO KOMI</t>
  </si>
  <si>
    <t>526</t>
  </si>
  <si>
    <t>5º</t>
  </si>
  <si>
    <t>NAKAMURA</t>
  </si>
  <si>
    <t>EMI KAWAKAMI</t>
  </si>
  <si>
    <t>728</t>
  </si>
  <si>
    <t>8º</t>
  </si>
  <si>
    <t>6º</t>
  </si>
  <si>
    <t>131</t>
  </si>
  <si>
    <t>IBUSUKI</t>
  </si>
  <si>
    <t>FUMIYOSHI</t>
  </si>
  <si>
    <t>347</t>
  </si>
  <si>
    <t>7º</t>
  </si>
  <si>
    <t>MASUDA</t>
  </si>
  <si>
    <t>TIZUKO</t>
  </si>
  <si>
    <t>SR</t>
  </si>
  <si>
    <t>903</t>
  </si>
  <si>
    <t>653</t>
  </si>
  <si>
    <t>TAKAMUNE</t>
  </si>
  <si>
    <t>ATSUSHI</t>
  </si>
  <si>
    <t>9º</t>
  </si>
  <si>
    <t>991</t>
  </si>
  <si>
    <t>KANAI</t>
  </si>
  <si>
    <t>MICHIO</t>
  </si>
  <si>
    <t>EX</t>
  </si>
  <si>
    <t>951</t>
  </si>
  <si>
    <t>10º</t>
  </si>
  <si>
    <t>201</t>
  </si>
  <si>
    <t>TERUO</t>
  </si>
  <si>
    <t>617</t>
  </si>
  <si>
    <t>203</t>
  </si>
  <si>
    <t>EDSON</t>
  </si>
  <si>
    <t>715</t>
  </si>
  <si>
    <t>DOKAN</t>
  </si>
  <si>
    <t>CARLOS EIITI</t>
  </si>
  <si>
    <t>781</t>
  </si>
  <si>
    <t>876</t>
  </si>
  <si>
    <t>DE MELO DE JESUS</t>
  </si>
  <si>
    <t>BRUNO</t>
  </si>
  <si>
    <t>856</t>
  </si>
  <si>
    <t>437</t>
  </si>
  <si>
    <t>SACAMOTO</t>
  </si>
  <si>
    <t>MORIO</t>
  </si>
  <si>
    <t>958</t>
  </si>
  <si>
    <t>866</t>
  </si>
  <si>
    <t>SAKAGUTI</t>
  </si>
  <si>
    <t>MARIO</t>
  </si>
  <si>
    <t>178</t>
  </si>
  <si>
    <t>KAWAKAMI</t>
  </si>
  <si>
    <t>TETSUSHI</t>
  </si>
  <si>
    <t>472</t>
  </si>
  <si>
    <t>442</t>
  </si>
  <si>
    <t>ARIZAWA</t>
  </si>
  <si>
    <t>MARIKO</t>
  </si>
  <si>
    <t>976</t>
  </si>
  <si>
    <t>268</t>
  </si>
  <si>
    <t>TAKINORI</t>
  </si>
  <si>
    <t>411</t>
  </si>
  <si>
    <t>171</t>
  </si>
  <si>
    <t>KADOWAKI</t>
  </si>
  <si>
    <t>KOICHI</t>
  </si>
  <si>
    <t>635</t>
  </si>
  <si>
    <t>MORI</t>
  </si>
  <si>
    <t>SADAO</t>
  </si>
  <si>
    <t>676</t>
  </si>
  <si>
    <t>248</t>
  </si>
  <si>
    <t>NISHIMURA</t>
  </si>
  <si>
    <t>KESAO</t>
  </si>
  <si>
    <t>855</t>
  </si>
  <si>
    <t>168</t>
  </si>
  <si>
    <t>INUTSUKA</t>
  </si>
  <si>
    <t>TIYOKO</t>
  </si>
  <si>
    <t>249</t>
  </si>
  <si>
    <t>MITIKO</t>
  </si>
  <si>
    <t>785</t>
  </si>
  <si>
    <t>744</t>
  </si>
  <si>
    <t>UEMURA</t>
  </si>
  <si>
    <t>JORGE</t>
  </si>
  <si>
    <t>878</t>
  </si>
  <si>
    <t>266</t>
  </si>
  <si>
    <t>TOYODA</t>
  </si>
  <si>
    <t>MATOMU</t>
  </si>
  <si>
    <t>170</t>
  </si>
  <si>
    <t>397</t>
  </si>
  <si>
    <t>NAKAZATO</t>
  </si>
  <si>
    <t>JORGE SHITOMI</t>
  </si>
  <si>
    <t>NUNES</t>
  </si>
  <si>
    <t>MARIA HELENA</t>
  </si>
  <si>
    <t>152</t>
  </si>
  <si>
    <t>400</t>
  </si>
  <si>
    <t>SETSUKO</t>
  </si>
  <si>
    <t>495</t>
  </si>
  <si>
    <t>917</t>
  </si>
  <si>
    <t>SAKAGUTI KAWANAKA</t>
  </si>
  <si>
    <t>YOUKO</t>
  </si>
  <si>
    <t>833</t>
  </si>
  <si>
    <t>700</t>
  </si>
  <si>
    <t>TAKAMUNE MISOBUSHI</t>
  </si>
  <si>
    <t>JURACI HIROKO</t>
  </si>
  <si>
    <t>735</t>
  </si>
  <si>
    <t>398</t>
  </si>
  <si>
    <t>MURAKAMI DOKAN</t>
  </si>
  <si>
    <t>RUMI</t>
  </si>
  <si>
    <t>401</t>
  </si>
  <si>
    <t>KANNO</t>
  </si>
  <si>
    <t>HELIO MINORU</t>
  </si>
  <si>
    <t>402</t>
  </si>
  <si>
    <t>MARCIO EIDI</t>
  </si>
  <si>
    <t>647</t>
  </si>
  <si>
    <t>399</t>
  </si>
  <si>
    <t>INOUE ISHIHARA</t>
  </si>
  <si>
    <t>IRENE FUMI</t>
  </si>
  <si>
    <t>814</t>
  </si>
  <si>
    <t>763</t>
  </si>
  <si>
    <t>ANTAL MASUDA</t>
  </si>
  <si>
    <t>RODRIGO YUJI</t>
  </si>
  <si>
    <t>620</t>
  </si>
  <si>
    <t>YAMANO</t>
  </si>
  <si>
    <t>ISABEL TIYOKO</t>
  </si>
  <si>
    <t>03. IBI</t>
  </si>
  <si>
    <t>800</t>
  </si>
  <si>
    <t>FIUZA DE OLIVEIRA</t>
  </si>
  <si>
    <t>IVAN</t>
  </si>
  <si>
    <t>734</t>
  </si>
  <si>
    <t>010</t>
  </si>
  <si>
    <t>FURUYA</t>
  </si>
  <si>
    <t>ISAO</t>
  </si>
  <si>
    <t>250</t>
  </si>
  <si>
    <t>825</t>
  </si>
  <si>
    <t>TAKANO</t>
  </si>
  <si>
    <t>NOBUKI</t>
  </si>
  <si>
    <t>055</t>
  </si>
  <si>
    <t>OZAKI</t>
  </si>
  <si>
    <t>MIE</t>
  </si>
  <si>
    <t>382</t>
  </si>
  <si>
    <t>MASSAKATSU</t>
  </si>
  <si>
    <t>037</t>
  </si>
  <si>
    <t>UCHIMURA</t>
  </si>
  <si>
    <t>HISAO</t>
  </si>
  <si>
    <t>626</t>
  </si>
  <si>
    <t>073</t>
  </si>
  <si>
    <t>YASUO</t>
  </si>
  <si>
    <t>671</t>
  </si>
  <si>
    <t>579</t>
  </si>
  <si>
    <t>HITOMI</t>
  </si>
  <si>
    <t>ITIRO</t>
  </si>
  <si>
    <t>478</t>
  </si>
  <si>
    <t>834</t>
  </si>
  <si>
    <t>PAULO</t>
  </si>
  <si>
    <t>019</t>
  </si>
  <si>
    <t>YOSHIZUMI</t>
  </si>
  <si>
    <t>MASARU</t>
  </si>
  <si>
    <t>850</t>
  </si>
  <si>
    <t>002</t>
  </si>
  <si>
    <t>SAITO</t>
  </si>
  <si>
    <t>017</t>
  </si>
  <si>
    <t>108</t>
  </si>
  <si>
    <t>KAWANO</t>
  </si>
  <si>
    <t>KIYOKO</t>
  </si>
  <si>
    <t>737</t>
  </si>
  <si>
    <t>AYAKO</t>
  </si>
  <si>
    <t>540</t>
  </si>
  <si>
    <t>097</t>
  </si>
  <si>
    <t>MUKAYAMA</t>
  </si>
  <si>
    <t>AMELIA</t>
  </si>
  <si>
    <t>410</t>
  </si>
  <si>
    <t>MAEDA</t>
  </si>
  <si>
    <t>ALLAN YUJI</t>
  </si>
  <si>
    <t>SHIMOYAMA</t>
  </si>
  <si>
    <t>KAZUKO</t>
  </si>
  <si>
    <t>527</t>
  </si>
  <si>
    <t>111</t>
  </si>
  <si>
    <t>MORITA</t>
  </si>
  <si>
    <t>AKIRA</t>
  </si>
  <si>
    <t>929</t>
  </si>
  <si>
    <t>084</t>
  </si>
  <si>
    <t>YAMASHITA</t>
  </si>
  <si>
    <t>KAZUO</t>
  </si>
  <si>
    <t>513</t>
  </si>
  <si>
    <t>639</t>
  </si>
  <si>
    <t>HATSUE</t>
  </si>
  <si>
    <t>756</t>
  </si>
  <si>
    <t>835</t>
  </si>
  <si>
    <t>ROSA</t>
  </si>
  <si>
    <t>030</t>
  </si>
  <si>
    <t>782</t>
  </si>
  <si>
    <t>MATSUMOTO</t>
  </si>
  <si>
    <t>012</t>
  </si>
  <si>
    <t>SHIMIZU</t>
  </si>
  <si>
    <t>HIDEO</t>
  </si>
  <si>
    <t>141</t>
  </si>
  <si>
    <t>068</t>
  </si>
  <si>
    <t>TOMIKO</t>
  </si>
  <si>
    <t>765</t>
  </si>
  <si>
    <t>FUJIMOTO YAMANO</t>
  </si>
  <si>
    <t>LAURA</t>
  </si>
  <si>
    <t>784</t>
  </si>
  <si>
    <t>466</t>
  </si>
  <si>
    <t>HAGUIMOTO</t>
  </si>
  <si>
    <t>LUCIA HIROKO</t>
  </si>
  <si>
    <t>907</t>
  </si>
  <si>
    <t>348</t>
  </si>
  <si>
    <t>FUJIMOTO</t>
  </si>
  <si>
    <t>MARIA</t>
  </si>
  <si>
    <t>091</t>
  </si>
  <si>
    <t>YAMANOUCHI</t>
  </si>
  <si>
    <t>HIROKO</t>
  </si>
  <si>
    <t>162</t>
  </si>
  <si>
    <t>533</t>
  </si>
  <si>
    <t>TANAKA</t>
  </si>
  <si>
    <t>TAKAAKI</t>
  </si>
  <si>
    <t>001</t>
  </si>
  <si>
    <t>ISSAO</t>
  </si>
  <si>
    <t>698</t>
  </si>
  <si>
    <t>022</t>
  </si>
  <si>
    <t>MIYAJI</t>
  </si>
  <si>
    <t>727</t>
  </si>
  <si>
    <t>KAWAMURA</t>
  </si>
  <si>
    <t>MILTON MASSAR</t>
  </si>
  <si>
    <t>786</t>
  </si>
  <si>
    <t>403</t>
  </si>
  <si>
    <t>MIYUKI</t>
  </si>
  <si>
    <t>983</t>
  </si>
  <si>
    <t>712</t>
  </si>
  <si>
    <t>LEME DA SILVA</t>
  </si>
  <si>
    <t>LUIZ GABRIEL</t>
  </si>
  <si>
    <t>691</t>
  </si>
  <si>
    <t>768</t>
  </si>
  <si>
    <t>SATO</t>
  </si>
  <si>
    <t>NOBUO</t>
  </si>
  <si>
    <t>06. KOK</t>
  </si>
  <si>
    <t>707</t>
  </si>
  <si>
    <t>IWAMOTO HIRAKAWA</t>
  </si>
  <si>
    <t>NORIE</t>
  </si>
  <si>
    <t>512</t>
  </si>
  <si>
    <t>HANAI</t>
  </si>
  <si>
    <t>TSUGUIKO</t>
  </si>
  <si>
    <t>697</t>
  </si>
  <si>
    <t>831</t>
  </si>
  <si>
    <t>YAMATO</t>
  </si>
  <si>
    <t>EDUARDO HIROSHI</t>
  </si>
  <si>
    <t>941</t>
  </si>
  <si>
    <t>342</t>
  </si>
  <si>
    <t>TOBIMATSU</t>
  </si>
  <si>
    <t>SHINYA</t>
  </si>
  <si>
    <t>952</t>
  </si>
  <si>
    <t>115</t>
  </si>
  <si>
    <t>KOJIMA</t>
  </si>
  <si>
    <t>SERGIO</t>
  </si>
  <si>
    <t>703</t>
  </si>
  <si>
    <t>MORIOKA</t>
  </si>
  <si>
    <t>HIROMICHI</t>
  </si>
  <si>
    <t>197</t>
  </si>
  <si>
    <t>TOSHIO</t>
  </si>
  <si>
    <t>733</t>
  </si>
  <si>
    <t>BABATA</t>
  </si>
  <si>
    <t>JORGE TOSHIO</t>
  </si>
  <si>
    <t>842</t>
  </si>
  <si>
    <t>232</t>
  </si>
  <si>
    <t>MIZUGUTI</t>
  </si>
  <si>
    <t>YOKO</t>
  </si>
  <si>
    <t>552</t>
  </si>
  <si>
    <t>261</t>
  </si>
  <si>
    <t>KUROKI</t>
  </si>
  <si>
    <t>KEI</t>
  </si>
  <si>
    <t>427</t>
  </si>
  <si>
    <t>276</t>
  </si>
  <si>
    <t>KUDO</t>
  </si>
  <si>
    <t>SHOJI</t>
  </si>
  <si>
    <t>395</t>
  </si>
  <si>
    <t>767</t>
  </si>
  <si>
    <t>FURUKAWA</t>
  </si>
  <si>
    <t>HIROSHI</t>
  </si>
  <si>
    <t>155</t>
  </si>
  <si>
    <t>HASHIZUME</t>
  </si>
  <si>
    <t>AKIO</t>
  </si>
  <si>
    <t>326</t>
  </si>
  <si>
    <t>670</t>
  </si>
  <si>
    <t>FUKUZAWA</t>
  </si>
  <si>
    <t>AKIKO</t>
  </si>
  <si>
    <t>943</t>
  </si>
  <si>
    <t>273</t>
  </si>
  <si>
    <t>SHAKUDA</t>
  </si>
  <si>
    <t>TADASHI</t>
  </si>
  <si>
    <t>296</t>
  </si>
  <si>
    <t>278</t>
  </si>
  <si>
    <t>975</t>
  </si>
  <si>
    <t>909</t>
  </si>
  <si>
    <t>BERTI</t>
  </si>
  <si>
    <t>RUBENS</t>
  </si>
  <si>
    <t>479</t>
  </si>
  <si>
    <t>605</t>
  </si>
  <si>
    <t>ABE</t>
  </si>
  <si>
    <t>TETSUO</t>
  </si>
  <si>
    <t>550</t>
  </si>
  <si>
    <t>672</t>
  </si>
  <si>
    <t>ISAURA</t>
  </si>
  <si>
    <t>693</t>
  </si>
  <si>
    <t>HIRATA</t>
  </si>
  <si>
    <t>IRINEU YASSAYUKI</t>
  </si>
  <si>
    <t>847</t>
  </si>
  <si>
    <t>SHIRAHATA</t>
  </si>
  <si>
    <t>MAKOTO</t>
  </si>
  <si>
    <t>616</t>
  </si>
  <si>
    <t>143</t>
  </si>
  <si>
    <t>MISAKO</t>
  </si>
  <si>
    <t>129</t>
  </si>
  <si>
    <t>463</t>
  </si>
  <si>
    <t>ISHII</t>
  </si>
  <si>
    <t>HISANOBU</t>
  </si>
  <si>
    <t>875</t>
  </si>
  <si>
    <t>817</t>
  </si>
  <si>
    <t>KAWASAKI</t>
  </si>
  <si>
    <t>811</t>
  </si>
  <si>
    <t>618</t>
  </si>
  <si>
    <t>HASEGAWA</t>
  </si>
  <si>
    <t>FUMIO</t>
  </si>
  <si>
    <t>182</t>
  </si>
  <si>
    <t>NISHIDA</t>
  </si>
  <si>
    <t>UTAKO</t>
  </si>
  <si>
    <t>895</t>
  </si>
  <si>
    <t>MATSUMURA</t>
  </si>
  <si>
    <t>TERUAKI</t>
  </si>
  <si>
    <t>865</t>
  </si>
  <si>
    <t>827</t>
  </si>
  <si>
    <t>MASSAHITO</t>
  </si>
  <si>
    <t>176</t>
  </si>
  <si>
    <t>840</t>
  </si>
  <si>
    <t>EDUARDO KIYOSHI</t>
  </si>
  <si>
    <t>270</t>
  </si>
  <si>
    <t>661</t>
  </si>
  <si>
    <t>KOITI</t>
  </si>
  <si>
    <t>404</t>
  </si>
  <si>
    <t>779</t>
  </si>
  <si>
    <t>WATANABE</t>
  </si>
  <si>
    <t>MARIO HIROSHI</t>
  </si>
  <si>
    <t>CHISEKO</t>
  </si>
  <si>
    <t>619</t>
  </si>
  <si>
    <t>630</t>
  </si>
  <si>
    <t>YAMAZAKI</t>
  </si>
  <si>
    <t>TERUYUKI</t>
  </si>
  <si>
    <t>873</t>
  </si>
  <si>
    <t>607</t>
  </si>
  <si>
    <t>SAIOKO KOTAMA</t>
  </si>
  <si>
    <t>805</t>
  </si>
  <si>
    <t>609</t>
  </si>
  <si>
    <t>NAKASHIMA</t>
  </si>
  <si>
    <t>MITSUKO</t>
  </si>
  <si>
    <t>320</t>
  </si>
  <si>
    <t>169</t>
  </si>
  <si>
    <t>SILVA</t>
  </si>
  <si>
    <t>MANOEL</t>
  </si>
  <si>
    <t>848</t>
  </si>
  <si>
    <t>NOZAWA</t>
  </si>
  <si>
    <t>CARLOS MASAYUKI</t>
  </si>
  <si>
    <t>473</t>
  </si>
  <si>
    <t>153</t>
  </si>
  <si>
    <t>FUMIKO</t>
  </si>
  <si>
    <t>793</t>
  </si>
  <si>
    <t>167</t>
  </si>
  <si>
    <t>YURIKO</t>
  </si>
  <si>
    <t>621</t>
  </si>
  <si>
    <t>184</t>
  </si>
  <si>
    <t>UTSUMI</t>
  </si>
  <si>
    <t>CHIOMI</t>
  </si>
  <si>
    <t>146</t>
  </si>
  <si>
    <t>MISSAO</t>
  </si>
  <si>
    <t>757</t>
  </si>
  <si>
    <t>MIYOKO</t>
  </si>
  <si>
    <t>632</t>
  </si>
  <si>
    <t>U. MORIOKA</t>
  </si>
  <si>
    <t>YOMEI</t>
  </si>
  <si>
    <t>971</t>
  </si>
  <si>
    <t>706</t>
  </si>
  <si>
    <t>HIRAKAWA</t>
  </si>
  <si>
    <t>177</t>
  </si>
  <si>
    <t>OKUYAMA</t>
  </si>
  <si>
    <t>NOBORU</t>
  </si>
  <si>
    <t>704</t>
  </si>
  <si>
    <t>KAUSSEI</t>
  </si>
  <si>
    <t>553</t>
  </si>
  <si>
    <t>709</t>
  </si>
  <si>
    <t>MADUREIRA</t>
  </si>
  <si>
    <t>CESAR AUGUSTO</t>
  </si>
  <si>
    <t>480</t>
  </si>
  <si>
    <t>673</t>
  </si>
  <si>
    <t>SUELY</t>
  </si>
  <si>
    <t>636</t>
  </si>
  <si>
    <t>VIDAL BARRETO</t>
  </si>
  <si>
    <t>MARIA VALDICE</t>
  </si>
  <si>
    <t>705</t>
  </si>
  <si>
    <t>IWAMOTO MAEDA</t>
  </si>
  <si>
    <t>IOSHIMI</t>
  </si>
  <si>
    <t>769</t>
  </si>
  <si>
    <t>408</t>
  </si>
  <si>
    <t>YOKOTA</t>
  </si>
  <si>
    <t>NELSON AKIRA</t>
  </si>
  <si>
    <t>977</t>
  </si>
  <si>
    <t>406</t>
  </si>
  <si>
    <t>VALERO ARIAS</t>
  </si>
  <si>
    <t>CARMEN</t>
  </si>
  <si>
    <t>407</t>
  </si>
  <si>
    <t>HIROSE YOKOTA</t>
  </si>
  <si>
    <t>HAYDEE HARUMI</t>
  </si>
  <si>
    <t>ASSAMI</t>
  </si>
  <si>
    <t>717</t>
  </si>
  <si>
    <t>DE ARAUJO BEZERRA</t>
  </si>
  <si>
    <t>ANA CRISTINA</t>
  </si>
  <si>
    <t>696</t>
  </si>
  <si>
    <t>714</t>
  </si>
  <si>
    <t>MARTINS DE MELLO</t>
  </si>
  <si>
    <t>VANESSA</t>
  </si>
  <si>
    <t>271</t>
  </si>
  <si>
    <t>0ZAKI</t>
  </si>
  <si>
    <t>RAPHAEL M.</t>
  </si>
  <si>
    <t>SHIMURA</t>
  </si>
  <si>
    <t>ALICE MIWAKO</t>
  </si>
  <si>
    <t>07. GSP</t>
  </si>
  <si>
    <t>860</t>
  </si>
  <si>
    <t>818</t>
  </si>
  <si>
    <t>SIQUEIRA</t>
  </si>
  <si>
    <t>LICIO ALVES</t>
  </si>
  <si>
    <t>803</t>
  </si>
  <si>
    <t>TOMABECHI</t>
  </si>
  <si>
    <t>637</t>
  </si>
  <si>
    <t>YASUGI</t>
  </si>
  <si>
    <t>366</t>
  </si>
  <si>
    <t>914</t>
  </si>
  <si>
    <t>ODA</t>
  </si>
  <si>
    <t>489</t>
  </si>
  <si>
    <t>OGATA</t>
  </si>
  <si>
    <t>NELSON</t>
  </si>
  <si>
    <t>TOGO</t>
  </si>
  <si>
    <t>NARIKO</t>
  </si>
  <si>
    <t>TIZUKA</t>
  </si>
  <si>
    <t>SACHIKO</t>
  </si>
  <si>
    <t>801</t>
  </si>
  <si>
    <t>TABATA</t>
  </si>
  <si>
    <t>PAULO YUKIHARU</t>
  </si>
  <si>
    <t>986</t>
  </si>
  <si>
    <t>ABEMATSU</t>
  </si>
  <si>
    <t>KATSUYUKI</t>
  </si>
  <si>
    <t>646</t>
  </si>
  <si>
    <t>624</t>
  </si>
  <si>
    <t>YOKOYAMA</t>
  </si>
  <si>
    <t>461</t>
  </si>
  <si>
    <t>HIROMI</t>
  </si>
  <si>
    <t>163</t>
  </si>
  <si>
    <t>549</t>
  </si>
  <si>
    <t>KAWABATA</t>
  </si>
  <si>
    <t>TAKAO</t>
  </si>
  <si>
    <t>979</t>
  </si>
  <si>
    <t>582</t>
  </si>
  <si>
    <t>TAKEYA</t>
  </si>
  <si>
    <t>JUNKO</t>
  </si>
  <si>
    <t>292</t>
  </si>
  <si>
    <t>IROKO</t>
  </si>
  <si>
    <t>118</t>
  </si>
  <si>
    <t>LUCIA</t>
  </si>
  <si>
    <t>561</t>
  </si>
  <si>
    <t>KAWASAKA</t>
  </si>
  <si>
    <t>M. INES KINUKO</t>
  </si>
  <si>
    <t>749</t>
  </si>
  <si>
    <t>572</t>
  </si>
  <si>
    <t>ELZA FARUYO</t>
  </si>
  <si>
    <t>887</t>
  </si>
  <si>
    <t>612</t>
  </si>
  <si>
    <t>MINORU</t>
  </si>
  <si>
    <t>506</t>
  </si>
  <si>
    <t>859</t>
  </si>
  <si>
    <t>OSAKO</t>
  </si>
  <si>
    <t>EURICO MINORU</t>
  </si>
  <si>
    <t>888</t>
  </si>
  <si>
    <t>I. YOKOYAMA</t>
  </si>
  <si>
    <t>ELISA MASSAE</t>
  </si>
  <si>
    <t>711</t>
  </si>
  <si>
    <t>ELENA</t>
  </si>
  <si>
    <t>453</t>
  </si>
  <si>
    <t>522</t>
  </si>
  <si>
    <t>MARIO KAZUNORI</t>
  </si>
  <si>
    <t>900</t>
  </si>
  <si>
    <t>613</t>
  </si>
  <si>
    <t>652</t>
  </si>
  <si>
    <t>HAYAKAWA</t>
  </si>
  <si>
    <t>EIKO</t>
  </si>
  <si>
    <t>725</t>
  </si>
  <si>
    <t>KUNII</t>
  </si>
  <si>
    <t>EMIKO</t>
  </si>
  <si>
    <t>804</t>
  </si>
  <si>
    <t>375</t>
  </si>
  <si>
    <t>615</t>
  </si>
  <si>
    <t>NISHIWAKI</t>
  </si>
  <si>
    <t>TERUKO</t>
  </si>
  <si>
    <t>677</t>
  </si>
  <si>
    <t>798</t>
  </si>
  <si>
    <t>ARIKI</t>
  </si>
  <si>
    <t>TERESA HIROKO</t>
  </si>
  <si>
    <t>565</t>
  </si>
  <si>
    <t>MIDORI</t>
  </si>
  <si>
    <t>MEGUMI</t>
  </si>
  <si>
    <t>587</t>
  </si>
  <si>
    <t>JUSCELINO</t>
  </si>
  <si>
    <t>642</t>
  </si>
  <si>
    <t>592</t>
  </si>
  <si>
    <t>CLARA AKEMI</t>
  </si>
  <si>
    <t>815</t>
  </si>
  <si>
    <t>YADOYA</t>
  </si>
  <si>
    <t>KITARO</t>
  </si>
  <si>
    <t>SANTANA</t>
  </si>
  <si>
    <t>SOLAN  DE JESUS</t>
  </si>
  <si>
    <t>578</t>
  </si>
  <si>
    <t>685</t>
  </si>
  <si>
    <t>MINEJIRO</t>
  </si>
  <si>
    <t>686</t>
  </si>
  <si>
    <t>MARIO SEIJIN</t>
  </si>
  <si>
    <t>555</t>
  </si>
  <si>
    <t>585</t>
  </si>
  <si>
    <t>KITAYAMA</t>
  </si>
  <si>
    <t>YOSHIKO</t>
  </si>
  <si>
    <t>899</t>
  </si>
  <si>
    <t>462</t>
  </si>
  <si>
    <t>KAWASOME</t>
  </si>
  <si>
    <t>MASAHARU</t>
  </si>
  <si>
    <t>665</t>
  </si>
  <si>
    <t>716</t>
  </si>
  <si>
    <t>KUSANO</t>
  </si>
  <si>
    <t>JULIA  KIEKO</t>
  </si>
  <si>
    <t>523</t>
  </si>
  <si>
    <t>MAKICO</t>
  </si>
  <si>
    <t>446</t>
  </si>
  <si>
    <t>730</t>
  </si>
  <si>
    <t>SAKAKURA</t>
  </si>
  <si>
    <t>ROSA MIZUE</t>
  </si>
  <si>
    <t>EMILIA TERUKO</t>
  </si>
  <si>
    <t>729</t>
  </si>
  <si>
    <t>TAKEO</t>
  </si>
  <si>
    <t>731</t>
  </si>
  <si>
    <t>KONDO</t>
  </si>
  <si>
    <t>MARY TORII</t>
  </si>
  <si>
    <t>HARA TABATA</t>
  </si>
  <si>
    <t>ROSA HIDEKO</t>
  </si>
  <si>
    <t>732</t>
  </si>
  <si>
    <t>HIROSE</t>
  </si>
  <si>
    <t>ARNALDO</t>
  </si>
  <si>
    <t>643</t>
  </si>
  <si>
    <t>893</t>
  </si>
  <si>
    <t>HAMAZAKI</t>
  </si>
  <si>
    <t>940</t>
  </si>
  <si>
    <t>ITAGAKI HISAMOTO</t>
  </si>
  <si>
    <t xml:space="preserve">NEUSA TIEKO </t>
  </si>
  <si>
    <t>M. SILVA YADOYA</t>
  </si>
  <si>
    <t>ROSILEIDE</t>
  </si>
  <si>
    <t>OKAWARA</t>
  </si>
  <si>
    <t>08. SMA</t>
  </si>
  <si>
    <t>780</t>
  </si>
  <si>
    <t>SHINOZAKI</t>
  </si>
  <si>
    <t>TERUMI</t>
  </si>
  <si>
    <t>SUMIRE</t>
  </si>
  <si>
    <t>NISHIOKA</t>
  </si>
  <si>
    <t>LAYUDO</t>
  </si>
  <si>
    <t>882</t>
  </si>
  <si>
    <t>LIKA</t>
  </si>
  <si>
    <t>230</t>
  </si>
  <si>
    <t>SADASUE</t>
  </si>
  <si>
    <t>708</t>
  </si>
  <si>
    <t>NASHIMOTO</t>
  </si>
  <si>
    <t>894</t>
  </si>
  <si>
    <t>FUGIKAWA</t>
  </si>
  <si>
    <t>WATARU</t>
  </si>
  <si>
    <t>884</t>
  </si>
  <si>
    <t>844</t>
  </si>
  <si>
    <t>YOSHIKAWA</t>
  </si>
  <si>
    <t>CELSO</t>
  </si>
  <si>
    <t>795</t>
  </si>
  <si>
    <t>MARINA JUNKO</t>
  </si>
  <si>
    <t>722</t>
  </si>
  <si>
    <t>MARUYA</t>
  </si>
  <si>
    <t>MINEO</t>
  </si>
  <si>
    <t>KANEGANE</t>
  </si>
  <si>
    <t>945</t>
  </si>
  <si>
    <t>JOJIMA</t>
  </si>
  <si>
    <t>MASAO</t>
  </si>
  <si>
    <t>467</t>
  </si>
  <si>
    <t>TSUDA</t>
  </si>
  <si>
    <t>MILTON</t>
  </si>
  <si>
    <t>MINEKO</t>
  </si>
  <si>
    <t>216</t>
  </si>
  <si>
    <t>ADATI</t>
  </si>
  <si>
    <t>MARCIO SHIGUEO</t>
  </si>
  <si>
    <t>10. ITA</t>
  </si>
  <si>
    <t>978</t>
  </si>
  <si>
    <t>120</t>
  </si>
  <si>
    <t>KAZUE</t>
  </si>
  <si>
    <t>538</t>
  </si>
  <si>
    <t>990</t>
  </si>
  <si>
    <t>CYRINEO</t>
  </si>
  <si>
    <t>826</t>
  </si>
  <si>
    <t>511</t>
  </si>
  <si>
    <t>DE MATOS</t>
  </si>
  <si>
    <t>VANETE CLARO</t>
  </si>
  <si>
    <t>247</t>
  </si>
  <si>
    <t>PINTO</t>
  </si>
  <si>
    <t>JOSE GONCALVES</t>
  </si>
  <si>
    <t>215</t>
  </si>
  <si>
    <t>ITO</t>
  </si>
  <si>
    <t>119</t>
  </si>
  <si>
    <t>FUJIKAWA</t>
  </si>
  <si>
    <t>ANTONIO</t>
  </si>
  <si>
    <t>532</t>
  </si>
  <si>
    <t>FREITAS MENDES</t>
  </si>
  <si>
    <t>BENEDITO</t>
  </si>
  <si>
    <t>656</t>
  </si>
  <si>
    <t>820</t>
  </si>
  <si>
    <t>RIBEIRO</t>
  </si>
  <si>
    <t>JORGE LUIZ</t>
  </si>
  <si>
    <t>EDSON ATUSHI</t>
  </si>
  <si>
    <t>11. NCC</t>
  </si>
  <si>
    <t>KOJA</t>
  </si>
  <si>
    <t>T.EDISON</t>
  </si>
  <si>
    <t>602</t>
  </si>
  <si>
    <t>719</t>
  </si>
  <si>
    <t>AZEVEDO</t>
  </si>
  <si>
    <t>IDELSON</t>
  </si>
  <si>
    <t>YAMAKAWA</t>
  </si>
  <si>
    <t>YOCHINOBU</t>
  </si>
  <si>
    <t>783</t>
  </si>
  <si>
    <t>T. NISHIKAWA</t>
  </si>
  <si>
    <t>RUI</t>
  </si>
  <si>
    <t>YOSHIDA</t>
  </si>
  <si>
    <t>AKIMITSU</t>
  </si>
  <si>
    <t>955</t>
  </si>
  <si>
    <t>ISSHIKI</t>
  </si>
  <si>
    <t>OKADA</t>
  </si>
  <si>
    <t>OLIMPIO</t>
  </si>
  <si>
    <t>919</t>
  </si>
  <si>
    <t>GERRHEIN</t>
  </si>
  <si>
    <t>HAYASI ARIMORI</t>
  </si>
  <si>
    <t>IZAURA KAZUE</t>
  </si>
  <si>
    <t>759</t>
  </si>
  <si>
    <t>ROBERTO</t>
  </si>
  <si>
    <t>690</t>
  </si>
  <si>
    <t>J. JORGE</t>
  </si>
  <si>
    <t>843</t>
  </si>
  <si>
    <t>KAMIMURA</t>
  </si>
  <si>
    <t>PAULO Y.</t>
  </si>
  <si>
    <t>892</t>
  </si>
  <si>
    <t>MORISHITA</t>
  </si>
  <si>
    <t>HIGUCHI</t>
  </si>
  <si>
    <t>ARTUR KEN</t>
  </si>
  <si>
    <t>EMILIA</t>
  </si>
  <si>
    <t>IWANAGA</t>
  </si>
  <si>
    <t>ERNESTO T.</t>
  </si>
  <si>
    <t>RIBEIRO DE SOUZA</t>
  </si>
  <si>
    <t>TANIA DE FATIMA</t>
  </si>
  <si>
    <t>890</t>
  </si>
  <si>
    <t>ALESSANDRA A.</t>
  </si>
  <si>
    <t>535</t>
  </si>
  <si>
    <t>HORITA</t>
  </si>
  <si>
    <t>SETSUOMI</t>
  </si>
  <si>
    <t>669</t>
  </si>
  <si>
    <t>KANASHIRO</t>
  </si>
  <si>
    <t>TERUMI APARECIDO</t>
  </si>
  <si>
    <t>DOS SANTOS</t>
  </si>
  <si>
    <t>GERSON ARAUJO</t>
  </si>
  <si>
    <t>WAKABAYASHI</t>
  </si>
  <si>
    <t>570</t>
  </si>
  <si>
    <t>NAKANO</t>
  </si>
  <si>
    <t>MARIO K.</t>
  </si>
  <si>
    <t>ITAGAKI</t>
  </si>
  <si>
    <t>MILTON NOBUHIRO</t>
  </si>
  <si>
    <t>809</t>
  </si>
  <si>
    <t>CICERI</t>
  </si>
  <si>
    <t>MARIO VANDER</t>
  </si>
  <si>
    <t>OSO</t>
  </si>
  <si>
    <t>MASANAO</t>
  </si>
  <si>
    <t>718</t>
  </si>
  <si>
    <t>NISHIJIMA</t>
  </si>
  <si>
    <t>633</t>
  </si>
  <si>
    <t>RUBENS SHOZI</t>
  </si>
  <si>
    <t>HORI VENTURIM</t>
  </si>
  <si>
    <t>MARIA LUCIA</t>
  </si>
  <si>
    <t>YAMAMOTO</t>
  </si>
  <si>
    <t>ANTONIO SHIRO</t>
  </si>
  <si>
    <t>291</t>
  </si>
  <si>
    <t>KINA</t>
  </si>
  <si>
    <t>311</t>
  </si>
  <si>
    <t>SIGAKI HIGUCHI</t>
  </si>
  <si>
    <t>LOURDES YASSUKO</t>
  </si>
  <si>
    <t>OSHIRO</t>
  </si>
  <si>
    <t>TSUTOMU</t>
  </si>
  <si>
    <t>664</t>
  </si>
  <si>
    <t>DE SOUZA</t>
  </si>
  <si>
    <t>ANTONIO MARCOS</t>
  </si>
  <si>
    <t>791</t>
  </si>
  <si>
    <t>OGURA</t>
  </si>
  <si>
    <t>YOSHIKAZU</t>
  </si>
  <si>
    <t>MIGUITA</t>
  </si>
  <si>
    <t>TAKAHASHI</t>
  </si>
  <si>
    <t>429</t>
  </si>
  <si>
    <t>KITAMURA</t>
  </si>
  <si>
    <t>TEREZA</t>
  </si>
  <si>
    <t>946</t>
  </si>
  <si>
    <t>FERNANDO</t>
  </si>
  <si>
    <t>889</t>
  </si>
  <si>
    <t>335</t>
  </si>
  <si>
    <t>KITANO</t>
  </si>
  <si>
    <t>810</t>
  </si>
  <si>
    <t>409</t>
  </si>
  <si>
    <t>AITA</t>
  </si>
  <si>
    <t>845</t>
  </si>
  <si>
    <t>TSUCHIDA</t>
  </si>
  <si>
    <t>RUBENS YUKIHARU</t>
  </si>
  <si>
    <t>702</t>
  </si>
  <si>
    <t>BARBOSA</t>
  </si>
  <si>
    <t>JOSE CARLOS</t>
  </si>
  <si>
    <t>541</t>
  </si>
  <si>
    <t>EMERSON</t>
  </si>
  <si>
    <t>A. GOMES</t>
  </si>
  <si>
    <t>CLAUDEMIR</t>
  </si>
  <si>
    <t>631</t>
  </si>
  <si>
    <t>YAMAGUTI</t>
  </si>
  <si>
    <t>SIZUTO</t>
  </si>
  <si>
    <t>380</t>
  </si>
  <si>
    <t>308</t>
  </si>
  <si>
    <t>HIROYUKI</t>
  </si>
  <si>
    <t>821</t>
  </si>
  <si>
    <t>KIYOHARA</t>
  </si>
  <si>
    <t>IKUO</t>
  </si>
  <si>
    <t>933</t>
  </si>
  <si>
    <t>297</t>
  </si>
  <si>
    <t>YAMADA</t>
  </si>
  <si>
    <t>IRENE</t>
  </si>
  <si>
    <t>675</t>
  </si>
  <si>
    <t>KIMIKO</t>
  </si>
  <si>
    <t>830</t>
  </si>
  <si>
    <t>SATIRO</t>
  </si>
  <si>
    <t>405</t>
  </si>
  <si>
    <t>NAGANO</t>
  </si>
  <si>
    <t>SIZUMASA</t>
  </si>
  <si>
    <t>683</t>
  </si>
  <si>
    <t>290</t>
  </si>
  <si>
    <t>LUIZA</t>
  </si>
  <si>
    <t>593</t>
  </si>
  <si>
    <t>TAMAI</t>
  </si>
  <si>
    <t>568</t>
  </si>
  <si>
    <t>FGE VENTURIM</t>
  </si>
  <si>
    <t>ARISTEU</t>
  </si>
  <si>
    <t>836</t>
  </si>
  <si>
    <t>YOSHIO</t>
  </si>
  <si>
    <t>701</t>
  </si>
  <si>
    <t>FUKUDA</t>
  </si>
  <si>
    <t>NOBUTOSHI</t>
  </si>
  <si>
    <t>HASOBE</t>
  </si>
  <si>
    <t>MIEKO</t>
  </si>
  <si>
    <t>164</t>
  </si>
  <si>
    <t>TAJIMA</t>
  </si>
  <si>
    <t>165</t>
  </si>
  <si>
    <t>789</t>
  </si>
  <si>
    <t>295</t>
  </si>
  <si>
    <t>UTSUNOMIYA</t>
  </si>
  <si>
    <t>ZULEICA</t>
  </si>
  <si>
    <t>YUKIO</t>
  </si>
  <si>
    <t>539</t>
  </si>
  <si>
    <t>NICIHOKA</t>
  </si>
  <si>
    <t>LUCIA MIEKO</t>
  </si>
  <si>
    <t>SATO YOSHINO</t>
  </si>
  <si>
    <t>MARLI</t>
  </si>
  <si>
    <t>471</t>
  </si>
  <si>
    <t>DE ARAUJO A. GOMES</t>
  </si>
  <si>
    <t>ROSIMAR</t>
  </si>
  <si>
    <t>935</t>
  </si>
  <si>
    <t>HASHIMOTO</t>
  </si>
  <si>
    <t>ELZA MIYOKO</t>
  </si>
  <si>
    <t>307</t>
  </si>
  <si>
    <t>KARIYA</t>
  </si>
  <si>
    <t>SUEO</t>
  </si>
  <si>
    <t>901</t>
  </si>
  <si>
    <t>KENJI</t>
  </si>
  <si>
    <t>751</t>
  </si>
  <si>
    <t>SONIA</t>
  </si>
  <si>
    <t>930</t>
  </si>
  <si>
    <t>OSMAR NOBUO</t>
  </si>
  <si>
    <t>966</t>
  </si>
  <si>
    <t>KIMURA</t>
  </si>
  <si>
    <t>MAMORU</t>
  </si>
  <si>
    <t>960</t>
  </si>
  <si>
    <t>WADA</t>
  </si>
  <si>
    <t>TADAYOSI</t>
  </si>
  <si>
    <t>317</t>
  </si>
  <si>
    <t>315</t>
  </si>
  <si>
    <t>306</t>
  </si>
  <si>
    <t>841</t>
  </si>
  <si>
    <t>I. YAMAMOTO</t>
  </si>
  <si>
    <t>CLARICE MITIKO</t>
  </si>
  <si>
    <t>915</t>
  </si>
  <si>
    <t>NAIR SHIZUKO</t>
  </si>
  <si>
    <t>284</t>
  </si>
  <si>
    <t>WILSON</t>
  </si>
  <si>
    <t>886</t>
  </si>
  <si>
    <t>HORIUCHI</t>
  </si>
  <si>
    <t>TAKESHI</t>
  </si>
  <si>
    <t>577</t>
  </si>
  <si>
    <t>TERAZAKI</t>
  </si>
  <si>
    <t>MARIA SATIKO</t>
  </si>
  <si>
    <t>330</t>
  </si>
  <si>
    <t>674</t>
  </si>
  <si>
    <t>FUTAMI</t>
  </si>
  <si>
    <t>ISSAMU</t>
  </si>
  <si>
    <t>283</t>
  </si>
  <si>
    <t>ELSA</t>
  </si>
  <si>
    <t>906</t>
  </si>
  <si>
    <t>KIKUDOME</t>
  </si>
  <si>
    <t>KATUTOSSI</t>
  </si>
  <si>
    <t>851</t>
  </si>
  <si>
    <t>TEREZINHA</t>
  </si>
  <si>
    <t>862</t>
  </si>
  <si>
    <t>HIDAKA</t>
  </si>
  <si>
    <t>LUIZ YOSHIYASU</t>
  </si>
  <si>
    <t>911</t>
  </si>
  <si>
    <t>TAMURA</t>
  </si>
  <si>
    <t>SHIGUEIKAZU</t>
  </si>
  <si>
    <t>487</t>
  </si>
  <si>
    <t>ELZA ONISHI</t>
  </si>
  <si>
    <t>908</t>
  </si>
  <si>
    <t>ROSA LHOKO</t>
  </si>
  <si>
    <t>918</t>
  </si>
  <si>
    <t>CRISTINA KEIKO</t>
  </si>
  <si>
    <t>853</t>
  </si>
  <si>
    <t>NEWTON KAZUO</t>
  </si>
  <si>
    <t>YOSHINO</t>
  </si>
  <si>
    <t>GUIDO YOSHIAKI</t>
  </si>
  <si>
    <t>412</t>
  </si>
  <si>
    <t>TANAKA AITA</t>
  </si>
  <si>
    <t>NILZA MARIA</t>
  </si>
  <si>
    <t>MERCIA KIMIE</t>
  </si>
  <si>
    <t>600</t>
  </si>
  <si>
    <t>AMORIM ARAUJO</t>
  </si>
  <si>
    <t>DAVID</t>
  </si>
  <si>
    <t>641</t>
  </si>
  <si>
    <t>537</t>
  </si>
  <si>
    <t>SATO ARAUJO</t>
  </si>
  <si>
    <t>SIMONE</t>
  </si>
  <si>
    <t>959</t>
  </si>
  <si>
    <t>TAKAHASHI F. NEVES</t>
  </si>
  <si>
    <t>ISABELLA</t>
  </si>
  <si>
    <t>NAGATA</t>
  </si>
  <si>
    <t>AROLDO KOJI</t>
  </si>
  <si>
    <t>12. COO</t>
  </si>
  <si>
    <t>ANZAI</t>
  </si>
  <si>
    <t>HAYASHI</t>
  </si>
  <si>
    <t>SILVIO</t>
  </si>
  <si>
    <t>KAJIWARA</t>
  </si>
  <si>
    <t>460</t>
  </si>
  <si>
    <t>ASHITANI</t>
  </si>
  <si>
    <t>TADATAKA</t>
  </si>
  <si>
    <t>807</t>
  </si>
  <si>
    <t xml:space="preserve">KODA </t>
  </si>
  <si>
    <t>SANO</t>
  </si>
  <si>
    <t>UMBERTO</t>
  </si>
  <si>
    <t>354</t>
  </si>
  <si>
    <t>YOSHITAKA</t>
  </si>
  <si>
    <t>T. IHA</t>
  </si>
  <si>
    <t>SUELI KIYOMI</t>
  </si>
  <si>
    <t>PEDRO KUNIHIRO</t>
  </si>
  <si>
    <t xml:space="preserve">HIDAKA </t>
  </si>
  <si>
    <t>SERGIO MITSURU</t>
  </si>
  <si>
    <t>736</t>
  </si>
  <si>
    <t>OBARA</t>
  </si>
  <si>
    <t>TOYAMA</t>
  </si>
  <si>
    <t>MINAYUKI</t>
  </si>
  <si>
    <t>COGA</t>
  </si>
  <si>
    <t>IOSHISHIRO</t>
  </si>
  <si>
    <t>KATUMI</t>
  </si>
  <si>
    <t>SOTOTUKA</t>
  </si>
  <si>
    <t>MASSAHIKO</t>
  </si>
  <si>
    <t>SHIMANOE</t>
  </si>
  <si>
    <t>PAULO MASSATO</t>
  </si>
  <si>
    <t>KUADA</t>
  </si>
  <si>
    <t>TEREZINHA ARICO</t>
  </si>
  <si>
    <t>H. KARAZAWA</t>
  </si>
  <si>
    <t>KEIKO</t>
  </si>
  <si>
    <t>TAMURA NAKAHARA</t>
  </si>
  <si>
    <t>NEUZA TOSHIE</t>
  </si>
  <si>
    <t>484</t>
  </si>
  <si>
    <t>SAWASATO SATO</t>
  </si>
  <si>
    <t>ILDA TOMIE</t>
  </si>
  <si>
    <t>754</t>
  </si>
  <si>
    <t>FUZITA</t>
  </si>
  <si>
    <t>TUNEHISA</t>
  </si>
  <si>
    <t>322</t>
  </si>
  <si>
    <t>FUMIE</t>
  </si>
  <si>
    <t>580</t>
  </si>
  <si>
    <t>689</t>
  </si>
  <si>
    <t>NAKAMOTO</t>
  </si>
  <si>
    <t>HISAE</t>
  </si>
  <si>
    <t>871</t>
  </si>
  <si>
    <t>YASSUDA</t>
  </si>
  <si>
    <t>LENITA NOBUKO</t>
  </si>
  <si>
    <t>870</t>
  </si>
  <si>
    <t>SAKAE HAMADA</t>
  </si>
  <si>
    <t>FLORINDA G.</t>
  </si>
  <si>
    <t>792</t>
  </si>
  <si>
    <t>687</t>
  </si>
  <si>
    <t>KOIDE</t>
  </si>
  <si>
    <t>KIMIE</t>
  </si>
  <si>
    <t>YOLANDO TOSHIO</t>
  </si>
  <si>
    <t>MUKAI</t>
  </si>
  <si>
    <t>MASAAKI</t>
  </si>
  <si>
    <t>15. BIR</t>
  </si>
  <si>
    <t>KANOMATA</t>
  </si>
  <si>
    <t>KOKI</t>
  </si>
  <si>
    <t>TORAO</t>
  </si>
  <si>
    <t>752</t>
  </si>
  <si>
    <t>SUZUKI KANOMATA</t>
  </si>
  <si>
    <t>ELENA TIKA</t>
  </si>
  <si>
    <t>713</t>
  </si>
  <si>
    <t>MINAMI</t>
  </si>
  <si>
    <t>MASAYOSHI</t>
  </si>
  <si>
    <t>TOMITA</t>
  </si>
  <si>
    <t>LUIZ</t>
  </si>
  <si>
    <t>753</t>
  </si>
  <si>
    <t>TSUTSUMI</t>
  </si>
  <si>
    <t>TADAHIRO</t>
  </si>
  <si>
    <t>SATAKE</t>
  </si>
  <si>
    <t>MARIO KANEYUKI</t>
  </si>
  <si>
    <t>NITA</t>
  </si>
  <si>
    <t>TADAO</t>
  </si>
  <si>
    <t>NISHIBORI</t>
  </si>
  <si>
    <t>MITSUO</t>
  </si>
  <si>
    <t>HIRANO</t>
  </si>
  <si>
    <t>KAZUNORI</t>
  </si>
  <si>
    <t>KOMOTO SATAKE</t>
  </si>
  <si>
    <t>TOSHIE</t>
  </si>
  <si>
    <t>OGAWA</t>
  </si>
  <si>
    <t>TORU</t>
  </si>
  <si>
    <t>GUNJI</t>
  </si>
  <si>
    <t>MORIYA</t>
  </si>
  <si>
    <t>AKITA</t>
  </si>
  <si>
    <t>KUNIAKI</t>
  </si>
  <si>
    <t>SEISHI</t>
  </si>
  <si>
    <t>YOSHIE</t>
  </si>
  <si>
    <t>TATSUO</t>
  </si>
  <si>
    <t>OKUDAIRA</t>
  </si>
  <si>
    <t>YOSHIMURA</t>
  </si>
  <si>
    <t>TSUKADA</t>
  </si>
  <si>
    <t>SUZUKI</t>
  </si>
  <si>
    <t>ALICE KAZUKO</t>
  </si>
  <si>
    <t>HEIKO</t>
  </si>
  <si>
    <t>755</t>
  </si>
  <si>
    <t>IKUTA</t>
  </si>
  <si>
    <t>MITUE</t>
  </si>
  <si>
    <t>968</t>
  </si>
  <si>
    <t>TAKEBE TAKAGI</t>
  </si>
  <si>
    <t>ELZA MAYUMI</t>
  </si>
  <si>
    <t>FUJII</t>
  </si>
  <si>
    <t>TOCHIO</t>
  </si>
  <si>
    <t>BAPTISTA</t>
  </si>
  <si>
    <t>LUIZ CARLOS</t>
  </si>
  <si>
    <t>16. SUM</t>
  </si>
  <si>
    <t>TANIGUTI</t>
  </si>
  <si>
    <t>PAULO HIDEAKI</t>
  </si>
  <si>
    <t>M. TANIGUTI</t>
  </si>
  <si>
    <t>FERREIRA SOUTO</t>
  </si>
  <si>
    <t>JOVENILIO</t>
  </si>
  <si>
    <t>CASSIMIRO</t>
  </si>
  <si>
    <t>NAKAGAWA</t>
  </si>
  <si>
    <t>MILTON TSUTOMU</t>
  </si>
  <si>
    <t>896</t>
  </si>
  <si>
    <t>TOYONAGA</t>
  </si>
  <si>
    <t>SEIJIN</t>
  </si>
  <si>
    <t>AYKAWA</t>
  </si>
  <si>
    <t>LUIZA MITIE</t>
  </si>
  <si>
    <t>638</t>
  </si>
  <si>
    <t>DE SANTANA CASSIMIRO</t>
  </si>
  <si>
    <t>ELAINE RODRIGUES</t>
  </si>
  <si>
    <t>E</t>
  </si>
  <si>
    <t>898</t>
  </si>
  <si>
    <t>OSADA</t>
  </si>
  <si>
    <t>ASAO</t>
  </si>
  <si>
    <t>18. SOR</t>
  </si>
  <si>
    <t>DOS SANTOS LUZ LIMA</t>
  </si>
  <si>
    <t>LUCILENA</t>
  </si>
  <si>
    <t>ANTUNES DE SOUZA</t>
  </si>
  <si>
    <t>BRUNO RAFAEL</t>
  </si>
  <si>
    <t>BARBOSA DE LIMA</t>
  </si>
  <si>
    <t>JOSE HILTON</t>
  </si>
  <si>
    <t>EDSON SHOJI</t>
  </si>
  <si>
    <t>SIQUEIRA OLIVEIRA</t>
  </si>
  <si>
    <t>HELVECIO</t>
  </si>
  <si>
    <t>NAGAE</t>
  </si>
  <si>
    <t>LAFAIETE</t>
  </si>
  <si>
    <t>CELSO APARECIDO</t>
  </si>
  <si>
    <t>SAKATA</t>
  </si>
  <si>
    <t>P. DA S. DE OLIVEIRA</t>
  </si>
  <si>
    <t>MARIA APARECIDA</t>
  </si>
  <si>
    <t>CUKAUSKAS</t>
  </si>
  <si>
    <t>ADELIA</t>
  </si>
  <si>
    <t>KANDA</t>
  </si>
  <si>
    <t>PEREIRA T. MACHADO</t>
  </si>
  <si>
    <t>MARIA DO SOCORRO</t>
  </si>
  <si>
    <t>DM</t>
  </si>
  <si>
    <t>Z-A</t>
  </si>
  <si>
    <t>Se está com X</t>
  </si>
  <si>
    <t>Ñ</t>
  </si>
  <si>
    <t>DK</t>
  </si>
  <si>
    <t>Mr/Senior /Non-SR</t>
  </si>
  <si>
    <t xml:space="preserve">DG </t>
  </si>
  <si>
    <t>A-Z</t>
  </si>
  <si>
    <t>Agremuações</t>
  </si>
  <si>
    <t>DF</t>
  </si>
  <si>
    <t>m-M (F / M)</t>
  </si>
  <si>
    <t>FF</t>
  </si>
  <si>
    <t>Ptos Net Acumulados (1ª, 2ª.....10ª Etapas) M-m</t>
  </si>
  <si>
    <t>DI</t>
  </si>
  <si>
    <t>m-M</t>
  </si>
  <si>
    <t>HC menor/maior</t>
  </si>
  <si>
    <t>dH</t>
  </si>
  <si>
    <t>Old</t>
  </si>
  <si>
    <t xml:space="preserve">Idade </t>
  </si>
  <si>
    <t>Pontos</t>
  </si>
  <si>
    <t>T|ime</t>
  </si>
  <si>
    <t>Checka  Ptos Horiz. Com Vert.</t>
  </si>
  <si>
    <t>Agremiações</t>
  </si>
  <si>
    <t>Net 1</t>
  </si>
  <si>
    <t>Net 2</t>
  </si>
  <si>
    <t>Net 3</t>
  </si>
  <si>
    <t>Net 4</t>
  </si>
  <si>
    <t>Net 5</t>
  </si>
  <si>
    <t>Net 6</t>
  </si>
  <si>
    <t>Net 7</t>
  </si>
  <si>
    <t>Net 8</t>
  </si>
  <si>
    <t>Net 9</t>
  </si>
  <si>
    <t>Net 10</t>
  </si>
  <si>
    <t>PARTICIPANTES --&gt;</t>
  </si>
  <si>
    <t>MÉDIA DE PARTICIPANTE POR ETAPA --&gt;</t>
  </si>
  <si>
    <t>SEDIADORA --&gt;</t>
  </si>
  <si>
    <t>SUMARÉ</t>
  </si>
  <si>
    <t>SÃO M. ARCANJO</t>
  </si>
  <si>
    <t>COOPER CLUBE</t>
  </si>
  <si>
    <t>PIEDADE</t>
  </si>
  <si>
    <t>BIRITIBA MIRIM</t>
  </si>
  <si>
    <t>GRANDE S. P.</t>
  </si>
  <si>
    <t>KOKUSHIKAN</t>
  </si>
  <si>
    <t>IBIÚNA</t>
  </si>
  <si>
    <t>SOROCABA</t>
  </si>
  <si>
    <t xml:space="preserve">                                                                                  </t>
  </si>
  <si>
    <t>23o. Bra Final:Gross: 7 Melhores de 10 Etas/Net:10 Etas</t>
  </si>
  <si>
    <t xml:space="preserve">Pontos Final Net, Até Etapa </t>
  </si>
  <si>
    <t>MISHIMA</t>
  </si>
  <si>
    <t>JUNITI</t>
  </si>
  <si>
    <t>770</t>
  </si>
  <si>
    <t>MATSUI</t>
  </si>
  <si>
    <t>SERGIO KIYOSHI</t>
  </si>
  <si>
    <t>766</t>
  </si>
  <si>
    <t>MINAMIGATA</t>
  </si>
  <si>
    <t>JOAO YASUHIRO</t>
  </si>
  <si>
    <t>&gt;&gt;&gt;&gt;&gt;&gt;&gt;&gt;&gt;&gt;&gt;&gt;&gt;&gt;&gt;&gt;</t>
  </si>
  <si>
    <t>&gt;&gt;&gt;&gt;&gt;&gt;</t>
  </si>
  <si>
    <t>Plan. Para  ptos e classif. Net por etapa</t>
  </si>
  <si>
    <t>5ºAH old</t>
  </si>
  <si>
    <t>4ºAI m-M</t>
  </si>
  <si>
    <t>2ºAK Z-A</t>
  </si>
  <si>
    <t>1ºAM Z-A</t>
  </si>
  <si>
    <t>3º m-M</t>
  </si>
  <si>
    <t>Cópia dinâmica - Qtde de menores resultados em até 10 Etapas p/ calc.gross --&gt;</t>
  </si>
  <si>
    <t>LIB2026</t>
  </si>
  <si>
    <t>LIB2026i</t>
  </si>
  <si>
    <t>Desfil.LIB2026</t>
  </si>
  <si>
    <t>Desfil.2025</t>
  </si>
  <si>
    <t>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&lt;</t>
  </si>
  <si>
    <t>Soma na aba ptos/jogadores -&gt;</t>
  </si>
  <si>
    <t>Soma Origin.ptos/jog.-&gt;</t>
  </si>
  <si>
    <t>Soma Net tem que ser igual!!!!!!!!!!!!!</t>
  </si>
  <si>
    <t>AM</t>
  </si>
  <si>
    <t>AK</t>
  </si>
  <si>
    <t>Custom.</t>
  </si>
  <si>
    <t>Mr/Senior /Non SR</t>
  </si>
  <si>
    <t>Senior /Non-SR</t>
  </si>
  <si>
    <t>AF</t>
  </si>
  <si>
    <t>F / M</t>
  </si>
  <si>
    <t>Ptos Net, Depende (1=AP, 2=AT, 3=AX, 4=BB, 5=BF, 6=BJ, 7=BN, 8=BR,9=BV, 10=BZ): m-M</t>
  </si>
  <si>
    <t>Ptos Net, Depende (1=AP, 2=AT, 3=AX, 4=BB, 5=BF, 6=BJ, 7=BN, 8=BR,9=BV, 10=BZ): A-Z</t>
  </si>
  <si>
    <t>AI</t>
  </si>
  <si>
    <t>AH</t>
  </si>
  <si>
    <r>
      <t xml:space="preserve">Cópia  "formato valores de 3AC a </t>
    </r>
    <r>
      <rPr>
        <b/>
        <sz val="8"/>
        <color indexed="55"/>
        <rFont val="Arial"/>
        <family val="2"/>
      </rPr>
      <t>560</t>
    </r>
    <r>
      <rPr>
        <b/>
        <sz val="8"/>
        <rFont val="Arial"/>
        <family val="2"/>
      </rPr>
      <t>CF</t>
    </r>
  </si>
  <si>
    <r>
      <rPr>
        <b/>
        <sz val="6"/>
        <rFont val="Arial"/>
        <family val="2"/>
      </rPr>
      <t>5º</t>
    </r>
    <r>
      <rPr>
        <sz val="6"/>
        <rFont val="Arial"/>
        <family val="2"/>
      </rPr>
      <t xml:space="preserve"> DH old</t>
    </r>
  </si>
  <si>
    <r>
      <rPr>
        <b/>
        <sz val="6"/>
        <rFont val="Arial"/>
        <family val="2"/>
      </rPr>
      <t>4º</t>
    </r>
    <r>
      <rPr>
        <sz val="6"/>
        <rFont val="Arial"/>
        <family val="2"/>
      </rPr>
      <t xml:space="preserve"> DI m-M</t>
    </r>
  </si>
  <si>
    <r>
      <rPr>
        <b/>
        <sz val="7"/>
        <rFont val="Arial"/>
        <family val="2"/>
      </rPr>
      <t>2º</t>
    </r>
    <r>
      <rPr>
        <sz val="7"/>
        <rFont val="Arial"/>
        <family val="2"/>
      </rPr>
      <t xml:space="preserve"> DK Z-A</t>
    </r>
  </si>
  <si>
    <r>
      <rPr>
        <b/>
        <sz val="6"/>
        <rFont val="Arial"/>
        <family val="2"/>
      </rPr>
      <t>1º</t>
    </r>
    <r>
      <rPr>
        <sz val="6"/>
        <rFont val="Arial"/>
        <family val="2"/>
      </rPr>
      <t xml:space="preserve"> DM Z-A</t>
    </r>
  </si>
  <si>
    <r>
      <rPr>
        <b/>
        <sz val="7"/>
        <rFont val="Arial"/>
        <family val="2"/>
      </rPr>
      <t>1º</t>
    </r>
    <r>
      <rPr>
        <sz val="7"/>
        <rFont val="Arial"/>
        <family val="2"/>
      </rPr>
      <t xml:space="preserve"> FE Z-A</t>
    </r>
  </si>
  <si>
    <r>
      <t xml:space="preserve">Categoria  </t>
    </r>
    <r>
      <rPr>
        <b/>
        <sz val="10"/>
        <rFont val="Arial"/>
        <family val="2"/>
      </rPr>
      <t>S</t>
    </r>
    <r>
      <rPr>
        <sz val="10"/>
        <color indexed="23"/>
        <rFont val="Arial"/>
        <family val="2"/>
      </rPr>
      <t>enior</t>
    </r>
  </si>
  <si>
    <t>YOKOCHI</t>
  </si>
  <si>
    <r>
      <t xml:space="preserve"> </t>
    </r>
    <r>
      <rPr>
        <b/>
        <sz val="12"/>
        <color rgb="FFFF0000"/>
        <rFont val="Arial"/>
        <family val="2"/>
      </rPr>
      <t>Submeter MANUALMENTE antes para definir  classificação por etapa</t>
    </r>
    <r>
      <rPr>
        <sz val="12"/>
        <rFont val="Arial"/>
        <family val="2"/>
      </rPr>
      <t xml:space="preserve"> &gt;&gt;&gt;&gt;&gt;&gt;&gt;&gt;&gt;&gt;&gt;&gt;&gt;&gt;&gt;&gt;&gt;&gt;&gt;&gt;&gt;&gt;&gt;&gt;&gt;&gt;&gt;&gt;&gt;&gt;&gt;&gt;&gt;&gt;&gt;&gt;&gt;&gt;&gt;&gt;&gt;&gt;&gt;&gt;&gt;&gt;&gt;&gt;</t>
    </r>
  </si>
  <si>
    <r>
      <t>Rodar automaticamente [</t>
    </r>
    <r>
      <rPr>
        <b/>
        <sz val="11"/>
        <color indexed="10"/>
        <rFont val="Arial"/>
        <family val="2"/>
      </rPr>
      <t xml:space="preserve"> Shift + cntrl + E</t>
    </r>
    <r>
      <rPr>
        <sz val="11"/>
        <color indexed="8"/>
        <rFont val="Arial"/>
        <family val="2"/>
      </rPr>
      <t xml:space="preserve"> ] </t>
    </r>
    <r>
      <rPr>
        <b/>
        <sz val="11"/>
        <color indexed="8"/>
        <rFont val="Arial"/>
        <family val="2"/>
      </rPr>
      <t>:</t>
    </r>
    <r>
      <rPr>
        <sz val="10"/>
        <rFont val="Arial"/>
        <family val="2"/>
      </rPr>
      <t xml:space="preserve"> |Executar  depois</t>
    </r>
    <r>
      <rPr>
        <b/>
        <sz val="10"/>
        <color indexed="10"/>
        <rFont val="Arial"/>
        <family val="2"/>
      </rPr>
      <t xml:space="preserve"> precisa refazer manualmente o quadro verde.!!!!!!</t>
    </r>
  </si>
  <si>
    <t>23º CAMPEONATO BRASILEIRO DE  MALLET GOLF - CLASSIFICAÇÃO FINAL EQUIPE  (RESULTADO  - 7 ETAPAS)</t>
  </si>
  <si>
    <r>
      <t xml:space="preserve">NIPPON </t>
    </r>
    <r>
      <rPr>
        <b/>
        <sz val="4"/>
        <rFont val="Arial"/>
        <family val="2"/>
      </rPr>
      <t>COUNTRY CLUBE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</si>
</sst>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0" x14ac:knownFonts="1">
    <font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6"/>
      <color indexed="23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5"/>
      <name val="Arial"/>
      <family val="2"/>
    </font>
    <font>
      <sz val="8"/>
      <name val="Arial"/>
      <family val="2"/>
    </font>
    <font>
      <sz val="10"/>
      <color indexed="23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  <font>
      <sz val="10"/>
      <color indexed="10"/>
      <name val="Arial"/>
      <family val="2"/>
    </font>
    <font>
      <sz val="10"/>
      <color indexed="53"/>
      <name val="Arial"/>
      <family val="2"/>
    </font>
    <font>
      <b/>
      <sz val="12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9"/>
      <name val="Arial"/>
      <family val="2"/>
    </font>
    <font>
      <b/>
      <sz val="8"/>
      <color indexed="55"/>
      <name val="Arial"/>
      <family val="2"/>
    </font>
    <font>
      <b/>
      <sz val="7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8" tint="-0.499984740745262"/>
      <name val="Arial"/>
      <family val="2"/>
    </font>
    <font>
      <b/>
      <sz val="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2" borderId="0" xfId="0" applyFont="1" applyFill="1"/>
    <xf numFmtId="0" fontId="5" fillId="3" borderId="0" xfId="0" applyFont="1" applyFill="1"/>
    <xf numFmtId="0" fontId="2" fillId="3" borderId="0" xfId="0" applyFont="1" applyFill="1"/>
    <xf numFmtId="14" fontId="2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right" wrapText="1"/>
    </xf>
    <xf numFmtId="0" fontId="7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1" fontId="1" fillId="0" borderId="0" xfId="0" applyNumberFormat="1" applyFont="1" applyAlignment="1">
      <alignment horizontal="center"/>
    </xf>
    <xf numFmtId="4" fontId="9" fillId="0" borderId="0" xfId="0" applyNumberFormat="1" applyFont="1"/>
    <xf numFmtId="4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1" fontId="0" fillId="0" borderId="2" xfId="0" applyNumberFormat="1" applyBorder="1" applyAlignment="1">
      <alignment textRotation="90" wrapText="1"/>
    </xf>
    <xf numFmtId="1" fontId="0" fillId="0" borderId="3" xfId="0" applyNumberFormat="1" applyBorder="1" applyAlignment="1">
      <alignment textRotation="90" wrapText="1"/>
    </xf>
    <xf numFmtId="14" fontId="0" fillId="0" borderId="3" xfId="0" applyNumberFormat="1" applyBorder="1" applyAlignment="1">
      <alignment textRotation="90" wrapText="1"/>
    </xf>
    <xf numFmtId="1" fontId="0" fillId="0" borderId="2" xfId="0" applyNumberFormat="1" applyBorder="1" applyAlignment="1">
      <alignment horizontal="center" textRotation="90" wrapText="1"/>
    </xf>
    <xf numFmtId="1" fontId="0" fillId="0" borderId="4" xfId="0" applyNumberForma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4" fontId="1" fillId="0" borderId="2" xfId="0" applyNumberFormat="1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1" fontId="0" fillId="0" borderId="4" xfId="0" applyNumberFormat="1" applyBorder="1" applyAlignment="1">
      <alignment textRotation="90"/>
    </xf>
    <xf numFmtId="1" fontId="0" fillId="0" borderId="2" xfId="0" applyNumberFormat="1" applyBorder="1" applyAlignment="1">
      <alignment textRotation="90"/>
    </xf>
    <xf numFmtId="0" fontId="1" fillId="0" borderId="6" xfId="0" applyFont="1" applyBorder="1" applyAlignment="1">
      <alignment textRotation="90" wrapText="1"/>
    </xf>
    <xf numFmtId="1" fontId="1" fillId="0" borderId="2" xfId="0" applyNumberFormat="1" applyFont="1" applyBorder="1" applyAlignment="1">
      <alignment textRotation="90" wrapText="1"/>
    </xf>
    <xf numFmtId="0" fontId="1" fillId="0" borderId="0" xfId="0" applyFont="1" applyAlignment="1">
      <alignment textRotation="90"/>
    </xf>
    <xf numFmtId="1" fontId="0" fillId="0" borderId="5" xfId="0" applyNumberFormat="1" applyBorder="1" applyAlignment="1">
      <alignment textRotation="90"/>
    </xf>
    <xf numFmtId="1" fontId="0" fillId="0" borderId="5" xfId="0" applyNumberFormat="1" applyBorder="1" applyAlignment="1">
      <alignment horizontal="center" textRotation="90"/>
    </xf>
    <xf numFmtId="0" fontId="1" fillId="2" borderId="0" xfId="0" applyFont="1" applyFill="1" applyAlignment="1">
      <alignment horizontal="center" textRotation="90" wrapText="1"/>
    </xf>
    <xf numFmtId="0" fontId="0" fillId="0" borderId="1" xfId="0" applyBorder="1"/>
    <xf numFmtId="1" fontId="0" fillId="0" borderId="7" xfId="0" applyNumberFormat="1" applyBorder="1"/>
    <xf numFmtId="1" fontId="0" fillId="0" borderId="8" xfId="0" applyNumberFormat="1" applyBorder="1"/>
    <xf numFmtId="14" fontId="0" fillId="0" borderId="8" xfId="0" applyNumberFormat="1" applyBorder="1"/>
    <xf numFmtId="2" fontId="10" fillId="0" borderId="7" xfId="0" applyNumberFormat="1" applyFont="1" applyBorder="1"/>
    <xf numFmtId="1" fontId="0" fillId="0" borderId="7" xfId="0" applyNumberFormat="1" applyBorder="1" applyAlignment="1">
      <alignment horizontal="center"/>
    </xf>
    <xf numFmtId="1" fontId="0" fillId="0" borderId="4" xfId="0" applyNumberFormat="1" applyBorder="1"/>
    <xf numFmtId="16" fontId="9" fillId="0" borderId="9" xfId="0" applyNumberFormat="1" applyFont="1" applyBorder="1"/>
    <xf numFmtId="1" fontId="0" fillId="0" borderId="4" xfId="0" applyNumberFormat="1" applyBorder="1" applyAlignment="1">
      <alignment wrapText="1"/>
    </xf>
    <xf numFmtId="16" fontId="9" fillId="0" borderId="8" xfId="0" applyNumberFormat="1" applyFont="1" applyBorder="1"/>
    <xf numFmtId="4" fontId="9" fillId="0" borderId="7" xfId="0" applyNumberFormat="1" applyFont="1" applyBorder="1"/>
    <xf numFmtId="16" fontId="9" fillId="0" borderId="7" xfId="0" applyNumberFormat="1" applyFont="1" applyBorder="1"/>
    <xf numFmtId="1" fontId="1" fillId="0" borderId="2" xfId="0" applyNumberFormat="1" applyFont="1" applyBorder="1"/>
    <xf numFmtId="1" fontId="0" fillId="0" borderId="2" xfId="0" applyNumberFormat="1" applyBorder="1" applyAlignment="1">
      <alignment wrapText="1"/>
    </xf>
    <xf numFmtId="16" fontId="9" fillId="0" borderId="10" xfId="0" applyNumberFormat="1" applyFont="1" applyBorder="1"/>
    <xf numFmtId="1" fontId="1" fillId="0" borderId="2" xfId="0" applyNumberFormat="1" applyFont="1" applyBorder="1" applyAlignment="1">
      <alignment wrapText="1"/>
    </xf>
    <xf numFmtId="1" fontId="0" fillId="0" borderId="2" xfId="0" applyNumberFormat="1" applyBorder="1"/>
    <xf numFmtId="0" fontId="9" fillId="0" borderId="8" xfId="0" applyFont="1" applyBorder="1"/>
    <xf numFmtId="16" fontId="2" fillId="0" borderId="7" xfId="0" applyNumberFormat="1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7" xfId="0" applyBorder="1"/>
    <xf numFmtId="0" fontId="7" fillId="4" borderId="0" xfId="0" applyFont="1" applyFill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4" xfId="0" applyFont="1" applyBorder="1"/>
    <xf numFmtId="4" fontId="1" fillId="0" borderId="4" xfId="0" applyNumberFormat="1" applyFont="1" applyBorder="1"/>
    <xf numFmtId="0" fontId="12" fillId="0" borderId="4" xfId="0" applyFont="1" applyBorder="1" applyAlignment="1">
      <alignment horizontal="right" vertical="center"/>
    </xf>
    <xf numFmtId="1" fontId="1" fillId="0" borderId="7" xfId="0" applyNumberFormat="1" applyFont="1" applyBorder="1" applyAlignment="1">
      <alignment wrapText="1"/>
    </xf>
    <xf numFmtId="1" fontId="1" fillId="0" borderId="4" xfId="0" applyNumberFormat="1" applyFont="1" applyBorder="1"/>
    <xf numFmtId="1" fontId="1" fillId="0" borderId="4" xfId="0" applyNumberFormat="1" applyFont="1" applyBorder="1" applyAlignment="1">
      <alignment wrapText="1"/>
    </xf>
    <xf numFmtId="4" fontId="0" fillId="0" borderId="4" xfId="0" applyNumberFormat="1" applyBorder="1"/>
    <xf numFmtId="0" fontId="0" fillId="5" borderId="0" xfId="0" applyFill="1"/>
    <xf numFmtId="14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5" borderId="0" xfId="0" applyFill="1" applyAlignment="1">
      <alignment horizontal="center"/>
    </xf>
    <xf numFmtId="4" fontId="13" fillId="0" borderId="0" xfId="0" applyNumberFormat="1" applyFont="1"/>
    <xf numFmtId="0" fontId="0" fillId="0" borderId="4" xfId="0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" fillId="0" borderId="0" xfId="0" applyFont="1"/>
    <xf numFmtId="4" fontId="0" fillId="2" borderId="0" xfId="0" applyNumberFormat="1" applyFill="1" applyAlignment="1">
      <alignment horizontal="center"/>
    </xf>
    <xf numFmtId="0" fontId="1" fillId="0" borderId="4" xfId="0" applyFont="1" applyBorder="1" applyAlignment="1">
      <alignment horizontal="right"/>
    </xf>
    <xf numFmtId="0" fontId="0" fillId="6" borderId="0" xfId="0" applyFill="1"/>
    <xf numFmtId="0" fontId="0" fillId="7" borderId="0" xfId="0" applyFill="1"/>
    <xf numFmtId="2" fontId="0" fillId="0" borderId="0" xfId="0" applyNumberFormat="1"/>
    <xf numFmtId="0" fontId="0" fillId="8" borderId="0" xfId="0" applyFill="1"/>
    <xf numFmtId="0" fontId="0" fillId="9" borderId="0" xfId="0" applyFill="1"/>
    <xf numFmtId="0" fontId="13" fillId="0" borderId="4" xfId="0" applyFont="1" applyBorder="1"/>
    <xf numFmtId="0" fontId="14" fillId="0" borderId="4" xfId="0" applyFont="1" applyBorder="1"/>
    <xf numFmtId="4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right"/>
    </xf>
    <xf numFmtId="0" fontId="11" fillId="0" borderId="0" xfId="0" applyFont="1"/>
    <xf numFmtId="4" fontId="11" fillId="0" borderId="0" xfId="0" applyNumberFormat="1" applyFont="1"/>
    <xf numFmtId="4" fontId="7" fillId="0" borderId="4" xfId="0" applyNumberFormat="1" applyFont="1" applyBorder="1"/>
    <xf numFmtId="0" fontId="7" fillId="0" borderId="4" xfId="0" applyFont="1" applyBorder="1"/>
    <xf numFmtId="0" fontId="0" fillId="10" borderId="0" xfId="0" applyFill="1"/>
    <xf numFmtId="0" fontId="1" fillId="0" borderId="2" xfId="0" applyFont="1" applyBorder="1"/>
    <xf numFmtId="14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/>
    <xf numFmtId="14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wrapText="1"/>
    </xf>
    <xf numFmtId="1" fontId="1" fillId="0" borderId="0" xfId="0" applyNumberFormat="1" applyFont="1"/>
    <xf numFmtId="0" fontId="0" fillId="2" borderId="0" xfId="0" applyFill="1" applyAlignment="1">
      <alignment horizontal="right"/>
    </xf>
    <xf numFmtId="14" fontId="0" fillId="2" borderId="0" xfId="0" applyNumberFormat="1" applyFill="1"/>
    <xf numFmtId="4" fontId="0" fillId="2" borderId="0" xfId="0" applyNumberFormat="1" applyFill="1"/>
    <xf numFmtId="1" fontId="0" fillId="2" borderId="0" xfId="0" applyNumberForma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1" fontId="0" fillId="2" borderId="0" xfId="0" applyNumberFormat="1" applyFill="1"/>
    <xf numFmtId="1" fontId="1" fillId="2" borderId="0" xfId="0" applyNumberFormat="1" applyFont="1" applyFill="1" applyAlignment="1">
      <alignment wrapText="1"/>
    </xf>
    <xf numFmtId="4" fontId="11" fillId="2" borderId="0" xfId="0" applyNumberFormat="1" applyFont="1" applyFill="1" applyAlignment="1">
      <alignment horizontal="center"/>
    </xf>
    <xf numFmtId="4" fontId="11" fillId="2" borderId="0" xfId="0" applyNumberFormat="1" applyFont="1" applyFill="1" applyAlignment="1">
      <alignment horizontal="right"/>
    </xf>
    <xf numFmtId="0" fontId="11" fillId="2" borderId="0" xfId="0" applyFont="1" applyFill="1"/>
    <xf numFmtId="0" fontId="0" fillId="0" borderId="3" xfId="0" applyBorder="1"/>
    <xf numFmtId="0" fontId="0" fillId="11" borderId="3" xfId="0" applyFill="1" applyBorder="1"/>
    <xf numFmtId="0" fontId="0" fillId="11" borderId="0" xfId="0" applyFill="1"/>
    <xf numFmtId="4" fontId="16" fillId="0" borderId="0" xfId="0" applyNumberFormat="1" applyFont="1"/>
    <xf numFmtId="1" fontId="10" fillId="0" borderId="0" xfId="0" applyNumberFormat="1" applyFont="1"/>
    <xf numFmtId="0" fontId="0" fillId="0" borderId="11" xfId="0" applyBorder="1"/>
    <xf numFmtId="0" fontId="0" fillId="0" borderId="12" xfId="0" applyBorder="1"/>
    <xf numFmtId="0" fontId="7" fillId="0" borderId="12" xfId="0" applyFont="1" applyBorder="1"/>
    <xf numFmtId="14" fontId="0" fillId="0" borderId="12" xfId="0" applyNumberFormat="1" applyBorder="1"/>
    <xf numFmtId="0" fontId="0" fillId="0" borderId="13" xfId="0" applyBorder="1"/>
    <xf numFmtId="0" fontId="0" fillId="0" borderId="14" xfId="0" applyBorder="1"/>
    <xf numFmtId="3" fontId="10" fillId="0" borderId="0" xfId="0" applyNumberFormat="1" applyFont="1"/>
    <xf numFmtId="4" fontId="4" fillId="0" borderId="0" xfId="0" applyNumberFormat="1" applyFont="1"/>
    <xf numFmtId="0" fontId="18" fillId="0" borderId="0" xfId="0" applyFont="1"/>
    <xf numFmtId="0" fontId="14" fillId="0" borderId="0" xfId="0" applyFont="1"/>
    <xf numFmtId="0" fontId="7" fillId="0" borderId="11" xfId="0" applyFont="1" applyBorder="1"/>
    <xf numFmtId="0" fontId="4" fillId="0" borderId="0" xfId="0" applyFont="1"/>
    <xf numFmtId="0" fontId="15" fillId="0" borderId="0" xfId="0" applyFont="1"/>
    <xf numFmtId="0" fontId="1" fillId="0" borderId="12" xfId="0" applyFont="1" applyBorder="1"/>
    <xf numFmtId="0" fontId="1" fillId="0" borderId="0" xfId="0" applyFont="1" applyAlignment="1">
      <alignment textRotation="45" wrapText="1"/>
    </xf>
    <xf numFmtId="2" fontId="0" fillId="0" borderId="4" xfId="0" applyNumberFormat="1" applyBorder="1"/>
    <xf numFmtId="0" fontId="19" fillId="0" borderId="0" xfId="0" applyFont="1"/>
    <xf numFmtId="0" fontId="0" fillId="0" borderId="15" xfId="0" applyBorder="1"/>
    <xf numFmtId="4" fontId="10" fillId="0" borderId="0" xfId="0" applyNumberFormat="1" applyFont="1"/>
    <xf numFmtId="0" fontId="0" fillId="0" borderId="5" xfId="0" applyBorder="1"/>
    <xf numFmtId="2" fontId="0" fillId="0" borderId="13" xfId="0" applyNumberFormat="1" applyBorder="1"/>
    <xf numFmtId="0" fontId="20" fillId="0" borderId="4" xfId="0" applyFont="1" applyBorder="1"/>
    <xf numFmtId="0" fontId="17" fillId="0" borderId="4" xfId="0" applyFont="1" applyBorder="1"/>
    <xf numFmtId="0" fontId="0" fillId="0" borderId="2" xfId="0" applyBorder="1"/>
    <xf numFmtId="0" fontId="7" fillId="0" borderId="13" xfId="0" applyFont="1" applyBorder="1"/>
    <xf numFmtId="0" fontId="5" fillId="0" borderId="0" xfId="0" applyFont="1"/>
    <xf numFmtId="0" fontId="0" fillId="0" borderId="8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12" borderId="0" xfId="0" applyFont="1" applyFill="1"/>
    <xf numFmtId="0" fontId="0" fillId="12" borderId="0" xfId="0" applyFill="1"/>
    <xf numFmtId="0" fontId="1" fillId="12" borderId="0" xfId="0" applyFont="1" applyFill="1" applyAlignment="1">
      <alignment textRotation="90" wrapText="1"/>
    </xf>
    <xf numFmtId="4" fontId="0" fillId="12" borderId="0" xfId="0" applyNumberFormat="1" applyFill="1"/>
    <xf numFmtId="0" fontId="1" fillId="11" borderId="4" xfId="0" applyFont="1" applyFill="1" applyBorder="1"/>
    <xf numFmtId="4" fontId="14" fillId="0" borderId="0" xfId="0" applyNumberFormat="1" applyFont="1"/>
    <xf numFmtId="0" fontId="0" fillId="7" borderId="0" xfId="0" applyFill="1" applyAlignment="1">
      <alignment horizontal="center"/>
    </xf>
    <xf numFmtId="4" fontId="0" fillId="7" borderId="0" xfId="0" applyNumberFormat="1" applyFill="1"/>
    <xf numFmtId="0" fontId="1" fillId="13" borderId="0" xfId="0" applyFont="1" applyFill="1"/>
    <xf numFmtId="0" fontId="16" fillId="0" borderId="16" xfId="0" applyFont="1" applyBorder="1"/>
    <xf numFmtId="2" fontId="0" fillId="0" borderId="15" xfId="0" applyNumberFormat="1" applyBorder="1"/>
    <xf numFmtId="4" fontId="0" fillId="0" borderId="12" xfId="0" applyNumberFormat="1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21" fillId="0" borderId="0" xfId="0" applyFont="1"/>
    <xf numFmtId="14" fontId="2" fillId="0" borderId="0" xfId="0" applyNumberFormat="1" applyFont="1"/>
    <xf numFmtId="0" fontId="1" fillId="12" borderId="0" xfId="0" applyFont="1" applyFill="1"/>
    <xf numFmtId="4" fontId="3" fillId="12" borderId="0" xfId="0" applyNumberFormat="1" applyFont="1" applyFill="1" applyAlignment="1">
      <alignment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1" fontId="8" fillId="0" borderId="16" xfId="0" applyNumberFormat="1" applyFont="1" applyBorder="1" applyAlignment="1">
      <alignment horizontal="left"/>
    </xf>
    <xf numFmtId="0" fontId="0" fillId="3" borderId="0" xfId="0" applyFill="1"/>
    <xf numFmtId="4" fontId="2" fillId="0" borderId="0" xfId="0" applyNumberFormat="1" applyFont="1"/>
    <xf numFmtId="14" fontId="0" fillId="0" borderId="17" xfId="0" applyNumberFormat="1" applyBorder="1" applyAlignment="1">
      <alignment textRotation="90"/>
    </xf>
    <xf numFmtId="1" fontId="0" fillId="0" borderId="18" xfId="0" applyNumberFormat="1" applyBorder="1" applyAlignment="1">
      <alignment textRotation="90"/>
    </xf>
    <xf numFmtId="1" fontId="0" fillId="0" borderId="17" xfId="0" applyNumberFormat="1" applyBorder="1" applyAlignment="1">
      <alignment textRotation="90"/>
    </xf>
    <xf numFmtId="1" fontId="0" fillId="0" borderId="1" xfId="0" applyNumberFormat="1" applyBorder="1" applyAlignment="1">
      <alignment textRotation="90"/>
    </xf>
    <xf numFmtId="1" fontId="0" fillId="0" borderId="19" xfId="0" applyNumberFormat="1" applyBorder="1" applyAlignment="1">
      <alignment textRotation="90"/>
    </xf>
    <xf numFmtId="1" fontId="0" fillId="0" borderId="1" xfId="0" applyNumberFormat="1" applyBorder="1" applyAlignment="1">
      <alignment horizontal="center" textRotation="90"/>
    </xf>
    <xf numFmtId="1" fontId="0" fillId="0" borderId="0" xfId="0" applyNumberFormat="1" applyAlignment="1">
      <alignment textRotation="90"/>
    </xf>
    <xf numFmtId="1" fontId="0" fillId="0" borderId="19" xfId="0" applyNumberFormat="1" applyBorder="1" applyAlignment="1">
      <alignment textRotation="90" wrapText="1"/>
    </xf>
    <xf numFmtId="1" fontId="0" fillId="0" borderId="20" xfId="0" applyNumberFormat="1" applyBorder="1" applyAlignment="1">
      <alignment textRotation="90"/>
    </xf>
    <xf numFmtId="1" fontId="10" fillId="0" borderId="19" xfId="0" applyNumberFormat="1" applyFont="1" applyBorder="1" applyAlignment="1">
      <alignment textRotation="90"/>
    </xf>
    <xf numFmtId="1" fontId="10" fillId="0" borderId="1" xfId="0" applyNumberFormat="1" applyFont="1" applyBorder="1" applyAlignment="1">
      <alignment textRotation="90"/>
    </xf>
    <xf numFmtId="1" fontId="10" fillId="0" borderId="18" xfId="0" applyNumberFormat="1" applyFont="1" applyBorder="1" applyAlignment="1">
      <alignment textRotation="90"/>
    </xf>
    <xf numFmtId="1" fontId="10" fillId="0" borderId="0" xfId="0" applyNumberFormat="1" applyFont="1" applyAlignment="1">
      <alignment textRotation="90"/>
    </xf>
    <xf numFmtId="0" fontId="0" fillId="0" borderId="21" xfId="0" applyBorder="1"/>
    <xf numFmtId="0" fontId="0" fillId="0" borderId="22" xfId="0" applyBorder="1"/>
    <xf numFmtId="1" fontId="0" fillId="0" borderId="21" xfId="0" applyNumberFormat="1" applyBorder="1"/>
    <xf numFmtId="1" fontId="0" fillId="0" borderId="23" xfId="0" applyNumberFormat="1" applyBorder="1"/>
    <xf numFmtId="1" fontId="0" fillId="0" borderId="24" xfId="0" applyNumberFormat="1" applyBorder="1"/>
    <xf numFmtId="1" fontId="0" fillId="0" borderId="23" xfId="0" applyNumberFormat="1" applyBorder="1" applyAlignment="1">
      <alignment horizontal="center"/>
    </xf>
    <xf numFmtId="2" fontId="10" fillId="0" borderId="25" xfId="0" applyNumberFormat="1" applyFont="1" applyBorder="1"/>
    <xf numFmtId="0" fontId="0" fillId="0" borderId="23" xfId="0" applyBorder="1"/>
    <xf numFmtId="1" fontId="10" fillId="14" borderId="26" xfId="0" applyNumberFormat="1" applyFont="1" applyFill="1" applyBorder="1"/>
    <xf numFmtId="0" fontId="10" fillId="15" borderId="24" xfId="0" applyFont="1" applyFill="1" applyBorder="1"/>
    <xf numFmtId="0" fontId="10" fillId="0" borderId="0" xfId="0" applyFont="1"/>
    <xf numFmtId="1" fontId="1" fillId="0" borderId="4" xfId="0" applyNumberFormat="1" applyFont="1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14" fontId="0" fillId="0" borderId="4" xfId="0" applyNumberFormat="1" applyBorder="1"/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16" borderId="0" xfId="0" applyFill="1"/>
    <xf numFmtId="1" fontId="1" fillId="16" borderId="4" xfId="0" applyNumberFormat="1" applyFont="1" applyFill="1" applyBorder="1" applyAlignment="1">
      <alignment horizontal="left"/>
    </xf>
    <xf numFmtId="1" fontId="22" fillId="0" borderId="4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27" xfId="0" applyBorder="1"/>
    <xf numFmtId="1" fontId="1" fillId="0" borderId="2" xfId="0" applyNumberFormat="1" applyFont="1" applyBorder="1" applyAlignment="1">
      <alignment horizontal="left"/>
    </xf>
    <xf numFmtId="0" fontId="0" fillId="17" borderId="0" xfId="0" applyFill="1"/>
    <xf numFmtId="0" fontId="0" fillId="18" borderId="4" xfId="0" applyFill="1" applyBorder="1"/>
    <xf numFmtId="1" fontId="1" fillId="18" borderId="4" xfId="0" applyNumberFormat="1" applyFont="1" applyFill="1" applyBorder="1" applyAlignment="1">
      <alignment horizontal="left"/>
    </xf>
    <xf numFmtId="0" fontId="23" fillId="0" borderId="4" xfId="0" applyFont="1" applyBorder="1" applyAlignment="1">
      <alignment horizontal="right" vertical="center"/>
    </xf>
    <xf numFmtId="0" fontId="0" fillId="18" borderId="11" xfId="0" applyFill="1" applyBorder="1"/>
    <xf numFmtId="1" fontId="1" fillId="18" borderId="0" xfId="0" applyNumberFormat="1" applyFont="1" applyFill="1" applyAlignment="1">
      <alignment horizontal="left"/>
    </xf>
    <xf numFmtId="1" fontId="22" fillId="18" borderId="0" xfId="0" applyNumberFormat="1" applyFont="1" applyFill="1" applyAlignment="1">
      <alignment horizontal="left"/>
    </xf>
    <xf numFmtId="0" fontId="24" fillId="18" borderId="11" xfId="0" applyFont="1" applyFill="1" applyBorder="1"/>
    <xf numFmtId="0" fontId="0" fillId="18" borderId="0" xfId="0" applyFill="1"/>
    <xf numFmtId="0" fontId="24" fillId="12" borderId="11" xfId="0" applyFont="1" applyFill="1" applyBorder="1"/>
    <xf numFmtId="0" fontId="24" fillId="0" borderId="11" xfId="0" applyFont="1" applyBorder="1"/>
    <xf numFmtId="0" fontId="25" fillId="0" borderId="4" xfId="0" applyFont="1" applyBorder="1"/>
    <xf numFmtId="0" fontId="6" fillId="0" borderId="4" xfId="0" applyFont="1" applyBorder="1"/>
    <xf numFmtId="0" fontId="25" fillId="0" borderId="11" xfId="0" applyFont="1" applyBorder="1"/>
    <xf numFmtId="0" fontId="0" fillId="0" borderId="0" xfId="0" applyAlignment="1">
      <alignment horizontal="left"/>
    </xf>
    <xf numFmtId="0" fontId="25" fillId="7" borderId="4" xfId="0" applyFont="1" applyFill="1" applyBorder="1"/>
    <xf numFmtId="1" fontId="0" fillId="7" borderId="4" xfId="0" applyNumberFormat="1" applyFill="1" applyBorder="1"/>
    <xf numFmtId="0" fontId="0" fillId="7" borderId="4" xfId="0" applyFill="1" applyBorder="1" applyAlignment="1">
      <alignment horizontal="right"/>
    </xf>
    <xf numFmtId="0" fontId="0" fillId="7" borderId="4" xfId="0" applyFill="1" applyBorder="1" applyAlignment="1">
      <alignment horizontal="left"/>
    </xf>
    <xf numFmtId="0" fontId="0" fillId="7" borderId="4" xfId="0" applyFill="1" applyBorder="1" applyAlignment="1">
      <alignment horizontal="center"/>
    </xf>
    <xf numFmtId="0" fontId="0" fillId="7" borderId="4" xfId="0" applyFill="1" applyBorder="1"/>
    <xf numFmtId="14" fontId="0" fillId="7" borderId="4" xfId="0" applyNumberForma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10" fillId="7" borderId="0" xfId="0" applyFont="1" applyFill="1" applyAlignment="1">
      <alignment horizontal="left"/>
    </xf>
    <xf numFmtId="14" fontId="0" fillId="7" borderId="0" xfId="0" applyNumberFormat="1" applyFill="1"/>
    <xf numFmtId="1" fontId="1" fillId="7" borderId="0" xfId="0" applyNumberFormat="1" applyFont="1" applyFill="1" applyAlignment="1">
      <alignment wrapText="1"/>
    </xf>
    <xf numFmtId="0" fontId="1" fillId="7" borderId="0" xfId="0" applyFont="1" applyFill="1"/>
    <xf numFmtId="4" fontId="1" fillId="7" borderId="0" xfId="0" applyNumberFormat="1" applyFont="1" applyFill="1"/>
    <xf numFmtId="1" fontId="0" fillId="7" borderId="0" xfId="0" applyNumberFormat="1" applyFill="1" applyAlignment="1">
      <alignment wrapText="1"/>
    </xf>
    <xf numFmtId="1" fontId="0" fillId="7" borderId="0" xfId="0" applyNumberFormat="1" applyFill="1"/>
    <xf numFmtId="0" fontId="0" fillId="13" borderId="0" xfId="0" applyFill="1"/>
    <xf numFmtId="0" fontId="15" fillId="13" borderId="0" xfId="0" applyFont="1" applyFill="1"/>
    <xf numFmtId="0" fontId="0" fillId="13" borderId="0" xfId="0" applyFill="1" applyAlignment="1">
      <alignment horizontal="center"/>
    </xf>
    <xf numFmtId="0" fontId="26" fillId="0" borderId="0" xfId="0" applyFont="1"/>
    <xf numFmtId="0" fontId="2" fillId="0" borderId="4" xfId="0" applyFont="1" applyBorder="1"/>
    <xf numFmtId="0" fontId="2" fillId="0" borderId="11" xfId="0" applyFont="1" applyBorder="1"/>
    <xf numFmtId="0" fontId="16" fillId="0" borderId="0" xfId="0" applyFont="1" applyAlignment="1">
      <alignment horizontal="right"/>
    </xf>
    <xf numFmtId="0" fontId="16" fillId="0" borderId="11" xfId="0" applyFont="1" applyBorder="1"/>
    <xf numFmtId="0" fontId="16" fillId="0" borderId="12" xfId="0" applyFont="1" applyBorder="1"/>
    <xf numFmtId="4" fontId="16" fillId="0" borderId="16" xfId="0" applyNumberFormat="1" applyFont="1" applyBorder="1"/>
    <xf numFmtId="0" fontId="16" fillId="0" borderId="13" xfId="0" applyFont="1" applyBorder="1"/>
    <xf numFmtId="0" fontId="0" fillId="0" borderId="16" xfId="0" applyBorder="1"/>
    <xf numFmtId="164" fontId="16" fillId="0" borderId="16" xfId="0" applyNumberFormat="1" applyFont="1" applyBorder="1"/>
    <xf numFmtId="0" fontId="27" fillId="0" borderId="0" xfId="0" applyFont="1"/>
    <xf numFmtId="0" fontId="2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1" fontId="16" fillId="0" borderId="0" xfId="0" applyNumberFormat="1" applyFont="1"/>
    <xf numFmtId="0" fontId="16" fillId="0" borderId="0" xfId="0" applyFont="1"/>
    <xf numFmtId="4" fontId="26" fillId="0" borderId="0" xfId="0" applyNumberFormat="1" applyFont="1"/>
    <xf numFmtId="0" fontId="7" fillId="13" borderId="0" xfId="0" applyFont="1" applyFill="1"/>
    <xf numFmtId="0" fontId="28" fillId="0" borderId="0" xfId="0" applyFont="1"/>
    <xf numFmtId="0" fontId="18" fillId="0" borderId="0" xfId="0" applyFont="1" applyAlignment="1">
      <alignment horizontal="right"/>
    </xf>
    <xf numFmtId="0" fontId="29" fillId="13" borderId="0" xfId="0" applyFont="1" applyFill="1"/>
    <xf numFmtId="0" fontId="30" fillId="13" borderId="0" xfId="0" applyFont="1" applyFill="1"/>
    <xf numFmtId="0" fontId="26" fillId="13" borderId="0" xfId="0" applyFont="1" applyFill="1"/>
    <xf numFmtId="0" fontId="31" fillId="0" borderId="0" xfId="0" applyFont="1"/>
    <xf numFmtId="14" fontId="26" fillId="0" borderId="0" xfId="0" applyNumberFormat="1" applyFont="1"/>
    <xf numFmtId="0" fontId="27" fillId="13" borderId="0" xfId="0" applyFont="1" applyFill="1"/>
    <xf numFmtId="0" fontId="38" fillId="0" borderId="0" xfId="0" applyFont="1"/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5b9cae55e3d88f0/BACKUP-YU/S_BkUp251207/NIPPON/MALLETGOLF/23o.%20CAMP.%20BRASILEIRO2026/DraftCalculoHcFev-Dez2026PorEquipe_16.08.2026-007.xls" TargetMode="External"/><Relationship Id="rId1" Type="http://schemas.openxmlformats.org/officeDocument/2006/relationships/externalLinkPath" Target="DraftCalculoHcFev-Dez2026PorEquipe_16.08.2026-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vulgaHC Jun-Dez2023_18112023"/>
      <sheetName val="DivulgaHC Jan-Dez2024_11102024"/>
      <sheetName val="DivulgaHC Mar-Dez2025_27.03.25"/>
      <sheetName val="DivulgaFev-Dez2026_11022026"/>
      <sheetName val="DivulgaFev-Dez2026_16022026"/>
      <sheetName val="DivulgaFev-Dez2026_06032026"/>
      <sheetName val="DivulgaFev-Dez2026_17052026"/>
      <sheetName val="DivulgaFev-Dez2026_05062026"/>
      <sheetName val="DivulgaFev-Dez2026_07082026"/>
      <sheetName val="PorEquipeHC 20aa_ddmmaaaa"/>
      <sheetName val="Classif.Gross ddmmaaaa"/>
      <sheetName val="Classif.Net ddmmaaaa"/>
      <sheetName val="Classif.EQUIPE-Net ddmmaaaa"/>
      <sheetName val="Class.Equipe Gross+Net ddmmaaaa"/>
      <sheetName val="Cla.grossSÓIndivEtapaddmmaaaa"/>
      <sheetName val="ClassificaFinaGross-22ºBra-2025"/>
      <sheetName val="ClassificaFinalNet-22ºBra-2025"/>
      <sheetName val="ClassificaFinalEqNet-22ºBra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No. DA FEDERAÇÃO</v>
          </cell>
          <cell r="CG3" t="str">
            <v>PAGTO FEDERAÇÃO</v>
          </cell>
          <cell r="EC3" t="str">
            <v>No. DA FEDERAÇÃO</v>
          </cell>
          <cell r="ED3">
            <v>0</v>
          </cell>
          <cell r="EE3" t="str">
            <v>NOME</v>
          </cell>
          <cell r="EF3" t="str">
            <v>SEXO</v>
          </cell>
          <cell r="EG3" t="str">
            <v>TIME</v>
          </cell>
          <cell r="EH3" t="str">
            <v>NASCIMENTO</v>
          </cell>
          <cell r="EI3" t="str">
            <v xml:space="preserve"> HC Fev-Dez2026</v>
          </cell>
          <cell r="EJ3" t="str">
            <v xml:space="preserve"> Cat. Fev-Dez. 2026</v>
          </cell>
          <cell r="EK3" t="str">
            <v>Cat. NSR, SR, MR (Fev-Dez2026)</v>
          </cell>
          <cell r="EL3" t="str">
            <v>JOGO01</v>
          </cell>
          <cell r="EM3" t="str">
            <v>JOGO02</v>
          </cell>
          <cell r="EN3" t="str">
            <v>JOGO03</v>
          </cell>
          <cell r="EO3" t="str">
            <v>JOGO04</v>
          </cell>
          <cell r="EP3" t="str">
            <v>JOGO05</v>
          </cell>
          <cell r="EQ3" t="str">
            <v>JOGO06</v>
          </cell>
          <cell r="ER3" t="str">
            <v>JOGO07</v>
          </cell>
          <cell r="ES3" t="str">
            <v>JOGO08</v>
          </cell>
          <cell r="ET3" t="str">
            <v>JOGO09</v>
          </cell>
          <cell r="EU3" t="str">
            <v>JOGO10</v>
          </cell>
          <cell r="FU3" t="str">
            <v>Etapas Realiz. X Efetiv. Jogadas</v>
          </cell>
          <cell r="FV3" t="str">
            <v>23o. Bra Final:Gross: 7 Melhores de 10 Etas/Net:10 Etas</v>
          </cell>
          <cell r="GN3" t="str">
            <v>"Soma  de menores pontuações Gross"</v>
          </cell>
        </row>
        <row r="4">
          <cell r="EI4">
            <v>1</v>
          </cell>
          <cell r="EL4">
            <v>1</v>
          </cell>
          <cell r="EM4">
            <v>1</v>
          </cell>
          <cell r="EN4">
            <v>1</v>
          </cell>
          <cell r="EO4">
            <v>1</v>
          </cell>
          <cell r="EP4">
            <v>1</v>
          </cell>
          <cell r="EQ4">
            <v>1</v>
          </cell>
          <cell r="ER4">
            <v>1</v>
          </cell>
          <cell r="GN4">
            <v>6</v>
          </cell>
        </row>
        <row r="5">
          <cell r="EC5" t="str">
            <v>002</v>
          </cell>
        </row>
        <row r="1003">
          <cell r="GS1003" t="e">
            <v>#DIV/0!</v>
          </cell>
        </row>
        <row r="1004">
          <cell r="H1004">
            <v>22953</v>
          </cell>
          <cell r="I1004">
            <v>20043</v>
          </cell>
          <cell r="J1004">
            <v>22118</v>
          </cell>
          <cell r="K1004">
            <v>19474</v>
          </cell>
          <cell r="L1004">
            <v>24585</v>
          </cell>
          <cell r="M1004">
            <v>21475</v>
          </cell>
          <cell r="N1004">
            <v>23111</v>
          </cell>
          <cell r="O1004">
            <v>20199</v>
          </cell>
          <cell r="P1004">
            <v>24297</v>
          </cell>
          <cell r="Q1004">
            <v>21199</v>
          </cell>
          <cell r="R1004">
            <v>24143</v>
          </cell>
          <cell r="S1004">
            <v>21121</v>
          </cell>
          <cell r="T1004">
            <v>22444</v>
          </cell>
          <cell r="U1004">
            <v>19596</v>
          </cell>
          <cell r="V1004">
            <v>22068</v>
          </cell>
          <cell r="W1004">
            <v>19492</v>
          </cell>
          <cell r="X1004">
            <v>22075</v>
          </cell>
          <cell r="Y1004">
            <v>19433</v>
          </cell>
          <cell r="Z1004">
            <v>0</v>
          </cell>
          <cell r="AA100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C41E-D2CB-4C41-8C32-9674D21867CE}">
  <sheetPr codeName="Sheet34"/>
  <dimension ref="A1:GM1122"/>
  <sheetViews>
    <sheetView tabSelected="1" zoomScale="70" zoomScaleNormal="70" workbookViewId="0">
      <selection activeCell="EL618" sqref="EL618"/>
    </sheetView>
  </sheetViews>
  <sheetFormatPr defaultRowHeight="13.2" x14ac:dyDescent="0.25"/>
  <cols>
    <col min="1" max="1" width="2.5546875" customWidth="1"/>
    <col min="2" max="2" width="5" hidden="1" customWidth="1"/>
    <col min="3" max="4" width="0" hidden="1" customWidth="1"/>
    <col min="5" max="5" width="5.109375" hidden="1" customWidth="1"/>
    <col min="6" max="6" width="8.21875" hidden="1" customWidth="1"/>
    <col min="7" max="7" width="11.33203125" style="15" hidden="1" customWidth="1"/>
    <col min="8" max="8" width="3.77734375" hidden="1" customWidth="1"/>
    <col min="9" max="9" width="4.77734375" hidden="1" customWidth="1"/>
    <col min="10" max="10" width="3.44140625" hidden="1" customWidth="1"/>
    <col min="11" max="12" width="4.77734375" hidden="1" customWidth="1"/>
    <col min="13" max="13" width="5.5546875" hidden="1" customWidth="1"/>
    <col min="14" max="14" width="4.77734375" hidden="1" customWidth="1"/>
    <col min="15" max="15" width="5.77734375" hidden="1" customWidth="1"/>
    <col min="16" max="16" width="6" hidden="1" customWidth="1"/>
    <col min="17" max="17" width="4.21875" hidden="1" customWidth="1"/>
    <col min="18" max="19" width="4.77734375" hidden="1" customWidth="1"/>
    <col min="20" max="20" width="7.33203125" hidden="1" customWidth="1"/>
    <col min="21" max="23" width="4.77734375" hidden="1" customWidth="1"/>
    <col min="24" max="24" width="5.88671875" hidden="1" customWidth="1"/>
    <col min="25" max="25" width="3.77734375" hidden="1" customWidth="1"/>
    <col min="26" max="27" width="4.77734375" hidden="1" customWidth="1"/>
    <col min="28" max="28" width="6.33203125" hidden="1" customWidth="1"/>
    <col min="29" max="29" width="3.77734375" hidden="1" customWidth="1"/>
    <col min="30" max="31" width="4.77734375" hidden="1" customWidth="1"/>
    <col min="32" max="32" width="5" hidden="1" customWidth="1"/>
    <col min="33" max="35" width="4.77734375" hidden="1" customWidth="1"/>
    <col min="36" max="36" width="5.44140625" hidden="1" customWidth="1"/>
    <col min="37" max="37" width="3.44140625" hidden="1" customWidth="1"/>
    <col min="38" max="39" width="4.77734375" hidden="1" customWidth="1"/>
    <col min="40" max="40" width="5.5546875" hidden="1" customWidth="1"/>
    <col min="41" max="42" width="3.77734375" hidden="1" customWidth="1"/>
    <col min="43" max="43" width="3.33203125" hidden="1" customWidth="1"/>
    <col min="44" max="44" width="4.33203125" hidden="1" customWidth="1"/>
    <col min="45" max="46" width="3.21875" hidden="1" customWidth="1"/>
    <col min="47" max="47" width="4.77734375" hidden="1" customWidth="1"/>
    <col min="48" max="48" width="4.6640625" hidden="1" customWidth="1"/>
    <col min="49" max="49" width="3.6640625" hidden="1" customWidth="1"/>
    <col min="50" max="50" width="3.5546875" hidden="1" customWidth="1"/>
    <col min="51" max="51" width="4.77734375" hidden="1" customWidth="1"/>
    <col min="52" max="52" width="3.6640625" hidden="1" customWidth="1"/>
    <col min="53" max="53" width="4.33203125" hidden="1" customWidth="1"/>
    <col min="54" max="54" width="3.44140625" hidden="1" customWidth="1"/>
    <col min="55" max="55" width="4.77734375" hidden="1" customWidth="1"/>
    <col min="56" max="56" width="5.5546875" hidden="1" customWidth="1"/>
    <col min="57" max="57" width="6.77734375" style="22" hidden="1" customWidth="1"/>
    <col min="58" max="58" width="3.77734375" style="18" hidden="1" customWidth="1"/>
    <col min="59" max="59" width="7.21875" style="18" hidden="1" customWidth="1"/>
    <col min="60" max="60" width="3.77734375" style="24" hidden="1" customWidth="1"/>
    <col min="61" max="61" width="10.33203125" hidden="1" customWidth="1"/>
    <col min="62" max="62" width="8.77734375" hidden="1" customWidth="1"/>
    <col min="63" max="63" width="8.21875" hidden="1" customWidth="1"/>
    <col min="64" max="64" width="7.77734375" hidden="1" customWidth="1"/>
    <col min="65" max="65" width="10.77734375" hidden="1" customWidth="1"/>
    <col min="66" max="66" width="10.33203125" hidden="1" customWidth="1"/>
    <col min="67" max="67" width="6" hidden="1" customWidth="1"/>
    <col min="68" max="70" width="0" hidden="1" customWidth="1"/>
    <col min="71" max="77" width="1.6640625" hidden="1" customWidth="1"/>
    <col min="78" max="78" width="2.21875" hidden="1" customWidth="1"/>
    <col min="79" max="79" width="2.6640625" hidden="1" customWidth="1"/>
    <col min="80" max="80" width="4.77734375" hidden="1" customWidth="1"/>
    <col min="81" max="81" width="11.5546875" hidden="1" customWidth="1"/>
    <col min="82" max="82" width="0" hidden="1" customWidth="1"/>
    <col min="83" max="83" width="4.109375" hidden="1" customWidth="1"/>
    <col min="84" max="84" width="8.109375" hidden="1" customWidth="1"/>
    <col min="85" max="85" width="10.5546875" hidden="1" customWidth="1"/>
    <col min="86" max="103" width="0" hidden="1" customWidth="1"/>
    <col min="104" max="104" width="5.6640625" hidden="1" customWidth="1"/>
    <col min="105" max="105" width="6.6640625" hidden="1" customWidth="1"/>
    <col min="106" max="106" width="8.33203125" hidden="1" customWidth="1"/>
    <col min="107" max="107" width="0" hidden="1" customWidth="1"/>
    <col min="108" max="108" width="6.6640625" hidden="1" customWidth="1"/>
    <col min="109" max="116" width="0" hidden="1" customWidth="1"/>
    <col min="120" max="120" width="0" hidden="1" customWidth="1"/>
    <col min="123" max="124" width="0" hidden="1" customWidth="1"/>
    <col min="127" max="128" width="0" hidden="1" customWidth="1"/>
    <col min="131" max="132" width="0" hidden="1" customWidth="1"/>
    <col min="135" max="135" width="0" hidden="1" customWidth="1"/>
    <col min="136" max="136" width="4.21875" hidden="1" customWidth="1"/>
    <col min="137" max="137" width="4.5546875" customWidth="1"/>
    <col min="138" max="138" width="5.6640625" customWidth="1"/>
    <col min="139" max="139" width="3.77734375" hidden="1" customWidth="1"/>
    <col min="140" max="140" width="5.109375" hidden="1" customWidth="1"/>
    <col min="141" max="141" width="6.33203125" customWidth="1"/>
    <col min="142" max="142" width="4.77734375" customWidth="1"/>
    <col min="143" max="143" width="4.5546875" hidden="1" customWidth="1"/>
    <col min="146" max="147" width="0" hidden="1" customWidth="1"/>
    <col min="150" max="151" width="0" hidden="1" customWidth="1"/>
    <col min="152" max="152" width="7.77734375" customWidth="1"/>
    <col min="153" max="153" width="5.44140625" customWidth="1"/>
    <col min="154" max="154" width="5.77734375" hidden="1" customWidth="1"/>
    <col min="155" max="155" width="0" hidden="1" customWidth="1"/>
    <col min="156" max="156" width="9.5546875" customWidth="1"/>
    <col min="157" max="157" width="5" customWidth="1"/>
    <col min="158" max="158" width="8.44140625" hidden="1" customWidth="1"/>
    <col min="159" max="159" width="12.21875" hidden="1" customWidth="1"/>
    <col min="160" max="160" width="5" hidden="1" customWidth="1"/>
    <col min="161" max="161" width="5.77734375" hidden="1" customWidth="1"/>
    <col min="162" max="162" width="4.21875" hidden="1" customWidth="1"/>
    <col min="163" max="163" width="5.21875" hidden="1" customWidth="1"/>
    <col min="164" max="164" width="5.44140625" hidden="1" customWidth="1"/>
    <col min="165" max="165" width="7.5546875" hidden="1" customWidth="1"/>
    <col min="166" max="166" width="4" hidden="1" customWidth="1"/>
    <col min="167" max="167" width="0.88671875" hidden="1" customWidth="1"/>
    <col min="168" max="168" width="5.6640625" hidden="1" customWidth="1"/>
    <col min="169" max="169" width="6.21875" hidden="1" customWidth="1"/>
    <col min="170" max="170" width="9.6640625" customWidth="1"/>
    <col min="171" max="171" width="9.5546875" customWidth="1"/>
    <col min="172" max="172" width="6.5546875" customWidth="1"/>
    <col min="173" max="173" width="2.109375" customWidth="1"/>
    <col min="174" max="174" width="3.77734375" customWidth="1"/>
    <col min="175" max="175" width="3.44140625" hidden="1" customWidth="1"/>
    <col min="176" max="176" width="2.77734375" hidden="1" customWidth="1"/>
    <col min="177" max="177" width="3.21875" hidden="1" customWidth="1"/>
    <col min="178" max="178" width="2" hidden="1" customWidth="1"/>
    <col min="179" max="179" width="2.5546875" hidden="1" customWidth="1"/>
    <col min="180" max="180" width="5.21875" hidden="1" customWidth="1"/>
    <col min="181" max="181" width="13.21875" hidden="1" customWidth="1"/>
    <col min="182" max="182" width="15.44140625" hidden="1" customWidth="1"/>
    <col min="183" max="183" width="3.77734375" hidden="1" customWidth="1"/>
    <col min="184" max="184" width="6.77734375" hidden="1" customWidth="1"/>
    <col min="185" max="185" width="12.21875" hidden="1" customWidth="1"/>
    <col min="186" max="186" width="3.77734375" hidden="1" customWidth="1"/>
    <col min="187" max="188" width="3.21875" hidden="1" customWidth="1"/>
    <col min="189" max="189" width="2.77734375" hidden="1" customWidth="1"/>
    <col min="190" max="190" width="4.77734375" customWidth="1"/>
    <col min="191" max="191" width="6.21875" customWidth="1"/>
    <col min="192" max="192" width="6.109375" customWidth="1"/>
    <col min="193" max="193" width="5.6640625" customWidth="1"/>
    <col min="194" max="194" width="7.44140625" customWidth="1"/>
    <col min="195" max="195" width="4.77734375" customWidth="1"/>
    <col min="196" max="196" width="7" customWidth="1"/>
    <col min="197" max="197" width="5.5546875" customWidth="1"/>
    <col min="198" max="198" width="7.77734375" customWidth="1"/>
    <col min="199" max="199" width="3.77734375" customWidth="1"/>
    <col min="200" max="200" width="6" customWidth="1"/>
    <col min="201" max="201" width="5.77734375" customWidth="1"/>
    <col min="202" max="202" width="8" customWidth="1"/>
    <col min="203" max="203" width="3.77734375" customWidth="1"/>
    <col min="204" max="204" width="6.88671875" customWidth="1"/>
    <col min="205" max="205" width="5.77734375" customWidth="1"/>
    <col min="206" max="206" width="7.21875" customWidth="1"/>
    <col min="207" max="207" width="3.88671875" customWidth="1"/>
    <col min="208" max="208" width="7.21875" customWidth="1"/>
    <col min="209" max="209" width="6.6640625" customWidth="1"/>
    <col min="210" max="210" width="8" customWidth="1"/>
    <col min="211" max="211" width="3.77734375" customWidth="1"/>
    <col min="212" max="212" width="6" customWidth="1"/>
    <col min="213" max="213" width="6.77734375" customWidth="1"/>
    <col min="214" max="214" width="8.21875" customWidth="1"/>
    <col min="215" max="215" width="3.77734375" customWidth="1"/>
    <col min="216" max="216" width="6.33203125" customWidth="1"/>
    <col min="217" max="217" width="6.21875" customWidth="1"/>
    <col min="218" max="218" width="7.21875" customWidth="1"/>
    <col min="219" max="219" width="4.77734375" customWidth="1"/>
    <col min="220" max="220" width="6.21875" customWidth="1"/>
    <col min="221" max="221" width="6" customWidth="1"/>
    <col min="222" max="222" width="7.77734375" customWidth="1"/>
    <col min="223" max="223" width="3.77734375" customWidth="1"/>
    <col min="224" max="224" width="7" customWidth="1"/>
    <col min="225" max="225" width="6.5546875" customWidth="1"/>
    <col min="226" max="226" width="7.77734375" customWidth="1"/>
    <col min="227" max="227" width="5" customWidth="1"/>
    <col min="228" max="228" width="6.88671875" customWidth="1"/>
    <col min="229" max="229" width="6.21875" customWidth="1"/>
    <col min="230" max="230" width="7.77734375" customWidth="1"/>
    <col min="231" max="231" width="4.5546875" customWidth="1"/>
    <col min="232" max="232" width="3" customWidth="1"/>
    <col min="233" max="233" width="4.44140625" customWidth="1"/>
    <col min="234" max="234" width="5.21875" customWidth="1"/>
    <col min="235" max="235" width="6.77734375" customWidth="1"/>
    <col min="236" max="236" width="2.5546875" customWidth="1"/>
    <col min="237" max="255" width="0.5546875" customWidth="1"/>
    <col min="256" max="256" width="2.77734375" customWidth="1"/>
    <col min="257" max="257" width="2.5546875" customWidth="1"/>
    <col min="258" max="258" width="5" customWidth="1"/>
    <col min="261" max="261" width="5.109375" customWidth="1"/>
    <col min="262" max="262" width="8.21875" customWidth="1"/>
    <col min="263" max="263" width="11.33203125" customWidth="1"/>
    <col min="264" max="264" width="3.77734375" customWidth="1"/>
    <col min="265" max="265" width="4.77734375" customWidth="1"/>
    <col min="266" max="266" width="3.44140625" customWidth="1"/>
    <col min="267" max="268" width="4.77734375" customWidth="1"/>
    <col min="269" max="269" width="5.5546875" customWidth="1"/>
    <col min="270" max="270" width="4.77734375" customWidth="1"/>
    <col min="271" max="271" width="5.77734375" customWidth="1"/>
    <col min="272" max="272" width="6" customWidth="1"/>
    <col min="273" max="273" width="4.21875" customWidth="1"/>
    <col min="274" max="275" width="4.77734375" customWidth="1"/>
    <col min="276" max="276" width="7.33203125" customWidth="1"/>
    <col min="277" max="279" width="4.77734375" customWidth="1"/>
    <col min="280" max="280" width="5.88671875" customWidth="1"/>
    <col min="281" max="281" width="3.77734375" customWidth="1"/>
    <col min="282" max="283" width="4.77734375" customWidth="1"/>
    <col min="284" max="284" width="6.33203125" customWidth="1"/>
    <col min="285" max="285" width="3.77734375" customWidth="1"/>
    <col min="286" max="287" width="4.77734375" customWidth="1"/>
    <col min="288" max="288" width="5" customWidth="1"/>
    <col min="289" max="291" width="4.77734375" customWidth="1"/>
    <col min="292" max="292" width="5.44140625" customWidth="1"/>
    <col min="293" max="293" width="3.44140625" customWidth="1"/>
    <col min="294" max="295" width="4.77734375" customWidth="1"/>
    <col min="296" max="296" width="5.5546875" customWidth="1"/>
    <col min="297" max="298" width="3.77734375" customWidth="1"/>
    <col min="299" max="299" width="3.33203125" customWidth="1"/>
    <col min="300" max="300" width="4.33203125" customWidth="1"/>
    <col min="301" max="302" width="3.21875" customWidth="1"/>
    <col min="303" max="303" width="4.77734375" customWidth="1"/>
    <col min="304" max="304" width="4.6640625" customWidth="1"/>
    <col min="305" max="305" width="3.6640625" customWidth="1"/>
    <col min="306" max="306" width="3.5546875" customWidth="1"/>
    <col min="307" max="307" width="4.77734375" customWidth="1"/>
    <col min="308" max="308" width="3.6640625" customWidth="1"/>
    <col min="309" max="309" width="4.33203125" customWidth="1"/>
    <col min="310" max="310" width="3.44140625" customWidth="1"/>
    <col min="311" max="311" width="4.77734375" customWidth="1"/>
    <col min="312" max="312" width="5.5546875" customWidth="1"/>
    <col min="313" max="313" width="6.77734375" customWidth="1"/>
    <col min="314" max="314" width="3.77734375" customWidth="1"/>
    <col min="315" max="315" width="7.21875" customWidth="1"/>
    <col min="316" max="316" width="3.77734375" customWidth="1"/>
    <col min="317" max="317" width="10.33203125" customWidth="1"/>
    <col min="318" max="318" width="8.77734375" customWidth="1"/>
    <col min="319" max="319" width="8.21875" customWidth="1"/>
    <col min="320" max="320" width="7.77734375" customWidth="1"/>
    <col min="321" max="321" width="10.77734375" customWidth="1"/>
    <col min="322" max="322" width="10.33203125" customWidth="1"/>
    <col min="323" max="323" width="6" customWidth="1"/>
    <col min="327" max="333" width="1.6640625" customWidth="1"/>
    <col min="334" max="334" width="2.21875" customWidth="1"/>
    <col min="335" max="335" width="2.6640625" customWidth="1"/>
    <col min="336" max="336" width="4.77734375" customWidth="1"/>
    <col min="337" max="337" width="11.5546875" customWidth="1"/>
    <col min="339" max="339" width="4.109375" customWidth="1"/>
    <col min="340" max="340" width="8.109375" customWidth="1"/>
    <col min="341" max="341" width="10.5546875" customWidth="1"/>
    <col min="360" max="360" width="5.6640625" customWidth="1"/>
    <col min="361" max="361" width="6.6640625" customWidth="1"/>
    <col min="362" max="362" width="8.33203125" customWidth="1"/>
    <col min="364" max="364" width="6.6640625" customWidth="1"/>
    <col min="392" max="392" width="4.21875" customWidth="1"/>
    <col min="393" max="393" width="4.5546875" customWidth="1"/>
    <col min="394" max="394" width="5.6640625" customWidth="1"/>
    <col min="395" max="395" width="3.77734375" customWidth="1"/>
    <col min="396" max="397" width="5.109375" customWidth="1"/>
    <col min="398" max="398" width="4.77734375" customWidth="1"/>
    <col min="399" max="399" width="4.5546875" customWidth="1"/>
    <col min="408" max="408" width="7.77734375" customWidth="1"/>
    <col min="409" max="409" width="5.44140625" customWidth="1"/>
    <col min="410" max="410" width="5.77734375" customWidth="1"/>
    <col min="412" max="412" width="9.5546875" customWidth="1"/>
    <col min="413" max="413" width="3.77734375" customWidth="1"/>
    <col min="414" max="414" width="8.44140625" customWidth="1"/>
    <col min="415" max="415" width="12.21875" customWidth="1"/>
    <col min="416" max="416" width="5" customWidth="1"/>
    <col min="417" max="417" width="5.77734375" customWidth="1"/>
    <col min="418" max="418" width="4.21875" customWidth="1"/>
    <col min="419" max="419" width="5.21875" customWidth="1"/>
    <col min="420" max="420" width="5.44140625" customWidth="1"/>
    <col min="421" max="421" width="7.5546875" customWidth="1"/>
    <col min="422" max="422" width="4" customWidth="1"/>
    <col min="423" max="423" width="4.21875" customWidth="1"/>
    <col min="424" max="424" width="3.5546875" customWidth="1"/>
    <col min="425" max="425" width="3.6640625" customWidth="1"/>
    <col min="426" max="426" width="3.77734375" customWidth="1"/>
    <col min="427" max="427" width="3.6640625" customWidth="1"/>
    <col min="428" max="428" width="3.44140625" customWidth="1"/>
    <col min="429" max="429" width="3.5546875" customWidth="1"/>
    <col min="430" max="430" width="3.77734375" customWidth="1"/>
    <col min="431" max="431" width="3.44140625" customWidth="1"/>
    <col min="432" max="432" width="2.77734375" customWidth="1"/>
    <col min="433" max="433" width="3.21875" customWidth="1"/>
    <col min="434" max="434" width="2" customWidth="1"/>
    <col min="435" max="435" width="2.5546875" customWidth="1"/>
    <col min="436" max="436" width="5.21875" customWidth="1"/>
    <col min="437" max="437" width="13.21875" customWidth="1"/>
    <col min="438" max="438" width="15.44140625" customWidth="1"/>
    <col min="439" max="439" width="3.77734375" customWidth="1"/>
    <col min="440" max="440" width="6.77734375" customWidth="1"/>
    <col min="441" max="441" width="12.21875" customWidth="1"/>
    <col min="442" max="442" width="3.77734375" customWidth="1"/>
    <col min="443" max="444" width="3.21875" customWidth="1"/>
    <col min="445" max="445" width="2.77734375" customWidth="1"/>
    <col min="446" max="446" width="4.77734375" customWidth="1"/>
    <col min="447" max="447" width="6.21875" customWidth="1"/>
    <col min="448" max="448" width="6.109375" customWidth="1"/>
    <col min="449" max="449" width="5.6640625" customWidth="1"/>
    <col min="450" max="450" width="7.44140625" customWidth="1"/>
    <col min="451" max="451" width="4.77734375" customWidth="1"/>
    <col min="452" max="452" width="7" customWidth="1"/>
    <col min="453" max="453" width="5.5546875" customWidth="1"/>
    <col min="454" max="454" width="7.77734375" customWidth="1"/>
    <col min="455" max="455" width="3.77734375" customWidth="1"/>
    <col min="456" max="456" width="6" customWidth="1"/>
    <col min="457" max="457" width="5.77734375" customWidth="1"/>
    <col min="458" max="458" width="8" customWidth="1"/>
    <col min="459" max="459" width="3.77734375" customWidth="1"/>
    <col min="460" max="460" width="6.88671875" customWidth="1"/>
    <col min="461" max="461" width="5.77734375" customWidth="1"/>
    <col min="462" max="462" width="7.21875" customWidth="1"/>
    <col min="463" max="463" width="3.88671875" customWidth="1"/>
    <col min="464" max="464" width="7.21875" customWidth="1"/>
    <col min="465" max="465" width="6.6640625" customWidth="1"/>
    <col min="466" max="466" width="8" customWidth="1"/>
    <col min="467" max="467" width="3.77734375" customWidth="1"/>
    <col min="468" max="468" width="6" customWidth="1"/>
    <col min="469" max="469" width="6.77734375" customWidth="1"/>
    <col min="470" max="470" width="8.21875" customWidth="1"/>
    <col min="471" max="471" width="3.77734375" customWidth="1"/>
    <col min="472" max="472" width="6.33203125" customWidth="1"/>
    <col min="473" max="473" width="6.21875" customWidth="1"/>
    <col min="474" max="474" width="7.21875" customWidth="1"/>
    <col min="475" max="475" width="4.77734375" customWidth="1"/>
    <col min="476" max="476" width="6.21875" customWidth="1"/>
    <col min="477" max="477" width="6" customWidth="1"/>
    <col min="478" max="478" width="7.77734375" customWidth="1"/>
    <col min="479" max="479" width="3.77734375" customWidth="1"/>
    <col min="480" max="480" width="7" customWidth="1"/>
    <col min="481" max="481" width="6.5546875" customWidth="1"/>
    <col min="482" max="482" width="7.77734375" customWidth="1"/>
    <col min="483" max="483" width="5" customWidth="1"/>
    <col min="484" max="484" width="6.88671875" customWidth="1"/>
    <col min="485" max="485" width="6.21875" customWidth="1"/>
    <col min="486" max="486" width="7.77734375" customWidth="1"/>
    <col min="487" max="487" width="4.5546875" customWidth="1"/>
    <col min="488" max="488" width="3" customWidth="1"/>
    <col min="489" max="489" width="4.44140625" customWidth="1"/>
    <col min="490" max="490" width="5.21875" customWidth="1"/>
    <col min="491" max="491" width="6.77734375" customWidth="1"/>
    <col min="492" max="492" width="2.5546875" customWidth="1"/>
    <col min="493" max="511" width="0.5546875" customWidth="1"/>
    <col min="512" max="512" width="2.77734375" customWidth="1"/>
    <col min="513" max="513" width="2.5546875" customWidth="1"/>
    <col min="514" max="514" width="5" customWidth="1"/>
    <col min="517" max="517" width="5.109375" customWidth="1"/>
    <col min="518" max="518" width="8.21875" customWidth="1"/>
    <col min="519" max="519" width="11.33203125" customWidth="1"/>
    <col min="520" max="520" width="3.77734375" customWidth="1"/>
    <col min="521" max="521" width="4.77734375" customWidth="1"/>
    <col min="522" max="522" width="3.44140625" customWidth="1"/>
    <col min="523" max="524" width="4.77734375" customWidth="1"/>
    <col min="525" max="525" width="5.5546875" customWidth="1"/>
    <col min="526" max="526" width="4.77734375" customWidth="1"/>
    <col min="527" max="527" width="5.77734375" customWidth="1"/>
    <col min="528" max="528" width="6" customWidth="1"/>
    <col min="529" max="529" width="4.21875" customWidth="1"/>
    <col min="530" max="531" width="4.77734375" customWidth="1"/>
    <col min="532" max="532" width="7.33203125" customWidth="1"/>
    <col min="533" max="535" width="4.77734375" customWidth="1"/>
    <col min="536" max="536" width="5.88671875" customWidth="1"/>
    <col min="537" max="537" width="3.77734375" customWidth="1"/>
    <col min="538" max="539" width="4.77734375" customWidth="1"/>
    <col min="540" max="540" width="6.33203125" customWidth="1"/>
    <col min="541" max="541" width="3.77734375" customWidth="1"/>
    <col min="542" max="543" width="4.77734375" customWidth="1"/>
    <col min="544" max="544" width="5" customWidth="1"/>
    <col min="545" max="547" width="4.77734375" customWidth="1"/>
    <col min="548" max="548" width="5.44140625" customWidth="1"/>
    <col min="549" max="549" width="3.44140625" customWidth="1"/>
    <col min="550" max="551" width="4.77734375" customWidth="1"/>
    <col min="552" max="552" width="5.5546875" customWidth="1"/>
    <col min="553" max="554" width="3.77734375" customWidth="1"/>
    <col min="555" max="555" width="3.33203125" customWidth="1"/>
    <col min="556" max="556" width="4.33203125" customWidth="1"/>
    <col min="557" max="558" width="3.21875" customWidth="1"/>
    <col min="559" max="559" width="4.77734375" customWidth="1"/>
    <col min="560" max="560" width="4.6640625" customWidth="1"/>
    <col min="561" max="561" width="3.6640625" customWidth="1"/>
    <col min="562" max="562" width="3.5546875" customWidth="1"/>
    <col min="563" max="563" width="4.77734375" customWidth="1"/>
    <col min="564" max="564" width="3.6640625" customWidth="1"/>
    <col min="565" max="565" width="4.33203125" customWidth="1"/>
    <col min="566" max="566" width="3.44140625" customWidth="1"/>
    <col min="567" max="567" width="4.77734375" customWidth="1"/>
    <col min="568" max="568" width="5.5546875" customWidth="1"/>
    <col min="569" max="569" width="6.77734375" customWidth="1"/>
    <col min="570" max="570" width="3.77734375" customWidth="1"/>
    <col min="571" max="571" width="7.21875" customWidth="1"/>
    <col min="572" max="572" width="3.77734375" customWidth="1"/>
    <col min="573" max="573" width="10.33203125" customWidth="1"/>
    <col min="574" max="574" width="8.77734375" customWidth="1"/>
    <col min="575" max="575" width="8.21875" customWidth="1"/>
    <col min="576" max="576" width="7.77734375" customWidth="1"/>
    <col min="577" max="577" width="10.77734375" customWidth="1"/>
    <col min="578" max="578" width="10.33203125" customWidth="1"/>
    <col min="579" max="579" width="6" customWidth="1"/>
    <col min="583" max="589" width="1.6640625" customWidth="1"/>
    <col min="590" max="590" width="2.21875" customWidth="1"/>
    <col min="591" max="591" width="2.6640625" customWidth="1"/>
    <col min="592" max="592" width="4.77734375" customWidth="1"/>
    <col min="593" max="593" width="11.5546875" customWidth="1"/>
    <col min="595" max="595" width="4.109375" customWidth="1"/>
    <col min="596" max="596" width="8.109375" customWidth="1"/>
    <col min="597" max="597" width="10.5546875" customWidth="1"/>
    <col min="616" max="616" width="5.6640625" customWidth="1"/>
    <col min="617" max="617" width="6.6640625" customWidth="1"/>
    <col min="618" max="618" width="8.33203125" customWidth="1"/>
    <col min="620" max="620" width="6.6640625" customWidth="1"/>
    <col min="648" max="648" width="4.21875" customWidth="1"/>
    <col min="649" max="649" width="4.5546875" customWidth="1"/>
    <col min="650" max="650" width="5.6640625" customWidth="1"/>
    <col min="651" max="651" width="3.77734375" customWidth="1"/>
    <col min="652" max="653" width="5.109375" customWidth="1"/>
    <col min="654" max="654" width="4.77734375" customWidth="1"/>
    <col min="655" max="655" width="4.5546875" customWidth="1"/>
    <col min="664" max="664" width="7.77734375" customWidth="1"/>
    <col min="665" max="665" width="5.44140625" customWidth="1"/>
    <col min="666" max="666" width="5.77734375" customWidth="1"/>
    <col min="668" max="668" width="9.5546875" customWidth="1"/>
    <col min="669" max="669" width="3.77734375" customWidth="1"/>
    <col min="670" max="670" width="8.44140625" customWidth="1"/>
    <col min="671" max="671" width="12.21875" customWidth="1"/>
    <col min="672" max="672" width="5" customWidth="1"/>
    <col min="673" max="673" width="5.77734375" customWidth="1"/>
    <col min="674" max="674" width="4.21875" customWidth="1"/>
    <col min="675" max="675" width="5.21875" customWidth="1"/>
    <col min="676" max="676" width="5.44140625" customWidth="1"/>
    <col min="677" max="677" width="7.5546875" customWidth="1"/>
    <col min="678" max="678" width="4" customWidth="1"/>
    <col min="679" max="679" width="4.21875" customWidth="1"/>
    <col min="680" max="680" width="3.5546875" customWidth="1"/>
    <col min="681" max="681" width="3.6640625" customWidth="1"/>
    <col min="682" max="682" width="3.77734375" customWidth="1"/>
    <col min="683" max="683" width="3.6640625" customWidth="1"/>
    <col min="684" max="684" width="3.44140625" customWidth="1"/>
    <col min="685" max="685" width="3.5546875" customWidth="1"/>
    <col min="686" max="686" width="3.77734375" customWidth="1"/>
    <col min="687" max="687" width="3.44140625" customWidth="1"/>
    <col min="688" max="688" width="2.77734375" customWidth="1"/>
    <col min="689" max="689" width="3.21875" customWidth="1"/>
    <col min="690" max="690" width="2" customWidth="1"/>
    <col min="691" max="691" width="2.5546875" customWidth="1"/>
    <col min="692" max="692" width="5.21875" customWidth="1"/>
    <col min="693" max="693" width="13.21875" customWidth="1"/>
    <col min="694" max="694" width="15.44140625" customWidth="1"/>
    <col min="695" max="695" width="3.77734375" customWidth="1"/>
    <col min="696" max="696" width="6.77734375" customWidth="1"/>
    <col min="697" max="697" width="12.21875" customWidth="1"/>
    <col min="698" max="698" width="3.77734375" customWidth="1"/>
    <col min="699" max="700" width="3.21875" customWidth="1"/>
    <col min="701" max="701" width="2.77734375" customWidth="1"/>
    <col min="702" max="702" width="4.77734375" customWidth="1"/>
    <col min="703" max="703" width="6.21875" customWidth="1"/>
    <col min="704" max="704" width="6.109375" customWidth="1"/>
    <col min="705" max="705" width="5.6640625" customWidth="1"/>
    <col min="706" max="706" width="7.44140625" customWidth="1"/>
    <col min="707" max="707" width="4.77734375" customWidth="1"/>
    <col min="708" max="708" width="7" customWidth="1"/>
    <col min="709" max="709" width="5.5546875" customWidth="1"/>
    <col min="710" max="710" width="7.77734375" customWidth="1"/>
    <col min="711" max="711" width="3.77734375" customWidth="1"/>
    <col min="712" max="712" width="6" customWidth="1"/>
    <col min="713" max="713" width="5.77734375" customWidth="1"/>
    <col min="714" max="714" width="8" customWidth="1"/>
    <col min="715" max="715" width="3.77734375" customWidth="1"/>
    <col min="716" max="716" width="6.88671875" customWidth="1"/>
    <col min="717" max="717" width="5.77734375" customWidth="1"/>
    <col min="718" max="718" width="7.21875" customWidth="1"/>
    <col min="719" max="719" width="3.88671875" customWidth="1"/>
    <col min="720" max="720" width="7.21875" customWidth="1"/>
    <col min="721" max="721" width="6.6640625" customWidth="1"/>
    <col min="722" max="722" width="8" customWidth="1"/>
    <col min="723" max="723" width="3.77734375" customWidth="1"/>
    <col min="724" max="724" width="6" customWidth="1"/>
    <col min="725" max="725" width="6.77734375" customWidth="1"/>
    <col min="726" max="726" width="8.21875" customWidth="1"/>
    <col min="727" max="727" width="3.77734375" customWidth="1"/>
    <col min="728" max="728" width="6.33203125" customWidth="1"/>
    <col min="729" max="729" width="6.21875" customWidth="1"/>
    <col min="730" max="730" width="7.21875" customWidth="1"/>
    <col min="731" max="731" width="4.77734375" customWidth="1"/>
    <col min="732" max="732" width="6.21875" customWidth="1"/>
    <col min="733" max="733" width="6" customWidth="1"/>
    <col min="734" max="734" width="7.77734375" customWidth="1"/>
    <col min="735" max="735" width="3.77734375" customWidth="1"/>
    <col min="736" max="736" width="7" customWidth="1"/>
    <col min="737" max="737" width="6.5546875" customWidth="1"/>
    <col min="738" max="738" width="7.77734375" customWidth="1"/>
    <col min="739" max="739" width="5" customWidth="1"/>
    <col min="740" max="740" width="6.88671875" customWidth="1"/>
    <col min="741" max="741" width="6.21875" customWidth="1"/>
    <col min="742" max="742" width="7.77734375" customWidth="1"/>
    <col min="743" max="743" width="4.5546875" customWidth="1"/>
    <col min="744" max="744" width="3" customWidth="1"/>
    <col min="745" max="745" width="4.44140625" customWidth="1"/>
    <col min="746" max="746" width="5.21875" customWidth="1"/>
    <col min="747" max="747" width="6.77734375" customWidth="1"/>
    <col min="748" max="748" width="2.5546875" customWidth="1"/>
    <col min="749" max="767" width="0.5546875" customWidth="1"/>
    <col min="768" max="768" width="2.77734375" customWidth="1"/>
    <col min="769" max="769" width="2.5546875" customWidth="1"/>
    <col min="770" max="770" width="5" customWidth="1"/>
    <col min="773" max="773" width="5.109375" customWidth="1"/>
    <col min="774" max="774" width="8.21875" customWidth="1"/>
    <col min="775" max="775" width="11.33203125" customWidth="1"/>
    <col min="776" max="776" width="3.77734375" customWidth="1"/>
    <col min="777" max="777" width="4.77734375" customWidth="1"/>
    <col min="778" max="778" width="3.44140625" customWidth="1"/>
    <col min="779" max="780" width="4.77734375" customWidth="1"/>
    <col min="781" max="781" width="5.5546875" customWidth="1"/>
    <col min="782" max="782" width="4.77734375" customWidth="1"/>
    <col min="783" max="783" width="5.77734375" customWidth="1"/>
    <col min="784" max="784" width="6" customWidth="1"/>
    <col min="785" max="785" width="4.21875" customWidth="1"/>
    <col min="786" max="787" width="4.77734375" customWidth="1"/>
    <col min="788" max="788" width="7.33203125" customWidth="1"/>
    <col min="789" max="791" width="4.77734375" customWidth="1"/>
    <col min="792" max="792" width="5.88671875" customWidth="1"/>
    <col min="793" max="793" width="3.77734375" customWidth="1"/>
    <col min="794" max="795" width="4.77734375" customWidth="1"/>
    <col min="796" max="796" width="6.33203125" customWidth="1"/>
    <col min="797" max="797" width="3.77734375" customWidth="1"/>
    <col min="798" max="799" width="4.77734375" customWidth="1"/>
    <col min="800" max="800" width="5" customWidth="1"/>
    <col min="801" max="803" width="4.77734375" customWidth="1"/>
    <col min="804" max="804" width="5.44140625" customWidth="1"/>
    <col min="805" max="805" width="3.44140625" customWidth="1"/>
    <col min="806" max="807" width="4.77734375" customWidth="1"/>
    <col min="808" max="808" width="5.5546875" customWidth="1"/>
    <col min="809" max="810" width="3.77734375" customWidth="1"/>
    <col min="811" max="811" width="3.33203125" customWidth="1"/>
    <col min="812" max="812" width="4.33203125" customWidth="1"/>
    <col min="813" max="814" width="3.21875" customWidth="1"/>
    <col min="815" max="815" width="4.77734375" customWidth="1"/>
    <col min="816" max="816" width="4.6640625" customWidth="1"/>
    <col min="817" max="817" width="3.6640625" customWidth="1"/>
    <col min="818" max="818" width="3.5546875" customWidth="1"/>
    <col min="819" max="819" width="4.77734375" customWidth="1"/>
    <col min="820" max="820" width="3.6640625" customWidth="1"/>
    <col min="821" max="821" width="4.33203125" customWidth="1"/>
    <col min="822" max="822" width="3.44140625" customWidth="1"/>
    <col min="823" max="823" width="4.77734375" customWidth="1"/>
    <col min="824" max="824" width="5.5546875" customWidth="1"/>
    <col min="825" max="825" width="6.77734375" customWidth="1"/>
    <col min="826" max="826" width="3.77734375" customWidth="1"/>
    <col min="827" max="827" width="7.21875" customWidth="1"/>
    <col min="828" max="828" width="3.77734375" customWidth="1"/>
    <col min="829" max="829" width="10.33203125" customWidth="1"/>
    <col min="830" max="830" width="8.77734375" customWidth="1"/>
    <col min="831" max="831" width="8.21875" customWidth="1"/>
    <col min="832" max="832" width="7.77734375" customWidth="1"/>
    <col min="833" max="833" width="10.77734375" customWidth="1"/>
    <col min="834" max="834" width="10.33203125" customWidth="1"/>
    <col min="835" max="835" width="6" customWidth="1"/>
    <col min="839" max="845" width="1.6640625" customWidth="1"/>
    <col min="846" max="846" width="2.21875" customWidth="1"/>
    <col min="847" max="847" width="2.6640625" customWidth="1"/>
    <col min="848" max="848" width="4.77734375" customWidth="1"/>
    <col min="849" max="849" width="11.5546875" customWidth="1"/>
    <col min="851" max="851" width="4.109375" customWidth="1"/>
    <col min="852" max="852" width="8.109375" customWidth="1"/>
    <col min="853" max="853" width="10.5546875" customWidth="1"/>
    <col min="872" max="872" width="5.6640625" customWidth="1"/>
    <col min="873" max="873" width="6.6640625" customWidth="1"/>
    <col min="874" max="874" width="8.33203125" customWidth="1"/>
    <col min="876" max="876" width="6.6640625" customWidth="1"/>
    <col min="904" max="904" width="4.21875" customWidth="1"/>
    <col min="905" max="905" width="4.5546875" customWidth="1"/>
    <col min="906" max="906" width="5.6640625" customWidth="1"/>
    <col min="907" max="907" width="3.77734375" customWidth="1"/>
    <col min="908" max="909" width="5.109375" customWidth="1"/>
    <col min="910" max="910" width="4.77734375" customWidth="1"/>
    <col min="911" max="911" width="4.5546875" customWidth="1"/>
    <col min="920" max="920" width="7.77734375" customWidth="1"/>
    <col min="921" max="921" width="5.44140625" customWidth="1"/>
    <col min="922" max="922" width="5.77734375" customWidth="1"/>
    <col min="924" max="924" width="9.5546875" customWidth="1"/>
    <col min="925" max="925" width="3.77734375" customWidth="1"/>
    <col min="926" max="926" width="8.44140625" customWidth="1"/>
    <col min="927" max="927" width="12.21875" customWidth="1"/>
    <col min="928" max="928" width="5" customWidth="1"/>
    <col min="929" max="929" width="5.77734375" customWidth="1"/>
    <col min="930" max="930" width="4.21875" customWidth="1"/>
    <col min="931" max="931" width="5.21875" customWidth="1"/>
    <col min="932" max="932" width="5.44140625" customWidth="1"/>
    <col min="933" max="933" width="7.5546875" customWidth="1"/>
    <col min="934" max="934" width="4" customWidth="1"/>
    <col min="935" max="935" width="4.21875" customWidth="1"/>
    <col min="936" max="936" width="3.5546875" customWidth="1"/>
    <col min="937" max="937" width="3.6640625" customWidth="1"/>
    <col min="938" max="938" width="3.77734375" customWidth="1"/>
    <col min="939" max="939" width="3.6640625" customWidth="1"/>
    <col min="940" max="940" width="3.44140625" customWidth="1"/>
    <col min="941" max="941" width="3.5546875" customWidth="1"/>
    <col min="942" max="942" width="3.77734375" customWidth="1"/>
    <col min="943" max="943" width="3.44140625" customWidth="1"/>
    <col min="944" max="944" width="2.77734375" customWidth="1"/>
    <col min="945" max="945" width="3.21875" customWidth="1"/>
    <col min="946" max="946" width="2" customWidth="1"/>
    <col min="947" max="947" width="2.5546875" customWidth="1"/>
    <col min="948" max="948" width="5.21875" customWidth="1"/>
    <col min="949" max="949" width="13.21875" customWidth="1"/>
    <col min="950" max="950" width="15.44140625" customWidth="1"/>
    <col min="951" max="951" width="3.77734375" customWidth="1"/>
    <col min="952" max="952" width="6.77734375" customWidth="1"/>
    <col min="953" max="953" width="12.21875" customWidth="1"/>
    <col min="954" max="954" width="3.77734375" customWidth="1"/>
    <col min="955" max="956" width="3.21875" customWidth="1"/>
    <col min="957" max="957" width="2.77734375" customWidth="1"/>
    <col min="958" max="958" width="4.77734375" customWidth="1"/>
    <col min="959" max="959" width="6.21875" customWidth="1"/>
    <col min="960" max="960" width="6.109375" customWidth="1"/>
    <col min="961" max="961" width="5.6640625" customWidth="1"/>
    <col min="962" max="962" width="7.44140625" customWidth="1"/>
    <col min="963" max="963" width="4.77734375" customWidth="1"/>
    <col min="964" max="964" width="7" customWidth="1"/>
    <col min="965" max="965" width="5.5546875" customWidth="1"/>
    <col min="966" max="966" width="7.77734375" customWidth="1"/>
    <col min="967" max="967" width="3.77734375" customWidth="1"/>
    <col min="968" max="968" width="6" customWidth="1"/>
    <col min="969" max="969" width="5.77734375" customWidth="1"/>
    <col min="970" max="970" width="8" customWidth="1"/>
    <col min="971" max="971" width="3.77734375" customWidth="1"/>
    <col min="972" max="972" width="6.88671875" customWidth="1"/>
    <col min="973" max="973" width="5.77734375" customWidth="1"/>
    <col min="974" max="974" width="7.21875" customWidth="1"/>
    <col min="975" max="975" width="3.88671875" customWidth="1"/>
    <col min="976" max="976" width="7.21875" customWidth="1"/>
    <col min="977" max="977" width="6.6640625" customWidth="1"/>
    <col min="978" max="978" width="8" customWidth="1"/>
    <col min="979" max="979" width="3.77734375" customWidth="1"/>
    <col min="980" max="980" width="6" customWidth="1"/>
    <col min="981" max="981" width="6.77734375" customWidth="1"/>
    <col min="982" max="982" width="8.21875" customWidth="1"/>
    <col min="983" max="983" width="3.77734375" customWidth="1"/>
    <col min="984" max="984" width="6.33203125" customWidth="1"/>
    <col min="985" max="985" width="6.21875" customWidth="1"/>
    <col min="986" max="986" width="7.21875" customWidth="1"/>
    <col min="987" max="987" width="4.77734375" customWidth="1"/>
    <col min="988" max="988" width="6.21875" customWidth="1"/>
    <col min="989" max="989" width="6" customWidth="1"/>
    <col min="990" max="990" width="7.77734375" customWidth="1"/>
    <col min="991" max="991" width="3.77734375" customWidth="1"/>
    <col min="992" max="992" width="7" customWidth="1"/>
    <col min="993" max="993" width="6.5546875" customWidth="1"/>
    <col min="994" max="994" width="7.77734375" customWidth="1"/>
    <col min="995" max="995" width="5" customWidth="1"/>
    <col min="996" max="996" width="6.88671875" customWidth="1"/>
    <col min="997" max="997" width="6.21875" customWidth="1"/>
    <col min="998" max="998" width="7.77734375" customWidth="1"/>
    <col min="999" max="999" width="4.5546875" customWidth="1"/>
    <col min="1000" max="1000" width="3" customWidth="1"/>
    <col min="1001" max="1001" width="4.44140625" customWidth="1"/>
    <col min="1002" max="1002" width="5.21875" customWidth="1"/>
    <col min="1003" max="1003" width="6.77734375" customWidth="1"/>
    <col min="1004" max="1004" width="2.5546875" customWidth="1"/>
    <col min="1005" max="1023" width="0.5546875" customWidth="1"/>
    <col min="1024" max="1024" width="2.77734375" customWidth="1"/>
    <col min="1025" max="1025" width="2.5546875" customWidth="1"/>
    <col min="1026" max="1026" width="5" customWidth="1"/>
    <col min="1029" max="1029" width="5.109375" customWidth="1"/>
    <col min="1030" max="1030" width="8.21875" customWidth="1"/>
    <col min="1031" max="1031" width="11.33203125" customWidth="1"/>
    <col min="1032" max="1032" width="3.77734375" customWidth="1"/>
    <col min="1033" max="1033" width="4.77734375" customWidth="1"/>
    <col min="1034" max="1034" width="3.44140625" customWidth="1"/>
    <col min="1035" max="1036" width="4.77734375" customWidth="1"/>
    <col min="1037" max="1037" width="5.5546875" customWidth="1"/>
    <col min="1038" max="1038" width="4.77734375" customWidth="1"/>
    <col min="1039" max="1039" width="5.77734375" customWidth="1"/>
    <col min="1040" max="1040" width="6" customWidth="1"/>
    <col min="1041" max="1041" width="4.21875" customWidth="1"/>
    <col min="1042" max="1043" width="4.77734375" customWidth="1"/>
    <col min="1044" max="1044" width="7.33203125" customWidth="1"/>
    <col min="1045" max="1047" width="4.77734375" customWidth="1"/>
    <col min="1048" max="1048" width="5.88671875" customWidth="1"/>
    <col min="1049" max="1049" width="3.77734375" customWidth="1"/>
    <col min="1050" max="1051" width="4.77734375" customWidth="1"/>
    <col min="1052" max="1052" width="6.33203125" customWidth="1"/>
    <col min="1053" max="1053" width="3.77734375" customWidth="1"/>
    <col min="1054" max="1055" width="4.77734375" customWidth="1"/>
    <col min="1056" max="1056" width="5" customWidth="1"/>
    <col min="1057" max="1059" width="4.77734375" customWidth="1"/>
    <col min="1060" max="1060" width="5.44140625" customWidth="1"/>
    <col min="1061" max="1061" width="3.44140625" customWidth="1"/>
    <col min="1062" max="1063" width="4.77734375" customWidth="1"/>
    <col min="1064" max="1064" width="5.5546875" customWidth="1"/>
    <col min="1065" max="1066" width="3.77734375" customWidth="1"/>
    <col min="1067" max="1067" width="3.33203125" customWidth="1"/>
    <col min="1068" max="1068" width="4.33203125" customWidth="1"/>
    <col min="1069" max="1070" width="3.21875" customWidth="1"/>
    <col min="1071" max="1071" width="4.77734375" customWidth="1"/>
    <col min="1072" max="1072" width="4.6640625" customWidth="1"/>
    <col min="1073" max="1073" width="3.6640625" customWidth="1"/>
    <col min="1074" max="1074" width="3.5546875" customWidth="1"/>
    <col min="1075" max="1075" width="4.77734375" customWidth="1"/>
    <col min="1076" max="1076" width="3.6640625" customWidth="1"/>
    <col min="1077" max="1077" width="4.33203125" customWidth="1"/>
    <col min="1078" max="1078" width="3.44140625" customWidth="1"/>
    <col min="1079" max="1079" width="4.77734375" customWidth="1"/>
    <col min="1080" max="1080" width="5.5546875" customWidth="1"/>
    <col min="1081" max="1081" width="6.77734375" customWidth="1"/>
    <col min="1082" max="1082" width="3.77734375" customWidth="1"/>
    <col min="1083" max="1083" width="7.21875" customWidth="1"/>
    <col min="1084" max="1084" width="3.77734375" customWidth="1"/>
    <col min="1085" max="1085" width="10.33203125" customWidth="1"/>
    <col min="1086" max="1086" width="8.77734375" customWidth="1"/>
    <col min="1087" max="1087" width="8.21875" customWidth="1"/>
    <col min="1088" max="1088" width="7.77734375" customWidth="1"/>
    <col min="1089" max="1089" width="10.77734375" customWidth="1"/>
    <col min="1090" max="1090" width="10.33203125" customWidth="1"/>
    <col min="1091" max="1091" width="6" customWidth="1"/>
    <col min="1095" max="1101" width="1.6640625" customWidth="1"/>
    <col min="1102" max="1102" width="2.21875" customWidth="1"/>
    <col min="1103" max="1103" width="2.6640625" customWidth="1"/>
    <col min="1104" max="1104" width="4.77734375" customWidth="1"/>
    <col min="1105" max="1105" width="11.5546875" customWidth="1"/>
    <col min="1107" max="1107" width="4.109375" customWidth="1"/>
    <col min="1108" max="1108" width="8.109375" customWidth="1"/>
    <col min="1109" max="1109" width="10.5546875" customWidth="1"/>
    <col min="1128" max="1128" width="5.6640625" customWidth="1"/>
    <col min="1129" max="1129" width="6.6640625" customWidth="1"/>
    <col min="1130" max="1130" width="8.33203125" customWidth="1"/>
    <col min="1132" max="1132" width="6.6640625" customWidth="1"/>
    <col min="1160" max="1160" width="4.21875" customWidth="1"/>
    <col min="1161" max="1161" width="4.5546875" customWidth="1"/>
    <col min="1162" max="1162" width="5.6640625" customWidth="1"/>
    <col min="1163" max="1163" width="3.77734375" customWidth="1"/>
    <col min="1164" max="1165" width="5.109375" customWidth="1"/>
    <col min="1166" max="1166" width="4.77734375" customWidth="1"/>
    <col min="1167" max="1167" width="4.5546875" customWidth="1"/>
    <col min="1176" max="1176" width="7.77734375" customWidth="1"/>
    <col min="1177" max="1177" width="5.44140625" customWidth="1"/>
    <col min="1178" max="1178" width="5.77734375" customWidth="1"/>
    <col min="1180" max="1180" width="9.5546875" customWidth="1"/>
    <col min="1181" max="1181" width="3.77734375" customWidth="1"/>
    <col min="1182" max="1182" width="8.44140625" customWidth="1"/>
    <col min="1183" max="1183" width="12.21875" customWidth="1"/>
    <col min="1184" max="1184" width="5" customWidth="1"/>
    <col min="1185" max="1185" width="5.77734375" customWidth="1"/>
    <col min="1186" max="1186" width="4.21875" customWidth="1"/>
    <col min="1187" max="1187" width="5.21875" customWidth="1"/>
    <col min="1188" max="1188" width="5.44140625" customWidth="1"/>
    <col min="1189" max="1189" width="7.5546875" customWidth="1"/>
    <col min="1190" max="1190" width="4" customWidth="1"/>
    <col min="1191" max="1191" width="4.21875" customWidth="1"/>
    <col min="1192" max="1192" width="3.5546875" customWidth="1"/>
    <col min="1193" max="1193" width="3.6640625" customWidth="1"/>
    <col min="1194" max="1194" width="3.77734375" customWidth="1"/>
    <col min="1195" max="1195" width="3.6640625" customWidth="1"/>
    <col min="1196" max="1196" width="3.44140625" customWidth="1"/>
    <col min="1197" max="1197" width="3.5546875" customWidth="1"/>
    <col min="1198" max="1198" width="3.77734375" customWidth="1"/>
    <col min="1199" max="1199" width="3.44140625" customWidth="1"/>
    <col min="1200" max="1200" width="2.77734375" customWidth="1"/>
    <col min="1201" max="1201" width="3.21875" customWidth="1"/>
    <col min="1202" max="1202" width="2" customWidth="1"/>
    <col min="1203" max="1203" width="2.5546875" customWidth="1"/>
    <col min="1204" max="1204" width="5.21875" customWidth="1"/>
    <col min="1205" max="1205" width="13.21875" customWidth="1"/>
    <col min="1206" max="1206" width="15.44140625" customWidth="1"/>
    <col min="1207" max="1207" width="3.77734375" customWidth="1"/>
    <col min="1208" max="1208" width="6.77734375" customWidth="1"/>
    <col min="1209" max="1209" width="12.21875" customWidth="1"/>
    <col min="1210" max="1210" width="3.77734375" customWidth="1"/>
    <col min="1211" max="1212" width="3.21875" customWidth="1"/>
    <col min="1213" max="1213" width="2.77734375" customWidth="1"/>
    <col min="1214" max="1214" width="4.77734375" customWidth="1"/>
    <col min="1215" max="1215" width="6.21875" customWidth="1"/>
    <col min="1216" max="1216" width="6.109375" customWidth="1"/>
    <col min="1217" max="1217" width="5.6640625" customWidth="1"/>
    <col min="1218" max="1218" width="7.44140625" customWidth="1"/>
    <col min="1219" max="1219" width="4.77734375" customWidth="1"/>
    <col min="1220" max="1220" width="7" customWidth="1"/>
    <col min="1221" max="1221" width="5.5546875" customWidth="1"/>
    <col min="1222" max="1222" width="7.77734375" customWidth="1"/>
    <col min="1223" max="1223" width="3.77734375" customWidth="1"/>
    <col min="1224" max="1224" width="6" customWidth="1"/>
    <col min="1225" max="1225" width="5.77734375" customWidth="1"/>
    <col min="1226" max="1226" width="8" customWidth="1"/>
    <col min="1227" max="1227" width="3.77734375" customWidth="1"/>
    <col min="1228" max="1228" width="6.88671875" customWidth="1"/>
    <col min="1229" max="1229" width="5.77734375" customWidth="1"/>
    <col min="1230" max="1230" width="7.21875" customWidth="1"/>
    <col min="1231" max="1231" width="3.88671875" customWidth="1"/>
    <col min="1232" max="1232" width="7.21875" customWidth="1"/>
    <col min="1233" max="1233" width="6.6640625" customWidth="1"/>
    <col min="1234" max="1234" width="8" customWidth="1"/>
    <col min="1235" max="1235" width="3.77734375" customWidth="1"/>
    <col min="1236" max="1236" width="6" customWidth="1"/>
    <col min="1237" max="1237" width="6.77734375" customWidth="1"/>
    <col min="1238" max="1238" width="8.21875" customWidth="1"/>
    <col min="1239" max="1239" width="3.77734375" customWidth="1"/>
    <col min="1240" max="1240" width="6.33203125" customWidth="1"/>
    <col min="1241" max="1241" width="6.21875" customWidth="1"/>
    <col min="1242" max="1242" width="7.21875" customWidth="1"/>
    <col min="1243" max="1243" width="4.77734375" customWidth="1"/>
    <col min="1244" max="1244" width="6.21875" customWidth="1"/>
    <col min="1245" max="1245" width="6" customWidth="1"/>
    <col min="1246" max="1246" width="7.77734375" customWidth="1"/>
    <col min="1247" max="1247" width="3.77734375" customWidth="1"/>
    <col min="1248" max="1248" width="7" customWidth="1"/>
    <col min="1249" max="1249" width="6.5546875" customWidth="1"/>
    <col min="1250" max="1250" width="7.77734375" customWidth="1"/>
    <col min="1251" max="1251" width="5" customWidth="1"/>
    <col min="1252" max="1252" width="6.88671875" customWidth="1"/>
    <col min="1253" max="1253" width="6.21875" customWidth="1"/>
    <col min="1254" max="1254" width="7.77734375" customWidth="1"/>
    <col min="1255" max="1255" width="4.5546875" customWidth="1"/>
    <col min="1256" max="1256" width="3" customWidth="1"/>
    <col min="1257" max="1257" width="4.44140625" customWidth="1"/>
    <col min="1258" max="1258" width="5.21875" customWidth="1"/>
    <col min="1259" max="1259" width="6.77734375" customWidth="1"/>
    <col min="1260" max="1260" width="2.5546875" customWidth="1"/>
    <col min="1261" max="1279" width="0.5546875" customWidth="1"/>
    <col min="1280" max="1280" width="2.77734375" customWidth="1"/>
    <col min="1281" max="1281" width="2.5546875" customWidth="1"/>
    <col min="1282" max="1282" width="5" customWidth="1"/>
    <col min="1285" max="1285" width="5.109375" customWidth="1"/>
    <col min="1286" max="1286" width="8.21875" customWidth="1"/>
    <col min="1287" max="1287" width="11.33203125" customWidth="1"/>
    <col min="1288" max="1288" width="3.77734375" customWidth="1"/>
    <col min="1289" max="1289" width="4.77734375" customWidth="1"/>
    <col min="1290" max="1290" width="3.44140625" customWidth="1"/>
    <col min="1291" max="1292" width="4.77734375" customWidth="1"/>
    <col min="1293" max="1293" width="5.5546875" customWidth="1"/>
    <col min="1294" max="1294" width="4.77734375" customWidth="1"/>
    <col min="1295" max="1295" width="5.77734375" customWidth="1"/>
    <col min="1296" max="1296" width="6" customWidth="1"/>
    <col min="1297" max="1297" width="4.21875" customWidth="1"/>
    <col min="1298" max="1299" width="4.77734375" customWidth="1"/>
    <col min="1300" max="1300" width="7.33203125" customWidth="1"/>
    <col min="1301" max="1303" width="4.77734375" customWidth="1"/>
    <col min="1304" max="1304" width="5.88671875" customWidth="1"/>
    <col min="1305" max="1305" width="3.77734375" customWidth="1"/>
    <col min="1306" max="1307" width="4.77734375" customWidth="1"/>
    <col min="1308" max="1308" width="6.33203125" customWidth="1"/>
    <col min="1309" max="1309" width="3.77734375" customWidth="1"/>
    <col min="1310" max="1311" width="4.77734375" customWidth="1"/>
    <col min="1312" max="1312" width="5" customWidth="1"/>
    <col min="1313" max="1315" width="4.77734375" customWidth="1"/>
    <col min="1316" max="1316" width="5.44140625" customWidth="1"/>
    <col min="1317" max="1317" width="3.44140625" customWidth="1"/>
    <col min="1318" max="1319" width="4.77734375" customWidth="1"/>
    <col min="1320" max="1320" width="5.5546875" customWidth="1"/>
    <col min="1321" max="1322" width="3.77734375" customWidth="1"/>
    <col min="1323" max="1323" width="3.33203125" customWidth="1"/>
    <col min="1324" max="1324" width="4.33203125" customWidth="1"/>
    <col min="1325" max="1326" width="3.21875" customWidth="1"/>
    <col min="1327" max="1327" width="4.77734375" customWidth="1"/>
    <col min="1328" max="1328" width="4.6640625" customWidth="1"/>
    <col min="1329" max="1329" width="3.6640625" customWidth="1"/>
    <col min="1330" max="1330" width="3.5546875" customWidth="1"/>
    <col min="1331" max="1331" width="4.77734375" customWidth="1"/>
    <col min="1332" max="1332" width="3.6640625" customWidth="1"/>
    <col min="1333" max="1333" width="4.33203125" customWidth="1"/>
    <col min="1334" max="1334" width="3.44140625" customWidth="1"/>
    <col min="1335" max="1335" width="4.77734375" customWidth="1"/>
    <col min="1336" max="1336" width="5.5546875" customWidth="1"/>
    <col min="1337" max="1337" width="6.77734375" customWidth="1"/>
    <col min="1338" max="1338" width="3.77734375" customWidth="1"/>
    <col min="1339" max="1339" width="7.21875" customWidth="1"/>
    <col min="1340" max="1340" width="3.77734375" customWidth="1"/>
    <col min="1341" max="1341" width="10.33203125" customWidth="1"/>
    <col min="1342" max="1342" width="8.77734375" customWidth="1"/>
    <col min="1343" max="1343" width="8.21875" customWidth="1"/>
    <col min="1344" max="1344" width="7.77734375" customWidth="1"/>
    <col min="1345" max="1345" width="10.77734375" customWidth="1"/>
    <col min="1346" max="1346" width="10.33203125" customWidth="1"/>
    <col min="1347" max="1347" width="6" customWidth="1"/>
    <col min="1351" max="1357" width="1.6640625" customWidth="1"/>
    <col min="1358" max="1358" width="2.21875" customWidth="1"/>
    <col min="1359" max="1359" width="2.6640625" customWidth="1"/>
    <col min="1360" max="1360" width="4.77734375" customWidth="1"/>
    <col min="1361" max="1361" width="11.5546875" customWidth="1"/>
    <col min="1363" max="1363" width="4.109375" customWidth="1"/>
    <col min="1364" max="1364" width="8.109375" customWidth="1"/>
    <col min="1365" max="1365" width="10.5546875" customWidth="1"/>
    <col min="1384" max="1384" width="5.6640625" customWidth="1"/>
    <col min="1385" max="1385" width="6.6640625" customWidth="1"/>
    <col min="1386" max="1386" width="8.33203125" customWidth="1"/>
    <col min="1388" max="1388" width="6.6640625" customWidth="1"/>
    <col min="1416" max="1416" width="4.21875" customWidth="1"/>
    <col min="1417" max="1417" width="4.5546875" customWidth="1"/>
    <col min="1418" max="1418" width="5.6640625" customWidth="1"/>
    <col min="1419" max="1419" width="3.77734375" customWidth="1"/>
    <col min="1420" max="1421" width="5.109375" customWidth="1"/>
    <col min="1422" max="1422" width="4.77734375" customWidth="1"/>
    <col min="1423" max="1423" width="4.5546875" customWidth="1"/>
    <col min="1432" max="1432" width="7.77734375" customWidth="1"/>
    <col min="1433" max="1433" width="5.44140625" customWidth="1"/>
    <col min="1434" max="1434" width="5.77734375" customWidth="1"/>
    <col min="1436" max="1436" width="9.5546875" customWidth="1"/>
    <col min="1437" max="1437" width="3.77734375" customWidth="1"/>
    <col min="1438" max="1438" width="8.44140625" customWidth="1"/>
    <col min="1439" max="1439" width="12.21875" customWidth="1"/>
    <col min="1440" max="1440" width="5" customWidth="1"/>
    <col min="1441" max="1441" width="5.77734375" customWidth="1"/>
    <col min="1442" max="1442" width="4.21875" customWidth="1"/>
    <col min="1443" max="1443" width="5.21875" customWidth="1"/>
    <col min="1444" max="1444" width="5.44140625" customWidth="1"/>
    <col min="1445" max="1445" width="7.5546875" customWidth="1"/>
    <col min="1446" max="1446" width="4" customWidth="1"/>
    <col min="1447" max="1447" width="4.21875" customWidth="1"/>
    <col min="1448" max="1448" width="3.5546875" customWidth="1"/>
    <col min="1449" max="1449" width="3.6640625" customWidth="1"/>
    <col min="1450" max="1450" width="3.77734375" customWidth="1"/>
    <col min="1451" max="1451" width="3.6640625" customWidth="1"/>
    <col min="1452" max="1452" width="3.44140625" customWidth="1"/>
    <col min="1453" max="1453" width="3.5546875" customWidth="1"/>
    <col min="1454" max="1454" width="3.77734375" customWidth="1"/>
    <col min="1455" max="1455" width="3.44140625" customWidth="1"/>
    <col min="1456" max="1456" width="2.77734375" customWidth="1"/>
    <col min="1457" max="1457" width="3.21875" customWidth="1"/>
    <col min="1458" max="1458" width="2" customWidth="1"/>
    <col min="1459" max="1459" width="2.5546875" customWidth="1"/>
    <col min="1460" max="1460" width="5.21875" customWidth="1"/>
    <col min="1461" max="1461" width="13.21875" customWidth="1"/>
    <col min="1462" max="1462" width="15.44140625" customWidth="1"/>
    <col min="1463" max="1463" width="3.77734375" customWidth="1"/>
    <col min="1464" max="1464" width="6.77734375" customWidth="1"/>
    <col min="1465" max="1465" width="12.21875" customWidth="1"/>
    <col min="1466" max="1466" width="3.77734375" customWidth="1"/>
    <col min="1467" max="1468" width="3.21875" customWidth="1"/>
    <col min="1469" max="1469" width="2.77734375" customWidth="1"/>
    <col min="1470" max="1470" width="4.77734375" customWidth="1"/>
    <col min="1471" max="1471" width="6.21875" customWidth="1"/>
    <col min="1472" max="1472" width="6.109375" customWidth="1"/>
    <col min="1473" max="1473" width="5.6640625" customWidth="1"/>
    <col min="1474" max="1474" width="7.44140625" customWidth="1"/>
    <col min="1475" max="1475" width="4.77734375" customWidth="1"/>
    <col min="1476" max="1476" width="7" customWidth="1"/>
    <col min="1477" max="1477" width="5.5546875" customWidth="1"/>
    <col min="1478" max="1478" width="7.77734375" customWidth="1"/>
    <col min="1479" max="1479" width="3.77734375" customWidth="1"/>
    <col min="1480" max="1480" width="6" customWidth="1"/>
    <col min="1481" max="1481" width="5.77734375" customWidth="1"/>
    <col min="1482" max="1482" width="8" customWidth="1"/>
    <col min="1483" max="1483" width="3.77734375" customWidth="1"/>
    <col min="1484" max="1484" width="6.88671875" customWidth="1"/>
    <col min="1485" max="1485" width="5.77734375" customWidth="1"/>
    <col min="1486" max="1486" width="7.21875" customWidth="1"/>
    <col min="1487" max="1487" width="3.88671875" customWidth="1"/>
    <col min="1488" max="1488" width="7.21875" customWidth="1"/>
    <col min="1489" max="1489" width="6.6640625" customWidth="1"/>
    <col min="1490" max="1490" width="8" customWidth="1"/>
    <col min="1491" max="1491" width="3.77734375" customWidth="1"/>
    <col min="1492" max="1492" width="6" customWidth="1"/>
    <col min="1493" max="1493" width="6.77734375" customWidth="1"/>
    <col min="1494" max="1494" width="8.21875" customWidth="1"/>
    <col min="1495" max="1495" width="3.77734375" customWidth="1"/>
    <col min="1496" max="1496" width="6.33203125" customWidth="1"/>
    <col min="1497" max="1497" width="6.21875" customWidth="1"/>
    <col min="1498" max="1498" width="7.21875" customWidth="1"/>
    <col min="1499" max="1499" width="4.77734375" customWidth="1"/>
    <col min="1500" max="1500" width="6.21875" customWidth="1"/>
    <col min="1501" max="1501" width="6" customWidth="1"/>
    <col min="1502" max="1502" width="7.77734375" customWidth="1"/>
    <col min="1503" max="1503" width="3.77734375" customWidth="1"/>
    <col min="1504" max="1504" width="7" customWidth="1"/>
    <col min="1505" max="1505" width="6.5546875" customWidth="1"/>
    <col min="1506" max="1506" width="7.77734375" customWidth="1"/>
    <col min="1507" max="1507" width="5" customWidth="1"/>
    <col min="1508" max="1508" width="6.88671875" customWidth="1"/>
    <col min="1509" max="1509" width="6.21875" customWidth="1"/>
    <col min="1510" max="1510" width="7.77734375" customWidth="1"/>
    <col min="1511" max="1511" width="4.5546875" customWidth="1"/>
    <col min="1512" max="1512" width="3" customWidth="1"/>
    <col min="1513" max="1513" width="4.44140625" customWidth="1"/>
    <col min="1514" max="1514" width="5.21875" customWidth="1"/>
    <col min="1515" max="1515" width="6.77734375" customWidth="1"/>
    <col min="1516" max="1516" width="2.5546875" customWidth="1"/>
    <col min="1517" max="1535" width="0.5546875" customWidth="1"/>
    <col min="1536" max="1536" width="2.77734375" customWidth="1"/>
    <col min="1537" max="1537" width="2.5546875" customWidth="1"/>
    <col min="1538" max="1538" width="5" customWidth="1"/>
    <col min="1541" max="1541" width="5.109375" customWidth="1"/>
    <col min="1542" max="1542" width="8.21875" customWidth="1"/>
    <col min="1543" max="1543" width="11.33203125" customWidth="1"/>
    <col min="1544" max="1544" width="3.77734375" customWidth="1"/>
    <col min="1545" max="1545" width="4.77734375" customWidth="1"/>
    <col min="1546" max="1546" width="3.44140625" customWidth="1"/>
    <col min="1547" max="1548" width="4.77734375" customWidth="1"/>
    <col min="1549" max="1549" width="5.5546875" customWidth="1"/>
    <col min="1550" max="1550" width="4.77734375" customWidth="1"/>
    <col min="1551" max="1551" width="5.77734375" customWidth="1"/>
    <col min="1552" max="1552" width="6" customWidth="1"/>
    <col min="1553" max="1553" width="4.21875" customWidth="1"/>
    <col min="1554" max="1555" width="4.77734375" customWidth="1"/>
    <col min="1556" max="1556" width="7.33203125" customWidth="1"/>
    <col min="1557" max="1559" width="4.77734375" customWidth="1"/>
    <col min="1560" max="1560" width="5.88671875" customWidth="1"/>
    <col min="1561" max="1561" width="3.77734375" customWidth="1"/>
    <col min="1562" max="1563" width="4.77734375" customWidth="1"/>
    <col min="1564" max="1564" width="6.33203125" customWidth="1"/>
    <col min="1565" max="1565" width="3.77734375" customWidth="1"/>
    <col min="1566" max="1567" width="4.77734375" customWidth="1"/>
    <col min="1568" max="1568" width="5" customWidth="1"/>
    <col min="1569" max="1571" width="4.77734375" customWidth="1"/>
    <col min="1572" max="1572" width="5.44140625" customWidth="1"/>
    <col min="1573" max="1573" width="3.44140625" customWidth="1"/>
    <col min="1574" max="1575" width="4.77734375" customWidth="1"/>
    <col min="1576" max="1576" width="5.5546875" customWidth="1"/>
    <col min="1577" max="1578" width="3.77734375" customWidth="1"/>
    <col min="1579" max="1579" width="3.33203125" customWidth="1"/>
    <col min="1580" max="1580" width="4.33203125" customWidth="1"/>
    <col min="1581" max="1582" width="3.21875" customWidth="1"/>
    <col min="1583" max="1583" width="4.77734375" customWidth="1"/>
    <col min="1584" max="1584" width="4.6640625" customWidth="1"/>
    <col min="1585" max="1585" width="3.6640625" customWidth="1"/>
    <col min="1586" max="1586" width="3.5546875" customWidth="1"/>
    <col min="1587" max="1587" width="4.77734375" customWidth="1"/>
    <col min="1588" max="1588" width="3.6640625" customWidth="1"/>
    <col min="1589" max="1589" width="4.33203125" customWidth="1"/>
    <col min="1590" max="1590" width="3.44140625" customWidth="1"/>
    <col min="1591" max="1591" width="4.77734375" customWidth="1"/>
    <col min="1592" max="1592" width="5.5546875" customWidth="1"/>
    <col min="1593" max="1593" width="6.77734375" customWidth="1"/>
    <col min="1594" max="1594" width="3.77734375" customWidth="1"/>
    <col min="1595" max="1595" width="7.21875" customWidth="1"/>
    <col min="1596" max="1596" width="3.77734375" customWidth="1"/>
    <col min="1597" max="1597" width="10.33203125" customWidth="1"/>
    <col min="1598" max="1598" width="8.77734375" customWidth="1"/>
    <col min="1599" max="1599" width="8.21875" customWidth="1"/>
    <col min="1600" max="1600" width="7.77734375" customWidth="1"/>
    <col min="1601" max="1601" width="10.77734375" customWidth="1"/>
    <col min="1602" max="1602" width="10.33203125" customWidth="1"/>
    <col min="1603" max="1603" width="6" customWidth="1"/>
    <col min="1607" max="1613" width="1.6640625" customWidth="1"/>
    <col min="1614" max="1614" width="2.21875" customWidth="1"/>
    <col min="1615" max="1615" width="2.6640625" customWidth="1"/>
    <col min="1616" max="1616" width="4.77734375" customWidth="1"/>
    <col min="1617" max="1617" width="11.5546875" customWidth="1"/>
    <col min="1619" max="1619" width="4.109375" customWidth="1"/>
    <col min="1620" max="1620" width="8.109375" customWidth="1"/>
    <col min="1621" max="1621" width="10.5546875" customWidth="1"/>
    <col min="1640" max="1640" width="5.6640625" customWidth="1"/>
    <col min="1641" max="1641" width="6.6640625" customWidth="1"/>
    <col min="1642" max="1642" width="8.33203125" customWidth="1"/>
    <col min="1644" max="1644" width="6.6640625" customWidth="1"/>
    <col min="1672" max="1672" width="4.21875" customWidth="1"/>
    <col min="1673" max="1673" width="4.5546875" customWidth="1"/>
    <col min="1674" max="1674" width="5.6640625" customWidth="1"/>
    <col min="1675" max="1675" width="3.77734375" customWidth="1"/>
    <col min="1676" max="1677" width="5.109375" customWidth="1"/>
    <col min="1678" max="1678" width="4.77734375" customWidth="1"/>
    <col min="1679" max="1679" width="4.5546875" customWidth="1"/>
    <col min="1688" max="1688" width="7.77734375" customWidth="1"/>
    <col min="1689" max="1689" width="5.44140625" customWidth="1"/>
    <col min="1690" max="1690" width="5.77734375" customWidth="1"/>
    <col min="1692" max="1692" width="9.5546875" customWidth="1"/>
    <col min="1693" max="1693" width="3.77734375" customWidth="1"/>
    <col min="1694" max="1694" width="8.44140625" customWidth="1"/>
    <col min="1695" max="1695" width="12.21875" customWidth="1"/>
    <col min="1696" max="1696" width="5" customWidth="1"/>
    <col min="1697" max="1697" width="5.77734375" customWidth="1"/>
    <col min="1698" max="1698" width="4.21875" customWidth="1"/>
    <col min="1699" max="1699" width="5.21875" customWidth="1"/>
    <col min="1700" max="1700" width="5.44140625" customWidth="1"/>
    <col min="1701" max="1701" width="7.5546875" customWidth="1"/>
    <col min="1702" max="1702" width="4" customWidth="1"/>
    <col min="1703" max="1703" width="4.21875" customWidth="1"/>
    <col min="1704" max="1704" width="3.5546875" customWidth="1"/>
    <col min="1705" max="1705" width="3.6640625" customWidth="1"/>
    <col min="1706" max="1706" width="3.77734375" customWidth="1"/>
    <col min="1707" max="1707" width="3.6640625" customWidth="1"/>
    <col min="1708" max="1708" width="3.44140625" customWidth="1"/>
    <col min="1709" max="1709" width="3.5546875" customWidth="1"/>
    <col min="1710" max="1710" width="3.77734375" customWidth="1"/>
    <col min="1711" max="1711" width="3.44140625" customWidth="1"/>
    <col min="1712" max="1712" width="2.77734375" customWidth="1"/>
    <col min="1713" max="1713" width="3.21875" customWidth="1"/>
    <col min="1714" max="1714" width="2" customWidth="1"/>
    <col min="1715" max="1715" width="2.5546875" customWidth="1"/>
    <col min="1716" max="1716" width="5.21875" customWidth="1"/>
    <col min="1717" max="1717" width="13.21875" customWidth="1"/>
    <col min="1718" max="1718" width="15.44140625" customWidth="1"/>
    <col min="1719" max="1719" width="3.77734375" customWidth="1"/>
    <col min="1720" max="1720" width="6.77734375" customWidth="1"/>
    <col min="1721" max="1721" width="12.21875" customWidth="1"/>
    <col min="1722" max="1722" width="3.77734375" customWidth="1"/>
    <col min="1723" max="1724" width="3.21875" customWidth="1"/>
    <col min="1725" max="1725" width="2.77734375" customWidth="1"/>
    <col min="1726" max="1726" width="4.77734375" customWidth="1"/>
    <col min="1727" max="1727" width="6.21875" customWidth="1"/>
    <col min="1728" max="1728" width="6.109375" customWidth="1"/>
    <col min="1729" max="1729" width="5.6640625" customWidth="1"/>
    <col min="1730" max="1730" width="7.44140625" customWidth="1"/>
    <col min="1731" max="1731" width="4.77734375" customWidth="1"/>
    <col min="1732" max="1732" width="7" customWidth="1"/>
    <col min="1733" max="1733" width="5.5546875" customWidth="1"/>
    <col min="1734" max="1734" width="7.77734375" customWidth="1"/>
    <col min="1735" max="1735" width="3.77734375" customWidth="1"/>
    <col min="1736" max="1736" width="6" customWidth="1"/>
    <col min="1737" max="1737" width="5.77734375" customWidth="1"/>
    <col min="1738" max="1738" width="8" customWidth="1"/>
    <col min="1739" max="1739" width="3.77734375" customWidth="1"/>
    <col min="1740" max="1740" width="6.88671875" customWidth="1"/>
    <col min="1741" max="1741" width="5.77734375" customWidth="1"/>
    <col min="1742" max="1742" width="7.21875" customWidth="1"/>
    <col min="1743" max="1743" width="3.88671875" customWidth="1"/>
    <col min="1744" max="1744" width="7.21875" customWidth="1"/>
    <col min="1745" max="1745" width="6.6640625" customWidth="1"/>
    <col min="1746" max="1746" width="8" customWidth="1"/>
    <col min="1747" max="1747" width="3.77734375" customWidth="1"/>
    <col min="1748" max="1748" width="6" customWidth="1"/>
    <col min="1749" max="1749" width="6.77734375" customWidth="1"/>
    <col min="1750" max="1750" width="8.21875" customWidth="1"/>
    <col min="1751" max="1751" width="3.77734375" customWidth="1"/>
    <col min="1752" max="1752" width="6.33203125" customWidth="1"/>
    <col min="1753" max="1753" width="6.21875" customWidth="1"/>
    <col min="1754" max="1754" width="7.21875" customWidth="1"/>
    <col min="1755" max="1755" width="4.77734375" customWidth="1"/>
    <col min="1756" max="1756" width="6.21875" customWidth="1"/>
    <col min="1757" max="1757" width="6" customWidth="1"/>
    <col min="1758" max="1758" width="7.77734375" customWidth="1"/>
    <col min="1759" max="1759" width="3.77734375" customWidth="1"/>
    <col min="1760" max="1760" width="7" customWidth="1"/>
    <col min="1761" max="1761" width="6.5546875" customWidth="1"/>
    <col min="1762" max="1762" width="7.77734375" customWidth="1"/>
    <col min="1763" max="1763" width="5" customWidth="1"/>
    <col min="1764" max="1764" width="6.88671875" customWidth="1"/>
    <col min="1765" max="1765" width="6.21875" customWidth="1"/>
    <col min="1766" max="1766" width="7.77734375" customWidth="1"/>
    <col min="1767" max="1767" width="4.5546875" customWidth="1"/>
    <col min="1768" max="1768" width="3" customWidth="1"/>
    <col min="1769" max="1769" width="4.44140625" customWidth="1"/>
    <col min="1770" max="1770" width="5.21875" customWidth="1"/>
    <col min="1771" max="1771" width="6.77734375" customWidth="1"/>
    <col min="1772" max="1772" width="2.5546875" customWidth="1"/>
    <col min="1773" max="1791" width="0.5546875" customWidth="1"/>
    <col min="1792" max="1792" width="2.77734375" customWidth="1"/>
    <col min="1793" max="1793" width="2.5546875" customWidth="1"/>
    <col min="1794" max="1794" width="5" customWidth="1"/>
    <col min="1797" max="1797" width="5.109375" customWidth="1"/>
    <col min="1798" max="1798" width="8.21875" customWidth="1"/>
    <col min="1799" max="1799" width="11.33203125" customWidth="1"/>
    <col min="1800" max="1800" width="3.77734375" customWidth="1"/>
    <col min="1801" max="1801" width="4.77734375" customWidth="1"/>
    <col min="1802" max="1802" width="3.44140625" customWidth="1"/>
    <col min="1803" max="1804" width="4.77734375" customWidth="1"/>
    <col min="1805" max="1805" width="5.5546875" customWidth="1"/>
    <col min="1806" max="1806" width="4.77734375" customWidth="1"/>
    <col min="1807" max="1807" width="5.77734375" customWidth="1"/>
    <col min="1808" max="1808" width="6" customWidth="1"/>
    <col min="1809" max="1809" width="4.21875" customWidth="1"/>
    <col min="1810" max="1811" width="4.77734375" customWidth="1"/>
    <col min="1812" max="1812" width="7.33203125" customWidth="1"/>
    <col min="1813" max="1815" width="4.77734375" customWidth="1"/>
    <col min="1816" max="1816" width="5.88671875" customWidth="1"/>
    <col min="1817" max="1817" width="3.77734375" customWidth="1"/>
    <col min="1818" max="1819" width="4.77734375" customWidth="1"/>
    <col min="1820" max="1820" width="6.33203125" customWidth="1"/>
    <col min="1821" max="1821" width="3.77734375" customWidth="1"/>
    <col min="1822" max="1823" width="4.77734375" customWidth="1"/>
    <col min="1824" max="1824" width="5" customWidth="1"/>
    <col min="1825" max="1827" width="4.77734375" customWidth="1"/>
    <col min="1828" max="1828" width="5.44140625" customWidth="1"/>
    <col min="1829" max="1829" width="3.44140625" customWidth="1"/>
    <col min="1830" max="1831" width="4.77734375" customWidth="1"/>
    <col min="1832" max="1832" width="5.5546875" customWidth="1"/>
    <col min="1833" max="1834" width="3.77734375" customWidth="1"/>
    <col min="1835" max="1835" width="3.33203125" customWidth="1"/>
    <col min="1836" max="1836" width="4.33203125" customWidth="1"/>
    <col min="1837" max="1838" width="3.21875" customWidth="1"/>
    <col min="1839" max="1839" width="4.77734375" customWidth="1"/>
    <col min="1840" max="1840" width="4.6640625" customWidth="1"/>
    <col min="1841" max="1841" width="3.6640625" customWidth="1"/>
    <col min="1842" max="1842" width="3.5546875" customWidth="1"/>
    <col min="1843" max="1843" width="4.77734375" customWidth="1"/>
    <col min="1844" max="1844" width="3.6640625" customWidth="1"/>
    <col min="1845" max="1845" width="4.33203125" customWidth="1"/>
    <col min="1846" max="1846" width="3.44140625" customWidth="1"/>
    <col min="1847" max="1847" width="4.77734375" customWidth="1"/>
    <col min="1848" max="1848" width="5.5546875" customWidth="1"/>
    <col min="1849" max="1849" width="6.77734375" customWidth="1"/>
    <col min="1850" max="1850" width="3.77734375" customWidth="1"/>
    <col min="1851" max="1851" width="7.21875" customWidth="1"/>
    <col min="1852" max="1852" width="3.77734375" customWidth="1"/>
    <col min="1853" max="1853" width="10.33203125" customWidth="1"/>
    <col min="1854" max="1854" width="8.77734375" customWidth="1"/>
    <col min="1855" max="1855" width="8.21875" customWidth="1"/>
    <col min="1856" max="1856" width="7.77734375" customWidth="1"/>
    <col min="1857" max="1857" width="10.77734375" customWidth="1"/>
    <col min="1858" max="1858" width="10.33203125" customWidth="1"/>
    <col min="1859" max="1859" width="6" customWidth="1"/>
    <col min="1863" max="1869" width="1.6640625" customWidth="1"/>
    <col min="1870" max="1870" width="2.21875" customWidth="1"/>
    <col min="1871" max="1871" width="2.6640625" customWidth="1"/>
    <col min="1872" max="1872" width="4.77734375" customWidth="1"/>
    <col min="1873" max="1873" width="11.5546875" customWidth="1"/>
    <col min="1875" max="1875" width="4.109375" customWidth="1"/>
    <col min="1876" max="1876" width="8.109375" customWidth="1"/>
    <col min="1877" max="1877" width="10.5546875" customWidth="1"/>
    <col min="1896" max="1896" width="5.6640625" customWidth="1"/>
    <col min="1897" max="1897" width="6.6640625" customWidth="1"/>
    <col min="1898" max="1898" width="8.33203125" customWidth="1"/>
    <col min="1900" max="1900" width="6.6640625" customWidth="1"/>
    <col min="1928" max="1928" width="4.21875" customWidth="1"/>
    <col min="1929" max="1929" width="4.5546875" customWidth="1"/>
    <col min="1930" max="1930" width="5.6640625" customWidth="1"/>
    <col min="1931" max="1931" width="3.77734375" customWidth="1"/>
    <col min="1932" max="1933" width="5.109375" customWidth="1"/>
    <col min="1934" max="1934" width="4.77734375" customWidth="1"/>
    <col min="1935" max="1935" width="4.5546875" customWidth="1"/>
    <col min="1944" max="1944" width="7.77734375" customWidth="1"/>
    <col min="1945" max="1945" width="5.44140625" customWidth="1"/>
    <col min="1946" max="1946" width="5.77734375" customWidth="1"/>
    <col min="1948" max="1948" width="9.5546875" customWidth="1"/>
    <col min="1949" max="1949" width="3.77734375" customWidth="1"/>
    <col min="1950" max="1950" width="8.44140625" customWidth="1"/>
    <col min="1951" max="1951" width="12.21875" customWidth="1"/>
    <col min="1952" max="1952" width="5" customWidth="1"/>
    <col min="1953" max="1953" width="5.77734375" customWidth="1"/>
    <col min="1954" max="1954" width="4.21875" customWidth="1"/>
    <col min="1955" max="1955" width="5.21875" customWidth="1"/>
    <col min="1956" max="1956" width="5.44140625" customWidth="1"/>
    <col min="1957" max="1957" width="7.5546875" customWidth="1"/>
    <col min="1958" max="1958" width="4" customWidth="1"/>
    <col min="1959" max="1959" width="4.21875" customWidth="1"/>
    <col min="1960" max="1960" width="3.5546875" customWidth="1"/>
    <col min="1961" max="1961" width="3.6640625" customWidth="1"/>
    <col min="1962" max="1962" width="3.77734375" customWidth="1"/>
    <col min="1963" max="1963" width="3.6640625" customWidth="1"/>
    <col min="1964" max="1964" width="3.44140625" customWidth="1"/>
    <col min="1965" max="1965" width="3.5546875" customWidth="1"/>
    <col min="1966" max="1966" width="3.77734375" customWidth="1"/>
    <col min="1967" max="1967" width="3.44140625" customWidth="1"/>
    <col min="1968" max="1968" width="2.77734375" customWidth="1"/>
    <col min="1969" max="1969" width="3.21875" customWidth="1"/>
    <col min="1970" max="1970" width="2" customWidth="1"/>
    <col min="1971" max="1971" width="2.5546875" customWidth="1"/>
    <col min="1972" max="1972" width="5.21875" customWidth="1"/>
    <col min="1973" max="1973" width="13.21875" customWidth="1"/>
    <col min="1974" max="1974" width="15.44140625" customWidth="1"/>
    <col min="1975" max="1975" width="3.77734375" customWidth="1"/>
    <col min="1976" max="1976" width="6.77734375" customWidth="1"/>
    <col min="1977" max="1977" width="12.21875" customWidth="1"/>
    <col min="1978" max="1978" width="3.77734375" customWidth="1"/>
    <col min="1979" max="1980" width="3.21875" customWidth="1"/>
    <col min="1981" max="1981" width="2.77734375" customWidth="1"/>
    <col min="1982" max="1982" width="4.77734375" customWidth="1"/>
    <col min="1983" max="1983" width="6.21875" customWidth="1"/>
    <col min="1984" max="1984" width="6.109375" customWidth="1"/>
    <col min="1985" max="1985" width="5.6640625" customWidth="1"/>
    <col min="1986" max="1986" width="7.44140625" customWidth="1"/>
    <col min="1987" max="1987" width="4.77734375" customWidth="1"/>
    <col min="1988" max="1988" width="7" customWidth="1"/>
    <col min="1989" max="1989" width="5.5546875" customWidth="1"/>
    <col min="1990" max="1990" width="7.77734375" customWidth="1"/>
    <col min="1991" max="1991" width="3.77734375" customWidth="1"/>
    <col min="1992" max="1992" width="6" customWidth="1"/>
    <col min="1993" max="1993" width="5.77734375" customWidth="1"/>
    <col min="1994" max="1994" width="8" customWidth="1"/>
    <col min="1995" max="1995" width="3.77734375" customWidth="1"/>
    <col min="1996" max="1996" width="6.88671875" customWidth="1"/>
    <col min="1997" max="1997" width="5.77734375" customWidth="1"/>
    <col min="1998" max="1998" width="7.21875" customWidth="1"/>
    <col min="1999" max="1999" width="3.88671875" customWidth="1"/>
    <col min="2000" max="2000" width="7.21875" customWidth="1"/>
    <col min="2001" max="2001" width="6.6640625" customWidth="1"/>
    <col min="2002" max="2002" width="8" customWidth="1"/>
    <col min="2003" max="2003" width="3.77734375" customWidth="1"/>
    <col min="2004" max="2004" width="6" customWidth="1"/>
    <col min="2005" max="2005" width="6.77734375" customWidth="1"/>
    <col min="2006" max="2006" width="8.21875" customWidth="1"/>
    <col min="2007" max="2007" width="3.77734375" customWidth="1"/>
    <col min="2008" max="2008" width="6.33203125" customWidth="1"/>
    <col min="2009" max="2009" width="6.21875" customWidth="1"/>
    <col min="2010" max="2010" width="7.21875" customWidth="1"/>
    <col min="2011" max="2011" width="4.77734375" customWidth="1"/>
    <col min="2012" max="2012" width="6.21875" customWidth="1"/>
    <col min="2013" max="2013" width="6" customWidth="1"/>
    <col min="2014" max="2014" width="7.77734375" customWidth="1"/>
    <col min="2015" max="2015" width="3.77734375" customWidth="1"/>
    <col min="2016" max="2016" width="7" customWidth="1"/>
    <col min="2017" max="2017" width="6.5546875" customWidth="1"/>
    <col min="2018" max="2018" width="7.77734375" customWidth="1"/>
    <col min="2019" max="2019" width="5" customWidth="1"/>
    <col min="2020" max="2020" width="6.88671875" customWidth="1"/>
    <col min="2021" max="2021" width="6.21875" customWidth="1"/>
    <col min="2022" max="2022" width="7.77734375" customWidth="1"/>
    <col min="2023" max="2023" width="4.5546875" customWidth="1"/>
    <col min="2024" max="2024" width="3" customWidth="1"/>
    <col min="2025" max="2025" width="4.44140625" customWidth="1"/>
    <col min="2026" max="2026" width="5.21875" customWidth="1"/>
    <col min="2027" max="2027" width="6.77734375" customWidth="1"/>
    <col min="2028" max="2028" width="2.5546875" customWidth="1"/>
    <col min="2029" max="2047" width="0.5546875" customWidth="1"/>
    <col min="2048" max="2048" width="2.77734375" customWidth="1"/>
    <col min="2049" max="2049" width="2.5546875" customWidth="1"/>
    <col min="2050" max="2050" width="5" customWidth="1"/>
    <col min="2053" max="2053" width="5.109375" customWidth="1"/>
    <col min="2054" max="2054" width="8.21875" customWidth="1"/>
    <col min="2055" max="2055" width="11.33203125" customWidth="1"/>
    <col min="2056" max="2056" width="3.77734375" customWidth="1"/>
    <col min="2057" max="2057" width="4.77734375" customWidth="1"/>
    <col min="2058" max="2058" width="3.44140625" customWidth="1"/>
    <col min="2059" max="2060" width="4.77734375" customWidth="1"/>
    <col min="2061" max="2061" width="5.5546875" customWidth="1"/>
    <col min="2062" max="2062" width="4.77734375" customWidth="1"/>
    <col min="2063" max="2063" width="5.77734375" customWidth="1"/>
    <col min="2064" max="2064" width="6" customWidth="1"/>
    <col min="2065" max="2065" width="4.21875" customWidth="1"/>
    <col min="2066" max="2067" width="4.77734375" customWidth="1"/>
    <col min="2068" max="2068" width="7.33203125" customWidth="1"/>
    <col min="2069" max="2071" width="4.77734375" customWidth="1"/>
    <col min="2072" max="2072" width="5.88671875" customWidth="1"/>
    <col min="2073" max="2073" width="3.77734375" customWidth="1"/>
    <col min="2074" max="2075" width="4.77734375" customWidth="1"/>
    <col min="2076" max="2076" width="6.33203125" customWidth="1"/>
    <col min="2077" max="2077" width="3.77734375" customWidth="1"/>
    <col min="2078" max="2079" width="4.77734375" customWidth="1"/>
    <col min="2080" max="2080" width="5" customWidth="1"/>
    <col min="2081" max="2083" width="4.77734375" customWidth="1"/>
    <col min="2084" max="2084" width="5.44140625" customWidth="1"/>
    <col min="2085" max="2085" width="3.44140625" customWidth="1"/>
    <col min="2086" max="2087" width="4.77734375" customWidth="1"/>
    <col min="2088" max="2088" width="5.5546875" customWidth="1"/>
    <col min="2089" max="2090" width="3.77734375" customWidth="1"/>
    <col min="2091" max="2091" width="3.33203125" customWidth="1"/>
    <col min="2092" max="2092" width="4.33203125" customWidth="1"/>
    <col min="2093" max="2094" width="3.21875" customWidth="1"/>
    <col min="2095" max="2095" width="4.77734375" customWidth="1"/>
    <col min="2096" max="2096" width="4.6640625" customWidth="1"/>
    <col min="2097" max="2097" width="3.6640625" customWidth="1"/>
    <col min="2098" max="2098" width="3.5546875" customWidth="1"/>
    <col min="2099" max="2099" width="4.77734375" customWidth="1"/>
    <col min="2100" max="2100" width="3.6640625" customWidth="1"/>
    <col min="2101" max="2101" width="4.33203125" customWidth="1"/>
    <col min="2102" max="2102" width="3.44140625" customWidth="1"/>
    <col min="2103" max="2103" width="4.77734375" customWidth="1"/>
    <col min="2104" max="2104" width="5.5546875" customWidth="1"/>
    <col min="2105" max="2105" width="6.77734375" customWidth="1"/>
    <col min="2106" max="2106" width="3.77734375" customWidth="1"/>
    <col min="2107" max="2107" width="7.21875" customWidth="1"/>
    <col min="2108" max="2108" width="3.77734375" customWidth="1"/>
    <col min="2109" max="2109" width="10.33203125" customWidth="1"/>
    <col min="2110" max="2110" width="8.77734375" customWidth="1"/>
    <col min="2111" max="2111" width="8.21875" customWidth="1"/>
    <col min="2112" max="2112" width="7.77734375" customWidth="1"/>
    <col min="2113" max="2113" width="10.77734375" customWidth="1"/>
    <col min="2114" max="2114" width="10.33203125" customWidth="1"/>
    <col min="2115" max="2115" width="6" customWidth="1"/>
    <col min="2119" max="2125" width="1.6640625" customWidth="1"/>
    <col min="2126" max="2126" width="2.21875" customWidth="1"/>
    <col min="2127" max="2127" width="2.6640625" customWidth="1"/>
    <col min="2128" max="2128" width="4.77734375" customWidth="1"/>
    <col min="2129" max="2129" width="11.5546875" customWidth="1"/>
    <col min="2131" max="2131" width="4.109375" customWidth="1"/>
    <col min="2132" max="2132" width="8.109375" customWidth="1"/>
    <col min="2133" max="2133" width="10.5546875" customWidth="1"/>
    <col min="2152" max="2152" width="5.6640625" customWidth="1"/>
    <col min="2153" max="2153" width="6.6640625" customWidth="1"/>
    <col min="2154" max="2154" width="8.33203125" customWidth="1"/>
    <col min="2156" max="2156" width="6.6640625" customWidth="1"/>
    <col min="2184" max="2184" width="4.21875" customWidth="1"/>
    <col min="2185" max="2185" width="4.5546875" customWidth="1"/>
    <col min="2186" max="2186" width="5.6640625" customWidth="1"/>
    <col min="2187" max="2187" width="3.77734375" customWidth="1"/>
    <col min="2188" max="2189" width="5.109375" customWidth="1"/>
    <col min="2190" max="2190" width="4.77734375" customWidth="1"/>
    <col min="2191" max="2191" width="4.5546875" customWidth="1"/>
    <col min="2200" max="2200" width="7.77734375" customWidth="1"/>
    <col min="2201" max="2201" width="5.44140625" customWidth="1"/>
    <col min="2202" max="2202" width="5.77734375" customWidth="1"/>
    <col min="2204" max="2204" width="9.5546875" customWidth="1"/>
    <col min="2205" max="2205" width="3.77734375" customWidth="1"/>
    <col min="2206" max="2206" width="8.44140625" customWidth="1"/>
    <col min="2207" max="2207" width="12.21875" customWidth="1"/>
    <col min="2208" max="2208" width="5" customWidth="1"/>
    <col min="2209" max="2209" width="5.77734375" customWidth="1"/>
    <col min="2210" max="2210" width="4.21875" customWidth="1"/>
    <col min="2211" max="2211" width="5.21875" customWidth="1"/>
    <col min="2212" max="2212" width="5.44140625" customWidth="1"/>
    <col min="2213" max="2213" width="7.5546875" customWidth="1"/>
    <col min="2214" max="2214" width="4" customWidth="1"/>
    <col min="2215" max="2215" width="4.21875" customWidth="1"/>
    <col min="2216" max="2216" width="3.5546875" customWidth="1"/>
    <col min="2217" max="2217" width="3.6640625" customWidth="1"/>
    <col min="2218" max="2218" width="3.77734375" customWidth="1"/>
    <col min="2219" max="2219" width="3.6640625" customWidth="1"/>
    <col min="2220" max="2220" width="3.44140625" customWidth="1"/>
    <col min="2221" max="2221" width="3.5546875" customWidth="1"/>
    <col min="2222" max="2222" width="3.77734375" customWidth="1"/>
    <col min="2223" max="2223" width="3.44140625" customWidth="1"/>
    <col min="2224" max="2224" width="2.77734375" customWidth="1"/>
    <col min="2225" max="2225" width="3.21875" customWidth="1"/>
    <col min="2226" max="2226" width="2" customWidth="1"/>
    <col min="2227" max="2227" width="2.5546875" customWidth="1"/>
    <col min="2228" max="2228" width="5.21875" customWidth="1"/>
    <col min="2229" max="2229" width="13.21875" customWidth="1"/>
    <col min="2230" max="2230" width="15.44140625" customWidth="1"/>
    <col min="2231" max="2231" width="3.77734375" customWidth="1"/>
    <col min="2232" max="2232" width="6.77734375" customWidth="1"/>
    <col min="2233" max="2233" width="12.21875" customWidth="1"/>
    <col min="2234" max="2234" width="3.77734375" customWidth="1"/>
    <col min="2235" max="2236" width="3.21875" customWidth="1"/>
    <col min="2237" max="2237" width="2.77734375" customWidth="1"/>
    <col min="2238" max="2238" width="4.77734375" customWidth="1"/>
    <col min="2239" max="2239" width="6.21875" customWidth="1"/>
    <col min="2240" max="2240" width="6.109375" customWidth="1"/>
    <col min="2241" max="2241" width="5.6640625" customWidth="1"/>
    <col min="2242" max="2242" width="7.44140625" customWidth="1"/>
    <col min="2243" max="2243" width="4.77734375" customWidth="1"/>
    <col min="2244" max="2244" width="7" customWidth="1"/>
    <col min="2245" max="2245" width="5.5546875" customWidth="1"/>
    <col min="2246" max="2246" width="7.77734375" customWidth="1"/>
    <col min="2247" max="2247" width="3.77734375" customWidth="1"/>
    <col min="2248" max="2248" width="6" customWidth="1"/>
    <col min="2249" max="2249" width="5.77734375" customWidth="1"/>
    <col min="2250" max="2250" width="8" customWidth="1"/>
    <col min="2251" max="2251" width="3.77734375" customWidth="1"/>
    <col min="2252" max="2252" width="6.88671875" customWidth="1"/>
    <col min="2253" max="2253" width="5.77734375" customWidth="1"/>
    <col min="2254" max="2254" width="7.21875" customWidth="1"/>
    <col min="2255" max="2255" width="3.88671875" customWidth="1"/>
    <col min="2256" max="2256" width="7.21875" customWidth="1"/>
    <col min="2257" max="2257" width="6.6640625" customWidth="1"/>
    <col min="2258" max="2258" width="8" customWidth="1"/>
    <col min="2259" max="2259" width="3.77734375" customWidth="1"/>
    <col min="2260" max="2260" width="6" customWidth="1"/>
    <col min="2261" max="2261" width="6.77734375" customWidth="1"/>
    <col min="2262" max="2262" width="8.21875" customWidth="1"/>
    <col min="2263" max="2263" width="3.77734375" customWidth="1"/>
    <col min="2264" max="2264" width="6.33203125" customWidth="1"/>
    <col min="2265" max="2265" width="6.21875" customWidth="1"/>
    <col min="2266" max="2266" width="7.21875" customWidth="1"/>
    <col min="2267" max="2267" width="4.77734375" customWidth="1"/>
    <col min="2268" max="2268" width="6.21875" customWidth="1"/>
    <col min="2269" max="2269" width="6" customWidth="1"/>
    <col min="2270" max="2270" width="7.77734375" customWidth="1"/>
    <col min="2271" max="2271" width="3.77734375" customWidth="1"/>
    <col min="2272" max="2272" width="7" customWidth="1"/>
    <col min="2273" max="2273" width="6.5546875" customWidth="1"/>
    <col min="2274" max="2274" width="7.77734375" customWidth="1"/>
    <col min="2275" max="2275" width="5" customWidth="1"/>
    <col min="2276" max="2276" width="6.88671875" customWidth="1"/>
    <col min="2277" max="2277" width="6.21875" customWidth="1"/>
    <col min="2278" max="2278" width="7.77734375" customWidth="1"/>
    <col min="2279" max="2279" width="4.5546875" customWidth="1"/>
    <col min="2280" max="2280" width="3" customWidth="1"/>
    <col min="2281" max="2281" width="4.44140625" customWidth="1"/>
    <col min="2282" max="2282" width="5.21875" customWidth="1"/>
    <col min="2283" max="2283" width="6.77734375" customWidth="1"/>
    <col min="2284" max="2284" width="2.5546875" customWidth="1"/>
    <col min="2285" max="2303" width="0.5546875" customWidth="1"/>
    <col min="2304" max="2304" width="2.77734375" customWidth="1"/>
    <col min="2305" max="2305" width="2.5546875" customWidth="1"/>
    <col min="2306" max="2306" width="5" customWidth="1"/>
    <col min="2309" max="2309" width="5.109375" customWidth="1"/>
    <col min="2310" max="2310" width="8.21875" customWidth="1"/>
    <col min="2311" max="2311" width="11.33203125" customWidth="1"/>
    <col min="2312" max="2312" width="3.77734375" customWidth="1"/>
    <col min="2313" max="2313" width="4.77734375" customWidth="1"/>
    <col min="2314" max="2314" width="3.44140625" customWidth="1"/>
    <col min="2315" max="2316" width="4.77734375" customWidth="1"/>
    <col min="2317" max="2317" width="5.5546875" customWidth="1"/>
    <col min="2318" max="2318" width="4.77734375" customWidth="1"/>
    <col min="2319" max="2319" width="5.77734375" customWidth="1"/>
    <col min="2320" max="2320" width="6" customWidth="1"/>
    <col min="2321" max="2321" width="4.21875" customWidth="1"/>
    <col min="2322" max="2323" width="4.77734375" customWidth="1"/>
    <col min="2324" max="2324" width="7.33203125" customWidth="1"/>
    <col min="2325" max="2327" width="4.77734375" customWidth="1"/>
    <col min="2328" max="2328" width="5.88671875" customWidth="1"/>
    <col min="2329" max="2329" width="3.77734375" customWidth="1"/>
    <col min="2330" max="2331" width="4.77734375" customWidth="1"/>
    <col min="2332" max="2332" width="6.33203125" customWidth="1"/>
    <col min="2333" max="2333" width="3.77734375" customWidth="1"/>
    <col min="2334" max="2335" width="4.77734375" customWidth="1"/>
    <col min="2336" max="2336" width="5" customWidth="1"/>
    <col min="2337" max="2339" width="4.77734375" customWidth="1"/>
    <col min="2340" max="2340" width="5.44140625" customWidth="1"/>
    <col min="2341" max="2341" width="3.44140625" customWidth="1"/>
    <col min="2342" max="2343" width="4.77734375" customWidth="1"/>
    <col min="2344" max="2344" width="5.5546875" customWidth="1"/>
    <col min="2345" max="2346" width="3.77734375" customWidth="1"/>
    <col min="2347" max="2347" width="3.33203125" customWidth="1"/>
    <col min="2348" max="2348" width="4.33203125" customWidth="1"/>
    <col min="2349" max="2350" width="3.21875" customWidth="1"/>
    <col min="2351" max="2351" width="4.77734375" customWidth="1"/>
    <col min="2352" max="2352" width="4.6640625" customWidth="1"/>
    <col min="2353" max="2353" width="3.6640625" customWidth="1"/>
    <col min="2354" max="2354" width="3.5546875" customWidth="1"/>
    <col min="2355" max="2355" width="4.77734375" customWidth="1"/>
    <col min="2356" max="2356" width="3.6640625" customWidth="1"/>
    <col min="2357" max="2357" width="4.33203125" customWidth="1"/>
    <col min="2358" max="2358" width="3.44140625" customWidth="1"/>
    <col min="2359" max="2359" width="4.77734375" customWidth="1"/>
    <col min="2360" max="2360" width="5.5546875" customWidth="1"/>
    <col min="2361" max="2361" width="6.77734375" customWidth="1"/>
    <col min="2362" max="2362" width="3.77734375" customWidth="1"/>
    <col min="2363" max="2363" width="7.21875" customWidth="1"/>
    <col min="2364" max="2364" width="3.77734375" customWidth="1"/>
    <col min="2365" max="2365" width="10.33203125" customWidth="1"/>
    <col min="2366" max="2366" width="8.77734375" customWidth="1"/>
    <col min="2367" max="2367" width="8.21875" customWidth="1"/>
    <col min="2368" max="2368" width="7.77734375" customWidth="1"/>
    <col min="2369" max="2369" width="10.77734375" customWidth="1"/>
    <col min="2370" max="2370" width="10.33203125" customWidth="1"/>
    <col min="2371" max="2371" width="6" customWidth="1"/>
    <col min="2375" max="2381" width="1.6640625" customWidth="1"/>
    <col min="2382" max="2382" width="2.21875" customWidth="1"/>
    <col min="2383" max="2383" width="2.6640625" customWidth="1"/>
    <col min="2384" max="2384" width="4.77734375" customWidth="1"/>
    <col min="2385" max="2385" width="11.5546875" customWidth="1"/>
    <col min="2387" max="2387" width="4.109375" customWidth="1"/>
    <col min="2388" max="2388" width="8.109375" customWidth="1"/>
    <col min="2389" max="2389" width="10.5546875" customWidth="1"/>
    <col min="2408" max="2408" width="5.6640625" customWidth="1"/>
    <col min="2409" max="2409" width="6.6640625" customWidth="1"/>
    <col min="2410" max="2410" width="8.33203125" customWidth="1"/>
    <col min="2412" max="2412" width="6.6640625" customWidth="1"/>
    <col min="2440" max="2440" width="4.21875" customWidth="1"/>
    <col min="2441" max="2441" width="4.5546875" customWidth="1"/>
    <col min="2442" max="2442" width="5.6640625" customWidth="1"/>
    <col min="2443" max="2443" width="3.77734375" customWidth="1"/>
    <col min="2444" max="2445" width="5.109375" customWidth="1"/>
    <col min="2446" max="2446" width="4.77734375" customWidth="1"/>
    <col min="2447" max="2447" width="4.5546875" customWidth="1"/>
    <col min="2456" max="2456" width="7.77734375" customWidth="1"/>
    <col min="2457" max="2457" width="5.44140625" customWidth="1"/>
    <col min="2458" max="2458" width="5.77734375" customWidth="1"/>
    <col min="2460" max="2460" width="9.5546875" customWidth="1"/>
    <col min="2461" max="2461" width="3.77734375" customWidth="1"/>
    <col min="2462" max="2462" width="8.44140625" customWidth="1"/>
    <col min="2463" max="2463" width="12.21875" customWidth="1"/>
    <col min="2464" max="2464" width="5" customWidth="1"/>
    <col min="2465" max="2465" width="5.77734375" customWidth="1"/>
    <col min="2466" max="2466" width="4.21875" customWidth="1"/>
    <col min="2467" max="2467" width="5.21875" customWidth="1"/>
    <col min="2468" max="2468" width="5.44140625" customWidth="1"/>
    <col min="2469" max="2469" width="7.5546875" customWidth="1"/>
    <col min="2470" max="2470" width="4" customWidth="1"/>
    <col min="2471" max="2471" width="4.21875" customWidth="1"/>
    <col min="2472" max="2472" width="3.5546875" customWidth="1"/>
    <col min="2473" max="2473" width="3.6640625" customWidth="1"/>
    <col min="2474" max="2474" width="3.77734375" customWidth="1"/>
    <col min="2475" max="2475" width="3.6640625" customWidth="1"/>
    <col min="2476" max="2476" width="3.44140625" customWidth="1"/>
    <col min="2477" max="2477" width="3.5546875" customWidth="1"/>
    <col min="2478" max="2478" width="3.77734375" customWidth="1"/>
    <col min="2479" max="2479" width="3.44140625" customWidth="1"/>
    <col min="2480" max="2480" width="2.77734375" customWidth="1"/>
    <col min="2481" max="2481" width="3.21875" customWidth="1"/>
    <col min="2482" max="2482" width="2" customWidth="1"/>
    <col min="2483" max="2483" width="2.5546875" customWidth="1"/>
    <col min="2484" max="2484" width="5.21875" customWidth="1"/>
    <col min="2485" max="2485" width="13.21875" customWidth="1"/>
    <col min="2486" max="2486" width="15.44140625" customWidth="1"/>
    <col min="2487" max="2487" width="3.77734375" customWidth="1"/>
    <col min="2488" max="2488" width="6.77734375" customWidth="1"/>
    <col min="2489" max="2489" width="12.21875" customWidth="1"/>
    <col min="2490" max="2490" width="3.77734375" customWidth="1"/>
    <col min="2491" max="2492" width="3.21875" customWidth="1"/>
    <col min="2493" max="2493" width="2.77734375" customWidth="1"/>
    <col min="2494" max="2494" width="4.77734375" customWidth="1"/>
    <col min="2495" max="2495" width="6.21875" customWidth="1"/>
    <col min="2496" max="2496" width="6.109375" customWidth="1"/>
    <col min="2497" max="2497" width="5.6640625" customWidth="1"/>
    <col min="2498" max="2498" width="7.44140625" customWidth="1"/>
    <col min="2499" max="2499" width="4.77734375" customWidth="1"/>
    <col min="2500" max="2500" width="7" customWidth="1"/>
    <col min="2501" max="2501" width="5.5546875" customWidth="1"/>
    <col min="2502" max="2502" width="7.77734375" customWidth="1"/>
    <col min="2503" max="2503" width="3.77734375" customWidth="1"/>
    <col min="2504" max="2504" width="6" customWidth="1"/>
    <col min="2505" max="2505" width="5.77734375" customWidth="1"/>
    <col min="2506" max="2506" width="8" customWidth="1"/>
    <col min="2507" max="2507" width="3.77734375" customWidth="1"/>
    <col min="2508" max="2508" width="6.88671875" customWidth="1"/>
    <col min="2509" max="2509" width="5.77734375" customWidth="1"/>
    <col min="2510" max="2510" width="7.21875" customWidth="1"/>
    <col min="2511" max="2511" width="3.88671875" customWidth="1"/>
    <col min="2512" max="2512" width="7.21875" customWidth="1"/>
    <col min="2513" max="2513" width="6.6640625" customWidth="1"/>
    <col min="2514" max="2514" width="8" customWidth="1"/>
    <col min="2515" max="2515" width="3.77734375" customWidth="1"/>
    <col min="2516" max="2516" width="6" customWidth="1"/>
    <col min="2517" max="2517" width="6.77734375" customWidth="1"/>
    <col min="2518" max="2518" width="8.21875" customWidth="1"/>
    <col min="2519" max="2519" width="3.77734375" customWidth="1"/>
    <col min="2520" max="2520" width="6.33203125" customWidth="1"/>
    <col min="2521" max="2521" width="6.21875" customWidth="1"/>
    <col min="2522" max="2522" width="7.21875" customWidth="1"/>
    <col min="2523" max="2523" width="4.77734375" customWidth="1"/>
    <col min="2524" max="2524" width="6.21875" customWidth="1"/>
    <col min="2525" max="2525" width="6" customWidth="1"/>
    <col min="2526" max="2526" width="7.77734375" customWidth="1"/>
    <col min="2527" max="2527" width="3.77734375" customWidth="1"/>
    <col min="2528" max="2528" width="7" customWidth="1"/>
    <col min="2529" max="2529" width="6.5546875" customWidth="1"/>
    <col min="2530" max="2530" width="7.77734375" customWidth="1"/>
    <col min="2531" max="2531" width="5" customWidth="1"/>
    <col min="2532" max="2532" width="6.88671875" customWidth="1"/>
    <col min="2533" max="2533" width="6.21875" customWidth="1"/>
    <col min="2534" max="2534" width="7.77734375" customWidth="1"/>
    <col min="2535" max="2535" width="4.5546875" customWidth="1"/>
    <col min="2536" max="2536" width="3" customWidth="1"/>
    <col min="2537" max="2537" width="4.44140625" customWidth="1"/>
    <col min="2538" max="2538" width="5.21875" customWidth="1"/>
    <col min="2539" max="2539" width="6.77734375" customWidth="1"/>
    <col min="2540" max="2540" width="2.5546875" customWidth="1"/>
    <col min="2541" max="2559" width="0.5546875" customWidth="1"/>
    <col min="2560" max="2560" width="2.77734375" customWidth="1"/>
    <col min="2561" max="2561" width="2.5546875" customWidth="1"/>
    <col min="2562" max="2562" width="5" customWidth="1"/>
    <col min="2565" max="2565" width="5.109375" customWidth="1"/>
    <col min="2566" max="2566" width="8.21875" customWidth="1"/>
    <col min="2567" max="2567" width="11.33203125" customWidth="1"/>
    <col min="2568" max="2568" width="3.77734375" customWidth="1"/>
    <col min="2569" max="2569" width="4.77734375" customWidth="1"/>
    <col min="2570" max="2570" width="3.44140625" customWidth="1"/>
    <col min="2571" max="2572" width="4.77734375" customWidth="1"/>
    <col min="2573" max="2573" width="5.5546875" customWidth="1"/>
    <col min="2574" max="2574" width="4.77734375" customWidth="1"/>
    <col min="2575" max="2575" width="5.77734375" customWidth="1"/>
    <col min="2576" max="2576" width="6" customWidth="1"/>
    <col min="2577" max="2577" width="4.21875" customWidth="1"/>
    <col min="2578" max="2579" width="4.77734375" customWidth="1"/>
    <col min="2580" max="2580" width="7.33203125" customWidth="1"/>
    <col min="2581" max="2583" width="4.77734375" customWidth="1"/>
    <col min="2584" max="2584" width="5.88671875" customWidth="1"/>
    <col min="2585" max="2585" width="3.77734375" customWidth="1"/>
    <col min="2586" max="2587" width="4.77734375" customWidth="1"/>
    <col min="2588" max="2588" width="6.33203125" customWidth="1"/>
    <col min="2589" max="2589" width="3.77734375" customWidth="1"/>
    <col min="2590" max="2591" width="4.77734375" customWidth="1"/>
    <col min="2592" max="2592" width="5" customWidth="1"/>
    <col min="2593" max="2595" width="4.77734375" customWidth="1"/>
    <col min="2596" max="2596" width="5.44140625" customWidth="1"/>
    <col min="2597" max="2597" width="3.44140625" customWidth="1"/>
    <col min="2598" max="2599" width="4.77734375" customWidth="1"/>
    <col min="2600" max="2600" width="5.5546875" customWidth="1"/>
    <col min="2601" max="2602" width="3.77734375" customWidth="1"/>
    <col min="2603" max="2603" width="3.33203125" customWidth="1"/>
    <col min="2604" max="2604" width="4.33203125" customWidth="1"/>
    <col min="2605" max="2606" width="3.21875" customWidth="1"/>
    <col min="2607" max="2607" width="4.77734375" customWidth="1"/>
    <col min="2608" max="2608" width="4.6640625" customWidth="1"/>
    <col min="2609" max="2609" width="3.6640625" customWidth="1"/>
    <col min="2610" max="2610" width="3.5546875" customWidth="1"/>
    <col min="2611" max="2611" width="4.77734375" customWidth="1"/>
    <col min="2612" max="2612" width="3.6640625" customWidth="1"/>
    <col min="2613" max="2613" width="4.33203125" customWidth="1"/>
    <col min="2614" max="2614" width="3.44140625" customWidth="1"/>
    <col min="2615" max="2615" width="4.77734375" customWidth="1"/>
    <col min="2616" max="2616" width="5.5546875" customWidth="1"/>
    <col min="2617" max="2617" width="6.77734375" customWidth="1"/>
    <col min="2618" max="2618" width="3.77734375" customWidth="1"/>
    <col min="2619" max="2619" width="7.21875" customWidth="1"/>
    <col min="2620" max="2620" width="3.77734375" customWidth="1"/>
    <col min="2621" max="2621" width="10.33203125" customWidth="1"/>
    <col min="2622" max="2622" width="8.77734375" customWidth="1"/>
    <col min="2623" max="2623" width="8.21875" customWidth="1"/>
    <col min="2624" max="2624" width="7.77734375" customWidth="1"/>
    <col min="2625" max="2625" width="10.77734375" customWidth="1"/>
    <col min="2626" max="2626" width="10.33203125" customWidth="1"/>
    <col min="2627" max="2627" width="6" customWidth="1"/>
    <col min="2631" max="2637" width="1.6640625" customWidth="1"/>
    <col min="2638" max="2638" width="2.21875" customWidth="1"/>
    <col min="2639" max="2639" width="2.6640625" customWidth="1"/>
    <col min="2640" max="2640" width="4.77734375" customWidth="1"/>
    <col min="2641" max="2641" width="11.5546875" customWidth="1"/>
    <col min="2643" max="2643" width="4.109375" customWidth="1"/>
    <col min="2644" max="2644" width="8.109375" customWidth="1"/>
    <col min="2645" max="2645" width="10.5546875" customWidth="1"/>
    <col min="2664" max="2664" width="5.6640625" customWidth="1"/>
    <col min="2665" max="2665" width="6.6640625" customWidth="1"/>
    <col min="2666" max="2666" width="8.33203125" customWidth="1"/>
    <col min="2668" max="2668" width="6.6640625" customWidth="1"/>
    <col min="2696" max="2696" width="4.21875" customWidth="1"/>
    <col min="2697" max="2697" width="4.5546875" customWidth="1"/>
    <col min="2698" max="2698" width="5.6640625" customWidth="1"/>
    <col min="2699" max="2699" width="3.77734375" customWidth="1"/>
    <col min="2700" max="2701" width="5.109375" customWidth="1"/>
    <col min="2702" max="2702" width="4.77734375" customWidth="1"/>
    <col min="2703" max="2703" width="4.5546875" customWidth="1"/>
    <col min="2712" max="2712" width="7.77734375" customWidth="1"/>
    <col min="2713" max="2713" width="5.44140625" customWidth="1"/>
    <col min="2714" max="2714" width="5.77734375" customWidth="1"/>
    <col min="2716" max="2716" width="9.5546875" customWidth="1"/>
    <col min="2717" max="2717" width="3.77734375" customWidth="1"/>
    <col min="2718" max="2718" width="8.44140625" customWidth="1"/>
    <col min="2719" max="2719" width="12.21875" customWidth="1"/>
    <col min="2720" max="2720" width="5" customWidth="1"/>
    <col min="2721" max="2721" width="5.77734375" customWidth="1"/>
    <col min="2722" max="2722" width="4.21875" customWidth="1"/>
    <col min="2723" max="2723" width="5.21875" customWidth="1"/>
    <col min="2724" max="2724" width="5.44140625" customWidth="1"/>
    <col min="2725" max="2725" width="7.5546875" customWidth="1"/>
    <col min="2726" max="2726" width="4" customWidth="1"/>
    <col min="2727" max="2727" width="4.21875" customWidth="1"/>
    <col min="2728" max="2728" width="3.5546875" customWidth="1"/>
    <col min="2729" max="2729" width="3.6640625" customWidth="1"/>
    <col min="2730" max="2730" width="3.77734375" customWidth="1"/>
    <col min="2731" max="2731" width="3.6640625" customWidth="1"/>
    <col min="2732" max="2732" width="3.44140625" customWidth="1"/>
    <col min="2733" max="2733" width="3.5546875" customWidth="1"/>
    <col min="2734" max="2734" width="3.77734375" customWidth="1"/>
    <col min="2735" max="2735" width="3.44140625" customWidth="1"/>
    <col min="2736" max="2736" width="2.77734375" customWidth="1"/>
    <col min="2737" max="2737" width="3.21875" customWidth="1"/>
    <col min="2738" max="2738" width="2" customWidth="1"/>
    <col min="2739" max="2739" width="2.5546875" customWidth="1"/>
    <col min="2740" max="2740" width="5.21875" customWidth="1"/>
    <col min="2741" max="2741" width="13.21875" customWidth="1"/>
    <col min="2742" max="2742" width="15.44140625" customWidth="1"/>
    <col min="2743" max="2743" width="3.77734375" customWidth="1"/>
    <col min="2744" max="2744" width="6.77734375" customWidth="1"/>
    <col min="2745" max="2745" width="12.21875" customWidth="1"/>
    <col min="2746" max="2746" width="3.77734375" customWidth="1"/>
    <col min="2747" max="2748" width="3.21875" customWidth="1"/>
    <col min="2749" max="2749" width="2.77734375" customWidth="1"/>
    <col min="2750" max="2750" width="4.77734375" customWidth="1"/>
    <col min="2751" max="2751" width="6.21875" customWidth="1"/>
    <col min="2752" max="2752" width="6.109375" customWidth="1"/>
    <col min="2753" max="2753" width="5.6640625" customWidth="1"/>
    <col min="2754" max="2754" width="7.44140625" customWidth="1"/>
    <col min="2755" max="2755" width="4.77734375" customWidth="1"/>
    <col min="2756" max="2756" width="7" customWidth="1"/>
    <col min="2757" max="2757" width="5.5546875" customWidth="1"/>
    <col min="2758" max="2758" width="7.77734375" customWidth="1"/>
    <col min="2759" max="2759" width="3.77734375" customWidth="1"/>
    <col min="2760" max="2760" width="6" customWidth="1"/>
    <col min="2761" max="2761" width="5.77734375" customWidth="1"/>
    <col min="2762" max="2762" width="8" customWidth="1"/>
    <col min="2763" max="2763" width="3.77734375" customWidth="1"/>
    <col min="2764" max="2764" width="6.88671875" customWidth="1"/>
    <col min="2765" max="2765" width="5.77734375" customWidth="1"/>
    <col min="2766" max="2766" width="7.21875" customWidth="1"/>
    <col min="2767" max="2767" width="3.88671875" customWidth="1"/>
    <col min="2768" max="2768" width="7.21875" customWidth="1"/>
    <col min="2769" max="2769" width="6.6640625" customWidth="1"/>
    <col min="2770" max="2770" width="8" customWidth="1"/>
    <col min="2771" max="2771" width="3.77734375" customWidth="1"/>
    <col min="2772" max="2772" width="6" customWidth="1"/>
    <col min="2773" max="2773" width="6.77734375" customWidth="1"/>
    <col min="2774" max="2774" width="8.21875" customWidth="1"/>
    <col min="2775" max="2775" width="3.77734375" customWidth="1"/>
    <col min="2776" max="2776" width="6.33203125" customWidth="1"/>
    <col min="2777" max="2777" width="6.21875" customWidth="1"/>
    <col min="2778" max="2778" width="7.21875" customWidth="1"/>
    <col min="2779" max="2779" width="4.77734375" customWidth="1"/>
    <col min="2780" max="2780" width="6.21875" customWidth="1"/>
    <col min="2781" max="2781" width="6" customWidth="1"/>
    <col min="2782" max="2782" width="7.77734375" customWidth="1"/>
    <col min="2783" max="2783" width="3.77734375" customWidth="1"/>
    <col min="2784" max="2784" width="7" customWidth="1"/>
    <col min="2785" max="2785" width="6.5546875" customWidth="1"/>
    <col min="2786" max="2786" width="7.77734375" customWidth="1"/>
    <col min="2787" max="2787" width="5" customWidth="1"/>
    <col min="2788" max="2788" width="6.88671875" customWidth="1"/>
    <col min="2789" max="2789" width="6.21875" customWidth="1"/>
    <col min="2790" max="2790" width="7.77734375" customWidth="1"/>
    <col min="2791" max="2791" width="4.5546875" customWidth="1"/>
    <col min="2792" max="2792" width="3" customWidth="1"/>
    <col min="2793" max="2793" width="4.44140625" customWidth="1"/>
    <col min="2794" max="2794" width="5.21875" customWidth="1"/>
    <col min="2795" max="2795" width="6.77734375" customWidth="1"/>
    <col min="2796" max="2796" width="2.5546875" customWidth="1"/>
    <col min="2797" max="2815" width="0.5546875" customWidth="1"/>
    <col min="2816" max="2816" width="2.77734375" customWidth="1"/>
    <col min="2817" max="2817" width="2.5546875" customWidth="1"/>
    <col min="2818" max="2818" width="5" customWidth="1"/>
    <col min="2821" max="2821" width="5.109375" customWidth="1"/>
    <col min="2822" max="2822" width="8.21875" customWidth="1"/>
    <col min="2823" max="2823" width="11.33203125" customWidth="1"/>
    <col min="2824" max="2824" width="3.77734375" customWidth="1"/>
    <col min="2825" max="2825" width="4.77734375" customWidth="1"/>
    <col min="2826" max="2826" width="3.44140625" customWidth="1"/>
    <col min="2827" max="2828" width="4.77734375" customWidth="1"/>
    <col min="2829" max="2829" width="5.5546875" customWidth="1"/>
    <col min="2830" max="2830" width="4.77734375" customWidth="1"/>
    <col min="2831" max="2831" width="5.77734375" customWidth="1"/>
    <col min="2832" max="2832" width="6" customWidth="1"/>
    <col min="2833" max="2833" width="4.21875" customWidth="1"/>
    <col min="2834" max="2835" width="4.77734375" customWidth="1"/>
    <col min="2836" max="2836" width="7.33203125" customWidth="1"/>
    <col min="2837" max="2839" width="4.77734375" customWidth="1"/>
    <col min="2840" max="2840" width="5.88671875" customWidth="1"/>
    <col min="2841" max="2841" width="3.77734375" customWidth="1"/>
    <col min="2842" max="2843" width="4.77734375" customWidth="1"/>
    <col min="2844" max="2844" width="6.33203125" customWidth="1"/>
    <col min="2845" max="2845" width="3.77734375" customWidth="1"/>
    <col min="2846" max="2847" width="4.77734375" customWidth="1"/>
    <col min="2848" max="2848" width="5" customWidth="1"/>
    <col min="2849" max="2851" width="4.77734375" customWidth="1"/>
    <col min="2852" max="2852" width="5.44140625" customWidth="1"/>
    <col min="2853" max="2853" width="3.44140625" customWidth="1"/>
    <col min="2854" max="2855" width="4.77734375" customWidth="1"/>
    <col min="2856" max="2856" width="5.5546875" customWidth="1"/>
    <col min="2857" max="2858" width="3.77734375" customWidth="1"/>
    <col min="2859" max="2859" width="3.33203125" customWidth="1"/>
    <col min="2860" max="2860" width="4.33203125" customWidth="1"/>
    <col min="2861" max="2862" width="3.21875" customWidth="1"/>
    <col min="2863" max="2863" width="4.77734375" customWidth="1"/>
    <col min="2864" max="2864" width="4.6640625" customWidth="1"/>
    <col min="2865" max="2865" width="3.6640625" customWidth="1"/>
    <col min="2866" max="2866" width="3.5546875" customWidth="1"/>
    <col min="2867" max="2867" width="4.77734375" customWidth="1"/>
    <col min="2868" max="2868" width="3.6640625" customWidth="1"/>
    <col min="2869" max="2869" width="4.33203125" customWidth="1"/>
    <col min="2870" max="2870" width="3.44140625" customWidth="1"/>
    <col min="2871" max="2871" width="4.77734375" customWidth="1"/>
    <col min="2872" max="2872" width="5.5546875" customWidth="1"/>
    <col min="2873" max="2873" width="6.77734375" customWidth="1"/>
    <col min="2874" max="2874" width="3.77734375" customWidth="1"/>
    <col min="2875" max="2875" width="7.21875" customWidth="1"/>
    <col min="2876" max="2876" width="3.77734375" customWidth="1"/>
    <col min="2877" max="2877" width="10.33203125" customWidth="1"/>
    <col min="2878" max="2878" width="8.77734375" customWidth="1"/>
    <col min="2879" max="2879" width="8.21875" customWidth="1"/>
    <col min="2880" max="2880" width="7.77734375" customWidth="1"/>
    <col min="2881" max="2881" width="10.77734375" customWidth="1"/>
    <col min="2882" max="2882" width="10.33203125" customWidth="1"/>
    <col min="2883" max="2883" width="6" customWidth="1"/>
    <col min="2887" max="2893" width="1.6640625" customWidth="1"/>
    <col min="2894" max="2894" width="2.21875" customWidth="1"/>
    <col min="2895" max="2895" width="2.6640625" customWidth="1"/>
    <col min="2896" max="2896" width="4.77734375" customWidth="1"/>
    <col min="2897" max="2897" width="11.5546875" customWidth="1"/>
    <col min="2899" max="2899" width="4.109375" customWidth="1"/>
    <col min="2900" max="2900" width="8.109375" customWidth="1"/>
    <col min="2901" max="2901" width="10.5546875" customWidth="1"/>
    <col min="2920" max="2920" width="5.6640625" customWidth="1"/>
    <col min="2921" max="2921" width="6.6640625" customWidth="1"/>
    <col min="2922" max="2922" width="8.33203125" customWidth="1"/>
    <col min="2924" max="2924" width="6.6640625" customWidth="1"/>
    <col min="2952" max="2952" width="4.21875" customWidth="1"/>
    <col min="2953" max="2953" width="4.5546875" customWidth="1"/>
    <col min="2954" max="2954" width="5.6640625" customWidth="1"/>
    <col min="2955" max="2955" width="3.77734375" customWidth="1"/>
    <col min="2956" max="2957" width="5.109375" customWidth="1"/>
    <col min="2958" max="2958" width="4.77734375" customWidth="1"/>
    <col min="2959" max="2959" width="4.5546875" customWidth="1"/>
    <col min="2968" max="2968" width="7.77734375" customWidth="1"/>
    <col min="2969" max="2969" width="5.44140625" customWidth="1"/>
    <col min="2970" max="2970" width="5.77734375" customWidth="1"/>
    <col min="2972" max="2972" width="9.5546875" customWidth="1"/>
    <col min="2973" max="2973" width="3.77734375" customWidth="1"/>
    <col min="2974" max="2974" width="8.44140625" customWidth="1"/>
    <col min="2975" max="2975" width="12.21875" customWidth="1"/>
    <col min="2976" max="2976" width="5" customWidth="1"/>
    <col min="2977" max="2977" width="5.77734375" customWidth="1"/>
    <col min="2978" max="2978" width="4.21875" customWidth="1"/>
    <col min="2979" max="2979" width="5.21875" customWidth="1"/>
    <col min="2980" max="2980" width="5.44140625" customWidth="1"/>
    <col min="2981" max="2981" width="7.5546875" customWidth="1"/>
    <col min="2982" max="2982" width="4" customWidth="1"/>
    <col min="2983" max="2983" width="4.21875" customWidth="1"/>
    <col min="2984" max="2984" width="3.5546875" customWidth="1"/>
    <col min="2985" max="2985" width="3.6640625" customWidth="1"/>
    <col min="2986" max="2986" width="3.77734375" customWidth="1"/>
    <col min="2987" max="2987" width="3.6640625" customWidth="1"/>
    <col min="2988" max="2988" width="3.44140625" customWidth="1"/>
    <col min="2989" max="2989" width="3.5546875" customWidth="1"/>
    <col min="2990" max="2990" width="3.77734375" customWidth="1"/>
    <col min="2991" max="2991" width="3.44140625" customWidth="1"/>
    <col min="2992" max="2992" width="2.77734375" customWidth="1"/>
    <col min="2993" max="2993" width="3.21875" customWidth="1"/>
    <col min="2994" max="2994" width="2" customWidth="1"/>
    <col min="2995" max="2995" width="2.5546875" customWidth="1"/>
    <col min="2996" max="2996" width="5.21875" customWidth="1"/>
    <col min="2997" max="2997" width="13.21875" customWidth="1"/>
    <col min="2998" max="2998" width="15.44140625" customWidth="1"/>
    <col min="2999" max="2999" width="3.77734375" customWidth="1"/>
    <col min="3000" max="3000" width="6.77734375" customWidth="1"/>
    <col min="3001" max="3001" width="12.21875" customWidth="1"/>
    <col min="3002" max="3002" width="3.77734375" customWidth="1"/>
    <col min="3003" max="3004" width="3.21875" customWidth="1"/>
    <col min="3005" max="3005" width="2.77734375" customWidth="1"/>
    <col min="3006" max="3006" width="4.77734375" customWidth="1"/>
    <col min="3007" max="3007" width="6.21875" customWidth="1"/>
    <col min="3008" max="3008" width="6.109375" customWidth="1"/>
    <col min="3009" max="3009" width="5.6640625" customWidth="1"/>
    <col min="3010" max="3010" width="7.44140625" customWidth="1"/>
    <col min="3011" max="3011" width="4.77734375" customWidth="1"/>
    <col min="3012" max="3012" width="7" customWidth="1"/>
    <col min="3013" max="3013" width="5.5546875" customWidth="1"/>
    <col min="3014" max="3014" width="7.77734375" customWidth="1"/>
    <col min="3015" max="3015" width="3.77734375" customWidth="1"/>
    <col min="3016" max="3016" width="6" customWidth="1"/>
    <col min="3017" max="3017" width="5.77734375" customWidth="1"/>
    <col min="3018" max="3018" width="8" customWidth="1"/>
    <col min="3019" max="3019" width="3.77734375" customWidth="1"/>
    <col min="3020" max="3020" width="6.88671875" customWidth="1"/>
    <col min="3021" max="3021" width="5.77734375" customWidth="1"/>
    <col min="3022" max="3022" width="7.21875" customWidth="1"/>
    <col min="3023" max="3023" width="3.88671875" customWidth="1"/>
    <col min="3024" max="3024" width="7.21875" customWidth="1"/>
    <col min="3025" max="3025" width="6.6640625" customWidth="1"/>
    <col min="3026" max="3026" width="8" customWidth="1"/>
    <col min="3027" max="3027" width="3.77734375" customWidth="1"/>
    <col min="3028" max="3028" width="6" customWidth="1"/>
    <col min="3029" max="3029" width="6.77734375" customWidth="1"/>
    <col min="3030" max="3030" width="8.21875" customWidth="1"/>
    <col min="3031" max="3031" width="3.77734375" customWidth="1"/>
    <col min="3032" max="3032" width="6.33203125" customWidth="1"/>
    <col min="3033" max="3033" width="6.21875" customWidth="1"/>
    <col min="3034" max="3034" width="7.21875" customWidth="1"/>
    <col min="3035" max="3035" width="4.77734375" customWidth="1"/>
    <col min="3036" max="3036" width="6.21875" customWidth="1"/>
    <col min="3037" max="3037" width="6" customWidth="1"/>
    <col min="3038" max="3038" width="7.77734375" customWidth="1"/>
    <col min="3039" max="3039" width="3.77734375" customWidth="1"/>
    <col min="3040" max="3040" width="7" customWidth="1"/>
    <col min="3041" max="3041" width="6.5546875" customWidth="1"/>
    <col min="3042" max="3042" width="7.77734375" customWidth="1"/>
    <col min="3043" max="3043" width="5" customWidth="1"/>
    <col min="3044" max="3044" width="6.88671875" customWidth="1"/>
    <col min="3045" max="3045" width="6.21875" customWidth="1"/>
    <col min="3046" max="3046" width="7.77734375" customWidth="1"/>
    <col min="3047" max="3047" width="4.5546875" customWidth="1"/>
    <col min="3048" max="3048" width="3" customWidth="1"/>
    <col min="3049" max="3049" width="4.44140625" customWidth="1"/>
    <col min="3050" max="3050" width="5.21875" customWidth="1"/>
    <col min="3051" max="3051" width="6.77734375" customWidth="1"/>
    <col min="3052" max="3052" width="2.5546875" customWidth="1"/>
    <col min="3053" max="3071" width="0.5546875" customWidth="1"/>
    <col min="3072" max="3072" width="2.77734375" customWidth="1"/>
    <col min="3073" max="3073" width="2.5546875" customWidth="1"/>
    <col min="3074" max="3074" width="5" customWidth="1"/>
    <col min="3077" max="3077" width="5.109375" customWidth="1"/>
    <col min="3078" max="3078" width="8.21875" customWidth="1"/>
    <col min="3079" max="3079" width="11.33203125" customWidth="1"/>
    <col min="3080" max="3080" width="3.77734375" customWidth="1"/>
    <col min="3081" max="3081" width="4.77734375" customWidth="1"/>
    <col min="3082" max="3082" width="3.44140625" customWidth="1"/>
    <col min="3083" max="3084" width="4.77734375" customWidth="1"/>
    <col min="3085" max="3085" width="5.5546875" customWidth="1"/>
    <col min="3086" max="3086" width="4.77734375" customWidth="1"/>
    <col min="3087" max="3087" width="5.77734375" customWidth="1"/>
    <col min="3088" max="3088" width="6" customWidth="1"/>
    <col min="3089" max="3089" width="4.21875" customWidth="1"/>
    <col min="3090" max="3091" width="4.77734375" customWidth="1"/>
    <col min="3092" max="3092" width="7.33203125" customWidth="1"/>
    <col min="3093" max="3095" width="4.77734375" customWidth="1"/>
    <col min="3096" max="3096" width="5.88671875" customWidth="1"/>
    <col min="3097" max="3097" width="3.77734375" customWidth="1"/>
    <col min="3098" max="3099" width="4.77734375" customWidth="1"/>
    <col min="3100" max="3100" width="6.33203125" customWidth="1"/>
    <col min="3101" max="3101" width="3.77734375" customWidth="1"/>
    <col min="3102" max="3103" width="4.77734375" customWidth="1"/>
    <col min="3104" max="3104" width="5" customWidth="1"/>
    <col min="3105" max="3107" width="4.77734375" customWidth="1"/>
    <col min="3108" max="3108" width="5.44140625" customWidth="1"/>
    <col min="3109" max="3109" width="3.44140625" customWidth="1"/>
    <col min="3110" max="3111" width="4.77734375" customWidth="1"/>
    <col min="3112" max="3112" width="5.5546875" customWidth="1"/>
    <col min="3113" max="3114" width="3.77734375" customWidth="1"/>
    <col min="3115" max="3115" width="3.33203125" customWidth="1"/>
    <col min="3116" max="3116" width="4.33203125" customWidth="1"/>
    <col min="3117" max="3118" width="3.21875" customWidth="1"/>
    <col min="3119" max="3119" width="4.77734375" customWidth="1"/>
    <col min="3120" max="3120" width="4.6640625" customWidth="1"/>
    <col min="3121" max="3121" width="3.6640625" customWidth="1"/>
    <col min="3122" max="3122" width="3.5546875" customWidth="1"/>
    <col min="3123" max="3123" width="4.77734375" customWidth="1"/>
    <col min="3124" max="3124" width="3.6640625" customWidth="1"/>
    <col min="3125" max="3125" width="4.33203125" customWidth="1"/>
    <col min="3126" max="3126" width="3.44140625" customWidth="1"/>
    <col min="3127" max="3127" width="4.77734375" customWidth="1"/>
    <col min="3128" max="3128" width="5.5546875" customWidth="1"/>
    <col min="3129" max="3129" width="6.77734375" customWidth="1"/>
    <col min="3130" max="3130" width="3.77734375" customWidth="1"/>
    <col min="3131" max="3131" width="7.21875" customWidth="1"/>
    <col min="3132" max="3132" width="3.77734375" customWidth="1"/>
    <col min="3133" max="3133" width="10.33203125" customWidth="1"/>
    <col min="3134" max="3134" width="8.77734375" customWidth="1"/>
    <col min="3135" max="3135" width="8.21875" customWidth="1"/>
    <col min="3136" max="3136" width="7.77734375" customWidth="1"/>
    <col min="3137" max="3137" width="10.77734375" customWidth="1"/>
    <col min="3138" max="3138" width="10.33203125" customWidth="1"/>
    <col min="3139" max="3139" width="6" customWidth="1"/>
    <col min="3143" max="3149" width="1.6640625" customWidth="1"/>
    <col min="3150" max="3150" width="2.21875" customWidth="1"/>
    <col min="3151" max="3151" width="2.6640625" customWidth="1"/>
    <col min="3152" max="3152" width="4.77734375" customWidth="1"/>
    <col min="3153" max="3153" width="11.5546875" customWidth="1"/>
    <col min="3155" max="3155" width="4.109375" customWidth="1"/>
    <col min="3156" max="3156" width="8.109375" customWidth="1"/>
    <col min="3157" max="3157" width="10.5546875" customWidth="1"/>
    <col min="3176" max="3176" width="5.6640625" customWidth="1"/>
    <col min="3177" max="3177" width="6.6640625" customWidth="1"/>
    <col min="3178" max="3178" width="8.33203125" customWidth="1"/>
    <col min="3180" max="3180" width="6.6640625" customWidth="1"/>
    <col min="3208" max="3208" width="4.21875" customWidth="1"/>
    <col min="3209" max="3209" width="4.5546875" customWidth="1"/>
    <col min="3210" max="3210" width="5.6640625" customWidth="1"/>
    <col min="3211" max="3211" width="3.77734375" customWidth="1"/>
    <col min="3212" max="3213" width="5.109375" customWidth="1"/>
    <col min="3214" max="3214" width="4.77734375" customWidth="1"/>
    <col min="3215" max="3215" width="4.5546875" customWidth="1"/>
    <col min="3224" max="3224" width="7.77734375" customWidth="1"/>
    <col min="3225" max="3225" width="5.44140625" customWidth="1"/>
    <col min="3226" max="3226" width="5.77734375" customWidth="1"/>
    <col min="3228" max="3228" width="9.5546875" customWidth="1"/>
    <col min="3229" max="3229" width="3.77734375" customWidth="1"/>
    <col min="3230" max="3230" width="8.44140625" customWidth="1"/>
    <col min="3231" max="3231" width="12.21875" customWidth="1"/>
    <col min="3232" max="3232" width="5" customWidth="1"/>
    <col min="3233" max="3233" width="5.77734375" customWidth="1"/>
    <col min="3234" max="3234" width="4.21875" customWidth="1"/>
    <col min="3235" max="3235" width="5.21875" customWidth="1"/>
    <col min="3236" max="3236" width="5.44140625" customWidth="1"/>
    <col min="3237" max="3237" width="7.5546875" customWidth="1"/>
    <col min="3238" max="3238" width="4" customWidth="1"/>
    <col min="3239" max="3239" width="4.21875" customWidth="1"/>
    <col min="3240" max="3240" width="3.5546875" customWidth="1"/>
    <col min="3241" max="3241" width="3.6640625" customWidth="1"/>
    <col min="3242" max="3242" width="3.77734375" customWidth="1"/>
    <col min="3243" max="3243" width="3.6640625" customWidth="1"/>
    <col min="3244" max="3244" width="3.44140625" customWidth="1"/>
    <col min="3245" max="3245" width="3.5546875" customWidth="1"/>
    <col min="3246" max="3246" width="3.77734375" customWidth="1"/>
    <col min="3247" max="3247" width="3.44140625" customWidth="1"/>
    <col min="3248" max="3248" width="2.77734375" customWidth="1"/>
    <col min="3249" max="3249" width="3.21875" customWidth="1"/>
    <col min="3250" max="3250" width="2" customWidth="1"/>
    <col min="3251" max="3251" width="2.5546875" customWidth="1"/>
    <col min="3252" max="3252" width="5.21875" customWidth="1"/>
    <col min="3253" max="3253" width="13.21875" customWidth="1"/>
    <col min="3254" max="3254" width="15.44140625" customWidth="1"/>
    <col min="3255" max="3255" width="3.77734375" customWidth="1"/>
    <col min="3256" max="3256" width="6.77734375" customWidth="1"/>
    <col min="3257" max="3257" width="12.21875" customWidth="1"/>
    <col min="3258" max="3258" width="3.77734375" customWidth="1"/>
    <col min="3259" max="3260" width="3.21875" customWidth="1"/>
    <col min="3261" max="3261" width="2.77734375" customWidth="1"/>
    <col min="3262" max="3262" width="4.77734375" customWidth="1"/>
    <col min="3263" max="3263" width="6.21875" customWidth="1"/>
    <col min="3264" max="3264" width="6.109375" customWidth="1"/>
    <col min="3265" max="3265" width="5.6640625" customWidth="1"/>
    <col min="3266" max="3266" width="7.44140625" customWidth="1"/>
    <col min="3267" max="3267" width="4.77734375" customWidth="1"/>
    <col min="3268" max="3268" width="7" customWidth="1"/>
    <col min="3269" max="3269" width="5.5546875" customWidth="1"/>
    <col min="3270" max="3270" width="7.77734375" customWidth="1"/>
    <col min="3271" max="3271" width="3.77734375" customWidth="1"/>
    <col min="3272" max="3272" width="6" customWidth="1"/>
    <col min="3273" max="3273" width="5.77734375" customWidth="1"/>
    <col min="3274" max="3274" width="8" customWidth="1"/>
    <col min="3275" max="3275" width="3.77734375" customWidth="1"/>
    <col min="3276" max="3276" width="6.88671875" customWidth="1"/>
    <col min="3277" max="3277" width="5.77734375" customWidth="1"/>
    <col min="3278" max="3278" width="7.21875" customWidth="1"/>
    <col min="3279" max="3279" width="3.88671875" customWidth="1"/>
    <col min="3280" max="3280" width="7.21875" customWidth="1"/>
    <col min="3281" max="3281" width="6.6640625" customWidth="1"/>
    <col min="3282" max="3282" width="8" customWidth="1"/>
    <col min="3283" max="3283" width="3.77734375" customWidth="1"/>
    <col min="3284" max="3284" width="6" customWidth="1"/>
    <col min="3285" max="3285" width="6.77734375" customWidth="1"/>
    <col min="3286" max="3286" width="8.21875" customWidth="1"/>
    <col min="3287" max="3287" width="3.77734375" customWidth="1"/>
    <col min="3288" max="3288" width="6.33203125" customWidth="1"/>
    <col min="3289" max="3289" width="6.21875" customWidth="1"/>
    <col min="3290" max="3290" width="7.21875" customWidth="1"/>
    <col min="3291" max="3291" width="4.77734375" customWidth="1"/>
    <col min="3292" max="3292" width="6.21875" customWidth="1"/>
    <col min="3293" max="3293" width="6" customWidth="1"/>
    <col min="3294" max="3294" width="7.77734375" customWidth="1"/>
    <col min="3295" max="3295" width="3.77734375" customWidth="1"/>
    <col min="3296" max="3296" width="7" customWidth="1"/>
    <col min="3297" max="3297" width="6.5546875" customWidth="1"/>
    <col min="3298" max="3298" width="7.77734375" customWidth="1"/>
    <col min="3299" max="3299" width="5" customWidth="1"/>
    <col min="3300" max="3300" width="6.88671875" customWidth="1"/>
    <col min="3301" max="3301" width="6.21875" customWidth="1"/>
    <col min="3302" max="3302" width="7.77734375" customWidth="1"/>
    <col min="3303" max="3303" width="4.5546875" customWidth="1"/>
    <col min="3304" max="3304" width="3" customWidth="1"/>
    <col min="3305" max="3305" width="4.44140625" customWidth="1"/>
    <col min="3306" max="3306" width="5.21875" customWidth="1"/>
    <col min="3307" max="3307" width="6.77734375" customWidth="1"/>
    <col min="3308" max="3308" width="2.5546875" customWidth="1"/>
    <col min="3309" max="3327" width="0.5546875" customWidth="1"/>
    <col min="3328" max="3328" width="2.77734375" customWidth="1"/>
    <col min="3329" max="3329" width="2.5546875" customWidth="1"/>
    <col min="3330" max="3330" width="5" customWidth="1"/>
    <col min="3333" max="3333" width="5.109375" customWidth="1"/>
    <col min="3334" max="3334" width="8.21875" customWidth="1"/>
    <col min="3335" max="3335" width="11.33203125" customWidth="1"/>
    <col min="3336" max="3336" width="3.77734375" customWidth="1"/>
    <col min="3337" max="3337" width="4.77734375" customWidth="1"/>
    <col min="3338" max="3338" width="3.44140625" customWidth="1"/>
    <col min="3339" max="3340" width="4.77734375" customWidth="1"/>
    <col min="3341" max="3341" width="5.5546875" customWidth="1"/>
    <col min="3342" max="3342" width="4.77734375" customWidth="1"/>
    <col min="3343" max="3343" width="5.77734375" customWidth="1"/>
    <col min="3344" max="3344" width="6" customWidth="1"/>
    <col min="3345" max="3345" width="4.21875" customWidth="1"/>
    <col min="3346" max="3347" width="4.77734375" customWidth="1"/>
    <col min="3348" max="3348" width="7.33203125" customWidth="1"/>
    <col min="3349" max="3351" width="4.77734375" customWidth="1"/>
    <col min="3352" max="3352" width="5.88671875" customWidth="1"/>
    <col min="3353" max="3353" width="3.77734375" customWidth="1"/>
    <col min="3354" max="3355" width="4.77734375" customWidth="1"/>
    <col min="3356" max="3356" width="6.33203125" customWidth="1"/>
    <col min="3357" max="3357" width="3.77734375" customWidth="1"/>
    <col min="3358" max="3359" width="4.77734375" customWidth="1"/>
    <col min="3360" max="3360" width="5" customWidth="1"/>
    <col min="3361" max="3363" width="4.77734375" customWidth="1"/>
    <col min="3364" max="3364" width="5.44140625" customWidth="1"/>
    <col min="3365" max="3365" width="3.44140625" customWidth="1"/>
    <col min="3366" max="3367" width="4.77734375" customWidth="1"/>
    <col min="3368" max="3368" width="5.5546875" customWidth="1"/>
    <col min="3369" max="3370" width="3.77734375" customWidth="1"/>
    <col min="3371" max="3371" width="3.33203125" customWidth="1"/>
    <col min="3372" max="3372" width="4.33203125" customWidth="1"/>
    <col min="3373" max="3374" width="3.21875" customWidth="1"/>
    <col min="3375" max="3375" width="4.77734375" customWidth="1"/>
    <col min="3376" max="3376" width="4.6640625" customWidth="1"/>
    <col min="3377" max="3377" width="3.6640625" customWidth="1"/>
    <col min="3378" max="3378" width="3.5546875" customWidth="1"/>
    <col min="3379" max="3379" width="4.77734375" customWidth="1"/>
    <col min="3380" max="3380" width="3.6640625" customWidth="1"/>
    <col min="3381" max="3381" width="4.33203125" customWidth="1"/>
    <col min="3382" max="3382" width="3.44140625" customWidth="1"/>
    <col min="3383" max="3383" width="4.77734375" customWidth="1"/>
    <col min="3384" max="3384" width="5.5546875" customWidth="1"/>
    <col min="3385" max="3385" width="6.77734375" customWidth="1"/>
    <col min="3386" max="3386" width="3.77734375" customWidth="1"/>
    <col min="3387" max="3387" width="7.21875" customWidth="1"/>
    <col min="3388" max="3388" width="3.77734375" customWidth="1"/>
    <col min="3389" max="3389" width="10.33203125" customWidth="1"/>
    <col min="3390" max="3390" width="8.77734375" customWidth="1"/>
    <col min="3391" max="3391" width="8.21875" customWidth="1"/>
    <col min="3392" max="3392" width="7.77734375" customWidth="1"/>
    <col min="3393" max="3393" width="10.77734375" customWidth="1"/>
    <col min="3394" max="3394" width="10.33203125" customWidth="1"/>
    <col min="3395" max="3395" width="6" customWidth="1"/>
    <col min="3399" max="3405" width="1.6640625" customWidth="1"/>
    <col min="3406" max="3406" width="2.21875" customWidth="1"/>
    <col min="3407" max="3407" width="2.6640625" customWidth="1"/>
    <col min="3408" max="3408" width="4.77734375" customWidth="1"/>
    <col min="3409" max="3409" width="11.5546875" customWidth="1"/>
    <col min="3411" max="3411" width="4.109375" customWidth="1"/>
    <col min="3412" max="3412" width="8.109375" customWidth="1"/>
    <col min="3413" max="3413" width="10.5546875" customWidth="1"/>
    <col min="3432" max="3432" width="5.6640625" customWidth="1"/>
    <col min="3433" max="3433" width="6.6640625" customWidth="1"/>
    <col min="3434" max="3434" width="8.33203125" customWidth="1"/>
    <col min="3436" max="3436" width="6.6640625" customWidth="1"/>
    <col min="3464" max="3464" width="4.21875" customWidth="1"/>
    <col min="3465" max="3465" width="4.5546875" customWidth="1"/>
    <col min="3466" max="3466" width="5.6640625" customWidth="1"/>
    <col min="3467" max="3467" width="3.77734375" customWidth="1"/>
    <col min="3468" max="3469" width="5.109375" customWidth="1"/>
    <col min="3470" max="3470" width="4.77734375" customWidth="1"/>
    <col min="3471" max="3471" width="4.5546875" customWidth="1"/>
    <col min="3480" max="3480" width="7.77734375" customWidth="1"/>
    <col min="3481" max="3481" width="5.44140625" customWidth="1"/>
    <col min="3482" max="3482" width="5.77734375" customWidth="1"/>
    <col min="3484" max="3484" width="9.5546875" customWidth="1"/>
    <col min="3485" max="3485" width="3.77734375" customWidth="1"/>
    <col min="3486" max="3486" width="8.44140625" customWidth="1"/>
    <col min="3487" max="3487" width="12.21875" customWidth="1"/>
    <col min="3488" max="3488" width="5" customWidth="1"/>
    <col min="3489" max="3489" width="5.77734375" customWidth="1"/>
    <col min="3490" max="3490" width="4.21875" customWidth="1"/>
    <col min="3491" max="3491" width="5.21875" customWidth="1"/>
    <col min="3492" max="3492" width="5.44140625" customWidth="1"/>
    <col min="3493" max="3493" width="7.5546875" customWidth="1"/>
    <col min="3494" max="3494" width="4" customWidth="1"/>
    <col min="3495" max="3495" width="4.21875" customWidth="1"/>
    <col min="3496" max="3496" width="3.5546875" customWidth="1"/>
    <col min="3497" max="3497" width="3.6640625" customWidth="1"/>
    <col min="3498" max="3498" width="3.77734375" customWidth="1"/>
    <col min="3499" max="3499" width="3.6640625" customWidth="1"/>
    <col min="3500" max="3500" width="3.44140625" customWidth="1"/>
    <col min="3501" max="3501" width="3.5546875" customWidth="1"/>
    <col min="3502" max="3502" width="3.77734375" customWidth="1"/>
    <col min="3503" max="3503" width="3.44140625" customWidth="1"/>
    <col min="3504" max="3504" width="2.77734375" customWidth="1"/>
    <col min="3505" max="3505" width="3.21875" customWidth="1"/>
    <col min="3506" max="3506" width="2" customWidth="1"/>
    <col min="3507" max="3507" width="2.5546875" customWidth="1"/>
    <col min="3508" max="3508" width="5.21875" customWidth="1"/>
    <col min="3509" max="3509" width="13.21875" customWidth="1"/>
    <col min="3510" max="3510" width="15.44140625" customWidth="1"/>
    <col min="3511" max="3511" width="3.77734375" customWidth="1"/>
    <col min="3512" max="3512" width="6.77734375" customWidth="1"/>
    <col min="3513" max="3513" width="12.21875" customWidth="1"/>
    <col min="3514" max="3514" width="3.77734375" customWidth="1"/>
    <col min="3515" max="3516" width="3.21875" customWidth="1"/>
    <col min="3517" max="3517" width="2.77734375" customWidth="1"/>
    <col min="3518" max="3518" width="4.77734375" customWidth="1"/>
    <col min="3519" max="3519" width="6.21875" customWidth="1"/>
    <col min="3520" max="3520" width="6.109375" customWidth="1"/>
    <col min="3521" max="3521" width="5.6640625" customWidth="1"/>
    <col min="3522" max="3522" width="7.44140625" customWidth="1"/>
    <col min="3523" max="3523" width="4.77734375" customWidth="1"/>
    <col min="3524" max="3524" width="7" customWidth="1"/>
    <col min="3525" max="3525" width="5.5546875" customWidth="1"/>
    <col min="3526" max="3526" width="7.77734375" customWidth="1"/>
    <col min="3527" max="3527" width="3.77734375" customWidth="1"/>
    <col min="3528" max="3528" width="6" customWidth="1"/>
    <col min="3529" max="3529" width="5.77734375" customWidth="1"/>
    <col min="3530" max="3530" width="8" customWidth="1"/>
    <col min="3531" max="3531" width="3.77734375" customWidth="1"/>
    <col min="3532" max="3532" width="6.88671875" customWidth="1"/>
    <col min="3533" max="3533" width="5.77734375" customWidth="1"/>
    <col min="3534" max="3534" width="7.21875" customWidth="1"/>
    <col min="3535" max="3535" width="3.88671875" customWidth="1"/>
    <col min="3536" max="3536" width="7.21875" customWidth="1"/>
    <col min="3537" max="3537" width="6.6640625" customWidth="1"/>
    <col min="3538" max="3538" width="8" customWidth="1"/>
    <col min="3539" max="3539" width="3.77734375" customWidth="1"/>
    <col min="3540" max="3540" width="6" customWidth="1"/>
    <col min="3541" max="3541" width="6.77734375" customWidth="1"/>
    <col min="3542" max="3542" width="8.21875" customWidth="1"/>
    <col min="3543" max="3543" width="3.77734375" customWidth="1"/>
    <col min="3544" max="3544" width="6.33203125" customWidth="1"/>
    <col min="3545" max="3545" width="6.21875" customWidth="1"/>
    <col min="3546" max="3546" width="7.21875" customWidth="1"/>
    <col min="3547" max="3547" width="4.77734375" customWidth="1"/>
    <col min="3548" max="3548" width="6.21875" customWidth="1"/>
    <col min="3549" max="3549" width="6" customWidth="1"/>
    <col min="3550" max="3550" width="7.77734375" customWidth="1"/>
    <col min="3551" max="3551" width="3.77734375" customWidth="1"/>
    <col min="3552" max="3552" width="7" customWidth="1"/>
    <col min="3553" max="3553" width="6.5546875" customWidth="1"/>
    <col min="3554" max="3554" width="7.77734375" customWidth="1"/>
    <col min="3555" max="3555" width="5" customWidth="1"/>
    <col min="3556" max="3556" width="6.88671875" customWidth="1"/>
    <col min="3557" max="3557" width="6.21875" customWidth="1"/>
    <col min="3558" max="3558" width="7.77734375" customWidth="1"/>
    <col min="3559" max="3559" width="4.5546875" customWidth="1"/>
    <col min="3560" max="3560" width="3" customWidth="1"/>
    <col min="3561" max="3561" width="4.44140625" customWidth="1"/>
    <col min="3562" max="3562" width="5.21875" customWidth="1"/>
    <col min="3563" max="3563" width="6.77734375" customWidth="1"/>
    <col min="3564" max="3564" width="2.5546875" customWidth="1"/>
    <col min="3565" max="3583" width="0.5546875" customWidth="1"/>
    <col min="3584" max="3584" width="2.77734375" customWidth="1"/>
    <col min="3585" max="3585" width="2.5546875" customWidth="1"/>
    <col min="3586" max="3586" width="5" customWidth="1"/>
    <col min="3589" max="3589" width="5.109375" customWidth="1"/>
    <col min="3590" max="3590" width="8.21875" customWidth="1"/>
    <col min="3591" max="3591" width="11.33203125" customWidth="1"/>
    <col min="3592" max="3592" width="3.77734375" customWidth="1"/>
    <col min="3593" max="3593" width="4.77734375" customWidth="1"/>
    <col min="3594" max="3594" width="3.44140625" customWidth="1"/>
    <col min="3595" max="3596" width="4.77734375" customWidth="1"/>
    <col min="3597" max="3597" width="5.5546875" customWidth="1"/>
    <col min="3598" max="3598" width="4.77734375" customWidth="1"/>
    <col min="3599" max="3599" width="5.77734375" customWidth="1"/>
    <col min="3600" max="3600" width="6" customWidth="1"/>
    <col min="3601" max="3601" width="4.21875" customWidth="1"/>
    <col min="3602" max="3603" width="4.77734375" customWidth="1"/>
    <col min="3604" max="3604" width="7.33203125" customWidth="1"/>
    <col min="3605" max="3607" width="4.77734375" customWidth="1"/>
    <col min="3608" max="3608" width="5.88671875" customWidth="1"/>
    <col min="3609" max="3609" width="3.77734375" customWidth="1"/>
    <col min="3610" max="3611" width="4.77734375" customWidth="1"/>
    <col min="3612" max="3612" width="6.33203125" customWidth="1"/>
    <col min="3613" max="3613" width="3.77734375" customWidth="1"/>
    <col min="3614" max="3615" width="4.77734375" customWidth="1"/>
    <col min="3616" max="3616" width="5" customWidth="1"/>
    <col min="3617" max="3619" width="4.77734375" customWidth="1"/>
    <col min="3620" max="3620" width="5.44140625" customWidth="1"/>
    <col min="3621" max="3621" width="3.44140625" customWidth="1"/>
    <col min="3622" max="3623" width="4.77734375" customWidth="1"/>
    <col min="3624" max="3624" width="5.5546875" customWidth="1"/>
    <col min="3625" max="3626" width="3.77734375" customWidth="1"/>
    <col min="3627" max="3627" width="3.33203125" customWidth="1"/>
    <col min="3628" max="3628" width="4.33203125" customWidth="1"/>
    <col min="3629" max="3630" width="3.21875" customWidth="1"/>
    <col min="3631" max="3631" width="4.77734375" customWidth="1"/>
    <col min="3632" max="3632" width="4.6640625" customWidth="1"/>
    <col min="3633" max="3633" width="3.6640625" customWidth="1"/>
    <col min="3634" max="3634" width="3.5546875" customWidth="1"/>
    <col min="3635" max="3635" width="4.77734375" customWidth="1"/>
    <col min="3636" max="3636" width="3.6640625" customWidth="1"/>
    <col min="3637" max="3637" width="4.33203125" customWidth="1"/>
    <col min="3638" max="3638" width="3.44140625" customWidth="1"/>
    <col min="3639" max="3639" width="4.77734375" customWidth="1"/>
    <col min="3640" max="3640" width="5.5546875" customWidth="1"/>
    <col min="3641" max="3641" width="6.77734375" customWidth="1"/>
    <col min="3642" max="3642" width="3.77734375" customWidth="1"/>
    <col min="3643" max="3643" width="7.21875" customWidth="1"/>
    <col min="3644" max="3644" width="3.77734375" customWidth="1"/>
    <col min="3645" max="3645" width="10.33203125" customWidth="1"/>
    <col min="3646" max="3646" width="8.77734375" customWidth="1"/>
    <col min="3647" max="3647" width="8.21875" customWidth="1"/>
    <col min="3648" max="3648" width="7.77734375" customWidth="1"/>
    <col min="3649" max="3649" width="10.77734375" customWidth="1"/>
    <col min="3650" max="3650" width="10.33203125" customWidth="1"/>
    <col min="3651" max="3651" width="6" customWidth="1"/>
    <col min="3655" max="3661" width="1.6640625" customWidth="1"/>
    <col min="3662" max="3662" width="2.21875" customWidth="1"/>
    <col min="3663" max="3663" width="2.6640625" customWidth="1"/>
    <col min="3664" max="3664" width="4.77734375" customWidth="1"/>
    <col min="3665" max="3665" width="11.5546875" customWidth="1"/>
    <col min="3667" max="3667" width="4.109375" customWidth="1"/>
    <col min="3668" max="3668" width="8.109375" customWidth="1"/>
    <col min="3669" max="3669" width="10.5546875" customWidth="1"/>
    <col min="3688" max="3688" width="5.6640625" customWidth="1"/>
    <col min="3689" max="3689" width="6.6640625" customWidth="1"/>
    <col min="3690" max="3690" width="8.33203125" customWidth="1"/>
    <col min="3692" max="3692" width="6.6640625" customWidth="1"/>
    <col min="3720" max="3720" width="4.21875" customWidth="1"/>
    <col min="3721" max="3721" width="4.5546875" customWidth="1"/>
    <col min="3722" max="3722" width="5.6640625" customWidth="1"/>
    <col min="3723" max="3723" width="3.77734375" customWidth="1"/>
    <col min="3724" max="3725" width="5.109375" customWidth="1"/>
    <col min="3726" max="3726" width="4.77734375" customWidth="1"/>
    <col min="3727" max="3727" width="4.5546875" customWidth="1"/>
    <col min="3736" max="3736" width="7.77734375" customWidth="1"/>
    <col min="3737" max="3737" width="5.44140625" customWidth="1"/>
    <col min="3738" max="3738" width="5.77734375" customWidth="1"/>
    <col min="3740" max="3740" width="9.5546875" customWidth="1"/>
    <col min="3741" max="3741" width="3.77734375" customWidth="1"/>
    <col min="3742" max="3742" width="8.44140625" customWidth="1"/>
    <col min="3743" max="3743" width="12.21875" customWidth="1"/>
    <col min="3744" max="3744" width="5" customWidth="1"/>
    <col min="3745" max="3745" width="5.77734375" customWidth="1"/>
    <col min="3746" max="3746" width="4.21875" customWidth="1"/>
    <col min="3747" max="3747" width="5.21875" customWidth="1"/>
    <col min="3748" max="3748" width="5.44140625" customWidth="1"/>
    <col min="3749" max="3749" width="7.5546875" customWidth="1"/>
    <col min="3750" max="3750" width="4" customWidth="1"/>
    <col min="3751" max="3751" width="4.21875" customWidth="1"/>
    <col min="3752" max="3752" width="3.5546875" customWidth="1"/>
    <col min="3753" max="3753" width="3.6640625" customWidth="1"/>
    <col min="3754" max="3754" width="3.77734375" customWidth="1"/>
    <col min="3755" max="3755" width="3.6640625" customWidth="1"/>
    <col min="3756" max="3756" width="3.44140625" customWidth="1"/>
    <col min="3757" max="3757" width="3.5546875" customWidth="1"/>
    <col min="3758" max="3758" width="3.77734375" customWidth="1"/>
    <col min="3759" max="3759" width="3.44140625" customWidth="1"/>
    <col min="3760" max="3760" width="2.77734375" customWidth="1"/>
    <col min="3761" max="3761" width="3.21875" customWidth="1"/>
    <col min="3762" max="3762" width="2" customWidth="1"/>
    <col min="3763" max="3763" width="2.5546875" customWidth="1"/>
    <col min="3764" max="3764" width="5.21875" customWidth="1"/>
    <col min="3765" max="3765" width="13.21875" customWidth="1"/>
    <col min="3766" max="3766" width="15.44140625" customWidth="1"/>
    <col min="3767" max="3767" width="3.77734375" customWidth="1"/>
    <col min="3768" max="3768" width="6.77734375" customWidth="1"/>
    <col min="3769" max="3769" width="12.21875" customWidth="1"/>
    <col min="3770" max="3770" width="3.77734375" customWidth="1"/>
    <col min="3771" max="3772" width="3.21875" customWidth="1"/>
    <col min="3773" max="3773" width="2.77734375" customWidth="1"/>
    <col min="3774" max="3774" width="4.77734375" customWidth="1"/>
    <col min="3775" max="3775" width="6.21875" customWidth="1"/>
    <col min="3776" max="3776" width="6.109375" customWidth="1"/>
    <col min="3777" max="3777" width="5.6640625" customWidth="1"/>
    <col min="3778" max="3778" width="7.44140625" customWidth="1"/>
    <col min="3779" max="3779" width="4.77734375" customWidth="1"/>
    <col min="3780" max="3780" width="7" customWidth="1"/>
    <col min="3781" max="3781" width="5.5546875" customWidth="1"/>
    <col min="3782" max="3782" width="7.77734375" customWidth="1"/>
    <col min="3783" max="3783" width="3.77734375" customWidth="1"/>
    <col min="3784" max="3784" width="6" customWidth="1"/>
    <col min="3785" max="3785" width="5.77734375" customWidth="1"/>
    <col min="3786" max="3786" width="8" customWidth="1"/>
    <col min="3787" max="3787" width="3.77734375" customWidth="1"/>
    <col min="3788" max="3788" width="6.88671875" customWidth="1"/>
    <col min="3789" max="3789" width="5.77734375" customWidth="1"/>
    <col min="3790" max="3790" width="7.21875" customWidth="1"/>
    <col min="3791" max="3791" width="3.88671875" customWidth="1"/>
    <col min="3792" max="3792" width="7.21875" customWidth="1"/>
    <col min="3793" max="3793" width="6.6640625" customWidth="1"/>
    <col min="3794" max="3794" width="8" customWidth="1"/>
    <col min="3795" max="3795" width="3.77734375" customWidth="1"/>
    <col min="3796" max="3796" width="6" customWidth="1"/>
    <col min="3797" max="3797" width="6.77734375" customWidth="1"/>
    <col min="3798" max="3798" width="8.21875" customWidth="1"/>
    <col min="3799" max="3799" width="3.77734375" customWidth="1"/>
    <col min="3800" max="3800" width="6.33203125" customWidth="1"/>
    <col min="3801" max="3801" width="6.21875" customWidth="1"/>
    <col min="3802" max="3802" width="7.21875" customWidth="1"/>
    <col min="3803" max="3803" width="4.77734375" customWidth="1"/>
    <col min="3804" max="3804" width="6.21875" customWidth="1"/>
    <col min="3805" max="3805" width="6" customWidth="1"/>
    <col min="3806" max="3806" width="7.77734375" customWidth="1"/>
    <col min="3807" max="3807" width="3.77734375" customWidth="1"/>
    <col min="3808" max="3808" width="7" customWidth="1"/>
    <col min="3809" max="3809" width="6.5546875" customWidth="1"/>
    <col min="3810" max="3810" width="7.77734375" customWidth="1"/>
    <col min="3811" max="3811" width="5" customWidth="1"/>
    <col min="3812" max="3812" width="6.88671875" customWidth="1"/>
    <col min="3813" max="3813" width="6.21875" customWidth="1"/>
    <col min="3814" max="3814" width="7.77734375" customWidth="1"/>
    <col min="3815" max="3815" width="4.5546875" customWidth="1"/>
    <col min="3816" max="3816" width="3" customWidth="1"/>
    <col min="3817" max="3817" width="4.44140625" customWidth="1"/>
    <col min="3818" max="3818" width="5.21875" customWidth="1"/>
    <col min="3819" max="3819" width="6.77734375" customWidth="1"/>
    <col min="3820" max="3820" width="2.5546875" customWidth="1"/>
    <col min="3821" max="3839" width="0.5546875" customWidth="1"/>
    <col min="3840" max="3840" width="2.77734375" customWidth="1"/>
    <col min="3841" max="3841" width="2.5546875" customWidth="1"/>
    <col min="3842" max="3842" width="5" customWidth="1"/>
    <col min="3845" max="3845" width="5.109375" customWidth="1"/>
    <col min="3846" max="3846" width="8.21875" customWidth="1"/>
    <col min="3847" max="3847" width="11.33203125" customWidth="1"/>
    <col min="3848" max="3848" width="3.77734375" customWidth="1"/>
    <col min="3849" max="3849" width="4.77734375" customWidth="1"/>
    <col min="3850" max="3850" width="3.44140625" customWidth="1"/>
    <col min="3851" max="3852" width="4.77734375" customWidth="1"/>
    <col min="3853" max="3853" width="5.5546875" customWidth="1"/>
    <col min="3854" max="3854" width="4.77734375" customWidth="1"/>
    <col min="3855" max="3855" width="5.77734375" customWidth="1"/>
    <col min="3856" max="3856" width="6" customWidth="1"/>
    <col min="3857" max="3857" width="4.21875" customWidth="1"/>
    <col min="3858" max="3859" width="4.77734375" customWidth="1"/>
    <col min="3860" max="3860" width="7.33203125" customWidth="1"/>
    <col min="3861" max="3863" width="4.77734375" customWidth="1"/>
    <col min="3864" max="3864" width="5.88671875" customWidth="1"/>
    <col min="3865" max="3865" width="3.77734375" customWidth="1"/>
    <col min="3866" max="3867" width="4.77734375" customWidth="1"/>
    <col min="3868" max="3868" width="6.33203125" customWidth="1"/>
    <col min="3869" max="3869" width="3.77734375" customWidth="1"/>
    <col min="3870" max="3871" width="4.77734375" customWidth="1"/>
    <col min="3872" max="3872" width="5" customWidth="1"/>
    <col min="3873" max="3875" width="4.77734375" customWidth="1"/>
    <col min="3876" max="3876" width="5.44140625" customWidth="1"/>
    <col min="3877" max="3877" width="3.44140625" customWidth="1"/>
    <col min="3878" max="3879" width="4.77734375" customWidth="1"/>
    <col min="3880" max="3880" width="5.5546875" customWidth="1"/>
    <col min="3881" max="3882" width="3.77734375" customWidth="1"/>
    <col min="3883" max="3883" width="3.33203125" customWidth="1"/>
    <col min="3884" max="3884" width="4.33203125" customWidth="1"/>
    <col min="3885" max="3886" width="3.21875" customWidth="1"/>
    <col min="3887" max="3887" width="4.77734375" customWidth="1"/>
    <col min="3888" max="3888" width="4.6640625" customWidth="1"/>
    <col min="3889" max="3889" width="3.6640625" customWidth="1"/>
    <col min="3890" max="3890" width="3.5546875" customWidth="1"/>
    <col min="3891" max="3891" width="4.77734375" customWidth="1"/>
    <col min="3892" max="3892" width="3.6640625" customWidth="1"/>
    <col min="3893" max="3893" width="4.33203125" customWidth="1"/>
    <col min="3894" max="3894" width="3.44140625" customWidth="1"/>
    <col min="3895" max="3895" width="4.77734375" customWidth="1"/>
    <col min="3896" max="3896" width="5.5546875" customWidth="1"/>
    <col min="3897" max="3897" width="6.77734375" customWidth="1"/>
    <col min="3898" max="3898" width="3.77734375" customWidth="1"/>
    <col min="3899" max="3899" width="7.21875" customWidth="1"/>
    <col min="3900" max="3900" width="3.77734375" customWidth="1"/>
    <col min="3901" max="3901" width="10.33203125" customWidth="1"/>
    <col min="3902" max="3902" width="8.77734375" customWidth="1"/>
    <col min="3903" max="3903" width="8.21875" customWidth="1"/>
    <col min="3904" max="3904" width="7.77734375" customWidth="1"/>
    <col min="3905" max="3905" width="10.77734375" customWidth="1"/>
    <col min="3906" max="3906" width="10.33203125" customWidth="1"/>
    <col min="3907" max="3907" width="6" customWidth="1"/>
    <col min="3911" max="3917" width="1.6640625" customWidth="1"/>
    <col min="3918" max="3918" width="2.21875" customWidth="1"/>
    <col min="3919" max="3919" width="2.6640625" customWidth="1"/>
    <col min="3920" max="3920" width="4.77734375" customWidth="1"/>
    <col min="3921" max="3921" width="11.5546875" customWidth="1"/>
    <col min="3923" max="3923" width="4.109375" customWidth="1"/>
    <col min="3924" max="3924" width="8.109375" customWidth="1"/>
    <col min="3925" max="3925" width="10.5546875" customWidth="1"/>
    <col min="3944" max="3944" width="5.6640625" customWidth="1"/>
    <col min="3945" max="3945" width="6.6640625" customWidth="1"/>
    <col min="3946" max="3946" width="8.33203125" customWidth="1"/>
    <col min="3948" max="3948" width="6.6640625" customWidth="1"/>
    <col min="3976" max="3976" width="4.21875" customWidth="1"/>
    <col min="3977" max="3977" width="4.5546875" customWidth="1"/>
    <col min="3978" max="3978" width="5.6640625" customWidth="1"/>
    <col min="3979" max="3979" width="3.77734375" customWidth="1"/>
    <col min="3980" max="3981" width="5.109375" customWidth="1"/>
    <col min="3982" max="3982" width="4.77734375" customWidth="1"/>
    <col min="3983" max="3983" width="4.5546875" customWidth="1"/>
    <col min="3992" max="3992" width="7.77734375" customWidth="1"/>
    <col min="3993" max="3993" width="5.44140625" customWidth="1"/>
    <col min="3994" max="3994" width="5.77734375" customWidth="1"/>
    <col min="3996" max="3996" width="9.5546875" customWidth="1"/>
    <col min="3997" max="3997" width="3.77734375" customWidth="1"/>
    <col min="3998" max="3998" width="8.44140625" customWidth="1"/>
    <col min="3999" max="3999" width="12.21875" customWidth="1"/>
    <col min="4000" max="4000" width="5" customWidth="1"/>
    <col min="4001" max="4001" width="5.77734375" customWidth="1"/>
    <col min="4002" max="4002" width="4.21875" customWidth="1"/>
    <col min="4003" max="4003" width="5.21875" customWidth="1"/>
    <col min="4004" max="4004" width="5.44140625" customWidth="1"/>
    <col min="4005" max="4005" width="7.5546875" customWidth="1"/>
    <col min="4006" max="4006" width="4" customWidth="1"/>
    <col min="4007" max="4007" width="4.21875" customWidth="1"/>
    <col min="4008" max="4008" width="3.5546875" customWidth="1"/>
    <col min="4009" max="4009" width="3.6640625" customWidth="1"/>
    <col min="4010" max="4010" width="3.77734375" customWidth="1"/>
    <col min="4011" max="4011" width="3.6640625" customWidth="1"/>
    <col min="4012" max="4012" width="3.44140625" customWidth="1"/>
    <col min="4013" max="4013" width="3.5546875" customWidth="1"/>
    <col min="4014" max="4014" width="3.77734375" customWidth="1"/>
    <col min="4015" max="4015" width="3.44140625" customWidth="1"/>
    <col min="4016" max="4016" width="2.77734375" customWidth="1"/>
    <col min="4017" max="4017" width="3.21875" customWidth="1"/>
    <col min="4018" max="4018" width="2" customWidth="1"/>
    <col min="4019" max="4019" width="2.5546875" customWidth="1"/>
    <col min="4020" max="4020" width="5.21875" customWidth="1"/>
    <col min="4021" max="4021" width="13.21875" customWidth="1"/>
    <col min="4022" max="4022" width="15.44140625" customWidth="1"/>
    <col min="4023" max="4023" width="3.77734375" customWidth="1"/>
    <col min="4024" max="4024" width="6.77734375" customWidth="1"/>
    <col min="4025" max="4025" width="12.21875" customWidth="1"/>
    <col min="4026" max="4026" width="3.77734375" customWidth="1"/>
    <col min="4027" max="4028" width="3.21875" customWidth="1"/>
    <col min="4029" max="4029" width="2.77734375" customWidth="1"/>
    <col min="4030" max="4030" width="4.77734375" customWidth="1"/>
    <col min="4031" max="4031" width="6.21875" customWidth="1"/>
    <col min="4032" max="4032" width="6.109375" customWidth="1"/>
    <col min="4033" max="4033" width="5.6640625" customWidth="1"/>
    <col min="4034" max="4034" width="7.44140625" customWidth="1"/>
    <col min="4035" max="4035" width="4.77734375" customWidth="1"/>
    <col min="4036" max="4036" width="7" customWidth="1"/>
    <col min="4037" max="4037" width="5.5546875" customWidth="1"/>
    <col min="4038" max="4038" width="7.77734375" customWidth="1"/>
    <col min="4039" max="4039" width="3.77734375" customWidth="1"/>
    <col min="4040" max="4040" width="6" customWidth="1"/>
    <col min="4041" max="4041" width="5.77734375" customWidth="1"/>
    <col min="4042" max="4042" width="8" customWidth="1"/>
    <col min="4043" max="4043" width="3.77734375" customWidth="1"/>
    <col min="4044" max="4044" width="6.88671875" customWidth="1"/>
    <col min="4045" max="4045" width="5.77734375" customWidth="1"/>
    <col min="4046" max="4046" width="7.21875" customWidth="1"/>
    <col min="4047" max="4047" width="3.88671875" customWidth="1"/>
    <col min="4048" max="4048" width="7.21875" customWidth="1"/>
    <col min="4049" max="4049" width="6.6640625" customWidth="1"/>
    <col min="4050" max="4050" width="8" customWidth="1"/>
    <col min="4051" max="4051" width="3.77734375" customWidth="1"/>
    <col min="4052" max="4052" width="6" customWidth="1"/>
    <col min="4053" max="4053" width="6.77734375" customWidth="1"/>
    <col min="4054" max="4054" width="8.21875" customWidth="1"/>
    <col min="4055" max="4055" width="3.77734375" customWidth="1"/>
    <col min="4056" max="4056" width="6.33203125" customWidth="1"/>
    <col min="4057" max="4057" width="6.21875" customWidth="1"/>
    <col min="4058" max="4058" width="7.21875" customWidth="1"/>
    <col min="4059" max="4059" width="4.77734375" customWidth="1"/>
    <col min="4060" max="4060" width="6.21875" customWidth="1"/>
    <col min="4061" max="4061" width="6" customWidth="1"/>
    <col min="4062" max="4062" width="7.77734375" customWidth="1"/>
    <col min="4063" max="4063" width="3.77734375" customWidth="1"/>
    <col min="4064" max="4064" width="7" customWidth="1"/>
    <col min="4065" max="4065" width="6.5546875" customWidth="1"/>
    <col min="4066" max="4066" width="7.77734375" customWidth="1"/>
    <col min="4067" max="4067" width="5" customWidth="1"/>
    <col min="4068" max="4068" width="6.88671875" customWidth="1"/>
    <col min="4069" max="4069" width="6.21875" customWidth="1"/>
    <col min="4070" max="4070" width="7.77734375" customWidth="1"/>
    <col min="4071" max="4071" width="4.5546875" customWidth="1"/>
    <col min="4072" max="4072" width="3" customWidth="1"/>
    <col min="4073" max="4073" width="4.44140625" customWidth="1"/>
    <col min="4074" max="4074" width="5.21875" customWidth="1"/>
    <col min="4075" max="4075" width="6.77734375" customWidth="1"/>
    <col min="4076" max="4076" width="2.5546875" customWidth="1"/>
    <col min="4077" max="4095" width="0.5546875" customWidth="1"/>
    <col min="4096" max="4096" width="2.77734375" customWidth="1"/>
    <col min="4097" max="4097" width="2.5546875" customWidth="1"/>
    <col min="4098" max="4098" width="5" customWidth="1"/>
    <col min="4101" max="4101" width="5.109375" customWidth="1"/>
    <col min="4102" max="4102" width="8.21875" customWidth="1"/>
    <col min="4103" max="4103" width="11.33203125" customWidth="1"/>
    <col min="4104" max="4104" width="3.77734375" customWidth="1"/>
    <col min="4105" max="4105" width="4.77734375" customWidth="1"/>
    <col min="4106" max="4106" width="3.44140625" customWidth="1"/>
    <col min="4107" max="4108" width="4.77734375" customWidth="1"/>
    <col min="4109" max="4109" width="5.5546875" customWidth="1"/>
    <col min="4110" max="4110" width="4.77734375" customWidth="1"/>
    <col min="4111" max="4111" width="5.77734375" customWidth="1"/>
    <col min="4112" max="4112" width="6" customWidth="1"/>
    <col min="4113" max="4113" width="4.21875" customWidth="1"/>
    <col min="4114" max="4115" width="4.77734375" customWidth="1"/>
    <col min="4116" max="4116" width="7.33203125" customWidth="1"/>
    <col min="4117" max="4119" width="4.77734375" customWidth="1"/>
    <col min="4120" max="4120" width="5.88671875" customWidth="1"/>
    <col min="4121" max="4121" width="3.77734375" customWidth="1"/>
    <col min="4122" max="4123" width="4.77734375" customWidth="1"/>
    <col min="4124" max="4124" width="6.33203125" customWidth="1"/>
    <col min="4125" max="4125" width="3.77734375" customWidth="1"/>
    <col min="4126" max="4127" width="4.77734375" customWidth="1"/>
    <col min="4128" max="4128" width="5" customWidth="1"/>
    <col min="4129" max="4131" width="4.77734375" customWidth="1"/>
    <col min="4132" max="4132" width="5.44140625" customWidth="1"/>
    <col min="4133" max="4133" width="3.44140625" customWidth="1"/>
    <col min="4134" max="4135" width="4.77734375" customWidth="1"/>
    <col min="4136" max="4136" width="5.5546875" customWidth="1"/>
    <col min="4137" max="4138" width="3.77734375" customWidth="1"/>
    <col min="4139" max="4139" width="3.33203125" customWidth="1"/>
    <col min="4140" max="4140" width="4.33203125" customWidth="1"/>
    <col min="4141" max="4142" width="3.21875" customWidth="1"/>
    <col min="4143" max="4143" width="4.77734375" customWidth="1"/>
    <col min="4144" max="4144" width="4.6640625" customWidth="1"/>
    <col min="4145" max="4145" width="3.6640625" customWidth="1"/>
    <col min="4146" max="4146" width="3.5546875" customWidth="1"/>
    <col min="4147" max="4147" width="4.77734375" customWidth="1"/>
    <col min="4148" max="4148" width="3.6640625" customWidth="1"/>
    <col min="4149" max="4149" width="4.33203125" customWidth="1"/>
    <col min="4150" max="4150" width="3.44140625" customWidth="1"/>
    <col min="4151" max="4151" width="4.77734375" customWidth="1"/>
    <col min="4152" max="4152" width="5.5546875" customWidth="1"/>
    <col min="4153" max="4153" width="6.77734375" customWidth="1"/>
    <col min="4154" max="4154" width="3.77734375" customWidth="1"/>
    <col min="4155" max="4155" width="7.21875" customWidth="1"/>
    <col min="4156" max="4156" width="3.77734375" customWidth="1"/>
    <col min="4157" max="4157" width="10.33203125" customWidth="1"/>
    <col min="4158" max="4158" width="8.77734375" customWidth="1"/>
    <col min="4159" max="4159" width="8.21875" customWidth="1"/>
    <col min="4160" max="4160" width="7.77734375" customWidth="1"/>
    <col min="4161" max="4161" width="10.77734375" customWidth="1"/>
    <col min="4162" max="4162" width="10.33203125" customWidth="1"/>
    <col min="4163" max="4163" width="6" customWidth="1"/>
    <col min="4167" max="4173" width="1.6640625" customWidth="1"/>
    <col min="4174" max="4174" width="2.21875" customWidth="1"/>
    <col min="4175" max="4175" width="2.6640625" customWidth="1"/>
    <col min="4176" max="4176" width="4.77734375" customWidth="1"/>
    <col min="4177" max="4177" width="11.5546875" customWidth="1"/>
    <col min="4179" max="4179" width="4.109375" customWidth="1"/>
    <col min="4180" max="4180" width="8.109375" customWidth="1"/>
    <col min="4181" max="4181" width="10.5546875" customWidth="1"/>
    <col min="4200" max="4200" width="5.6640625" customWidth="1"/>
    <col min="4201" max="4201" width="6.6640625" customWidth="1"/>
    <col min="4202" max="4202" width="8.33203125" customWidth="1"/>
    <col min="4204" max="4204" width="6.6640625" customWidth="1"/>
    <col min="4232" max="4232" width="4.21875" customWidth="1"/>
    <col min="4233" max="4233" width="4.5546875" customWidth="1"/>
    <col min="4234" max="4234" width="5.6640625" customWidth="1"/>
    <col min="4235" max="4235" width="3.77734375" customWidth="1"/>
    <col min="4236" max="4237" width="5.109375" customWidth="1"/>
    <col min="4238" max="4238" width="4.77734375" customWidth="1"/>
    <col min="4239" max="4239" width="4.5546875" customWidth="1"/>
    <col min="4248" max="4248" width="7.77734375" customWidth="1"/>
    <col min="4249" max="4249" width="5.44140625" customWidth="1"/>
    <col min="4250" max="4250" width="5.77734375" customWidth="1"/>
    <col min="4252" max="4252" width="9.5546875" customWidth="1"/>
    <col min="4253" max="4253" width="3.77734375" customWidth="1"/>
    <col min="4254" max="4254" width="8.44140625" customWidth="1"/>
    <col min="4255" max="4255" width="12.21875" customWidth="1"/>
    <col min="4256" max="4256" width="5" customWidth="1"/>
    <col min="4257" max="4257" width="5.77734375" customWidth="1"/>
    <col min="4258" max="4258" width="4.21875" customWidth="1"/>
    <col min="4259" max="4259" width="5.21875" customWidth="1"/>
    <col min="4260" max="4260" width="5.44140625" customWidth="1"/>
    <col min="4261" max="4261" width="7.5546875" customWidth="1"/>
    <col min="4262" max="4262" width="4" customWidth="1"/>
    <col min="4263" max="4263" width="4.21875" customWidth="1"/>
    <col min="4264" max="4264" width="3.5546875" customWidth="1"/>
    <col min="4265" max="4265" width="3.6640625" customWidth="1"/>
    <col min="4266" max="4266" width="3.77734375" customWidth="1"/>
    <col min="4267" max="4267" width="3.6640625" customWidth="1"/>
    <col min="4268" max="4268" width="3.44140625" customWidth="1"/>
    <col min="4269" max="4269" width="3.5546875" customWidth="1"/>
    <col min="4270" max="4270" width="3.77734375" customWidth="1"/>
    <col min="4271" max="4271" width="3.44140625" customWidth="1"/>
    <col min="4272" max="4272" width="2.77734375" customWidth="1"/>
    <col min="4273" max="4273" width="3.21875" customWidth="1"/>
    <col min="4274" max="4274" width="2" customWidth="1"/>
    <col min="4275" max="4275" width="2.5546875" customWidth="1"/>
    <col min="4276" max="4276" width="5.21875" customWidth="1"/>
    <col min="4277" max="4277" width="13.21875" customWidth="1"/>
    <col min="4278" max="4278" width="15.44140625" customWidth="1"/>
    <col min="4279" max="4279" width="3.77734375" customWidth="1"/>
    <col min="4280" max="4280" width="6.77734375" customWidth="1"/>
    <col min="4281" max="4281" width="12.21875" customWidth="1"/>
    <col min="4282" max="4282" width="3.77734375" customWidth="1"/>
    <col min="4283" max="4284" width="3.21875" customWidth="1"/>
    <col min="4285" max="4285" width="2.77734375" customWidth="1"/>
    <col min="4286" max="4286" width="4.77734375" customWidth="1"/>
    <col min="4287" max="4287" width="6.21875" customWidth="1"/>
    <col min="4288" max="4288" width="6.109375" customWidth="1"/>
    <col min="4289" max="4289" width="5.6640625" customWidth="1"/>
    <col min="4290" max="4290" width="7.44140625" customWidth="1"/>
    <col min="4291" max="4291" width="4.77734375" customWidth="1"/>
    <col min="4292" max="4292" width="7" customWidth="1"/>
    <col min="4293" max="4293" width="5.5546875" customWidth="1"/>
    <col min="4294" max="4294" width="7.77734375" customWidth="1"/>
    <col min="4295" max="4295" width="3.77734375" customWidth="1"/>
    <col min="4296" max="4296" width="6" customWidth="1"/>
    <col min="4297" max="4297" width="5.77734375" customWidth="1"/>
    <col min="4298" max="4298" width="8" customWidth="1"/>
    <col min="4299" max="4299" width="3.77734375" customWidth="1"/>
    <col min="4300" max="4300" width="6.88671875" customWidth="1"/>
    <col min="4301" max="4301" width="5.77734375" customWidth="1"/>
    <col min="4302" max="4302" width="7.21875" customWidth="1"/>
    <col min="4303" max="4303" width="3.88671875" customWidth="1"/>
    <col min="4304" max="4304" width="7.21875" customWidth="1"/>
    <col min="4305" max="4305" width="6.6640625" customWidth="1"/>
    <col min="4306" max="4306" width="8" customWidth="1"/>
    <col min="4307" max="4307" width="3.77734375" customWidth="1"/>
    <col min="4308" max="4308" width="6" customWidth="1"/>
    <col min="4309" max="4309" width="6.77734375" customWidth="1"/>
    <col min="4310" max="4310" width="8.21875" customWidth="1"/>
    <col min="4311" max="4311" width="3.77734375" customWidth="1"/>
    <col min="4312" max="4312" width="6.33203125" customWidth="1"/>
    <col min="4313" max="4313" width="6.21875" customWidth="1"/>
    <col min="4314" max="4314" width="7.21875" customWidth="1"/>
    <col min="4315" max="4315" width="4.77734375" customWidth="1"/>
    <col min="4316" max="4316" width="6.21875" customWidth="1"/>
    <col min="4317" max="4317" width="6" customWidth="1"/>
    <col min="4318" max="4318" width="7.77734375" customWidth="1"/>
    <col min="4319" max="4319" width="3.77734375" customWidth="1"/>
    <col min="4320" max="4320" width="7" customWidth="1"/>
    <col min="4321" max="4321" width="6.5546875" customWidth="1"/>
    <col min="4322" max="4322" width="7.77734375" customWidth="1"/>
    <col min="4323" max="4323" width="5" customWidth="1"/>
    <col min="4324" max="4324" width="6.88671875" customWidth="1"/>
    <col min="4325" max="4325" width="6.21875" customWidth="1"/>
    <col min="4326" max="4326" width="7.77734375" customWidth="1"/>
    <col min="4327" max="4327" width="4.5546875" customWidth="1"/>
    <col min="4328" max="4328" width="3" customWidth="1"/>
    <col min="4329" max="4329" width="4.44140625" customWidth="1"/>
    <col min="4330" max="4330" width="5.21875" customWidth="1"/>
    <col min="4331" max="4331" width="6.77734375" customWidth="1"/>
    <col min="4332" max="4332" width="2.5546875" customWidth="1"/>
    <col min="4333" max="4351" width="0.5546875" customWidth="1"/>
    <col min="4352" max="4352" width="2.77734375" customWidth="1"/>
    <col min="4353" max="4353" width="2.5546875" customWidth="1"/>
    <col min="4354" max="4354" width="5" customWidth="1"/>
    <col min="4357" max="4357" width="5.109375" customWidth="1"/>
    <col min="4358" max="4358" width="8.21875" customWidth="1"/>
    <col min="4359" max="4359" width="11.33203125" customWidth="1"/>
    <col min="4360" max="4360" width="3.77734375" customWidth="1"/>
    <col min="4361" max="4361" width="4.77734375" customWidth="1"/>
    <col min="4362" max="4362" width="3.44140625" customWidth="1"/>
    <col min="4363" max="4364" width="4.77734375" customWidth="1"/>
    <col min="4365" max="4365" width="5.5546875" customWidth="1"/>
    <col min="4366" max="4366" width="4.77734375" customWidth="1"/>
    <col min="4367" max="4367" width="5.77734375" customWidth="1"/>
    <col min="4368" max="4368" width="6" customWidth="1"/>
    <col min="4369" max="4369" width="4.21875" customWidth="1"/>
    <col min="4370" max="4371" width="4.77734375" customWidth="1"/>
    <col min="4372" max="4372" width="7.33203125" customWidth="1"/>
    <col min="4373" max="4375" width="4.77734375" customWidth="1"/>
    <col min="4376" max="4376" width="5.88671875" customWidth="1"/>
    <col min="4377" max="4377" width="3.77734375" customWidth="1"/>
    <col min="4378" max="4379" width="4.77734375" customWidth="1"/>
    <col min="4380" max="4380" width="6.33203125" customWidth="1"/>
    <col min="4381" max="4381" width="3.77734375" customWidth="1"/>
    <col min="4382" max="4383" width="4.77734375" customWidth="1"/>
    <col min="4384" max="4384" width="5" customWidth="1"/>
    <col min="4385" max="4387" width="4.77734375" customWidth="1"/>
    <col min="4388" max="4388" width="5.44140625" customWidth="1"/>
    <col min="4389" max="4389" width="3.44140625" customWidth="1"/>
    <col min="4390" max="4391" width="4.77734375" customWidth="1"/>
    <col min="4392" max="4392" width="5.5546875" customWidth="1"/>
    <col min="4393" max="4394" width="3.77734375" customWidth="1"/>
    <col min="4395" max="4395" width="3.33203125" customWidth="1"/>
    <col min="4396" max="4396" width="4.33203125" customWidth="1"/>
    <col min="4397" max="4398" width="3.21875" customWidth="1"/>
    <col min="4399" max="4399" width="4.77734375" customWidth="1"/>
    <col min="4400" max="4400" width="4.6640625" customWidth="1"/>
    <col min="4401" max="4401" width="3.6640625" customWidth="1"/>
    <col min="4402" max="4402" width="3.5546875" customWidth="1"/>
    <col min="4403" max="4403" width="4.77734375" customWidth="1"/>
    <col min="4404" max="4404" width="3.6640625" customWidth="1"/>
    <col min="4405" max="4405" width="4.33203125" customWidth="1"/>
    <col min="4406" max="4406" width="3.44140625" customWidth="1"/>
    <col min="4407" max="4407" width="4.77734375" customWidth="1"/>
    <col min="4408" max="4408" width="5.5546875" customWidth="1"/>
    <col min="4409" max="4409" width="6.77734375" customWidth="1"/>
    <col min="4410" max="4410" width="3.77734375" customWidth="1"/>
    <col min="4411" max="4411" width="7.21875" customWidth="1"/>
    <col min="4412" max="4412" width="3.77734375" customWidth="1"/>
    <col min="4413" max="4413" width="10.33203125" customWidth="1"/>
    <col min="4414" max="4414" width="8.77734375" customWidth="1"/>
    <col min="4415" max="4415" width="8.21875" customWidth="1"/>
    <col min="4416" max="4416" width="7.77734375" customWidth="1"/>
    <col min="4417" max="4417" width="10.77734375" customWidth="1"/>
    <col min="4418" max="4418" width="10.33203125" customWidth="1"/>
    <col min="4419" max="4419" width="6" customWidth="1"/>
    <col min="4423" max="4429" width="1.6640625" customWidth="1"/>
    <col min="4430" max="4430" width="2.21875" customWidth="1"/>
    <col min="4431" max="4431" width="2.6640625" customWidth="1"/>
    <col min="4432" max="4432" width="4.77734375" customWidth="1"/>
    <col min="4433" max="4433" width="11.5546875" customWidth="1"/>
    <col min="4435" max="4435" width="4.109375" customWidth="1"/>
    <col min="4436" max="4436" width="8.109375" customWidth="1"/>
    <col min="4437" max="4437" width="10.5546875" customWidth="1"/>
    <col min="4456" max="4456" width="5.6640625" customWidth="1"/>
    <col min="4457" max="4457" width="6.6640625" customWidth="1"/>
    <col min="4458" max="4458" width="8.33203125" customWidth="1"/>
    <col min="4460" max="4460" width="6.6640625" customWidth="1"/>
    <col min="4488" max="4488" width="4.21875" customWidth="1"/>
    <col min="4489" max="4489" width="4.5546875" customWidth="1"/>
    <col min="4490" max="4490" width="5.6640625" customWidth="1"/>
    <col min="4491" max="4491" width="3.77734375" customWidth="1"/>
    <col min="4492" max="4493" width="5.109375" customWidth="1"/>
    <col min="4494" max="4494" width="4.77734375" customWidth="1"/>
    <col min="4495" max="4495" width="4.5546875" customWidth="1"/>
    <col min="4504" max="4504" width="7.77734375" customWidth="1"/>
    <col min="4505" max="4505" width="5.44140625" customWidth="1"/>
    <col min="4506" max="4506" width="5.77734375" customWidth="1"/>
    <col min="4508" max="4508" width="9.5546875" customWidth="1"/>
    <col min="4509" max="4509" width="3.77734375" customWidth="1"/>
    <col min="4510" max="4510" width="8.44140625" customWidth="1"/>
    <col min="4511" max="4511" width="12.21875" customWidth="1"/>
    <col min="4512" max="4512" width="5" customWidth="1"/>
    <col min="4513" max="4513" width="5.77734375" customWidth="1"/>
    <col min="4514" max="4514" width="4.21875" customWidth="1"/>
    <col min="4515" max="4515" width="5.21875" customWidth="1"/>
    <col min="4516" max="4516" width="5.44140625" customWidth="1"/>
    <col min="4517" max="4517" width="7.5546875" customWidth="1"/>
    <col min="4518" max="4518" width="4" customWidth="1"/>
    <col min="4519" max="4519" width="4.21875" customWidth="1"/>
    <col min="4520" max="4520" width="3.5546875" customWidth="1"/>
    <col min="4521" max="4521" width="3.6640625" customWidth="1"/>
    <col min="4522" max="4522" width="3.77734375" customWidth="1"/>
    <col min="4523" max="4523" width="3.6640625" customWidth="1"/>
    <col min="4524" max="4524" width="3.44140625" customWidth="1"/>
    <col min="4525" max="4525" width="3.5546875" customWidth="1"/>
    <col min="4526" max="4526" width="3.77734375" customWidth="1"/>
    <col min="4527" max="4527" width="3.44140625" customWidth="1"/>
    <col min="4528" max="4528" width="2.77734375" customWidth="1"/>
    <col min="4529" max="4529" width="3.21875" customWidth="1"/>
    <col min="4530" max="4530" width="2" customWidth="1"/>
    <col min="4531" max="4531" width="2.5546875" customWidth="1"/>
    <col min="4532" max="4532" width="5.21875" customWidth="1"/>
    <col min="4533" max="4533" width="13.21875" customWidth="1"/>
    <col min="4534" max="4534" width="15.44140625" customWidth="1"/>
    <col min="4535" max="4535" width="3.77734375" customWidth="1"/>
    <col min="4536" max="4536" width="6.77734375" customWidth="1"/>
    <col min="4537" max="4537" width="12.21875" customWidth="1"/>
    <col min="4538" max="4538" width="3.77734375" customWidth="1"/>
    <col min="4539" max="4540" width="3.21875" customWidth="1"/>
    <col min="4541" max="4541" width="2.77734375" customWidth="1"/>
    <col min="4542" max="4542" width="4.77734375" customWidth="1"/>
    <col min="4543" max="4543" width="6.21875" customWidth="1"/>
    <col min="4544" max="4544" width="6.109375" customWidth="1"/>
    <col min="4545" max="4545" width="5.6640625" customWidth="1"/>
    <col min="4546" max="4546" width="7.44140625" customWidth="1"/>
    <col min="4547" max="4547" width="4.77734375" customWidth="1"/>
    <col min="4548" max="4548" width="7" customWidth="1"/>
    <col min="4549" max="4549" width="5.5546875" customWidth="1"/>
    <col min="4550" max="4550" width="7.77734375" customWidth="1"/>
    <col min="4551" max="4551" width="3.77734375" customWidth="1"/>
    <col min="4552" max="4552" width="6" customWidth="1"/>
    <col min="4553" max="4553" width="5.77734375" customWidth="1"/>
    <col min="4554" max="4554" width="8" customWidth="1"/>
    <col min="4555" max="4555" width="3.77734375" customWidth="1"/>
    <col min="4556" max="4556" width="6.88671875" customWidth="1"/>
    <col min="4557" max="4557" width="5.77734375" customWidth="1"/>
    <col min="4558" max="4558" width="7.21875" customWidth="1"/>
    <col min="4559" max="4559" width="3.88671875" customWidth="1"/>
    <col min="4560" max="4560" width="7.21875" customWidth="1"/>
    <col min="4561" max="4561" width="6.6640625" customWidth="1"/>
    <col min="4562" max="4562" width="8" customWidth="1"/>
    <col min="4563" max="4563" width="3.77734375" customWidth="1"/>
    <col min="4564" max="4564" width="6" customWidth="1"/>
    <col min="4565" max="4565" width="6.77734375" customWidth="1"/>
    <col min="4566" max="4566" width="8.21875" customWidth="1"/>
    <col min="4567" max="4567" width="3.77734375" customWidth="1"/>
    <col min="4568" max="4568" width="6.33203125" customWidth="1"/>
    <col min="4569" max="4569" width="6.21875" customWidth="1"/>
    <col min="4570" max="4570" width="7.21875" customWidth="1"/>
    <col min="4571" max="4571" width="4.77734375" customWidth="1"/>
    <col min="4572" max="4572" width="6.21875" customWidth="1"/>
    <col min="4573" max="4573" width="6" customWidth="1"/>
    <col min="4574" max="4574" width="7.77734375" customWidth="1"/>
    <col min="4575" max="4575" width="3.77734375" customWidth="1"/>
    <col min="4576" max="4576" width="7" customWidth="1"/>
    <col min="4577" max="4577" width="6.5546875" customWidth="1"/>
    <col min="4578" max="4578" width="7.77734375" customWidth="1"/>
    <col min="4579" max="4579" width="5" customWidth="1"/>
    <col min="4580" max="4580" width="6.88671875" customWidth="1"/>
    <col min="4581" max="4581" width="6.21875" customWidth="1"/>
    <col min="4582" max="4582" width="7.77734375" customWidth="1"/>
    <col min="4583" max="4583" width="4.5546875" customWidth="1"/>
    <col min="4584" max="4584" width="3" customWidth="1"/>
    <col min="4585" max="4585" width="4.44140625" customWidth="1"/>
    <col min="4586" max="4586" width="5.21875" customWidth="1"/>
    <col min="4587" max="4587" width="6.77734375" customWidth="1"/>
    <col min="4588" max="4588" width="2.5546875" customWidth="1"/>
    <col min="4589" max="4607" width="0.5546875" customWidth="1"/>
    <col min="4608" max="4608" width="2.77734375" customWidth="1"/>
    <col min="4609" max="4609" width="2.5546875" customWidth="1"/>
    <col min="4610" max="4610" width="5" customWidth="1"/>
    <col min="4613" max="4613" width="5.109375" customWidth="1"/>
    <col min="4614" max="4614" width="8.21875" customWidth="1"/>
    <col min="4615" max="4615" width="11.33203125" customWidth="1"/>
    <col min="4616" max="4616" width="3.77734375" customWidth="1"/>
    <col min="4617" max="4617" width="4.77734375" customWidth="1"/>
    <col min="4618" max="4618" width="3.44140625" customWidth="1"/>
    <col min="4619" max="4620" width="4.77734375" customWidth="1"/>
    <col min="4621" max="4621" width="5.5546875" customWidth="1"/>
    <col min="4622" max="4622" width="4.77734375" customWidth="1"/>
    <col min="4623" max="4623" width="5.77734375" customWidth="1"/>
    <col min="4624" max="4624" width="6" customWidth="1"/>
    <col min="4625" max="4625" width="4.21875" customWidth="1"/>
    <col min="4626" max="4627" width="4.77734375" customWidth="1"/>
    <col min="4628" max="4628" width="7.33203125" customWidth="1"/>
    <col min="4629" max="4631" width="4.77734375" customWidth="1"/>
    <col min="4632" max="4632" width="5.88671875" customWidth="1"/>
    <col min="4633" max="4633" width="3.77734375" customWidth="1"/>
    <col min="4634" max="4635" width="4.77734375" customWidth="1"/>
    <col min="4636" max="4636" width="6.33203125" customWidth="1"/>
    <col min="4637" max="4637" width="3.77734375" customWidth="1"/>
    <col min="4638" max="4639" width="4.77734375" customWidth="1"/>
    <col min="4640" max="4640" width="5" customWidth="1"/>
    <col min="4641" max="4643" width="4.77734375" customWidth="1"/>
    <col min="4644" max="4644" width="5.44140625" customWidth="1"/>
    <col min="4645" max="4645" width="3.44140625" customWidth="1"/>
    <col min="4646" max="4647" width="4.77734375" customWidth="1"/>
    <col min="4648" max="4648" width="5.5546875" customWidth="1"/>
    <col min="4649" max="4650" width="3.77734375" customWidth="1"/>
    <col min="4651" max="4651" width="3.33203125" customWidth="1"/>
    <col min="4652" max="4652" width="4.33203125" customWidth="1"/>
    <col min="4653" max="4654" width="3.21875" customWidth="1"/>
    <col min="4655" max="4655" width="4.77734375" customWidth="1"/>
    <col min="4656" max="4656" width="4.6640625" customWidth="1"/>
    <col min="4657" max="4657" width="3.6640625" customWidth="1"/>
    <col min="4658" max="4658" width="3.5546875" customWidth="1"/>
    <col min="4659" max="4659" width="4.77734375" customWidth="1"/>
    <col min="4660" max="4660" width="3.6640625" customWidth="1"/>
    <col min="4661" max="4661" width="4.33203125" customWidth="1"/>
    <col min="4662" max="4662" width="3.44140625" customWidth="1"/>
    <col min="4663" max="4663" width="4.77734375" customWidth="1"/>
    <col min="4664" max="4664" width="5.5546875" customWidth="1"/>
    <col min="4665" max="4665" width="6.77734375" customWidth="1"/>
    <col min="4666" max="4666" width="3.77734375" customWidth="1"/>
    <col min="4667" max="4667" width="7.21875" customWidth="1"/>
    <col min="4668" max="4668" width="3.77734375" customWidth="1"/>
    <col min="4669" max="4669" width="10.33203125" customWidth="1"/>
    <col min="4670" max="4670" width="8.77734375" customWidth="1"/>
    <col min="4671" max="4671" width="8.21875" customWidth="1"/>
    <col min="4672" max="4672" width="7.77734375" customWidth="1"/>
    <col min="4673" max="4673" width="10.77734375" customWidth="1"/>
    <col min="4674" max="4674" width="10.33203125" customWidth="1"/>
    <col min="4675" max="4675" width="6" customWidth="1"/>
    <col min="4679" max="4685" width="1.6640625" customWidth="1"/>
    <col min="4686" max="4686" width="2.21875" customWidth="1"/>
    <col min="4687" max="4687" width="2.6640625" customWidth="1"/>
    <col min="4688" max="4688" width="4.77734375" customWidth="1"/>
    <col min="4689" max="4689" width="11.5546875" customWidth="1"/>
    <col min="4691" max="4691" width="4.109375" customWidth="1"/>
    <col min="4692" max="4692" width="8.109375" customWidth="1"/>
    <col min="4693" max="4693" width="10.5546875" customWidth="1"/>
    <col min="4712" max="4712" width="5.6640625" customWidth="1"/>
    <col min="4713" max="4713" width="6.6640625" customWidth="1"/>
    <col min="4714" max="4714" width="8.33203125" customWidth="1"/>
    <col min="4716" max="4716" width="6.6640625" customWidth="1"/>
    <col min="4744" max="4744" width="4.21875" customWidth="1"/>
    <col min="4745" max="4745" width="4.5546875" customWidth="1"/>
    <col min="4746" max="4746" width="5.6640625" customWidth="1"/>
    <col min="4747" max="4747" width="3.77734375" customWidth="1"/>
    <col min="4748" max="4749" width="5.109375" customWidth="1"/>
    <col min="4750" max="4750" width="4.77734375" customWidth="1"/>
    <col min="4751" max="4751" width="4.5546875" customWidth="1"/>
    <col min="4760" max="4760" width="7.77734375" customWidth="1"/>
    <col min="4761" max="4761" width="5.44140625" customWidth="1"/>
    <col min="4762" max="4762" width="5.77734375" customWidth="1"/>
    <col min="4764" max="4764" width="9.5546875" customWidth="1"/>
    <col min="4765" max="4765" width="3.77734375" customWidth="1"/>
    <col min="4766" max="4766" width="8.44140625" customWidth="1"/>
    <col min="4767" max="4767" width="12.21875" customWidth="1"/>
    <col min="4768" max="4768" width="5" customWidth="1"/>
    <col min="4769" max="4769" width="5.77734375" customWidth="1"/>
    <col min="4770" max="4770" width="4.21875" customWidth="1"/>
    <col min="4771" max="4771" width="5.21875" customWidth="1"/>
    <col min="4772" max="4772" width="5.44140625" customWidth="1"/>
    <col min="4773" max="4773" width="7.5546875" customWidth="1"/>
    <col min="4774" max="4774" width="4" customWidth="1"/>
    <col min="4775" max="4775" width="4.21875" customWidth="1"/>
    <col min="4776" max="4776" width="3.5546875" customWidth="1"/>
    <col min="4777" max="4777" width="3.6640625" customWidth="1"/>
    <col min="4778" max="4778" width="3.77734375" customWidth="1"/>
    <col min="4779" max="4779" width="3.6640625" customWidth="1"/>
    <col min="4780" max="4780" width="3.44140625" customWidth="1"/>
    <col min="4781" max="4781" width="3.5546875" customWidth="1"/>
    <col min="4782" max="4782" width="3.77734375" customWidth="1"/>
    <col min="4783" max="4783" width="3.44140625" customWidth="1"/>
    <col min="4784" max="4784" width="2.77734375" customWidth="1"/>
    <col min="4785" max="4785" width="3.21875" customWidth="1"/>
    <col min="4786" max="4786" width="2" customWidth="1"/>
    <col min="4787" max="4787" width="2.5546875" customWidth="1"/>
    <col min="4788" max="4788" width="5.21875" customWidth="1"/>
    <col min="4789" max="4789" width="13.21875" customWidth="1"/>
    <col min="4790" max="4790" width="15.44140625" customWidth="1"/>
    <col min="4791" max="4791" width="3.77734375" customWidth="1"/>
    <col min="4792" max="4792" width="6.77734375" customWidth="1"/>
    <col min="4793" max="4793" width="12.21875" customWidth="1"/>
    <col min="4794" max="4794" width="3.77734375" customWidth="1"/>
    <col min="4795" max="4796" width="3.21875" customWidth="1"/>
    <col min="4797" max="4797" width="2.77734375" customWidth="1"/>
    <col min="4798" max="4798" width="4.77734375" customWidth="1"/>
    <col min="4799" max="4799" width="6.21875" customWidth="1"/>
    <col min="4800" max="4800" width="6.109375" customWidth="1"/>
    <col min="4801" max="4801" width="5.6640625" customWidth="1"/>
    <col min="4802" max="4802" width="7.44140625" customWidth="1"/>
    <col min="4803" max="4803" width="4.77734375" customWidth="1"/>
    <col min="4804" max="4804" width="7" customWidth="1"/>
    <col min="4805" max="4805" width="5.5546875" customWidth="1"/>
    <col min="4806" max="4806" width="7.77734375" customWidth="1"/>
    <col min="4807" max="4807" width="3.77734375" customWidth="1"/>
    <col min="4808" max="4808" width="6" customWidth="1"/>
    <col min="4809" max="4809" width="5.77734375" customWidth="1"/>
    <col min="4810" max="4810" width="8" customWidth="1"/>
    <col min="4811" max="4811" width="3.77734375" customWidth="1"/>
    <col min="4812" max="4812" width="6.88671875" customWidth="1"/>
    <col min="4813" max="4813" width="5.77734375" customWidth="1"/>
    <col min="4814" max="4814" width="7.21875" customWidth="1"/>
    <col min="4815" max="4815" width="3.88671875" customWidth="1"/>
    <col min="4816" max="4816" width="7.21875" customWidth="1"/>
    <col min="4817" max="4817" width="6.6640625" customWidth="1"/>
    <col min="4818" max="4818" width="8" customWidth="1"/>
    <col min="4819" max="4819" width="3.77734375" customWidth="1"/>
    <col min="4820" max="4820" width="6" customWidth="1"/>
    <col min="4821" max="4821" width="6.77734375" customWidth="1"/>
    <col min="4822" max="4822" width="8.21875" customWidth="1"/>
    <col min="4823" max="4823" width="3.77734375" customWidth="1"/>
    <col min="4824" max="4824" width="6.33203125" customWidth="1"/>
    <col min="4825" max="4825" width="6.21875" customWidth="1"/>
    <col min="4826" max="4826" width="7.21875" customWidth="1"/>
    <col min="4827" max="4827" width="4.77734375" customWidth="1"/>
    <col min="4828" max="4828" width="6.21875" customWidth="1"/>
    <col min="4829" max="4829" width="6" customWidth="1"/>
    <col min="4830" max="4830" width="7.77734375" customWidth="1"/>
    <col min="4831" max="4831" width="3.77734375" customWidth="1"/>
    <col min="4832" max="4832" width="7" customWidth="1"/>
    <col min="4833" max="4833" width="6.5546875" customWidth="1"/>
    <col min="4834" max="4834" width="7.77734375" customWidth="1"/>
    <col min="4835" max="4835" width="5" customWidth="1"/>
    <col min="4836" max="4836" width="6.88671875" customWidth="1"/>
    <col min="4837" max="4837" width="6.21875" customWidth="1"/>
    <col min="4838" max="4838" width="7.77734375" customWidth="1"/>
    <col min="4839" max="4839" width="4.5546875" customWidth="1"/>
    <col min="4840" max="4840" width="3" customWidth="1"/>
    <col min="4841" max="4841" width="4.44140625" customWidth="1"/>
    <col min="4842" max="4842" width="5.21875" customWidth="1"/>
    <col min="4843" max="4843" width="6.77734375" customWidth="1"/>
    <col min="4844" max="4844" width="2.5546875" customWidth="1"/>
    <col min="4845" max="4863" width="0.5546875" customWidth="1"/>
    <col min="4864" max="4864" width="2.77734375" customWidth="1"/>
    <col min="4865" max="4865" width="2.5546875" customWidth="1"/>
    <col min="4866" max="4866" width="5" customWidth="1"/>
    <col min="4869" max="4869" width="5.109375" customWidth="1"/>
    <col min="4870" max="4870" width="8.21875" customWidth="1"/>
    <col min="4871" max="4871" width="11.33203125" customWidth="1"/>
    <col min="4872" max="4872" width="3.77734375" customWidth="1"/>
    <col min="4873" max="4873" width="4.77734375" customWidth="1"/>
    <col min="4874" max="4874" width="3.44140625" customWidth="1"/>
    <col min="4875" max="4876" width="4.77734375" customWidth="1"/>
    <col min="4877" max="4877" width="5.5546875" customWidth="1"/>
    <col min="4878" max="4878" width="4.77734375" customWidth="1"/>
    <col min="4879" max="4879" width="5.77734375" customWidth="1"/>
    <col min="4880" max="4880" width="6" customWidth="1"/>
    <col min="4881" max="4881" width="4.21875" customWidth="1"/>
    <col min="4882" max="4883" width="4.77734375" customWidth="1"/>
    <col min="4884" max="4884" width="7.33203125" customWidth="1"/>
    <col min="4885" max="4887" width="4.77734375" customWidth="1"/>
    <col min="4888" max="4888" width="5.88671875" customWidth="1"/>
    <col min="4889" max="4889" width="3.77734375" customWidth="1"/>
    <col min="4890" max="4891" width="4.77734375" customWidth="1"/>
    <col min="4892" max="4892" width="6.33203125" customWidth="1"/>
    <col min="4893" max="4893" width="3.77734375" customWidth="1"/>
    <col min="4894" max="4895" width="4.77734375" customWidth="1"/>
    <col min="4896" max="4896" width="5" customWidth="1"/>
    <col min="4897" max="4899" width="4.77734375" customWidth="1"/>
    <col min="4900" max="4900" width="5.44140625" customWidth="1"/>
    <col min="4901" max="4901" width="3.44140625" customWidth="1"/>
    <col min="4902" max="4903" width="4.77734375" customWidth="1"/>
    <col min="4904" max="4904" width="5.5546875" customWidth="1"/>
    <col min="4905" max="4906" width="3.77734375" customWidth="1"/>
    <col min="4907" max="4907" width="3.33203125" customWidth="1"/>
    <col min="4908" max="4908" width="4.33203125" customWidth="1"/>
    <col min="4909" max="4910" width="3.21875" customWidth="1"/>
    <col min="4911" max="4911" width="4.77734375" customWidth="1"/>
    <col min="4912" max="4912" width="4.6640625" customWidth="1"/>
    <col min="4913" max="4913" width="3.6640625" customWidth="1"/>
    <col min="4914" max="4914" width="3.5546875" customWidth="1"/>
    <col min="4915" max="4915" width="4.77734375" customWidth="1"/>
    <col min="4916" max="4916" width="3.6640625" customWidth="1"/>
    <col min="4917" max="4917" width="4.33203125" customWidth="1"/>
    <col min="4918" max="4918" width="3.44140625" customWidth="1"/>
    <col min="4919" max="4919" width="4.77734375" customWidth="1"/>
    <col min="4920" max="4920" width="5.5546875" customWidth="1"/>
    <col min="4921" max="4921" width="6.77734375" customWidth="1"/>
    <col min="4922" max="4922" width="3.77734375" customWidth="1"/>
    <col min="4923" max="4923" width="7.21875" customWidth="1"/>
    <col min="4924" max="4924" width="3.77734375" customWidth="1"/>
    <col min="4925" max="4925" width="10.33203125" customWidth="1"/>
    <col min="4926" max="4926" width="8.77734375" customWidth="1"/>
    <col min="4927" max="4927" width="8.21875" customWidth="1"/>
    <col min="4928" max="4928" width="7.77734375" customWidth="1"/>
    <col min="4929" max="4929" width="10.77734375" customWidth="1"/>
    <col min="4930" max="4930" width="10.33203125" customWidth="1"/>
    <col min="4931" max="4931" width="6" customWidth="1"/>
    <col min="4935" max="4941" width="1.6640625" customWidth="1"/>
    <col min="4942" max="4942" width="2.21875" customWidth="1"/>
    <col min="4943" max="4943" width="2.6640625" customWidth="1"/>
    <col min="4944" max="4944" width="4.77734375" customWidth="1"/>
    <col min="4945" max="4945" width="11.5546875" customWidth="1"/>
    <col min="4947" max="4947" width="4.109375" customWidth="1"/>
    <col min="4948" max="4948" width="8.109375" customWidth="1"/>
    <col min="4949" max="4949" width="10.5546875" customWidth="1"/>
    <col min="4968" max="4968" width="5.6640625" customWidth="1"/>
    <col min="4969" max="4969" width="6.6640625" customWidth="1"/>
    <col min="4970" max="4970" width="8.33203125" customWidth="1"/>
    <col min="4972" max="4972" width="6.6640625" customWidth="1"/>
    <col min="5000" max="5000" width="4.21875" customWidth="1"/>
    <col min="5001" max="5001" width="4.5546875" customWidth="1"/>
    <col min="5002" max="5002" width="5.6640625" customWidth="1"/>
    <col min="5003" max="5003" width="3.77734375" customWidth="1"/>
    <col min="5004" max="5005" width="5.109375" customWidth="1"/>
    <col min="5006" max="5006" width="4.77734375" customWidth="1"/>
    <col min="5007" max="5007" width="4.5546875" customWidth="1"/>
    <col min="5016" max="5016" width="7.77734375" customWidth="1"/>
    <col min="5017" max="5017" width="5.44140625" customWidth="1"/>
    <col min="5018" max="5018" width="5.77734375" customWidth="1"/>
    <col min="5020" max="5020" width="9.5546875" customWidth="1"/>
    <col min="5021" max="5021" width="3.77734375" customWidth="1"/>
    <col min="5022" max="5022" width="8.44140625" customWidth="1"/>
    <col min="5023" max="5023" width="12.21875" customWidth="1"/>
    <col min="5024" max="5024" width="5" customWidth="1"/>
    <col min="5025" max="5025" width="5.77734375" customWidth="1"/>
    <col min="5026" max="5026" width="4.21875" customWidth="1"/>
    <col min="5027" max="5027" width="5.21875" customWidth="1"/>
    <col min="5028" max="5028" width="5.44140625" customWidth="1"/>
    <col min="5029" max="5029" width="7.5546875" customWidth="1"/>
    <col min="5030" max="5030" width="4" customWidth="1"/>
    <col min="5031" max="5031" width="4.21875" customWidth="1"/>
    <col min="5032" max="5032" width="3.5546875" customWidth="1"/>
    <col min="5033" max="5033" width="3.6640625" customWidth="1"/>
    <col min="5034" max="5034" width="3.77734375" customWidth="1"/>
    <col min="5035" max="5035" width="3.6640625" customWidth="1"/>
    <col min="5036" max="5036" width="3.44140625" customWidth="1"/>
    <col min="5037" max="5037" width="3.5546875" customWidth="1"/>
    <col min="5038" max="5038" width="3.77734375" customWidth="1"/>
    <col min="5039" max="5039" width="3.44140625" customWidth="1"/>
    <col min="5040" max="5040" width="2.77734375" customWidth="1"/>
    <col min="5041" max="5041" width="3.21875" customWidth="1"/>
    <col min="5042" max="5042" width="2" customWidth="1"/>
    <col min="5043" max="5043" width="2.5546875" customWidth="1"/>
    <col min="5044" max="5044" width="5.21875" customWidth="1"/>
    <col min="5045" max="5045" width="13.21875" customWidth="1"/>
    <col min="5046" max="5046" width="15.44140625" customWidth="1"/>
    <col min="5047" max="5047" width="3.77734375" customWidth="1"/>
    <col min="5048" max="5048" width="6.77734375" customWidth="1"/>
    <col min="5049" max="5049" width="12.21875" customWidth="1"/>
    <col min="5050" max="5050" width="3.77734375" customWidth="1"/>
    <col min="5051" max="5052" width="3.21875" customWidth="1"/>
    <col min="5053" max="5053" width="2.77734375" customWidth="1"/>
    <col min="5054" max="5054" width="4.77734375" customWidth="1"/>
    <col min="5055" max="5055" width="6.21875" customWidth="1"/>
    <col min="5056" max="5056" width="6.109375" customWidth="1"/>
    <col min="5057" max="5057" width="5.6640625" customWidth="1"/>
    <col min="5058" max="5058" width="7.44140625" customWidth="1"/>
    <col min="5059" max="5059" width="4.77734375" customWidth="1"/>
    <col min="5060" max="5060" width="7" customWidth="1"/>
    <col min="5061" max="5061" width="5.5546875" customWidth="1"/>
    <col min="5062" max="5062" width="7.77734375" customWidth="1"/>
    <col min="5063" max="5063" width="3.77734375" customWidth="1"/>
    <col min="5064" max="5064" width="6" customWidth="1"/>
    <col min="5065" max="5065" width="5.77734375" customWidth="1"/>
    <col min="5066" max="5066" width="8" customWidth="1"/>
    <col min="5067" max="5067" width="3.77734375" customWidth="1"/>
    <col min="5068" max="5068" width="6.88671875" customWidth="1"/>
    <col min="5069" max="5069" width="5.77734375" customWidth="1"/>
    <col min="5070" max="5070" width="7.21875" customWidth="1"/>
    <col min="5071" max="5071" width="3.88671875" customWidth="1"/>
    <col min="5072" max="5072" width="7.21875" customWidth="1"/>
    <col min="5073" max="5073" width="6.6640625" customWidth="1"/>
    <col min="5074" max="5074" width="8" customWidth="1"/>
    <col min="5075" max="5075" width="3.77734375" customWidth="1"/>
    <col min="5076" max="5076" width="6" customWidth="1"/>
    <col min="5077" max="5077" width="6.77734375" customWidth="1"/>
    <col min="5078" max="5078" width="8.21875" customWidth="1"/>
    <col min="5079" max="5079" width="3.77734375" customWidth="1"/>
    <col min="5080" max="5080" width="6.33203125" customWidth="1"/>
    <col min="5081" max="5081" width="6.21875" customWidth="1"/>
    <col min="5082" max="5082" width="7.21875" customWidth="1"/>
    <col min="5083" max="5083" width="4.77734375" customWidth="1"/>
    <col min="5084" max="5084" width="6.21875" customWidth="1"/>
    <col min="5085" max="5085" width="6" customWidth="1"/>
    <col min="5086" max="5086" width="7.77734375" customWidth="1"/>
    <col min="5087" max="5087" width="3.77734375" customWidth="1"/>
    <col min="5088" max="5088" width="7" customWidth="1"/>
    <col min="5089" max="5089" width="6.5546875" customWidth="1"/>
    <col min="5090" max="5090" width="7.77734375" customWidth="1"/>
    <col min="5091" max="5091" width="5" customWidth="1"/>
    <col min="5092" max="5092" width="6.88671875" customWidth="1"/>
    <col min="5093" max="5093" width="6.21875" customWidth="1"/>
    <col min="5094" max="5094" width="7.77734375" customWidth="1"/>
    <col min="5095" max="5095" width="4.5546875" customWidth="1"/>
    <col min="5096" max="5096" width="3" customWidth="1"/>
    <col min="5097" max="5097" width="4.44140625" customWidth="1"/>
    <col min="5098" max="5098" width="5.21875" customWidth="1"/>
    <col min="5099" max="5099" width="6.77734375" customWidth="1"/>
    <col min="5100" max="5100" width="2.5546875" customWidth="1"/>
    <col min="5101" max="5119" width="0.5546875" customWidth="1"/>
    <col min="5120" max="5120" width="2.77734375" customWidth="1"/>
    <col min="5121" max="5121" width="2.5546875" customWidth="1"/>
    <col min="5122" max="5122" width="5" customWidth="1"/>
    <col min="5125" max="5125" width="5.109375" customWidth="1"/>
    <col min="5126" max="5126" width="8.21875" customWidth="1"/>
    <col min="5127" max="5127" width="11.33203125" customWidth="1"/>
    <col min="5128" max="5128" width="3.77734375" customWidth="1"/>
    <col min="5129" max="5129" width="4.77734375" customWidth="1"/>
    <col min="5130" max="5130" width="3.44140625" customWidth="1"/>
    <col min="5131" max="5132" width="4.77734375" customWidth="1"/>
    <col min="5133" max="5133" width="5.5546875" customWidth="1"/>
    <col min="5134" max="5134" width="4.77734375" customWidth="1"/>
    <col min="5135" max="5135" width="5.77734375" customWidth="1"/>
    <col min="5136" max="5136" width="6" customWidth="1"/>
    <col min="5137" max="5137" width="4.21875" customWidth="1"/>
    <col min="5138" max="5139" width="4.77734375" customWidth="1"/>
    <col min="5140" max="5140" width="7.33203125" customWidth="1"/>
    <col min="5141" max="5143" width="4.77734375" customWidth="1"/>
    <col min="5144" max="5144" width="5.88671875" customWidth="1"/>
    <col min="5145" max="5145" width="3.77734375" customWidth="1"/>
    <col min="5146" max="5147" width="4.77734375" customWidth="1"/>
    <col min="5148" max="5148" width="6.33203125" customWidth="1"/>
    <col min="5149" max="5149" width="3.77734375" customWidth="1"/>
    <col min="5150" max="5151" width="4.77734375" customWidth="1"/>
    <col min="5152" max="5152" width="5" customWidth="1"/>
    <col min="5153" max="5155" width="4.77734375" customWidth="1"/>
    <col min="5156" max="5156" width="5.44140625" customWidth="1"/>
    <col min="5157" max="5157" width="3.44140625" customWidth="1"/>
    <col min="5158" max="5159" width="4.77734375" customWidth="1"/>
    <col min="5160" max="5160" width="5.5546875" customWidth="1"/>
    <col min="5161" max="5162" width="3.77734375" customWidth="1"/>
    <col min="5163" max="5163" width="3.33203125" customWidth="1"/>
    <col min="5164" max="5164" width="4.33203125" customWidth="1"/>
    <col min="5165" max="5166" width="3.21875" customWidth="1"/>
    <col min="5167" max="5167" width="4.77734375" customWidth="1"/>
    <col min="5168" max="5168" width="4.6640625" customWidth="1"/>
    <col min="5169" max="5169" width="3.6640625" customWidth="1"/>
    <col min="5170" max="5170" width="3.5546875" customWidth="1"/>
    <col min="5171" max="5171" width="4.77734375" customWidth="1"/>
    <col min="5172" max="5172" width="3.6640625" customWidth="1"/>
    <col min="5173" max="5173" width="4.33203125" customWidth="1"/>
    <col min="5174" max="5174" width="3.44140625" customWidth="1"/>
    <col min="5175" max="5175" width="4.77734375" customWidth="1"/>
    <col min="5176" max="5176" width="5.5546875" customWidth="1"/>
    <col min="5177" max="5177" width="6.77734375" customWidth="1"/>
    <col min="5178" max="5178" width="3.77734375" customWidth="1"/>
    <col min="5179" max="5179" width="7.21875" customWidth="1"/>
    <col min="5180" max="5180" width="3.77734375" customWidth="1"/>
    <col min="5181" max="5181" width="10.33203125" customWidth="1"/>
    <col min="5182" max="5182" width="8.77734375" customWidth="1"/>
    <col min="5183" max="5183" width="8.21875" customWidth="1"/>
    <col min="5184" max="5184" width="7.77734375" customWidth="1"/>
    <col min="5185" max="5185" width="10.77734375" customWidth="1"/>
    <col min="5186" max="5186" width="10.33203125" customWidth="1"/>
    <col min="5187" max="5187" width="6" customWidth="1"/>
    <col min="5191" max="5197" width="1.6640625" customWidth="1"/>
    <col min="5198" max="5198" width="2.21875" customWidth="1"/>
    <col min="5199" max="5199" width="2.6640625" customWidth="1"/>
    <col min="5200" max="5200" width="4.77734375" customWidth="1"/>
    <col min="5201" max="5201" width="11.5546875" customWidth="1"/>
    <col min="5203" max="5203" width="4.109375" customWidth="1"/>
    <col min="5204" max="5204" width="8.109375" customWidth="1"/>
    <col min="5205" max="5205" width="10.5546875" customWidth="1"/>
    <col min="5224" max="5224" width="5.6640625" customWidth="1"/>
    <col min="5225" max="5225" width="6.6640625" customWidth="1"/>
    <col min="5226" max="5226" width="8.33203125" customWidth="1"/>
    <col min="5228" max="5228" width="6.6640625" customWidth="1"/>
    <col min="5256" max="5256" width="4.21875" customWidth="1"/>
    <col min="5257" max="5257" width="4.5546875" customWidth="1"/>
    <col min="5258" max="5258" width="5.6640625" customWidth="1"/>
    <col min="5259" max="5259" width="3.77734375" customWidth="1"/>
    <col min="5260" max="5261" width="5.109375" customWidth="1"/>
    <col min="5262" max="5262" width="4.77734375" customWidth="1"/>
    <col min="5263" max="5263" width="4.5546875" customWidth="1"/>
    <col min="5272" max="5272" width="7.77734375" customWidth="1"/>
    <col min="5273" max="5273" width="5.44140625" customWidth="1"/>
    <col min="5274" max="5274" width="5.77734375" customWidth="1"/>
    <col min="5276" max="5276" width="9.5546875" customWidth="1"/>
    <col min="5277" max="5277" width="3.77734375" customWidth="1"/>
    <col min="5278" max="5278" width="8.44140625" customWidth="1"/>
    <col min="5279" max="5279" width="12.21875" customWidth="1"/>
    <col min="5280" max="5280" width="5" customWidth="1"/>
    <col min="5281" max="5281" width="5.77734375" customWidth="1"/>
    <col min="5282" max="5282" width="4.21875" customWidth="1"/>
    <col min="5283" max="5283" width="5.21875" customWidth="1"/>
    <col min="5284" max="5284" width="5.44140625" customWidth="1"/>
    <col min="5285" max="5285" width="7.5546875" customWidth="1"/>
    <col min="5286" max="5286" width="4" customWidth="1"/>
    <col min="5287" max="5287" width="4.21875" customWidth="1"/>
    <col min="5288" max="5288" width="3.5546875" customWidth="1"/>
    <col min="5289" max="5289" width="3.6640625" customWidth="1"/>
    <col min="5290" max="5290" width="3.77734375" customWidth="1"/>
    <col min="5291" max="5291" width="3.6640625" customWidth="1"/>
    <col min="5292" max="5292" width="3.44140625" customWidth="1"/>
    <col min="5293" max="5293" width="3.5546875" customWidth="1"/>
    <col min="5294" max="5294" width="3.77734375" customWidth="1"/>
    <col min="5295" max="5295" width="3.44140625" customWidth="1"/>
    <col min="5296" max="5296" width="2.77734375" customWidth="1"/>
    <col min="5297" max="5297" width="3.21875" customWidth="1"/>
    <col min="5298" max="5298" width="2" customWidth="1"/>
    <col min="5299" max="5299" width="2.5546875" customWidth="1"/>
    <col min="5300" max="5300" width="5.21875" customWidth="1"/>
    <col min="5301" max="5301" width="13.21875" customWidth="1"/>
    <col min="5302" max="5302" width="15.44140625" customWidth="1"/>
    <col min="5303" max="5303" width="3.77734375" customWidth="1"/>
    <col min="5304" max="5304" width="6.77734375" customWidth="1"/>
    <col min="5305" max="5305" width="12.21875" customWidth="1"/>
    <col min="5306" max="5306" width="3.77734375" customWidth="1"/>
    <col min="5307" max="5308" width="3.21875" customWidth="1"/>
    <col min="5309" max="5309" width="2.77734375" customWidth="1"/>
    <col min="5310" max="5310" width="4.77734375" customWidth="1"/>
    <col min="5311" max="5311" width="6.21875" customWidth="1"/>
    <col min="5312" max="5312" width="6.109375" customWidth="1"/>
    <col min="5313" max="5313" width="5.6640625" customWidth="1"/>
    <col min="5314" max="5314" width="7.44140625" customWidth="1"/>
    <col min="5315" max="5315" width="4.77734375" customWidth="1"/>
    <col min="5316" max="5316" width="7" customWidth="1"/>
    <col min="5317" max="5317" width="5.5546875" customWidth="1"/>
    <col min="5318" max="5318" width="7.77734375" customWidth="1"/>
    <col min="5319" max="5319" width="3.77734375" customWidth="1"/>
    <col min="5320" max="5320" width="6" customWidth="1"/>
    <col min="5321" max="5321" width="5.77734375" customWidth="1"/>
    <col min="5322" max="5322" width="8" customWidth="1"/>
    <col min="5323" max="5323" width="3.77734375" customWidth="1"/>
    <col min="5324" max="5324" width="6.88671875" customWidth="1"/>
    <col min="5325" max="5325" width="5.77734375" customWidth="1"/>
    <col min="5326" max="5326" width="7.21875" customWidth="1"/>
    <col min="5327" max="5327" width="3.88671875" customWidth="1"/>
    <col min="5328" max="5328" width="7.21875" customWidth="1"/>
    <col min="5329" max="5329" width="6.6640625" customWidth="1"/>
    <col min="5330" max="5330" width="8" customWidth="1"/>
    <col min="5331" max="5331" width="3.77734375" customWidth="1"/>
    <col min="5332" max="5332" width="6" customWidth="1"/>
    <col min="5333" max="5333" width="6.77734375" customWidth="1"/>
    <col min="5334" max="5334" width="8.21875" customWidth="1"/>
    <col min="5335" max="5335" width="3.77734375" customWidth="1"/>
    <col min="5336" max="5336" width="6.33203125" customWidth="1"/>
    <col min="5337" max="5337" width="6.21875" customWidth="1"/>
    <col min="5338" max="5338" width="7.21875" customWidth="1"/>
    <col min="5339" max="5339" width="4.77734375" customWidth="1"/>
    <col min="5340" max="5340" width="6.21875" customWidth="1"/>
    <col min="5341" max="5341" width="6" customWidth="1"/>
    <col min="5342" max="5342" width="7.77734375" customWidth="1"/>
    <col min="5343" max="5343" width="3.77734375" customWidth="1"/>
    <col min="5344" max="5344" width="7" customWidth="1"/>
    <col min="5345" max="5345" width="6.5546875" customWidth="1"/>
    <col min="5346" max="5346" width="7.77734375" customWidth="1"/>
    <col min="5347" max="5347" width="5" customWidth="1"/>
    <col min="5348" max="5348" width="6.88671875" customWidth="1"/>
    <col min="5349" max="5349" width="6.21875" customWidth="1"/>
    <col min="5350" max="5350" width="7.77734375" customWidth="1"/>
    <col min="5351" max="5351" width="4.5546875" customWidth="1"/>
    <col min="5352" max="5352" width="3" customWidth="1"/>
    <col min="5353" max="5353" width="4.44140625" customWidth="1"/>
    <col min="5354" max="5354" width="5.21875" customWidth="1"/>
    <col min="5355" max="5355" width="6.77734375" customWidth="1"/>
    <col min="5356" max="5356" width="2.5546875" customWidth="1"/>
    <col min="5357" max="5375" width="0.5546875" customWidth="1"/>
    <col min="5376" max="5376" width="2.77734375" customWidth="1"/>
    <col min="5377" max="5377" width="2.5546875" customWidth="1"/>
    <col min="5378" max="5378" width="5" customWidth="1"/>
    <col min="5381" max="5381" width="5.109375" customWidth="1"/>
    <col min="5382" max="5382" width="8.21875" customWidth="1"/>
    <col min="5383" max="5383" width="11.33203125" customWidth="1"/>
    <col min="5384" max="5384" width="3.77734375" customWidth="1"/>
    <col min="5385" max="5385" width="4.77734375" customWidth="1"/>
    <col min="5386" max="5386" width="3.44140625" customWidth="1"/>
    <col min="5387" max="5388" width="4.77734375" customWidth="1"/>
    <col min="5389" max="5389" width="5.5546875" customWidth="1"/>
    <col min="5390" max="5390" width="4.77734375" customWidth="1"/>
    <col min="5391" max="5391" width="5.77734375" customWidth="1"/>
    <col min="5392" max="5392" width="6" customWidth="1"/>
    <col min="5393" max="5393" width="4.21875" customWidth="1"/>
    <col min="5394" max="5395" width="4.77734375" customWidth="1"/>
    <col min="5396" max="5396" width="7.33203125" customWidth="1"/>
    <col min="5397" max="5399" width="4.77734375" customWidth="1"/>
    <col min="5400" max="5400" width="5.88671875" customWidth="1"/>
    <col min="5401" max="5401" width="3.77734375" customWidth="1"/>
    <col min="5402" max="5403" width="4.77734375" customWidth="1"/>
    <col min="5404" max="5404" width="6.33203125" customWidth="1"/>
    <col min="5405" max="5405" width="3.77734375" customWidth="1"/>
    <col min="5406" max="5407" width="4.77734375" customWidth="1"/>
    <col min="5408" max="5408" width="5" customWidth="1"/>
    <col min="5409" max="5411" width="4.77734375" customWidth="1"/>
    <col min="5412" max="5412" width="5.44140625" customWidth="1"/>
    <col min="5413" max="5413" width="3.44140625" customWidth="1"/>
    <col min="5414" max="5415" width="4.77734375" customWidth="1"/>
    <col min="5416" max="5416" width="5.5546875" customWidth="1"/>
    <col min="5417" max="5418" width="3.77734375" customWidth="1"/>
    <col min="5419" max="5419" width="3.33203125" customWidth="1"/>
    <col min="5420" max="5420" width="4.33203125" customWidth="1"/>
    <col min="5421" max="5422" width="3.21875" customWidth="1"/>
    <col min="5423" max="5423" width="4.77734375" customWidth="1"/>
    <col min="5424" max="5424" width="4.6640625" customWidth="1"/>
    <col min="5425" max="5425" width="3.6640625" customWidth="1"/>
    <col min="5426" max="5426" width="3.5546875" customWidth="1"/>
    <col min="5427" max="5427" width="4.77734375" customWidth="1"/>
    <col min="5428" max="5428" width="3.6640625" customWidth="1"/>
    <col min="5429" max="5429" width="4.33203125" customWidth="1"/>
    <col min="5430" max="5430" width="3.44140625" customWidth="1"/>
    <col min="5431" max="5431" width="4.77734375" customWidth="1"/>
    <col min="5432" max="5432" width="5.5546875" customWidth="1"/>
    <col min="5433" max="5433" width="6.77734375" customWidth="1"/>
    <col min="5434" max="5434" width="3.77734375" customWidth="1"/>
    <col min="5435" max="5435" width="7.21875" customWidth="1"/>
    <col min="5436" max="5436" width="3.77734375" customWidth="1"/>
    <col min="5437" max="5437" width="10.33203125" customWidth="1"/>
    <col min="5438" max="5438" width="8.77734375" customWidth="1"/>
    <col min="5439" max="5439" width="8.21875" customWidth="1"/>
    <col min="5440" max="5440" width="7.77734375" customWidth="1"/>
    <col min="5441" max="5441" width="10.77734375" customWidth="1"/>
    <col min="5442" max="5442" width="10.33203125" customWidth="1"/>
    <col min="5443" max="5443" width="6" customWidth="1"/>
    <col min="5447" max="5453" width="1.6640625" customWidth="1"/>
    <col min="5454" max="5454" width="2.21875" customWidth="1"/>
    <col min="5455" max="5455" width="2.6640625" customWidth="1"/>
    <col min="5456" max="5456" width="4.77734375" customWidth="1"/>
    <col min="5457" max="5457" width="11.5546875" customWidth="1"/>
    <col min="5459" max="5459" width="4.109375" customWidth="1"/>
    <col min="5460" max="5460" width="8.109375" customWidth="1"/>
    <col min="5461" max="5461" width="10.5546875" customWidth="1"/>
    <col min="5480" max="5480" width="5.6640625" customWidth="1"/>
    <col min="5481" max="5481" width="6.6640625" customWidth="1"/>
    <col min="5482" max="5482" width="8.33203125" customWidth="1"/>
    <col min="5484" max="5484" width="6.6640625" customWidth="1"/>
    <col min="5512" max="5512" width="4.21875" customWidth="1"/>
    <col min="5513" max="5513" width="4.5546875" customWidth="1"/>
    <col min="5514" max="5514" width="5.6640625" customWidth="1"/>
    <col min="5515" max="5515" width="3.77734375" customWidth="1"/>
    <col min="5516" max="5517" width="5.109375" customWidth="1"/>
    <col min="5518" max="5518" width="4.77734375" customWidth="1"/>
    <col min="5519" max="5519" width="4.5546875" customWidth="1"/>
    <col min="5528" max="5528" width="7.77734375" customWidth="1"/>
    <col min="5529" max="5529" width="5.44140625" customWidth="1"/>
    <col min="5530" max="5530" width="5.77734375" customWidth="1"/>
    <col min="5532" max="5532" width="9.5546875" customWidth="1"/>
    <col min="5533" max="5533" width="3.77734375" customWidth="1"/>
    <col min="5534" max="5534" width="8.44140625" customWidth="1"/>
    <col min="5535" max="5535" width="12.21875" customWidth="1"/>
    <col min="5536" max="5536" width="5" customWidth="1"/>
    <col min="5537" max="5537" width="5.77734375" customWidth="1"/>
    <col min="5538" max="5538" width="4.21875" customWidth="1"/>
    <col min="5539" max="5539" width="5.21875" customWidth="1"/>
    <col min="5540" max="5540" width="5.44140625" customWidth="1"/>
    <col min="5541" max="5541" width="7.5546875" customWidth="1"/>
    <col min="5542" max="5542" width="4" customWidth="1"/>
    <col min="5543" max="5543" width="4.21875" customWidth="1"/>
    <col min="5544" max="5544" width="3.5546875" customWidth="1"/>
    <col min="5545" max="5545" width="3.6640625" customWidth="1"/>
    <col min="5546" max="5546" width="3.77734375" customWidth="1"/>
    <col min="5547" max="5547" width="3.6640625" customWidth="1"/>
    <col min="5548" max="5548" width="3.44140625" customWidth="1"/>
    <col min="5549" max="5549" width="3.5546875" customWidth="1"/>
    <col min="5550" max="5550" width="3.77734375" customWidth="1"/>
    <col min="5551" max="5551" width="3.44140625" customWidth="1"/>
    <col min="5552" max="5552" width="2.77734375" customWidth="1"/>
    <col min="5553" max="5553" width="3.21875" customWidth="1"/>
    <col min="5554" max="5554" width="2" customWidth="1"/>
    <col min="5555" max="5555" width="2.5546875" customWidth="1"/>
    <col min="5556" max="5556" width="5.21875" customWidth="1"/>
    <col min="5557" max="5557" width="13.21875" customWidth="1"/>
    <col min="5558" max="5558" width="15.44140625" customWidth="1"/>
    <col min="5559" max="5559" width="3.77734375" customWidth="1"/>
    <col min="5560" max="5560" width="6.77734375" customWidth="1"/>
    <col min="5561" max="5561" width="12.21875" customWidth="1"/>
    <col min="5562" max="5562" width="3.77734375" customWidth="1"/>
    <col min="5563" max="5564" width="3.21875" customWidth="1"/>
    <col min="5565" max="5565" width="2.77734375" customWidth="1"/>
    <col min="5566" max="5566" width="4.77734375" customWidth="1"/>
    <col min="5567" max="5567" width="6.21875" customWidth="1"/>
    <col min="5568" max="5568" width="6.109375" customWidth="1"/>
    <col min="5569" max="5569" width="5.6640625" customWidth="1"/>
    <col min="5570" max="5570" width="7.44140625" customWidth="1"/>
    <col min="5571" max="5571" width="4.77734375" customWidth="1"/>
    <col min="5572" max="5572" width="7" customWidth="1"/>
    <col min="5573" max="5573" width="5.5546875" customWidth="1"/>
    <col min="5574" max="5574" width="7.77734375" customWidth="1"/>
    <col min="5575" max="5575" width="3.77734375" customWidth="1"/>
    <col min="5576" max="5576" width="6" customWidth="1"/>
    <col min="5577" max="5577" width="5.77734375" customWidth="1"/>
    <col min="5578" max="5578" width="8" customWidth="1"/>
    <col min="5579" max="5579" width="3.77734375" customWidth="1"/>
    <col min="5580" max="5580" width="6.88671875" customWidth="1"/>
    <col min="5581" max="5581" width="5.77734375" customWidth="1"/>
    <col min="5582" max="5582" width="7.21875" customWidth="1"/>
    <col min="5583" max="5583" width="3.88671875" customWidth="1"/>
    <col min="5584" max="5584" width="7.21875" customWidth="1"/>
    <col min="5585" max="5585" width="6.6640625" customWidth="1"/>
    <col min="5586" max="5586" width="8" customWidth="1"/>
    <col min="5587" max="5587" width="3.77734375" customWidth="1"/>
    <col min="5588" max="5588" width="6" customWidth="1"/>
    <col min="5589" max="5589" width="6.77734375" customWidth="1"/>
    <col min="5590" max="5590" width="8.21875" customWidth="1"/>
    <col min="5591" max="5591" width="3.77734375" customWidth="1"/>
    <col min="5592" max="5592" width="6.33203125" customWidth="1"/>
    <col min="5593" max="5593" width="6.21875" customWidth="1"/>
    <col min="5594" max="5594" width="7.21875" customWidth="1"/>
    <col min="5595" max="5595" width="4.77734375" customWidth="1"/>
    <col min="5596" max="5596" width="6.21875" customWidth="1"/>
    <col min="5597" max="5597" width="6" customWidth="1"/>
    <col min="5598" max="5598" width="7.77734375" customWidth="1"/>
    <col min="5599" max="5599" width="3.77734375" customWidth="1"/>
    <col min="5600" max="5600" width="7" customWidth="1"/>
    <col min="5601" max="5601" width="6.5546875" customWidth="1"/>
    <col min="5602" max="5602" width="7.77734375" customWidth="1"/>
    <col min="5603" max="5603" width="5" customWidth="1"/>
    <col min="5604" max="5604" width="6.88671875" customWidth="1"/>
    <col min="5605" max="5605" width="6.21875" customWidth="1"/>
    <col min="5606" max="5606" width="7.77734375" customWidth="1"/>
    <col min="5607" max="5607" width="4.5546875" customWidth="1"/>
    <col min="5608" max="5608" width="3" customWidth="1"/>
    <col min="5609" max="5609" width="4.44140625" customWidth="1"/>
    <col min="5610" max="5610" width="5.21875" customWidth="1"/>
    <col min="5611" max="5611" width="6.77734375" customWidth="1"/>
    <col min="5612" max="5612" width="2.5546875" customWidth="1"/>
    <col min="5613" max="5631" width="0.5546875" customWidth="1"/>
    <col min="5632" max="5632" width="2.77734375" customWidth="1"/>
    <col min="5633" max="5633" width="2.5546875" customWidth="1"/>
    <col min="5634" max="5634" width="5" customWidth="1"/>
    <col min="5637" max="5637" width="5.109375" customWidth="1"/>
    <col min="5638" max="5638" width="8.21875" customWidth="1"/>
    <col min="5639" max="5639" width="11.33203125" customWidth="1"/>
    <col min="5640" max="5640" width="3.77734375" customWidth="1"/>
    <col min="5641" max="5641" width="4.77734375" customWidth="1"/>
    <col min="5642" max="5642" width="3.44140625" customWidth="1"/>
    <col min="5643" max="5644" width="4.77734375" customWidth="1"/>
    <col min="5645" max="5645" width="5.5546875" customWidth="1"/>
    <col min="5646" max="5646" width="4.77734375" customWidth="1"/>
    <col min="5647" max="5647" width="5.77734375" customWidth="1"/>
    <col min="5648" max="5648" width="6" customWidth="1"/>
    <col min="5649" max="5649" width="4.21875" customWidth="1"/>
    <col min="5650" max="5651" width="4.77734375" customWidth="1"/>
    <col min="5652" max="5652" width="7.33203125" customWidth="1"/>
    <col min="5653" max="5655" width="4.77734375" customWidth="1"/>
    <col min="5656" max="5656" width="5.88671875" customWidth="1"/>
    <col min="5657" max="5657" width="3.77734375" customWidth="1"/>
    <col min="5658" max="5659" width="4.77734375" customWidth="1"/>
    <col min="5660" max="5660" width="6.33203125" customWidth="1"/>
    <col min="5661" max="5661" width="3.77734375" customWidth="1"/>
    <col min="5662" max="5663" width="4.77734375" customWidth="1"/>
    <col min="5664" max="5664" width="5" customWidth="1"/>
    <col min="5665" max="5667" width="4.77734375" customWidth="1"/>
    <col min="5668" max="5668" width="5.44140625" customWidth="1"/>
    <col min="5669" max="5669" width="3.44140625" customWidth="1"/>
    <col min="5670" max="5671" width="4.77734375" customWidth="1"/>
    <col min="5672" max="5672" width="5.5546875" customWidth="1"/>
    <col min="5673" max="5674" width="3.77734375" customWidth="1"/>
    <col min="5675" max="5675" width="3.33203125" customWidth="1"/>
    <col min="5676" max="5676" width="4.33203125" customWidth="1"/>
    <col min="5677" max="5678" width="3.21875" customWidth="1"/>
    <col min="5679" max="5679" width="4.77734375" customWidth="1"/>
    <col min="5680" max="5680" width="4.6640625" customWidth="1"/>
    <col min="5681" max="5681" width="3.6640625" customWidth="1"/>
    <col min="5682" max="5682" width="3.5546875" customWidth="1"/>
    <col min="5683" max="5683" width="4.77734375" customWidth="1"/>
    <col min="5684" max="5684" width="3.6640625" customWidth="1"/>
    <col min="5685" max="5685" width="4.33203125" customWidth="1"/>
    <col min="5686" max="5686" width="3.44140625" customWidth="1"/>
    <col min="5687" max="5687" width="4.77734375" customWidth="1"/>
    <col min="5688" max="5688" width="5.5546875" customWidth="1"/>
    <col min="5689" max="5689" width="6.77734375" customWidth="1"/>
    <col min="5690" max="5690" width="3.77734375" customWidth="1"/>
    <col min="5691" max="5691" width="7.21875" customWidth="1"/>
    <col min="5692" max="5692" width="3.77734375" customWidth="1"/>
    <col min="5693" max="5693" width="10.33203125" customWidth="1"/>
    <col min="5694" max="5694" width="8.77734375" customWidth="1"/>
    <col min="5695" max="5695" width="8.21875" customWidth="1"/>
    <col min="5696" max="5696" width="7.77734375" customWidth="1"/>
    <col min="5697" max="5697" width="10.77734375" customWidth="1"/>
    <col min="5698" max="5698" width="10.33203125" customWidth="1"/>
    <col min="5699" max="5699" width="6" customWidth="1"/>
    <col min="5703" max="5709" width="1.6640625" customWidth="1"/>
    <col min="5710" max="5710" width="2.21875" customWidth="1"/>
    <col min="5711" max="5711" width="2.6640625" customWidth="1"/>
    <col min="5712" max="5712" width="4.77734375" customWidth="1"/>
    <col min="5713" max="5713" width="11.5546875" customWidth="1"/>
    <col min="5715" max="5715" width="4.109375" customWidth="1"/>
    <col min="5716" max="5716" width="8.109375" customWidth="1"/>
    <col min="5717" max="5717" width="10.5546875" customWidth="1"/>
    <col min="5736" max="5736" width="5.6640625" customWidth="1"/>
    <col min="5737" max="5737" width="6.6640625" customWidth="1"/>
    <col min="5738" max="5738" width="8.33203125" customWidth="1"/>
    <col min="5740" max="5740" width="6.6640625" customWidth="1"/>
    <col min="5768" max="5768" width="4.21875" customWidth="1"/>
    <col min="5769" max="5769" width="4.5546875" customWidth="1"/>
    <col min="5770" max="5770" width="5.6640625" customWidth="1"/>
    <col min="5771" max="5771" width="3.77734375" customWidth="1"/>
    <col min="5772" max="5773" width="5.109375" customWidth="1"/>
    <col min="5774" max="5774" width="4.77734375" customWidth="1"/>
    <col min="5775" max="5775" width="4.5546875" customWidth="1"/>
    <col min="5784" max="5784" width="7.77734375" customWidth="1"/>
    <col min="5785" max="5785" width="5.44140625" customWidth="1"/>
    <col min="5786" max="5786" width="5.77734375" customWidth="1"/>
    <col min="5788" max="5788" width="9.5546875" customWidth="1"/>
    <col min="5789" max="5789" width="3.77734375" customWidth="1"/>
    <col min="5790" max="5790" width="8.44140625" customWidth="1"/>
    <col min="5791" max="5791" width="12.21875" customWidth="1"/>
    <col min="5792" max="5792" width="5" customWidth="1"/>
    <col min="5793" max="5793" width="5.77734375" customWidth="1"/>
    <col min="5794" max="5794" width="4.21875" customWidth="1"/>
    <col min="5795" max="5795" width="5.21875" customWidth="1"/>
    <col min="5796" max="5796" width="5.44140625" customWidth="1"/>
    <col min="5797" max="5797" width="7.5546875" customWidth="1"/>
    <col min="5798" max="5798" width="4" customWidth="1"/>
    <col min="5799" max="5799" width="4.21875" customWidth="1"/>
    <col min="5800" max="5800" width="3.5546875" customWidth="1"/>
    <col min="5801" max="5801" width="3.6640625" customWidth="1"/>
    <col min="5802" max="5802" width="3.77734375" customWidth="1"/>
    <col min="5803" max="5803" width="3.6640625" customWidth="1"/>
    <col min="5804" max="5804" width="3.44140625" customWidth="1"/>
    <col min="5805" max="5805" width="3.5546875" customWidth="1"/>
    <col min="5806" max="5806" width="3.77734375" customWidth="1"/>
    <col min="5807" max="5807" width="3.44140625" customWidth="1"/>
    <col min="5808" max="5808" width="2.77734375" customWidth="1"/>
    <col min="5809" max="5809" width="3.21875" customWidth="1"/>
    <col min="5810" max="5810" width="2" customWidth="1"/>
    <col min="5811" max="5811" width="2.5546875" customWidth="1"/>
    <col min="5812" max="5812" width="5.21875" customWidth="1"/>
    <col min="5813" max="5813" width="13.21875" customWidth="1"/>
    <col min="5814" max="5814" width="15.44140625" customWidth="1"/>
    <col min="5815" max="5815" width="3.77734375" customWidth="1"/>
    <col min="5816" max="5816" width="6.77734375" customWidth="1"/>
    <col min="5817" max="5817" width="12.21875" customWidth="1"/>
    <col min="5818" max="5818" width="3.77734375" customWidth="1"/>
    <col min="5819" max="5820" width="3.21875" customWidth="1"/>
    <col min="5821" max="5821" width="2.77734375" customWidth="1"/>
    <col min="5822" max="5822" width="4.77734375" customWidth="1"/>
    <col min="5823" max="5823" width="6.21875" customWidth="1"/>
    <col min="5824" max="5824" width="6.109375" customWidth="1"/>
    <col min="5825" max="5825" width="5.6640625" customWidth="1"/>
    <col min="5826" max="5826" width="7.44140625" customWidth="1"/>
    <col min="5827" max="5827" width="4.77734375" customWidth="1"/>
    <col min="5828" max="5828" width="7" customWidth="1"/>
    <col min="5829" max="5829" width="5.5546875" customWidth="1"/>
    <col min="5830" max="5830" width="7.77734375" customWidth="1"/>
    <col min="5831" max="5831" width="3.77734375" customWidth="1"/>
    <col min="5832" max="5832" width="6" customWidth="1"/>
    <col min="5833" max="5833" width="5.77734375" customWidth="1"/>
    <col min="5834" max="5834" width="8" customWidth="1"/>
    <col min="5835" max="5835" width="3.77734375" customWidth="1"/>
    <col min="5836" max="5836" width="6.88671875" customWidth="1"/>
    <col min="5837" max="5837" width="5.77734375" customWidth="1"/>
    <col min="5838" max="5838" width="7.21875" customWidth="1"/>
    <col min="5839" max="5839" width="3.88671875" customWidth="1"/>
    <col min="5840" max="5840" width="7.21875" customWidth="1"/>
    <col min="5841" max="5841" width="6.6640625" customWidth="1"/>
    <col min="5842" max="5842" width="8" customWidth="1"/>
    <col min="5843" max="5843" width="3.77734375" customWidth="1"/>
    <col min="5844" max="5844" width="6" customWidth="1"/>
    <col min="5845" max="5845" width="6.77734375" customWidth="1"/>
    <col min="5846" max="5846" width="8.21875" customWidth="1"/>
    <col min="5847" max="5847" width="3.77734375" customWidth="1"/>
    <col min="5848" max="5848" width="6.33203125" customWidth="1"/>
    <col min="5849" max="5849" width="6.21875" customWidth="1"/>
    <col min="5850" max="5850" width="7.21875" customWidth="1"/>
    <col min="5851" max="5851" width="4.77734375" customWidth="1"/>
    <col min="5852" max="5852" width="6.21875" customWidth="1"/>
    <col min="5853" max="5853" width="6" customWidth="1"/>
    <col min="5854" max="5854" width="7.77734375" customWidth="1"/>
    <col min="5855" max="5855" width="3.77734375" customWidth="1"/>
    <col min="5856" max="5856" width="7" customWidth="1"/>
    <col min="5857" max="5857" width="6.5546875" customWidth="1"/>
    <col min="5858" max="5858" width="7.77734375" customWidth="1"/>
    <col min="5859" max="5859" width="5" customWidth="1"/>
    <col min="5860" max="5860" width="6.88671875" customWidth="1"/>
    <col min="5861" max="5861" width="6.21875" customWidth="1"/>
    <col min="5862" max="5862" width="7.77734375" customWidth="1"/>
    <col min="5863" max="5863" width="4.5546875" customWidth="1"/>
    <col min="5864" max="5864" width="3" customWidth="1"/>
    <col min="5865" max="5865" width="4.44140625" customWidth="1"/>
    <col min="5866" max="5866" width="5.21875" customWidth="1"/>
    <col min="5867" max="5867" width="6.77734375" customWidth="1"/>
    <col min="5868" max="5868" width="2.5546875" customWidth="1"/>
    <col min="5869" max="5887" width="0.5546875" customWidth="1"/>
    <col min="5888" max="5888" width="2.77734375" customWidth="1"/>
    <col min="5889" max="5889" width="2.5546875" customWidth="1"/>
    <col min="5890" max="5890" width="5" customWidth="1"/>
    <col min="5893" max="5893" width="5.109375" customWidth="1"/>
    <col min="5894" max="5894" width="8.21875" customWidth="1"/>
    <col min="5895" max="5895" width="11.33203125" customWidth="1"/>
    <col min="5896" max="5896" width="3.77734375" customWidth="1"/>
    <col min="5897" max="5897" width="4.77734375" customWidth="1"/>
    <col min="5898" max="5898" width="3.44140625" customWidth="1"/>
    <col min="5899" max="5900" width="4.77734375" customWidth="1"/>
    <col min="5901" max="5901" width="5.5546875" customWidth="1"/>
    <col min="5902" max="5902" width="4.77734375" customWidth="1"/>
    <col min="5903" max="5903" width="5.77734375" customWidth="1"/>
    <col min="5904" max="5904" width="6" customWidth="1"/>
    <col min="5905" max="5905" width="4.21875" customWidth="1"/>
    <col min="5906" max="5907" width="4.77734375" customWidth="1"/>
    <col min="5908" max="5908" width="7.33203125" customWidth="1"/>
    <col min="5909" max="5911" width="4.77734375" customWidth="1"/>
    <col min="5912" max="5912" width="5.88671875" customWidth="1"/>
    <col min="5913" max="5913" width="3.77734375" customWidth="1"/>
    <col min="5914" max="5915" width="4.77734375" customWidth="1"/>
    <col min="5916" max="5916" width="6.33203125" customWidth="1"/>
    <col min="5917" max="5917" width="3.77734375" customWidth="1"/>
    <col min="5918" max="5919" width="4.77734375" customWidth="1"/>
    <col min="5920" max="5920" width="5" customWidth="1"/>
    <col min="5921" max="5923" width="4.77734375" customWidth="1"/>
    <col min="5924" max="5924" width="5.44140625" customWidth="1"/>
    <col min="5925" max="5925" width="3.44140625" customWidth="1"/>
    <col min="5926" max="5927" width="4.77734375" customWidth="1"/>
    <col min="5928" max="5928" width="5.5546875" customWidth="1"/>
    <col min="5929" max="5930" width="3.77734375" customWidth="1"/>
    <col min="5931" max="5931" width="3.33203125" customWidth="1"/>
    <col min="5932" max="5932" width="4.33203125" customWidth="1"/>
    <col min="5933" max="5934" width="3.21875" customWidth="1"/>
    <col min="5935" max="5935" width="4.77734375" customWidth="1"/>
    <col min="5936" max="5936" width="4.6640625" customWidth="1"/>
    <col min="5937" max="5937" width="3.6640625" customWidth="1"/>
    <col min="5938" max="5938" width="3.5546875" customWidth="1"/>
    <col min="5939" max="5939" width="4.77734375" customWidth="1"/>
    <col min="5940" max="5940" width="3.6640625" customWidth="1"/>
    <col min="5941" max="5941" width="4.33203125" customWidth="1"/>
    <col min="5942" max="5942" width="3.44140625" customWidth="1"/>
    <col min="5943" max="5943" width="4.77734375" customWidth="1"/>
    <col min="5944" max="5944" width="5.5546875" customWidth="1"/>
    <col min="5945" max="5945" width="6.77734375" customWidth="1"/>
    <col min="5946" max="5946" width="3.77734375" customWidth="1"/>
    <col min="5947" max="5947" width="7.21875" customWidth="1"/>
    <col min="5948" max="5948" width="3.77734375" customWidth="1"/>
    <col min="5949" max="5949" width="10.33203125" customWidth="1"/>
    <col min="5950" max="5950" width="8.77734375" customWidth="1"/>
    <col min="5951" max="5951" width="8.21875" customWidth="1"/>
    <col min="5952" max="5952" width="7.77734375" customWidth="1"/>
    <col min="5953" max="5953" width="10.77734375" customWidth="1"/>
    <col min="5954" max="5954" width="10.33203125" customWidth="1"/>
    <col min="5955" max="5955" width="6" customWidth="1"/>
    <col min="5959" max="5965" width="1.6640625" customWidth="1"/>
    <col min="5966" max="5966" width="2.21875" customWidth="1"/>
    <col min="5967" max="5967" width="2.6640625" customWidth="1"/>
    <col min="5968" max="5968" width="4.77734375" customWidth="1"/>
    <col min="5969" max="5969" width="11.5546875" customWidth="1"/>
    <col min="5971" max="5971" width="4.109375" customWidth="1"/>
    <col min="5972" max="5972" width="8.109375" customWidth="1"/>
    <col min="5973" max="5973" width="10.5546875" customWidth="1"/>
    <col min="5992" max="5992" width="5.6640625" customWidth="1"/>
    <col min="5993" max="5993" width="6.6640625" customWidth="1"/>
    <col min="5994" max="5994" width="8.33203125" customWidth="1"/>
    <col min="5996" max="5996" width="6.6640625" customWidth="1"/>
    <col min="6024" max="6024" width="4.21875" customWidth="1"/>
    <col min="6025" max="6025" width="4.5546875" customWidth="1"/>
    <col min="6026" max="6026" width="5.6640625" customWidth="1"/>
    <col min="6027" max="6027" width="3.77734375" customWidth="1"/>
    <col min="6028" max="6029" width="5.109375" customWidth="1"/>
    <col min="6030" max="6030" width="4.77734375" customWidth="1"/>
    <col min="6031" max="6031" width="4.5546875" customWidth="1"/>
    <col min="6040" max="6040" width="7.77734375" customWidth="1"/>
    <col min="6041" max="6041" width="5.44140625" customWidth="1"/>
    <col min="6042" max="6042" width="5.77734375" customWidth="1"/>
    <col min="6044" max="6044" width="9.5546875" customWidth="1"/>
    <col min="6045" max="6045" width="3.77734375" customWidth="1"/>
    <col min="6046" max="6046" width="8.44140625" customWidth="1"/>
    <col min="6047" max="6047" width="12.21875" customWidth="1"/>
    <col min="6048" max="6048" width="5" customWidth="1"/>
    <col min="6049" max="6049" width="5.77734375" customWidth="1"/>
    <col min="6050" max="6050" width="4.21875" customWidth="1"/>
    <col min="6051" max="6051" width="5.21875" customWidth="1"/>
    <col min="6052" max="6052" width="5.44140625" customWidth="1"/>
    <col min="6053" max="6053" width="7.5546875" customWidth="1"/>
    <col min="6054" max="6054" width="4" customWidth="1"/>
    <col min="6055" max="6055" width="4.21875" customWidth="1"/>
    <col min="6056" max="6056" width="3.5546875" customWidth="1"/>
    <col min="6057" max="6057" width="3.6640625" customWidth="1"/>
    <col min="6058" max="6058" width="3.77734375" customWidth="1"/>
    <col min="6059" max="6059" width="3.6640625" customWidth="1"/>
    <col min="6060" max="6060" width="3.44140625" customWidth="1"/>
    <col min="6061" max="6061" width="3.5546875" customWidth="1"/>
    <col min="6062" max="6062" width="3.77734375" customWidth="1"/>
    <col min="6063" max="6063" width="3.44140625" customWidth="1"/>
    <col min="6064" max="6064" width="2.77734375" customWidth="1"/>
    <col min="6065" max="6065" width="3.21875" customWidth="1"/>
    <col min="6066" max="6066" width="2" customWidth="1"/>
    <col min="6067" max="6067" width="2.5546875" customWidth="1"/>
    <col min="6068" max="6068" width="5.21875" customWidth="1"/>
    <col min="6069" max="6069" width="13.21875" customWidth="1"/>
    <col min="6070" max="6070" width="15.44140625" customWidth="1"/>
    <col min="6071" max="6071" width="3.77734375" customWidth="1"/>
    <col min="6072" max="6072" width="6.77734375" customWidth="1"/>
    <col min="6073" max="6073" width="12.21875" customWidth="1"/>
    <col min="6074" max="6074" width="3.77734375" customWidth="1"/>
    <col min="6075" max="6076" width="3.21875" customWidth="1"/>
    <col min="6077" max="6077" width="2.77734375" customWidth="1"/>
    <col min="6078" max="6078" width="4.77734375" customWidth="1"/>
    <col min="6079" max="6079" width="6.21875" customWidth="1"/>
    <col min="6080" max="6080" width="6.109375" customWidth="1"/>
    <col min="6081" max="6081" width="5.6640625" customWidth="1"/>
    <col min="6082" max="6082" width="7.44140625" customWidth="1"/>
    <col min="6083" max="6083" width="4.77734375" customWidth="1"/>
    <col min="6084" max="6084" width="7" customWidth="1"/>
    <col min="6085" max="6085" width="5.5546875" customWidth="1"/>
    <col min="6086" max="6086" width="7.77734375" customWidth="1"/>
    <col min="6087" max="6087" width="3.77734375" customWidth="1"/>
    <col min="6088" max="6088" width="6" customWidth="1"/>
    <col min="6089" max="6089" width="5.77734375" customWidth="1"/>
    <col min="6090" max="6090" width="8" customWidth="1"/>
    <col min="6091" max="6091" width="3.77734375" customWidth="1"/>
    <col min="6092" max="6092" width="6.88671875" customWidth="1"/>
    <col min="6093" max="6093" width="5.77734375" customWidth="1"/>
    <col min="6094" max="6094" width="7.21875" customWidth="1"/>
    <col min="6095" max="6095" width="3.88671875" customWidth="1"/>
    <col min="6096" max="6096" width="7.21875" customWidth="1"/>
    <col min="6097" max="6097" width="6.6640625" customWidth="1"/>
    <col min="6098" max="6098" width="8" customWidth="1"/>
    <col min="6099" max="6099" width="3.77734375" customWidth="1"/>
    <col min="6100" max="6100" width="6" customWidth="1"/>
    <col min="6101" max="6101" width="6.77734375" customWidth="1"/>
    <col min="6102" max="6102" width="8.21875" customWidth="1"/>
    <col min="6103" max="6103" width="3.77734375" customWidth="1"/>
    <col min="6104" max="6104" width="6.33203125" customWidth="1"/>
    <col min="6105" max="6105" width="6.21875" customWidth="1"/>
    <col min="6106" max="6106" width="7.21875" customWidth="1"/>
    <col min="6107" max="6107" width="4.77734375" customWidth="1"/>
    <col min="6108" max="6108" width="6.21875" customWidth="1"/>
    <col min="6109" max="6109" width="6" customWidth="1"/>
    <col min="6110" max="6110" width="7.77734375" customWidth="1"/>
    <col min="6111" max="6111" width="3.77734375" customWidth="1"/>
    <col min="6112" max="6112" width="7" customWidth="1"/>
    <col min="6113" max="6113" width="6.5546875" customWidth="1"/>
    <col min="6114" max="6114" width="7.77734375" customWidth="1"/>
    <col min="6115" max="6115" width="5" customWidth="1"/>
    <col min="6116" max="6116" width="6.88671875" customWidth="1"/>
    <col min="6117" max="6117" width="6.21875" customWidth="1"/>
    <col min="6118" max="6118" width="7.77734375" customWidth="1"/>
    <col min="6119" max="6119" width="4.5546875" customWidth="1"/>
    <col min="6120" max="6120" width="3" customWidth="1"/>
    <col min="6121" max="6121" width="4.44140625" customWidth="1"/>
    <col min="6122" max="6122" width="5.21875" customWidth="1"/>
    <col min="6123" max="6123" width="6.77734375" customWidth="1"/>
    <col min="6124" max="6124" width="2.5546875" customWidth="1"/>
    <col min="6125" max="6143" width="0.5546875" customWidth="1"/>
    <col min="6144" max="6144" width="2.77734375" customWidth="1"/>
    <col min="6145" max="6145" width="2.5546875" customWidth="1"/>
    <col min="6146" max="6146" width="5" customWidth="1"/>
    <col min="6149" max="6149" width="5.109375" customWidth="1"/>
    <col min="6150" max="6150" width="8.21875" customWidth="1"/>
    <col min="6151" max="6151" width="11.33203125" customWidth="1"/>
    <col min="6152" max="6152" width="3.77734375" customWidth="1"/>
    <col min="6153" max="6153" width="4.77734375" customWidth="1"/>
    <col min="6154" max="6154" width="3.44140625" customWidth="1"/>
    <col min="6155" max="6156" width="4.77734375" customWidth="1"/>
    <col min="6157" max="6157" width="5.5546875" customWidth="1"/>
    <col min="6158" max="6158" width="4.77734375" customWidth="1"/>
    <col min="6159" max="6159" width="5.77734375" customWidth="1"/>
    <col min="6160" max="6160" width="6" customWidth="1"/>
    <col min="6161" max="6161" width="4.21875" customWidth="1"/>
    <col min="6162" max="6163" width="4.77734375" customWidth="1"/>
    <col min="6164" max="6164" width="7.33203125" customWidth="1"/>
    <col min="6165" max="6167" width="4.77734375" customWidth="1"/>
    <col min="6168" max="6168" width="5.88671875" customWidth="1"/>
    <col min="6169" max="6169" width="3.77734375" customWidth="1"/>
    <col min="6170" max="6171" width="4.77734375" customWidth="1"/>
    <col min="6172" max="6172" width="6.33203125" customWidth="1"/>
    <col min="6173" max="6173" width="3.77734375" customWidth="1"/>
    <col min="6174" max="6175" width="4.77734375" customWidth="1"/>
    <col min="6176" max="6176" width="5" customWidth="1"/>
    <col min="6177" max="6179" width="4.77734375" customWidth="1"/>
    <col min="6180" max="6180" width="5.44140625" customWidth="1"/>
    <col min="6181" max="6181" width="3.44140625" customWidth="1"/>
    <col min="6182" max="6183" width="4.77734375" customWidth="1"/>
    <col min="6184" max="6184" width="5.5546875" customWidth="1"/>
    <col min="6185" max="6186" width="3.77734375" customWidth="1"/>
    <col min="6187" max="6187" width="3.33203125" customWidth="1"/>
    <col min="6188" max="6188" width="4.33203125" customWidth="1"/>
    <col min="6189" max="6190" width="3.21875" customWidth="1"/>
    <col min="6191" max="6191" width="4.77734375" customWidth="1"/>
    <col min="6192" max="6192" width="4.6640625" customWidth="1"/>
    <col min="6193" max="6193" width="3.6640625" customWidth="1"/>
    <col min="6194" max="6194" width="3.5546875" customWidth="1"/>
    <col min="6195" max="6195" width="4.77734375" customWidth="1"/>
    <col min="6196" max="6196" width="3.6640625" customWidth="1"/>
    <col min="6197" max="6197" width="4.33203125" customWidth="1"/>
    <col min="6198" max="6198" width="3.44140625" customWidth="1"/>
    <col min="6199" max="6199" width="4.77734375" customWidth="1"/>
    <col min="6200" max="6200" width="5.5546875" customWidth="1"/>
    <col min="6201" max="6201" width="6.77734375" customWidth="1"/>
    <col min="6202" max="6202" width="3.77734375" customWidth="1"/>
    <col min="6203" max="6203" width="7.21875" customWidth="1"/>
    <col min="6204" max="6204" width="3.77734375" customWidth="1"/>
    <col min="6205" max="6205" width="10.33203125" customWidth="1"/>
    <col min="6206" max="6206" width="8.77734375" customWidth="1"/>
    <col min="6207" max="6207" width="8.21875" customWidth="1"/>
    <col min="6208" max="6208" width="7.77734375" customWidth="1"/>
    <col min="6209" max="6209" width="10.77734375" customWidth="1"/>
    <col min="6210" max="6210" width="10.33203125" customWidth="1"/>
    <col min="6211" max="6211" width="6" customWidth="1"/>
    <col min="6215" max="6221" width="1.6640625" customWidth="1"/>
    <col min="6222" max="6222" width="2.21875" customWidth="1"/>
    <col min="6223" max="6223" width="2.6640625" customWidth="1"/>
    <col min="6224" max="6224" width="4.77734375" customWidth="1"/>
    <col min="6225" max="6225" width="11.5546875" customWidth="1"/>
    <col min="6227" max="6227" width="4.109375" customWidth="1"/>
    <col min="6228" max="6228" width="8.109375" customWidth="1"/>
    <col min="6229" max="6229" width="10.5546875" customWidth="1"/>
    <col min="6248" max="6248" width="5.6640625" customWidth="1"/>
    <col min="6249" max="6249" width="6.6640625" customWidth="1"/>
    <col min="6250" max="6250" width="8.33203125" customWidth="1"/>
    <col min="6252" max="6252" width="6.6640625" customWidth="1"/>
    <col min="6280" max="6280" width="4.21875" customWidth="1"/>
    <col min="6281" max="6281" width="4.5546875" customWidth="1"/>
    <col min="6282" max="6282" width="5.6640625" customWidth="1"/>
    <col min="6283" max="6283" width="3.77734375" customWidth="1"/>
    <col min="6284" max="6285" width="5.109375" customWidth="1"/>
    <col min="6286" max="6286" width="4.77734375" customWidth="1"/>
    <col min="6287" max="6287" width="4.5546875" customWidth="1"/>
    <col min="6296" max="6296" width="7.77734375" customWidth="1"/>
    <col min="6297" max="6297" width="5.44140625" customWidth="1"/>
    <col min="6298" max="6298" width="5.77734375" customWidth="1"/>
    <col min="6300" max="6300" width="9.5546875" customWidth="1"/>
    <col min="6301" max="6301" width="3.77734375" customWidth="1"/>
    <col min="6302" max="6302" width="8.44140625" customWidth="1"/>
    <col min="6303" max="6303" width="12.21875" customWidth="1"/>
    <col min="6304" max="6304" width="5" customWidth="1"/>
    <col min="6305" max="6305" width="5.77734375" customWidth="1"/>
    <col min="6306" max="6306" width="4.21875" customWidth="1"/>
    <col min="6307" max="6307" width="5.21875" customWidth="1"/>
    <col min="6308" max="6308" width="5.44140625" customWidth="1"/>
    <col min="6309" max="6309" width="7.5546875" customWidth="1"/>
    <col min="6310" max="6310" width="4" customWidth="1"/>
    <col min="6311" max="6311" width="4.21875" customWidth="1"/>
    <col min="6312" max="6312" width="3.5546875" customWidth="1"/>
    <col min="6313" max="6313" width="3.6640625" customWidth="1"/>
    <col min="6314" max="6314" width="3.77734375" customWidth="1"/>
    <col min="6315" max="6315" width="3.6640625" customWidth="1"/>
    <col min="6316" max="6316" width="3.44140625" customWidth="1"/>
    <col min="6317" max="6317" width="3.5546875" customWidth="1"/>
    <col min="6318" max="6318" width="3.77734375" customWidth="1"/>
    <col min="6319" max="6319" width="3.44140625" customWidth="1"/>
    <col min="6320" max="6320" width="2.77734375" customWidth="1"/>
    <col min="6321" max="6321" width="3.21875" customWidth="1"/>
    <col min="6322" max="6322" width="2" customWidth="1"/>
    <col min="6323" max="6323" width="2.5546875" customWidth="1"/>
    <col min="6324" max="6324" width="5.21875" customWidth="1"/>
    <col min="6325" max="6325" width="13.21875" customWidth="1"/>
    <col min="6326" max="6326" width="15.44140625" customWidth="1"/>
    <col min="6327" max="6327" width="3.77734375" customWidth="1"/>
    <col min="6328" max="6328" width="6.77734375" customWidth="1"/>
    <col min="6329" max="6329" width="12.21875" customWidth="1"/>
    <col min="6330" max="6330" width="3.77734375" customWidth="1"/>
    <col min="6331" max="6332" width="3.21875" customWidth="1"/>
    <col min="6333" max="6333" width="2.77734375" customWidth="1"/>
    <col min="6334" max="6334" width="4.77734375" customWidth="1"/>
    <col min="6335" max="6335" width="6.21875" customWidth="1"/>
    <col min="6336" max="6336" width="6.109375" customWidth="1"/>
    <col min="6337" max="6337" width="5.6640625" customWidth="1"/>
    <col min="6338" max="6338" width="7.44140625" customWidth="1"/>
    <col min="6339" max="6339" width="4.77734375" customWidth="1"/>
    <col min="6340" max="6340" width="7" customWidth="1"/>
    <col min="6341" max="6341" width="5.5546875" customWidth="1"/>
    <col min="6342" max="6342" width="7.77734375" customWidth="1"/>
    <col min="6343" max="6343" width="3.77734375" customWidth="1"/>
    <col min="6344" max="6344" width="6" customWidth="1"/>
    <col min="6345" max="6345" width="5.77734375" customWidth="1"/>
    <col min="6346" max="6346" width="8" customWidth="1"/>
    <col min="6347" max="6347" width="3.77734375" customWidth="1"/>
    <col min="6348" max="6348" width="6.88671875" customWidth="1"/>
    <col min="6349" max="6349" width="5.77734375" customWidth="1"/>
    <col min="6350" max="6350" width="7.21875" customWidth="1"/>
    <col min="6351" max="6351" width="3.88671875" customWidth="1"/>
    <col min="6352" max="6352" width="7.21875" customWidth="1"/>
    <col min="6353" max="6353" width="6.6640625" customWidth="1"/>
    <col min="6354" max="6354" width="8" customWidth="1"/>
    <col min="6355" max="6355" width="3.77734375" customWidth="1"/>
    <col min="6356" max="6356" width="6" customWidth="1"/>
    <col min="6357" max="6357" width="6.77734375" customWidth="1"/>
    <col min="6358" max="6358" width="8.21875" customWidth="1"/>
    <col min="6359" max="6359" width="3.77734375" customWidth="1"/>
    <col min="6360" max="6360" width="6.33203125" customWidth="1"/>
    <col min="6361" max="6361" width="6.21875" customWidth="1"/>
    <col min="6362" max="6362" width="7.21875" customWidth="1"/>
    <col min="6363" max="6363" width="4.77734375" customWidth="1"/>
    <col min="6364" max="6364" width="6.21875" customWidth="1"/>
    <col min="6365" max="6365" width="6" customWidth="1"/>
    <col min="6366" max="6366" width="7.77734375" customWidth="1"/>
    <col min="6367" max="6367" width="3.77734375" customWidth="1"/>
    <col min="6368" max="6368" width="7" customWidth="1"/>
    <col min="6369" max="6369" width="6.5546875" customWidth="1"/>
    <col min="6370" max="6370" width="7.77734375" customWidth="1"/>
    <col min="6371" max="6371" width="5" customWidth="1"/>
    <col min="6372" max="6372" width="6.88671875" customWidth="1"/>
    <col min="6373" max="6373" width="6.21875" customWidth="1"/>
    <col min="6374" max="6374" width="7.77734375" customWidth="1"/>
    <col min="6375" max="6375" width="4.5546875" customWidth="1"/>
    <col min="6376" max="6376" width="3" customWidth="1"/>
    <col min="6377" max="6377" width="4.44140625" customWidth="1"/>
    <col min="6378" max="6378" width="5.21875" customWidth="1"/>
    <col min="6379" max="6379" width="6.77734375" customWidth="1"/>
    <col min="6380" max="6380" width="2.5546875" customWidth="1"/>
    <col min="6381" max="6399" width="0.5546875" customWidth="1"/>
    <col min="6400" max="6400" width="2.77734375" customWidth="1"/>
    <col min="6401" max="6401" width="2.5546875" customWidth="1"/>
    <col min="6402" max="6402" width="5" customWidth="1"/>
    <col min="6405" max="6405" width="5.109375" customWidth="1"/>
    <col min="6406" max="6406" width="8.21875" customWidth="1"/>
    <col min="6407" max="6407" width="11.33203125" customWidth="1"/>
    <col min="6408" max="6408" width="3.77734375" customWidth="1"/>
    <col min="6409" max="6409" width="4.77734375" customWidth="1"/>
    <col min="6410" max="6410" width="3.44140625" customWidth="1"/>
    <col min="6411" max="6412" width="4.77734375" customWidth="1"/>
    <col min="6413" max="6413" width="5.5546875" customWidth="1"/>
    <col min="6414" max="6414" width="4.77734375" customWidth="1"/>
    <col min="6415" max="6415" width="5.77734375" customWidth="1"/>
    <col min="6416" max="6416" width="6" customWidth="1"/>
    <col min="6417" max="6417" width="4.21875" customWidth="1"/>
    <col min="6418" max="6419" width="4.77734375" customWidth="1"/>
    <col min="6420" max="6420" width="7.33203125" customWidth="1"/>
    <col min="6421" max="6423" width="4.77734375" customWidth="1"/>
    <col min="6424" max="6424" width="5.88671875" customWidth="1"/>
    <col min="6425" max="6425" width="3.77734375" customWidth="1"/>
    <col min="6426" max="6427" width="4.77734375" customWidth="1"/>
    <col min="6428" max="6428" width="6.33203125" customWidth="1"/>
    <col min="6429" max="6429" width="3.77734375" customWidth="1"/>
    <col min="6430" max="6431" width="4.77734375" customWidth="1"/>
    <col min="6432" max="6432" width="5" customWidth="1"/>
    <col min="6433" max="6435" width="4.77734375" customWidth="1"/>
    <col min="6436" max="6436" width="5.44140625" customWidth="1"/>
    <col min="6437" max="6437" width="3.44140625" customWidth="1"/>
    <col min="6438" max="6439" width="4.77734375" customWidth="1"/>
    <col min="6440" max="6440" width="5.5546875" customWidth="1"/>
    <col min="6441" max="6442" width="3.77734375" customWidth="1"/>
    <col min="6443" max="6443" width="3.33203125" customWidth="1"/>
    <col min="6444" max="6444" width="4.33203125" customWidth="1"/>
    <col min="6445" max="6446" width="3.21875" customWidth="1"/>
    <col min="6447" max="6447" width="4.77734375" customWidth="1"/>
    <col min="6448" max="6448" width="4.6640625" customWidth="1"/>
    <col min="6449" max="6449" width="3.6640625" customWidth="1"/>
    <col min="6450" max="6450" width="3.5546875" customWidth="1"/>
    <col min="6451" max="6451" width="4.77734375" customWidth="1"/>
    <col min="6452" max="6452" width="3.6640625" customWidth="1"/>
    <col min="6453" max="6453" width="4.33203125" customWidth="1"/>
    <col min="6454" max="6454" width="3.44140625" customWidth="1"/>
    <col min="6455" max="6455" width="4.77734375" customWidth="1"/>
    <col min="6456" max="6456" width="5.5546875" customWidth="1"/>
    <col min="6457" max="6457" width="6.77734375" customWidth="1"/>
    <col min="6458" max="6458" width="3.77734375" customWidth="1"/>
    <col min="6459" max="6459" width="7.21875" customWidth="1"/>
    <col min="6460" max="6460" width="3.77734375" customWidth="1"/>
    <col min="6461" max="6461" width="10.33203125" customWidth="1"/>
    <col min="6462" max="6462" width="8.77734375" customWidth="1"/>
    <col min="6463" max="6463" width="8.21875" customWidth="1"/>
    <col min="6464" max="6464" width="7.77734375" customWidth="1"/>
    <col min="6465" max="6465" width="10.77734375" customWidth="1"/>
    <col min="6466" max="6466" width="10.33203125" customWidth="1"/>
    <col min="6467" max="6467" width="6" customWidth="1"/>
    <col min="6471" max="6477" width="1.6640625" customWidth="1"/>
    <col min="6478" max="6478" width="2.21875" customWidth="1"/>
    <col min="6479" max="6479" width="2.6640625" customWidth="1"/>
    <col min="6480" max="6480" width="4.77734375" customWidth="1"/>
    <col min="6481" max="6481" width="11.5546875" customWidth="1"/>
    <col min="6483" max="6483" width="4.109375" customWidth="1"/>
    <col min="6484" max="6484" width="8.109375" customWidth="1"/>
    <col min="6485" max="6485" width="10.5546875" customWidth="1"/>
    <col min="6504" max="6504" width="5.6640625" customWidth="1"/>
    <col min="6505" max="6505" width="6.6640625" customWidth="1"/>
    <col min="6506" max="6506" width="8.33203125" customWidth="1"/>
    <col min="6508" max="6508" width="6.6640625" customWidth="1"/>
    <col min="6536" max="6536" width="4.21875" customWidth="1"/>
    <col min="6537" max="6537" width="4.5546875" customWidth="1"/>
    <col min="6538" max="6538" width="5.6640625" customWidth="1"/>
    <col min="6539" max="6539" width="3.77734375" customWidth="1"/>
    <col min="6540" max="6541" width="5.109375" customWidth="1"/>
    <col min="6542" max="6542" width="4.77734375" customWidth="1"/>
    <col min="6543" max="6543" width="4.5546875" customWidth="1"/>
    <col min="6552" max="6552" width="7.77734375" customWidth="1"/>
    <col min="6553" max="6553" width="5.44140625" customWidth="1"/>
    <col min="6554" max="6554" width="5.77734375" customWidth="1"/>
    <col min="6556" max="6556" width="9.5546875" customWidth="1"/>
    <col min="6557" max="6557" width="3.77734375" customWidth="1"/>
    <col min="6558" max="6558" width="8.44140625" customWidth="1"/>
    <col min="6559" max="6559" width="12.21875" customWidth="1"/>
    <col min="6560" max="6560" width="5" customWidth="1"/>
    <col min="6561" max="6561" width="5.77734375" customWidth="1"/>
    <col min="6562" max="6562" width="4.21875" customWidth="1"/>
    <col min="6563" max="6563" width="5.21875" customWidth="1"/>
    <col min="6564" max="6564" width="5.44140625" customWidth="1"/>
    <col min="6565" max="6565" width="7.5546875" customWidth="1"/>
    <col min="6566" max="6566" width="4" customWidth="1"/>
    <col min="6567" max="6567" width="4.21875" customWidth="1"/>
    <col min="6568" max="6568" width="3.5546875" customWidth="1"/>
    <col min="6569" max="6569" width="3.6640625" customWidth="1"/>
    <col min="6570" max="6570" width="3.77734375" customWidth="1"/>
    <col min="6571" max="6571" width="3.6640625" customWidth="1"/>
    <col min="6572" max="6572" width="3.44140625" customWidth="1"/>
    <col min="6573" max="6573" width="3.5546875" customWidth="1"/>
    <col min="6574" max="6574" width="3.77734375" customWidth="1"/>
    <col min="6575" max="6575" width="3.44140625" customWidth="1"/>
    <col min="6576" max="6576" width="2.77734375" customWidth="1"/>
    <col min="6577" max="6577" width="3.21875" customWidth="1"/>
    <col min="6578" max="6578" width="2" customWidth="1"/>
    <col min="6579" max="6579" width="2.5546875" customWidth="1"/>
    <col min="6580" max="6580" width="5.21875" customWidth="1"/>
    <col min="6581" max="6581" width="13.21875" customWidth="1"/>
    <col min="6582" max="6582" width="15.44140625" customWidth="1"/>
    <col min="6583" max="6583" width="3.77734375" customWidth="1"/>
    <col min="6584" max="6584" width="6.77734375" customWidth="1"/>
    <col min="6585" max="6585" width="12.21875" customWidth="1"/>
    <col min="6586" max="6586" width="3.77734375" customWidth="1"/>
    <col min="6587" max="6588" width="3.21875" customWidth="1"/>
    <col min="6589" max="6589" width="2.77734375" customWidth="1"/>
    <col min="6590" max="6590" width="4.77734375" customWidth="1"/>
    <col min="6591" max="6591" width="6.21875" customWidth="1"/>
    <col min="6592" max="6592" width="6.109375" customWidth="1"/>
    <col min="6593" max="6593" width="5.6640625" customWidth="1"/>
    <col min="6594" max="6594" width="7.44140625" customWidth="1"/>
    <col min="6595" max="6595" width="4.77734375" customWidth="1"/>
    <col min="6596" max="6596" width="7" customWidth="1"/>
    <col min="6597" max="6597" width="5.5546875" customWidth="1"/>
    <col min="6598" max="6598" width="7.77734375" customWidth="1"/>
    <col min="6599" max="6599" width="3.77734375" customWidth="1"/>
    <col min="6600" max="6600" width="6" customWidth="1"/>
    <col min="6601" max="6601" width="5.77734375" customWidth="1"/>
    <col min="6602" max="6602" width="8" customWidth="1"/>
    <col min="6603" max="6603" width="3.77734375" customWidth="1"/>
    <col min="6604" max="6604" width="6.88671875" customWidth="1"/>
    <col min="6605" max="6605" width="5.77734375" customWidth="1"/>
    <col min="6606" max="6606" width="7.21875" customWidth="1"/>
    <col min="6607" max="6607" width="3.88671875" customWidth="1"/>
    <col min="6608" max="6608" width="7.21875" customWidth="1"/>
    <col min="6609" max="6609" width="6.6640625" customWidth="1"/>
    <col min="6610" max="6610" width="8" customWidth="1"/>
    <col min="6611" max="6611" width="3.77734375" customWidth="1"/>
    <col min="6612" max="6612" width="6" customWidth="1"/>
    <col min="6613" max="6613" width="6.77734375" customWidth="1"/>
    <col min="6614" max="6614" width="8.21875" customWidth="1"/>
    <col min="6615" max="6615" width="3.77734375" customWidth="1"/>
    <col min="6616" max="6616" width="6.33203125" customWidth="1"/>
    <col min="6617" max="6617" width="6.21875" customWidth="1"/>
    <col min="6618" max="6618" width="7.21875" customWidth="1"/>
    <col min="6619" max="6619" width="4.77734375" customWidth="1"/>
    <col min="6620" max="6620" width="6.21875" customWidth="1"/>
    <col min="6621" max="6621" width="6" customWidth="1"/>
    <col min="6622" max="6622" width="7.77734375" customWidth="1"/>
    <col min="6623" max="6623" width="3.77734375" customWidth="1"/>
    <col min="6624" max="6624" width="7" customWidth="1"/>
    <col min="6625" max="6625" width="6.5546875" customWidth="1"/>
    <col min="6626" max="6626" width="7.77734375" customWidth="1"/>
    <col min="6627" max="6627" width="5" customWidth="1"/>
    <col min="6628" max="6628" width="6.88671875" customWidth="1"/>
    <col min="6629" max="6629" width="6.21875" customWidth="1"/>
    <col min="6630" max="6630" width="7.77734375" customWidth="1"/>
    <col min="6631" max="6631" width="4.5546875" customWidth="1"/>
    <col min="6632" max="6632" width="3" customWidth="1"/>
    <col min="6633" max="6633" width="4.44140625" customWidth="1"/>
    <col min="6634" max="6634" width="5.21875" customWidth="1"/>
    <col min="6635" max="6635" width="6.77734375" customWidth="1"/>
    <col min="6636" max="6636" width="2.5546875" customWidth="1"/>
    <col min="6637" max="6655" width="0.5546875" customWidth="1"/>
    <col min="6656" max="6656" width="2.77734375" customWidth="1"/>
    <col min="6657" max="6657" width="2.5546875" customWidth="1"/>
    <col min="6658" max="6658" width="5" customWidth="1"/>
    <col min="6661" max="6661" width="5.109375" customWidth="1"/>
    <col min="6662" max="6662" width="8.21875" customWidth="1"/>
    <col min="6663" max="6663" width="11.33203125" customWidth="1"/>
    <col min="6664" max="6664" width="3.77734375" customWidth="1"/>
    <col min="6665" max="6665" width="4.77734375" customWidth="1"/>
    <col min="6666" max="6666" width="3.44140625" customWidth="1"/>
    <col min="6667" max="6668" width="4.77734375" customWidth="1"/>
    <col min="6669" max="6669" width="5.5546875" customWidth="1"/>
    <col min="6670" max="6670" width="4.77734375" customWidth="1"/>
    <col min="6671" max="6671" width="5.77734375" customWidth="1"/>
    <col min="6672" max="6672" width="6" customWidth="1"/>
    <col min="6673" max="6673" width="4.21875" customWidth="1"/>
    <col min="6674" max="6675" width="4.77734375" customWidth="1"/>
    <col min="6676" max="6676" width="7.33203125" customWidth="1"/>
    <col min="6677" max="6679" width="4.77734375" customWidth="1"/>
    <col min="6680" max="6680" width="5.88671875" customWidth="1"/>
    <col min="6681" max="6681" width="3.77734375" customWidth="1"/>
    <col min="6682" max="6683" width="4.77734375" customWidth="1"/>
    <col min="6684" max="6684" width="6.33203125" customWidth="1"/>
    <col min="6685" max="6685" width="3.77734375" customWidth="1"/>
    <col min="6686" max="6687" width="4.77734375" customWidth="1"/>
    <col min="6688" max="6688" width="5" customWidth="1"/>
    <col min="6689" max="6691" width="4.77734375" customWidth="1"/>
    <col min="6692" max="6692" width="5.44140625" customWidth="1"/>
    <col min="6693" max="6693" width="3.44140625" customWidth="1"/>
    <col min="6694" max="6695" width="4.77734375" customWidth="1"/>
    <col min="6696" max="6696" width="5.5546875" customWidth="1"/>
    <col min="6697" max="6698" width="3.77734375" customWidth="1"/>
    <col min="6699" max="6699" width="3.33203125" customWidth="1"/>
    <col min="6700" max="6700" width="4.33203125" customWidth="1"/>
    <col min="6701" max="6702" width="3.21875" customWidth="1"/>
    <col min="6703" max="6703" width="4.77734375" customWidth="1"/>
    <col min="6704" max="6704" width="4.6640625" customWidth="1"/>
    <col min="6705" max="6705" width="3.6640625" customWidth="1"/>
    <col min="6706" max="6706" width="3.5546875" customWidth="1"/>
    <col min="6707" max="6707" width="4.77734375" customWidth="1"/>
    <col min="6708" max="6708" width="3.6640625" customWidth="1"/>
    <col min="6709" max="6709" width="4.33203125" customWidth="1"/>
    <col min="6710" max="6710" width="3.44140625" customWidth="1"/>
    <col min="6711" max="6711" width="4.77734375" customWidth="1"/>
    <col min="6712" max="6712" width="5.5546875" customWidth="1"/>
    <col min="6713" max="6713" width="6.77734375" customWidth="1"/>
    <col min="6714" max="6714" width="3.77734375" customWidth="1"/>
    <col min="6715" max="6715" width="7.21875" customWidth="1"/>
    <col min="6716" max="6716" width="3.77734375" customWidth="1"/>
    <col min="6717" max="6717" width="10.33203125" customWidth="1"/>
    <col min="6718" max="6718" width="8.77734375" customWidth="1"/>
    <col min="6719" max="6719" width="8.21875" customWidth="1"/>
    <col min="6720" max="6720" width="7.77734375" customWidth="1"/>
    <col min="6721" max="6721" width="10.77734375" customWidth="1"/>
    <col min="6722" max="6722" width="10.33203125" customWidth="1"/>
    <col min="6723" max="6723" width="6" customWidth="1"/>
    <col min="6727" max="6733" width="1.6640625" customWidth="1"/>
    <col min="6734" max="6734" width="2.21875" customWidth="1"/>
    <col min="6735" max="6735" width="2.6640625" customWidth="1"/>
    <col min="6736" max="6736" width="4.77734375" customWidth="1"/>
    <col min="6737" max="6737" width="11.5546875" customWidth="1"/>
    <col min="6739" max="6739" width="4.109375" customWidth="1"/>
    <col min="6740" max="6740" width="8.109375" customWidth="1"/>
    <col min="6741" max="6741" width="10.5546875" customWidth="1"/>
    <col min="6760" max="6760" width="5.6640625" customWidth="1"/>
    <col min="6761" max="6761" width="6.6640625" customWidth="1"/>
    <col min="6762" max="6762" width="8.33203125" customWidth="1"/>
    <col min="6764" max="6764" width="6.6640625" customWidth="1"/>
    <col min="6792" max="6792" width="4.21875" customWidth="1"/>
    <col min="6793" max="6793" width="4.5546875" customWidth="1"/>
    <col min="6794" max="6794" width="5.6640625" customWidth="1"/>
    <col min="6795" max="6795" width="3.77734375" customWidth="1"/>
    <col min="6796" max="6797" width="5.109375" customWidth="1"/>
    <col min="6798" max="6798" width="4.77734375" customWidth="1"/>
    <col min="6799" max="6799" width="4.5546875" customWidth="1"/>
    <col min="6808" max="6808" width="7.77734375" customWidth="1"/>
    <col min="6809" max="6809" width="5.44140625" customWidth="1"/>
    <col min="6810" max="6810" width="5.77734375" customWidth="1"/>
    <col min="6812" max="6812" width="9.5546875" customWidth="1"/>
    <col min="6813" max="6813" width="3.77734375" customWidth="1"/>
    <col min="6814" max="6814" width="8.44140625" customWidth="1"/>
    <col min="6815" max="6815" width="12.21875" customWidth="1"/>
    <col min="6816" max="6816" width="5" customWidth="1"/>
    <col min="6817" max="6817" width="5.77734375" customWidth="1"/>
    <col min="6818" max="6818" width="4.21875" customWidth="1"/>
    <col min="6819" max="6819" width="5.21875" customWidth="1"/>
    <col min="6820" max="6820" width="5.44140625" customWidth="1"/>
    <col min="6821" max="6821" width="7.5546875" customWidth="1"/>
    <col min="6822" max="6822" width="4" customWidth="1"/>
    <col min="6823" max="6823" width="4.21875" customWidth="1"/>
    <col min="6824" max="6824" width="3.5546875" customWidth="1"/>
    <col min="6825" max="6825" width="3.6640625" customWidth="1"/>
    <col min="6826" max="6826" width="3.77734375" customWidth="1"/>
    <col min="6827" max="6827" width="3.6640625" customWidth="1"/>
    <col min="6828" max="6828" width="3.44140625" customWidth="1"/>
    <col min="6829" max="6829" width="3.5546875" customWidth="1"/>
    <col min="6830" max="6830" width="3.77734375" customWidth="1"/>
    <col min="6831" max="6831" width="3.44140625" customWidth="1"/>
    <col min="6832" max="6832" width="2.77734375" customWidth="1"/>
    <col min="6833" max="6833" width="3.21875" customWidth="1"/>
    <col min="6834" max="6834" width="2" customWidth="1"/>
    <col min="6835" max="6835" width="2.5546875" customWidth="1"/>
    <col min="6836" max="6836" width="5.21875" customWidth="1"/>
    <col min="6837" max="6837" width="13.21875" customWidth="1"/>
    <col min="6838" max="6838" width="15.44140625" customWidth="1"/>
    <col min="6839" max="6839" width="3.77734375" customWidth="1"/>
    <col min="6840" max="6840" width="6.77734375" customWidth="1"/>
    <col min="6841" max="6841" width="12.21875" customWidth="1"/>
    <col min="6842" max="6842" width="3.77734375" customWidth="1"/>
    <col min="6843" max="6844" width="3.21875" customWidth="1"/>
    <col min="6845" max="6845" width="2.77734375" customWidth="1"/>
    <col min="6846" max="6846" width="4.77734375" customWidth="1"/>
    <col min="6847" max="6847" width="6.21875" customWidth="1"/>
    <col min="6848" max="6848" width="6.109375" customWidth="1"/>
    <col min="6849" max="6849" width="5.6640625" customWidth="1"/>
    <col min="6850" max="6850" width="7.44140625" customWidth="1"/>
    <col min="6851" max="6851" width="4.77734375" customWidth="1"/>
    <col min="6852" max="6852" width="7" customWidth="1"/>
    <col min="6853" max="6853" width="5.5546875" customWidth="1"/>
    <col min="6854" max="6854" width="7.77734375" customWidth="1"/>
    <col min="6855" max="6855" width="3.77734375" customWidth="1"/>
    <col min="6856" max="6856" width="6" customWidth="1"/>
    <col min="6857" max="6857" width="5.77734375" customWidth="1"/>
    <col min="6858" max="6858" width="8" customWidth="1"/>
    <col min="6859" max="6859" width="3.77734375" customWidth="1"/>
    <col min="6860" max="6860" width="6.88671875" customWidth="1"/>
    <col min="6861" max="6861" width="5.77734375" customWidth="1"/>
    <col min="6862" max="6862" width="7.21875" customWidth="1"/>
    <col min="6863" max="6863" width="3.88671875" customWidth="1"/>
    <col min="6864" max="6864" width="7.21875" customWidth="1"/>
    <col min="6865" max="6865" width="6.6640625" customWidth="1"/>
    <col min="6866" max="6866" width="8" customWidth="1"/>
    <col min="6867" max="6867" width="3.77734375" customWidth="1"/>
    <col min="6868" max="6868" width="6" customWidth="1"/>
    <col min="6869" max="6869" width="6.77734375" customWidth="1"/>
    <col min="6870" max="6870" width="8.21875" customWidth="1"/>
    <col min="6871" max="6871" width="3.77734375" customWidth="1"/>
    <col min="6872" max="6872" width="6.33203125" customWidth="1"/>
    <col min="6873" max="6873" width="6.21875" customWidth="1"/>
    <col min="6874" max="6874" width="7.21875" customWidth="1"/>
    <col min="6875" max="6875" width="4.77734375" customWidth="1"/>
    <col min="6876" max="6876" width="6.21875" customWidth="1"/>
    <col min="6877" max="6877" width="6" customWidth="1"/>
    <col min="6878" max="6878" width="7.77734375" customWidth="1"/>
    <col min="6879" max="6879" width="3.77734375" customWidth="1"/>
    <col min="6880" max="6880" width="7" customWidth="1"/>
    <col min="6881" max="6881" width="6.5546875" customWidth="1"/>
    <col min="6882" max="6882" width="7.77734375" customWidth="1"/>
    <col min="6883" max="6883" width="5" customWidth="1"/>
    <col min="6884" max="6884" width="6.88671875" customWidth="1"/>
    <col min="6885" max="6885" width="6.21875" customWidth="1"/>
    <col min="6886" max="6886" width="7.77734375" customWidth="1"/>
    <col min="6887" max="6887" width="4.5546875" customWidth="1"/>
    <col min="6888" max="6888" width="3" customWidth="1"/>
    <col min="6889" max="6889" width="4.44140625" customWidth="1"/>
    <col min="6890" max="6890" width="5.21875" customWidth="1"/>
    <col min="6891" max="6891" width="6.77734375" customWidth="1"/>
    <col min="6892" max="6892" width="2.5546875" customWidth="1"/>
    <col min="6893" max="6911" width="0.5546875" customWidth="1"/>
    <col min="6912" max="6912" width="2.77734375" customWidth="1"/>
    <col min="6913" max="6913" width="2.5546875" customWidth="1"/>
    <col min="6914" max="6914" width="5" customWidth="1"/>
    <col min="6917" max="6917" width="5.109375" customWidth="1"/>
    <col min="6918" max="6918" width="8.21875" customWidth="1"/>
    <col min="6919" max="6919" width="11.33203125" customWidth="1"/>
    <col min="6920" max="6920" width="3.77734375" customWidth="1"/>
    <col min="6921" max="6921" width="4.77734375" customWidth="1"/>
    <col min="6922" max="6922" width="3.44140625" customWidth="1"/>
    <col min="6923" max="6924" width="4.77734375" customWidth="1"/>
    <col min="6925" max="6925" width="5.5546875" customWidth="1"/>
    <col min="6926" max="6926" width="4.77734375" customWidth="1"/>
    <col min="6927" max="6927" width="5.77734375" customWidth="1"/>
    <col min="6928" max="6928" width="6" customWidth="1"/>
    <col min="6929" max="6929" width="4.21875" customWidth="1"/>
    <col min="6930" max="6931" width="4.77734375" customWidth="1"/>
    <col min="6932" max="6932" width="7.33203125" customWidth="1"/>
    <col min="6933" max="6935" width="4.77734375" customWidth="1"/>
    <col min="6936" max="6936" width="5.88671875" customWidth="1"/>
    <col min="6937" max="6937" width="3.77734375" customWidth="1"/>
    <col min="6938" max="6939" width="4.77734375" customWidth="1"/>
    <col min="6940" max="6940" width="6.33203125" customWidth="1"/>
    <col min="6941" max="6941" width="3.77734375" customWidth="1"/>
    <col min="6942" max="6943" width="4.77734375" customWidth="1"/>
    <col min="6944" max="6944" width="5" customWidth="1"/>
    <col min="6945" max="6947" width="4.77734375" customWidth="1"/>
    <col min="6948" max="6948" width="5.44140625" customWidth="1"/>
    <col min="6949" max="6949" width="3.44140625" customWidth="1"/>
    <col min="6950" max="6951" width="4.77734375" customWidth="1"/>
    <col min="6952" max="6952" width="5.5546875" customWidth="1"/>
    <col min="6953" max="6954" width="3.77734375" customWidth="1"/>
    <col min="6955" max="6955" width="3.33203125" customWidth="1"/>
    <col min="6956" max="6956" width="4.33203125" customWidth="1"/>
    <col min="6957" max="6958" width="3.21875" customWidth="1"/>
    <col min="6959" max="6959" width="4.77734375" customWidth="1"/>
    <col min="6960" max="6960" width="4.6640625" customWidth="1"/>
    <col min="6961" max="6961" width="3.6640625" customWidth="1"/>
    <col min="6962" max="6962" width="3.5546875" customWidth="1"/>
    <col min="6963" max="6963" width="4.77734375" customWidth="1"/>
    <col min="6964" max="6964" width="3.6640625" customWidth="1"/>
    <col min="6965" max="6965" width="4.33203125" customWidth="1"/>
    <col min="6966" max="6966" width="3.44140625" customWidth="1"/>
    <col min="6967" max="6967" width="4.77734375" customWidth="1"/>
    <col min="6968" max="6968" width="5.5546875" customWidth="1"/>
    <col min="6969" max="6969" width="6.77734375" customWidth="1"/>
    <col min="6970" max="6970" width="3.77734375" customWidth="1"/>
    <col min="6971" max="6971" width="7.21875" customWidth="1"/>
    <col min="6972" max="6972" width="3.77734375" customWidth="1"/>
    <col min="6973" max="6973" width="10.33203125" customWidth="1"/>
    <col min="6974" max="6974" width="8.77734375" customWidth="1"/>
    <col min="6975" max="6975" width="8.21875" customWidth="1"/>
    <col min="6976" max="6976" width="7.77734375" customWidth="1"/>
    <col min="6977" max="6977" width="10.77734375" customWidth="1"/>
    <col min="6978" max="6978" width="10.33203125" customWidth="1"/>
    <col min="6979" max="6979" width="6" customWidth="1"/>
    <col min="6983" max="6989" width="1.6640625" customWidth="1"/>
    <col min="6990" max="6990" width="2.21875" customWidth="1"/>
    <col min="6991" max="6991" width="2.6640625" customWidth="1"/>
    <col min="6992" max="6992" width="4.77734375" customWidth="1"/>
    <col min="6993" max="6993" width="11.5546875" customWidth="1"/>
    <col min="6995" max="6995" width="4.109375" customWidth="1"/>
    <col min="6996" max="6996" width="8.109375" customWidth="1"/>
    <col min="6997" max="6997" width="10.5546875" customWidth="1"/>
    <col min="7016" max="7016" width="5.6640625" customWidth="1"/>
    <col min="7017" max="7017" width="6.6640625" customWidth="1"/>
    <col min="7018" max="7018" width="8.33203125" customWidth="1"/>
    <col min="7020" max="7020" width="6.6640625" customWidth="1"/>
    <col min="7048" max="7048" width="4.21875" customWidth="1"/>
    <col min="7049" max="7049" width="4.5546875" customWidth="1"/>
    <col min="7050" max="7050" width="5.6640625" customWidth="1"/>
    <col min="7051" max="7051" width="3.77734375" customWidth="1"/>
    <col min="7052" max="7053" width="5.109375" customWidth="1"/>
    <col min="7054" max="7054" width="4.77734375" customWidth="1"/>
    <col min="7055" max="7055" width="4.5546875" customWidth="1"/>
    <col min="7064" max="7064" width="7.77734375" customWidth="1"/>
    <col min="7065" max="7065" width="5.44140625" customWidth="1"/>
    <col min="7066" max="7066" width="5.77734375" customWidth="1"/>
    <col min="7068" max="7068" width="9.5546875" customWidth="1"/>
    <col min="7069" max="7069" width="3.77734375" customWidth="1"/>
    <col min="7070" max="7070" width="8.44140625" customWidth="1"/>
    <col min="7071" max="7071" width="12.21875" customWidth="1"/>
    <col min="7072" max="7072" width="5" customWidth="1"/>
    <col min="7073" max="7073" width="5.77734375" customWidth="1"/>
    <col min="7074" max="7074" width="4.21875" customWidth="1"/>
    <col min="7075" max="7075" width="5.21875" customWidth="1"/>
    <col min="7076" max="7076" width="5.44140625" customWidth="1"/>
    <col min="7077" max="7077" width="7.5546875" customWidth="1"/>
    <col min="7078" max="7078" width="4" customWidth="1"/>
    <col min="7079" max="7079" width="4.21875" customWidth="1"/>
    <col min="7080" max="7080" width="3.5546875" customWidth="1"/>
    <col min="7081" max="7081" width="3.6640625" customWidth="1"/>
    <col min="7082" max="7082" width="3.77734375" customWidth="1"/>
    <col min="7083" max="7083" width="3.6640625" customWidth="1"/>
    <col min="7084" max="7084" width="3.44140625" customWidth="1"/>
    <col min="7085" max="7085" width="3.5546875" customWidth="1"/>
    <col min="7086" max="7086" width="3.77734375" customWidth="1"/>
    <col min="7087" max="7087" width="3.44140625" customWidth="1"/>
    <col min="7088" max="7088" width="2.77734375" customWidth="1"/>
    <col min="7089" max="7089" width="3.21875" customWidth="1"/>
    <col min="7090" max="7090" width="2" customWidth="1"/>
    <col min="7091" max="7091" width="2.5546875" customWidth="1"/>
    <col min="7092" max="7092" width="5.21875" customWidth="1"/>
    <col min="7093" max="7093" width="13.21875" customWidth="1"/>
    <col min="7094" max="7094" width="15.44140625" customWidth="1"/>
    <col min="7095" max="7095" width="3.77734375" customWidth="1"/>
    <col min="7096" max="7096" width="6.77734375" customWidth="1"/>
    <col min="7097" max="7097" width="12.21875" customWidth="1"/>
    <col min="7098" max="7098" width="3.77734375" customWidth="1"/>
    <col min="7099" max="7100" width="3.21875" customWidth="1"/>
    <col min="7101" max="7101" width="2.77734375" customWidth="1"/>
    <col min="7102" max="7102" width="4.77734375" customWidth="1"/>
    <col min="7103" max="7103" width="6.21875" customWidth="1"/>
    <col min="7104" max="7104" width="6.109375" customWidth="1"/>
    <col min="7105" max="7105" width="5.6640625" customWidth="1"/>
    <col min="7106" max="7106" width="7.44140625" customWidth="1"/>
    <col min="7107" max="7107" width="4.77734375" customWidth="1"/>
    <col min="7108" max="7108" width="7" customWidth="1"/>
    <col min="7109" max="7109" width="5.5546875" customWidth="1"/>
    <col min="7110" max="7110" width="7.77734375" customWidth="1"/>
    <col min="7111" max="7111" width="3.77734375" customWidth="1"/>
    <col min="7112" max="7112" width="6" customWidth="1"/>
    <col min="7113" max="7113" width="5.77734375" customWidth="1"/>
    <col min="7114" max="7114" width="8" customWidth="1"/>
    <col min="7115" max="7115" width="3.77734375" customWidth="1"/>
    <col min="7116" max="7116" width="6.88671875" customWidth="1"/>
    <col min="7117" max="7117" width="5.77734375" customWidth="1"/>
    <col min="7118" max="7118" width="7.21875" customWidth="1"/>
    <col min="7119" max="7119" width="3.88671875" customWidth="1"/>
    <col min="7120" max="7120" width="7.21875" customWidth="1"/>
    <col min="7121" max="7121" width="6.6640625" customWidth="1"/>
    <col min="7122" max="7122" width="8" customWidth="1"/>
    <col min="7123" max="7123" width="3.77734375" customWidth="1"/>
    <col min="7124" max="7124" width="6" customWidth="1"/>
    <col min="7125" max="7125" width="6.77734375" customWidth="1"/>
    <col min="7126" max="7126" width="8.21875" customWidth="1"/>
    <col min="7127" max="7127" width="3.77734375" customWidth="1"/>
    <col min="7128" max="7128" width="6.33203125" customWidth="1"/>
    <col min="7129" max="7129" width="6.21875" customWidth="1"/>
    <col min="7130" max="7130" width="7.21875" customWidth="1"/>
    <col min="7131" max="7131" width="4.77734375" customWidth="1"/>
    <col min="7132" max="7132" width="6.21875" customWidth="1"/>
    <col min="7133" max="7133" width="6" customWidth="1"/>
    <col min="7134" max="7134" width="7.77734375" customWidth="1"/>
    <col min="7135" max="7135" width="3.77734375" customWidth="1"/>
    <col min="7136" max="7136" width="7" customWidth="1"/>
    <col min="7137" max="7137" width="6.5546875" customWidth="1"/>
    <col min="7138" max="7138" width="7.77734375" customWidth="1"/>
    <col min="7139" max="7139" width="5" customWidth="1"/>
    <col min="7140" max="7140" width="6.88671875" customWidth="1"/>
    <col min="7141" max="7141" width="6.21875" customWidth="1"/>
    <col min="7142" max="7142" width="7.77734375" customWidth="1"/>
    <col min="7143" max="7143" width="4.5546875" customWidth="1"/>
    <col min="7144" max="7144" width="3" customWidth="1"/>
    <col min="7145" max="7145" width="4.44140625" customWidth="1"/>
    <col min="7146" max="7146" width="5.21875" customWidth="1"/>
    <col min="7147" max="7147" width="6.77734375" customWidth="1"/>
    <col min="7148" max="7148" width="2.5546875" customWidth="1"/>
    <col min="7149" max="7167" width="0.5546875" customWidth="1"/>
    <col min="7168" max="7168" width="2.77734375" customWidth="1"/>
    <col min="7169" max="7169" width="2.5546875" customWidth="1"/>
    <col min="7170" max="7170" width="5" customWidth="1"/>
    <col min="7173" max="7173" width="5.109375" customWidth="1"/>
    <col min="7174" max="7174" width="8.21875" customWidth="1"/>
    <col min="7175" max="7175" width="11.33203125" customWidth="1"/>
    <col min="7176" max="7176" width="3.77734375" customWidth="1"/>
    <col min="7177" max="7177" width="4.77734375" customWidth="1"/>
    <col min="7178" max="7178" width="3.44140625" customWidth="1"/>
    <col min="7179" max="7180" width="4.77734375" customWidth="1"/>
    <col min="7181" max="7181" width="5.5546875" customWidth="1"/>
    <col min="7182" max="7182" width="4.77734375" customWidth="1"/>
    <col min="7183" max="7183" width="5.77734375" customWidth="1"/>
    <col min="7184" max="7184" width="6" customWidth="1"/>
    <col min="7185" max="7185" width="4.21875" customWidth="1"/>
    <col min="7186" max="7187" width="4.77734375" customWidth="1"/>
    <col min="7188" max="7188" width="7.33203125" customWidth="1"/>
    <col min="7189" max="7191" width="4.77734375" customWidth="1"/>
    <col min="7192" max="7192" width="5.88671875" customWidth="1"/>
    <col min="7193" max="7193" width="3.77734375" customWidth="1"/>
    <col min="7194" max="7195" width="4.77734375" customWidth="1"/>
    <col min="7196" max="7196" width="6.33203125" customWidth="1"/>
    <col min="7197" max="7197" width="3.77734375" customWidth="1"/>
    <col min="7198" max="7199" width="4.77734375" customWidth="1"/>
    <col min="7200" max="7200" width="5" customWidth="1"/>
    <col min="7201" max="7203" width="4.77734375" customWidth="1"/>
    <col min="7204" max="7204" width="5.44140625" customWidth="1"/>
    <col min="7205" max="7205" width="3.44140625" customWidth="1"/>
    <col min="7206" max="7207" width="4.77734375" customWidth="1"/>
    <col min="7208" max="7208" width="5.5546875" customWidth="1"/>
    <col min="7209" max="7210" width="3.77734375" customWidth="1"/>
    <col min="7211" max="7211" width="3.33203125" customWidth="1"/>
    <col min="7212" max="7212" width="4.33203125" customWidth="1"/>
    <col min="7213" max="7214" width="3.21875" customWidth="1"/>
    <col min="7215" max="7215" width="4.77734375" customWidth="1"/>
    <col min="7216" max="7216" width="4.6640625" customWidth="1"/>
    <col min="7217" max="7217" width="3.6640625" customWidth="1"/>
    <col min="7218" max="7218" width="3.5546875" customWidth="1"/>
    <col min="7219" max="7219" width="4.77734375" customWidth="1"/>
    <col min="7220" max="7220" width="3.6640625" customWidth="1"/>
    <col min="7221" max="7221" width="4.33203125" customWidth="1"/>
    <col min="7222" max="7222" width="3.44140625" customWidth="1"/>
    <col min="7223" max="7223" width="4.77734375" customWidth="1"/>
    <col min="7224" max="7224" width="5.5546875" customWidth="1"/>
    <col min="7225" max="7225" width="6.77734375" customWidth="1"/>
    <col min="7226" max="7226" width="3.77734375" customWidth="1"/>
    <col min="7227" max="7227" width="7.21875" customWidth="1"/>
    <col min="7228" max="7228" width="3.77734375" customWidth="1"/>
    <col min="7229" max="7229" width="10.33203125" customWidth="1"/>
    <col min="7230" max="7230" width="8.77734375" customWidth="1"/>
    <col min="7231" max="7231" width="8.21875" customWidth="1"/>
    <col min="7232" max="7232" width="7.77734375" customWidth="1"/>
    <col min="7233" max="7233" width="10.77734375" customWidth="1"/>
    <col min="7234" max="7234" width="10.33203125" customWidth="1"/>
    <col min="7235" max="7235" width="6" customWidth="1"/>
    <col min="7239" max="7245" width="1.6640625" customWidth="1"/>
    <col min="7246" max="7246" width="2.21875" customWidth="1"/>
    <col min="7247" max="7247" width="2.6640625" customWidth="1"/>
    <col min="7248" max="7248" width="4.77734375" customWidth="1"/>
    <col min="7249" max="7249" width="11.5546875" customWidth="1"/>
    <col min="7251" max="7251" width="4.109375" customWidth="1"/>
    <col min="7252" max="7252" width="8.109375" customWidth="1"/>
    <col min="7253" max="7253" width="10.5546875" customWidth="1"/>
    <col min="7272" max="7272" width="5.6640625" customWidth="1"/>
    <col min="7273" max="7273" width="6.6640625" customWidth="1"/>
    <col min="7274" max="7274" width="8.33203125" customWidth="1"/>
    <col min="7276" max="7276" width="6.6640625" customWidth="1"/>
    <col min="7304" max="7304" width="4.21875" customWidth="1"/>
    <col min="7305" max="7305" width="4.5546875" customWidth="1"/>
    <col min="7306" max="7306" width="5.6640625" customWidth="1"/>
    <col min="7307" max="7307" width="3.77734375" customWidth="1"/>
    <col min="7308" max="7309" width="5.109375" customWidth="1"/>
    <col min="7310" max="7310" width="4.77734375" customWidth="1"/>
    <col min="7311" max="7311" width="4.5546875" customWidth="1"/>
    <col min="7320" max="7320" width="7.77734375" customWidth="1"/>
    <col min="7321" max="7321" width="5.44140625" customWidth="1"/>
    <col min="7322" max="7322" width="5.77734375" customWidth="1"/>
    <col min="7324" max="7324" width="9.5546875" customWidth="1"/>
    <col min="7325" max="7325" width="3.77734375" customWidth="1"/>
    <col min="7326" max="7326" width="8.44140625" customWidth="1"/>
    <col min="7327" max="7327" width="12.21875" customWidth="1"/>
    <col min="7328" max="7328" width="5" customWidth="1"/>
    <col min="7329" max="7329" width="5.77734375" customWidth="1"/>
    <col min="7330" max="7330" width="4.21875" customWidth="1"/>
    <col min="7331" max="7331" width="5.21875" customWidth="1"/>
    <col min="7332" max="7332" width="5.44140625" customWidth="1"/>
    <col min="7333" max="7333" width="7.5546875" customWidth="1"/>
    <col min="7334" max="7334" width="4" customWidth="1"/>
    <col min="7335" max="7335" width="4.21875" customWidth="1"/>
    <col min="7336" max="7336" width="3.5546875" customWidth="1"/>
    <col min="7337" max="7337" width="3.6640625" customWidth="1"/>
    <col min="7338" max="7338" width="3.77734375" customWidth="1"/>
    <col min="7339" max="7339" width="3.6640625" customWidth="1"/>
    <col min="7340" max="7340" width="3.44140625" customWidth="1"/>
    <col min="7341" max="7341" width="3.5546875" customWidth="1"/>
    <col min="7342" max="7342" width="3.77734375" customWidth="1"/>
    <col min="7343" max="7343" width="3.44140625" customWidth="1"/>
    <col min="7344" max="7344" width="2.77734375" customWidth="1"/>
    <col min="7345" max="7345" width="3.21875" customWidth="1"/>
    <col min="7346" max="7346" width="2" customWidth="1"/>
    <col min="7347" max="7347" width="2.5546875" customWidth="1"/>
    <col min="7348" max="7348" width="5.21875" customWidth="1"/>
    <col min="7349" max="7349" width="13.21875" customWidth="1"/>
    <col min="7350" max="7350" width="15.44140625" customWidth="1"/>
    <col min="7351" max="7351" width="3.77734375" customWidth="1"/>
    <col min="7352" max="7352" width="6.77734375" customWidth="1"/>
    <col min="7353" max="7353" width="12.21875" customWidth="1"/>
    <col min="7354" max="7354" width="3.77734375" customWidth="1"/>
    <col min="7355" max="7356" width="3.21875" customWidth="1"/>
    <col min="7357" max="7357" width="2.77734375" customWidth="1"/>
    <col min="7358" max="7358" width="4.77734375" customWidth="1"/>
    <col min="7359" max="7359" width="6.21875" customWidth="1"/>
    <col min="7360" max="7360" width="6.109375" customWidth="1"/>
    <col min="7361" max="7361" width="5.6640625" customWidth="1"/>
    <col min="7362" max="7362" width="7.44140625" customWidth="1"/>
    <col min="7363" max="7363" width="4.77734375" customWidth="1"/>
    <col min="7364" max="7364" width="7" customWidth="1"/>
    <col min="7365" max="7365" width="5.5546875" customWidth="1"/>
    <col min="7366" max="7366" width="7.77734375" customWidth="1"/>
    <col min="7367" max="7367" width="3.77734375" customWidth="1"/>
    <col min="7368" max="7368" width="6" customWidth="1"/>
    <col min="7369" max="7369" width="5.77734375" customWidth="1"/>
    <col min="7370" max="7370" width="8" customWidth="1"/>
    <col min="7371" max="7371" width="3.77734375" customWidth="1"/>
    <col min="7372" max="7372" width="6.88671875" customWidth="1"/>
    <col min="7373" max="7373" width="5.77734375" customWidth="1"/>
    <col min="7374" max="7374" width="7.21875" customWidth="1"/>
    <col min="7375" max="7375" width="3.88671875" customWidth="1"/>
    <col min="7376" max="7376" width="7.21875" customWidth="1"/>
    <col min="7377" max="7377" width="6.6640625" customWidth="1"/>
    <col min="7378" max="7378" width="8" customWidth="1"/>
    <col min="7379" max="7379" width="3.77734375" customWidth="1"/>
    <col min="7380" max="7380" width="6" customWidth="1"/>
    <col min="7381" max="7381" width="6.77734375" customWidth="1"/>
    <col min="7382" max="7382" width="8.21875" customWidth="1"/>
    <col min="7383" max="7383" width="3.77734375" customWidth="1"/>
    <col min="7384" max="7384" width="6.33203125" customWidth="1"/>
    <col min="7385" max="7385" width="6.21875" customWidth="1"/>
    <col min="7386" max="7386" width="7.21875" customWidth="1"/>
    <col min="7387" max="7387" width="4.77734375" customWidth="1"/>
    <col min="7388" max="7388" width="6.21875" customWidth="1"/>
    <col min="7389" max="7389" width="6" customWidth="1"/>
    <col min="7390" max="7390" width="7.77734375" customWidth="1"/>
    <col min="7391" max="7391" width="3.77734375" customWidth="1"/>
    <col min="7392" max="7392" width="7" customWidth="1"/>
    <col min="7393" max="7393" width="6.5546875" customWidth="1"/>
    <col min="7394" max="7394" width="7.77734375" customWidth="1"/>
    <col min="7395" max="7395" width="5" customWidth="1"/>
    <col min="7396" max="7396" width="6.88671875" customWidth="1"/>
    <col min="7397" max="7397" width="6.21875" customWidth="1"/>
    <col min="7398" max="7398" width="7.77734375" customWidth="1"/>
    <col min="7399" max="7399" width="4.5546875" customWidth="1"/>
    <col min="7400" max="7400" width="3" customWidth="1"/>
    <col min="7401" max="7401" width="4.44140625" customWidth="1"/>
    <col min="7402" max="7402" width="5.21875" customWidth="1"/>
    <col min="7403" max="7403" width="6.77734375" customWidth="1"/>
    <col min="7404" max="7404" width="2.5546875" customWidth="1"/>
    <col min="7405" max="7423" width="0.5546875" customWidth="1"/>
    <col min="7424" max="7424" width="2.77734375" customWidth="1"/>
    <col min="7425" max="7425" width="2.5546875" customWidth="1"/>
    <col min="7426" max="7426" width="5" customWidth="1"/>
    <col min="7429" max="7429" width="5.109375" customWidth="1"/>
    <col min="7430" max="7430" width="8.21875" customWidth="1"/>
    <col min="7431" max="7431" width="11.33203125" customWidth="1"/>
    <col min="7432" max="7432" width="3.77734375" customWidth="1"/>
    <col min="7433" max="7433" width="4.77734375" customWidth="1"/>
    <col min="7434" max="7434" width="3.44140625" customWidth="1"/>
    <col min="7435" max="7436" width="4.77734375" customWidth="1"/>
    <col min="7437" max="7437" width="5.5546875" customWidth="1"/>
    <col min="7438" max="7438" width="4.77734375" customWidth="1"/>
    <col min="7439" max="7439" width="5.77734375" customWidth="1"/>
    <col min="7440" max="7440" width="6" customWidth="1"/>
    <col min="7441" max="7441" width="4.21875" customWidth="1"/>
    <col min="7442" max="7443" width="4.77734375" customWidth="1"/>
    <col min="7444" max="7444" width="7.33203125" customWidth="1"/>
    <col min="7445" max="7447" width="4.77734375" customWidth="1"/>
    <col min="7448" max="7448" width="5.88671875" customWidth="1"/>
    <col min="7449" max="7449" width="3.77734375" customWidth="1"/>
    <col min="7450" max="7451" width="4.77734375" customWidth="1"/>
    <col min="7452" max="7452" width="6.33203125" customWidth="1"/>
    <col min="7453" max="7453" width="3.77734375" customWidth="1"/>
    <col min="7454" max="7455" width="4.77734375" customWidth="1"/>
    <col min="7456" max="7456" width="5" customWidth="1"/>
    <col min="7457" max="7459" width="4.77734375" customWidth="1"/>
    <col min="7460" max="7460" width="5.44140625" customWidth="1"/>
    <col min="7461" max="7461" width="3.44140625" customWidth="1"/>
    <col min="7462" max="7463" width="4.77734375" customWidth="1"/>
    <col min="7464" max="7464" width="5.5546875" customWidth="1"/>
    <col min="7465" max="7466" width="3.77734375" customWidth="1"/>
    <col min="7467" max="7467" width="3.33203125" customWidth="1"/>
    <col min="7468" max="7468" width="4.33203125" customWidth="1"/>
    <col min="7469" max="7470" width="3.21875" customWidth="1"/>
    <col min="7471" max="7471" width="4.77734375" customWidth="1"/>
    <col min="7472" max="7472" width="4.6640625" customWidth="1"/>
    <col min="7473" max="7473" width="3.6640625" customWidth="1"/>
    <col min="7474" max="7474" width="3.5546875" customWidth="1"/>
    <col min="7475" max="7475" width="4.77734375" customWidth="1"/>
    <col min="7476" max="7476" width="3.6640625" customWidth="1"/>
    <col min="7477" max="7477" width="4.33203125" customWidth="1"/>
    <col min="7478" max="7478" width="3.44140625" customWidth="1"/>
    <col min="7479" max="7479" width="4.77734375" customWidth="1"/>
    <col min="7480" max="7480" width="5.5546875" customWidth="1"/>
    <col min="7481" max="7481" width="6.77734375" customWidth="1"/>
    <col min="7482" max="7482" width="3.77734375" customWidth="1"/>
    <col min="7483" max="7483" width="7.21875" customWidth="1"/>
    <col min="7484" max="7484" width="3.77734375" customWidth="1"/>
    <col min="7485" max="7485" width="10.33203125" customWidth="1"/>
    <col min="7486" max="7486" width="8.77734375" customWidth="1"/>
    <col min="7487" max="7487" width="8.21875" customWidth="1"/>
    <col min="7488" max="7488" width="7.77734375" customWidth="1"/>
    <col min="7489" max="7489" width="10.77734375" customWidth="1"/>
    <col min="7490" max="7490" width="10.33203125" customWidth="1"/>
    <col min="7491" max="7491" width="6" customWidth="1"/>
    <col min="7495" max="7501" width="1.6640625" customWidth="1"/>
    <col min="7502" max="7502" width="2.21875" customWidth="1"/>
    <col min="7503" max="7503" width="2.6640625" customWidth="1"/>
    <col min="7504" max="7504" width="4.77734375" customWidth="1"/>
    <col min="7505" max="7505" width="11.5546875" customWidth="1"/>
    <col min="7507" max="7507" width="4.109375" customWidth="1"/>
    <col min="7508" max="7508" width="8.109375" customWidth="1"/>
    <col min="7509" max="7509" width="10.5546875" customWidth="1"/>
    <col min="7528" max="7528" width="5.6640625" customWidth="1"/>
    <col min="7529" max="7529" width="6.6640625" customWidth="1"/>
    <col min="7530" max="7530" width="8.33203125" customWidth="1"/>
    <col min="7532" max="7532" width="6.6640625" customWidth="1"/>
    <col min="7560" max="7560" width="4.21875" customWidth="1"/>
    <col min="7561" max="7561" width="4.5546875" customWidth="1"/>
    <col min="7562" max="7562" width="5.6640625" customWidth="1"/>
    <col min="7563" max="7563" width="3.77734375" customWidth="1"/>
    <col min="7564" max="7565" width="5.109375" customWidth="1"/>
    <col min="7566" max="7566" width="4.77734375" customWidth="1"/>
    <col min="7567" max="7567" width="4.5546875" customWidth="1"/>
    <col min="7576" max="7576" width="7.77734375" customWidth="1"/>
    <col min="7577" max="7577" width="5.44140625" customWidth="1"/>
    <col min="7578" max="7578" width="5.77734375" customWidth="1"/>
    <col min="7580" max="7580" width="9.5546875" customWidth="1"/>
    <col min="7581" max="7581" width="3.77734375" customWidth="1"/>
    <col min="7582" max="7582" width="8.44140625" customWidth="1"/>
    <col min="7583" max="7583" width="12.21875" customWidth="1"/>
    <col min="7584" max="7584" width="5" customWidth="1"/>
    <col min="7585" max="7585" width="5.77734375" customWidth="1"/>
    <col min="7586" max="7586" width="4.21875" customWidth="1"/>
    <col min="7587" max="7587" width="5.21875" customWidth="1"/>
    <col min="7588" max="7588" width="5.44140625" customWidth="1"/>
    <col min="7589" max="7589" width="7.5546875" customWidth="1"/>
    <col min="7590" max="7590" width="4" customWidth="1"/>
    <col min="7591" max="7591" width="4.21875" customWidth="1"/>
    <col min="7592" max="7592" width="3.5546875" customWidth="1"/>
    <col min="7593" max="7593" width="3.6640625" customWidth="1"/>
    <col min="7594" max="7594" width="3.77734375" customWidth="1"/>
    <col min="7595" max="7595" width="3.6640625" customWidth="1"/>
    <col min="7596" max="7596" width="3.44140625" customWidth="1"/>
    <col min="7597" max="7597" width="3.5546875" customWidth="1"/>
    <col min="7598" max="7598" width="3.77734375" customWidth="1"/>
    <col min="7599" max="7599" width="3.44140625" customWidth="1"/>
    <col min="7600" max="7600" width="2.77734375" customWidth="1"/>
    <col min="7601" max="7601" width="3.21875" customWidth="1"/>
    <col min="7602" max="7602" width="2" customWidth="1"/>
    <col min="7603" max="7603" width="2.5546875" customWidth="1"/>
    <col min="7604" max="7604" width="5.21875" customWidth="1"/>
    <col min="7605" max="7605" width="13.21875" customWidth="1"/>
    <col min="7606" max="7606" width="15.44140625" customWidth="1"/>
    <col min="7607" max="7607" width="3.77734375" customWidth="1"/>
    <col min="7608" max="7608" width="6.77734375" customWidth="1"/>
    <col min="7609" max="7609" width="12.21875" customWidth="1"/>
    <col min="7610" max="7610" width="3.77734375" customWidth="1"/>
    <col min="7611" max="7612" width="3.21875" customWidth="1"/>
    <col min="7613" max="7613" width="2.77734375" customWidth="1"/>
    <col min="7614" max="7614" width="4.77734375" customWidth="1"/>
    <col min="7615" max="7615" width="6.21875" customWidth="1"/>
    <col min="7616" max="7616" width="6.109375" customWidth="1"/>
    <col min="7617" max="7617" width="5.6640625" customWidth="1"/>
    <col min="7618" max="7618" width="7.44140625" customWidth="1"/>
    <col min="7619" max="7619" width="4.77734375" customWidth="1"/>
    <col min="7620" max="7620" width="7" customWidth="1"/>
    <col min="7621" max="7621" width="5.5546875" customWidth="1"/>
    <col min="7622" max="7622" width="7.77734375" customWidth="1"/>
    <col min="7623" max="7623" width="3.77734375" customWidth="1"/>
    <col min="7624" max="7624" width="6" customWidth="1"/>
    <col min="7625" max="7625" width="5.77734375" customWidth="1"/>
    <col min="7626" max="7626" width="8" customWidth="1"/>
    <col min="7627" max="7627" width="3.77734375" customWidth="1"/>
    <col min="7628" max="7628" width="6.88671875" customWidth="1"/>
    <col min="7629" max="7629" width="5.77734375" customWidth="1"/>
    <col min="7630" max="7630" width="7.21875" customWidth="1"/>
    <col min="7631" max="7631" width="3.88671875" customWidth="1"/>
    <col min="7632" max="7632" width="7.21875" customWidth="1"/>
    <col min="7633" max="7633" width="6.6640625" customWidth="1"/>
    <col min="7634" max="7634" width="8" customWidth="1"/>
    <col min="7635" max="7635" width="3.77734375" customWidth="1"/>
    <col min="7636" max="7636" width="6" customWidth="1"/>
    <col min="7637" max="7637" width="6.77734375" customWidth="1"/>
    <col min="7638" max="7638" width="8.21875" customWidth="1"/>
    <col min="7639" max="7639" width="3.77734375" customWidth="1"/>
    <col min="7640" max="7640" width="6.33203125" customWidth="1"/>
    <col min="7641" max="7641" width="6.21875" customWidth="1"/>
    <col min="7642" max="7642" width="7.21875" customWidth="1"/>
    <col min="7643" max="7643" width="4.77734375" customWidth="1"/>
    <col min="7644" max="7644" width="6.21875" customWidth="1"/>
    <col min="7645" max="7645" width="6" customWidth="1"/>
    <col min="7646" max="7646" width="7.77734375" customWidth="1"/>
    <col min="7647" max="7647" width="3.77734375" customWidth="1"/>
    <col min="7648" max="7648" width="7" customWidth="1"/>
    <col min="7649" max="7649" width="6.5546875" customWidth="1"/>
    <col min="7650" max="7650" width="7.77734375" customWidth="1"/>
    <col min="7651" max="7651" width="5" customWidth="1"/>
    <col min="7652" max="7652" width="6.88671875" customWidth="1"/>
    <col min="7653" max="7653" width="6.21875" customWidth="1"/>
    <col min="7654" max="7654" width="7.77734375" customWidth="1"/>
    <col min="7655" max="7655" width="4.5546875" customWidth="1"/>
    <col min="7656" max="7656" width="3" customWidth="1"/>
    <col min="7657" max="7657" width="4.44140625" customWidth="1"/>
    <col min="7658" max="7658" width="5.21875" customWidth="1"/>
    <col min="7659" max="7659" width="6.77734375" customWidth="1"/>
    <col min="7660" max="7660" width="2.5546875" customWidth="1"/>
    <col min="7661" max="7679" width="0.5546875" customWidth="1"/>
    <col min="7680" max="7680" width="2.77734375" customWidth="1"/>
    <col min="7681" max="7681" width="2.5546875" customWidth="1"/>
    <col min="7682" max="7682" width="5" customWidth="1"/>
    <col min="7685" max="7685" width="5.109375" customWidth="1"/>
    <col min="7686" max="7686" width="8.21875" customWidth="1"/>
    <col min="7687" max="7687" width="11.33203125" customWidth="1"/>
    <col min="7688" max="7688" width="3.77734375" customWidth="1"/>
    <col min="7689" max="7689" width="4.77734375" customWidth="1"/>
    <col min="7690" max="7690" width="3.44140625" customWidth="1"/>
    <col min="7691" max="7692" width="4.77734375" customWidth="1"/>
    <col min="7693" max="7693" width="5.5546875" customWidth="1"/>
    <col min="7694" max="7694" width="4.77734375" customWidth="1"/>
    <col min="7695" max="7695" width="5.77734375" customWidth="1"/>
    <col min="7696" max="7696" width="6" customWidth="1"/>
    <col min="7697" max="7697" width="4.21875" customWidth="1"/>
    <col min="7698" max="7699" width="4.77734375" customWidth="1"/>
    <col min="7700" max="7700" width="7.33203125" customWidth="1"/>
    <col min="7701" max="7703" width="4.77734375" customWidth="1"/>
    <col min="7704" max="7704" width="5.88671875" customWidth="1"/>
    <col min="7705" max="7705" width="3.77734375" customWidth="1"/>
    <col min="7706" max="7707" width="4.77734375" customWidth="1"/>
    <col min="7708" max="7708" width="6.33203125" customWidth="1"/>
    <col min="7709" max="7709" width="3.77734375" customWidth="1"/>
    <col min="7710" max="7711" width="4.77734375" customWidth="1"/>
    <col min="7712" max="7712" width="5" customWidth="1"/>
    <col min="7713" max="7715" width="4.77734375" customWidth="1"/>
    <col min="7716" max="7716" width="5.44140625" customWidth="1"/>
    <col min="7717" max="7717" width="3.44140625" customWidth="1"/>
    <col min="7718" max="7719" width="4.77734375" customWidth="1"/>
    <col min="7720" max="7720" width="5.5546875" customWidth="1"/>
    <col min="7721" max="7722" width="3.77734375" customWidth="1"/>
    <col min="7723" max="7723" width="3.33203125" customWidth="1"/>
    <col min="7724" max="7724" width="4.33203125" customWidth="1"/>
    <col min="7725" max="7726" width="3.21875" customWidth="1"/>
    <col min="7727" max="7727" width="4.77734375" customWidth="1"/>
    <col min="7728" max="7728" width="4.6640625" customWidth="1"/>
    <col min="7729" max="7729" width="3.6640625" customWidth="1"/>
    <col min="7730" max="7730" width="3.5546875" customWidth="1"/>
    <col min="7731" max="7731" width="4.77734375" customWidth="1"/>
    <col min="7732" max="7732" width="3.6640625" customWidth="1"/>
    <col min="7733" max="7733" width="4.33203125" customWidth="1"/>
    <col min="7734" max="7734" width="3.44140625" customWidth="1"/>
    <col min="7735" max="7735" width="4.77734375" customWidth="1"/>
    <col min="7736" max="7736" width="5.5546875" customWidth="1"/>
    <col min="7737" max="7737" width="6.77734375" customWidth="1"/>
    <col min="7738" max="7738" width="3.77734375" customWidth="1"/>
    <col min="7739" max="7739" width="7.21875" customWidth="1"/>
    <col min="7740" max="7740" width="3.77734375" customWidth="1"/>
    <col min="7741" max="7741" width="10.33203125" customWidth="1"/>
    <col min="7742" max="7742" width="8.77734375" customWidth="1"/>
    <col min="7743" max="7743" width="8.21875" customWidth="1"/>
    <col min="7744" max="7744" width="7.77734375" customWidth="1"/>
    <col min="7745" max="7745" width="10.77734375" customWidth="1"/>
    <col min="7746" max="7746" width="10.33203125" customWidth="1"/>
    <col min="7747" max="7747" width="6" customWidth="1"/>
    <col min="7751" max="7757" width="1.6640625" customWidth="1"/>
    <col min="7758" max="7758" width="2.21875" customWidth="1"/>
    <col min="7759" max="7759" width="2.6640625" customWidth="1"/>
    <col min="7760" max="7760" width="4.77734375" customWidth="1"/>
    <col min="7761" max="7761" width="11.5546875" customWidth="1"/>
    <col min="7763" max="7763" width="4.109375" customWidth="1"/>
    <col min="7764" max="7764" width="8.109375" customWidth="1"/>
    <col min="7765" max="7765" width="10.5546875" customWidth="1"/>
    <col min="7784" max="7784" width="5.6640625" customWidth="1"/>
    <col min="7785" max="7785" width="6.6640625" customWidth="1"/>
    <col min="7786" max="7786" width="8.33203125" customWidth="1"/>
    <col min="7788" max="7788" width="6.6640625" customWidth="1"/>
    <col min="7816" max="7816" width="4.21875" customWidth="1"/>
    <col min="7817" max="7817" width="4.5546875" customWidth="1"/>
    <col min="7818" max="7818" width="5.6640625" customWidth="1"/>
    <col min="7819" max="7819" width="3.77734375" customWidth="1"/>
    <col min="7820" max="7821" width="5.109375" customWidth="1"/>
    <col min="7822" max="7822" width="4.77734375" customWidth="1"/>
    <col min="7823" max="7823" width="4.5546875" customWidth="1"/>
    <col min="7832" max="7832" width="7.77734375" customWidth="1"/>
    <col min="7833" max="7833" width="5.44140625" customWidth="1"/>
    <col min="7834" max="7834" width="5.77734375" customWidth="1"/>
    <col min="7836" max="7836" width="9.5546875" customWidth="1"/>
    <col min="7837" max="7837" width="3.77734375" customWidth="1"/>
    <col min="7838" max="7838" width="8.44140625" customWidth="1"/>
    <col min="7839" max="7839" width="12.21875" customWidth="1"/>
    <col min="7840" max="7840" width="5" customWidth="1"/>
    <col min="7841" max="7841" width="5.77734375" customWidth="1"/>
    <col min="7842" max="7842" width="4.21875" customWidth="1"/>
    <col min="7843" max="7843" width="5.21875" customWidth="1"/>
    <col min="7844" max="7844" width="5.44140625" customWidth="1"/>
    <col min="7845" max="7845" width="7.5546875" customWidth="1"/>
    <col min="7846" max="7846" width="4" customWidth="1"/>
    <col min="7847" max="7847" width="4.21875" customWidth="1"/>
    <col min="7848" max="7848" width="3.5546875" customWidth="1"/>
    <col min="7849" max="7849" width="3.6640625" customWidth="1"/>
    <col min="7850" max="7850" width="3.77734375" customWidth="1"/>
    <col min="7851" max="7851" width="3.6640625" customWidth="1"/>
    <col min="7852" max="7852" width="3.44140625" customWidth="1"/>
    <col min="7853" max="7853" width="3.5546875" customWidth="1"/>
    <col min="7854" max="7854" width="3.77734375" customWidth="1"/>
    <col min="7855" max="7855" width="3.44140625" customWidth="1"/>
    <col min="7856" max="7856" width="2.77734375" customWidth="1"/>
    <col min="7857" max="7857" width="3.21875" customWidth="1"/>
    <col min="7858" max="7858" width="2" customWidth="1"/>
    <col min="7859" max="7859" width="2.5546875" customWidth="1"/>
    <col min="7860" max="7860" width="5.21875" customWidth="1"/>
    <col min="7861" max="7861" width="13.21875" customWidth="1"/>
    <col min="7862" max="7862" width="15.44140625" customWidth="1"/>
    <col min="7863" max="7863" width="3.77734375" customWidth="1"/>
    <col min="7864" max="7864" width="6.77734375" customWidth="1"/>
    <col min="7865" max="7865" width="12.21875" customWidth="1"/>
    <col min="7866" max="7866" width="3.77734375" customWidth="1"/>
    <col min="7867" max="7868" width="3.21875" customWidth="1"/>
    <col min="7869" max="7869" width="2.77734375" customWidth="1"/>
    <col min="7870" max="7870" width="4.77734375" customWidth="1"/>
    <col min="7871" max="7871" width="6.21875" customWidth="1"/>
    <col min="7872" max="7872" width="6.109375" customWidth="1"/>
    <col min="7873" max="7873" width="5.6640625" customWidth="1"/>
    <col min="7874" max="7874" width="7.44140625" customWidth="1"/>
    <col min="7875" max="7875" width="4.77734375" customWidth="1"/>
    <col min="7876" max="7876" width="7" customWidth="1"/>
    <col min="7877" max="7877" width="5.5546875" customWidth="1"/>
    <col min="7878" max="7878" width="7.77734375" customWidth="1"/>
    <col min="7879" max="7879" width="3.77734375" customWidth="1"/>
    <col min="7880" max="7880" width="6" customWidth="1"/>
    <col min="7881" max="7881" width="5.77734375" customWidth="1"/>
    <col min="7882" max="7882" width="8" customWidth="1"/>
    <col min="7883" max="7883" width="3.77734375" customWidth="1"/>
    <col min="7884" max="7884" width="6.88671875" customWidth="1"/>
    <col min="7885" max="7885" width="5.77734375" customWidth="1"/>
    <col min="7886" max="7886" width="7.21875" customWidth="1"/>
    <col min="7887" max="7887" width="3.88671875" customWidth="1"/>
    <col min="7888" max="7888" width="7.21875" customWidth="1"/>
    <col min="7889" max="7889" width="6.6640625" customWidth="1"/>
    <col min="7890" max="7890" width="8" customWidth="1"/>
    <col min="7891" max="7891" width="3.77734375" customWidth="1"/>
    <col min="7892" max="7892" width="6" customWidth="1"/>
    <col min="7893" max="7893" width="6.77734375" customWidth="1"/>
    <col min="7894" max="7894" width="8.21875" customWidth="1"/>
    <col min="7895" max="7895" width="3.77734375" customWidth="1"/>
    <col min="7896" max="7896" width="6.33203125" customWidth="1"/>
    <col min="7897" max="7897" width="6.21875" customWidth="1"/>
    <col min="7898" max="7898" width="7.21875" customWidth="1"/>
    <col min="7899" max="7899" width="4.77734375" customWidth="1"/>
    <col min="7900" max="7900" width="6.21875" customWidth="1"/>
    <col min="7901" max="7901" width="6" customWidth="1"/>
    <col min="7902" max="7902" width="7.77734375" customWidth="1"/>
    <col min="7903" max="7903" width="3.77734375" customWidth="1"/>
    <col min="7904" max="7904" width="7" customWidth="1"/>
    <col min="7905" max="7905" width="6.5546875" customWidth="1"/>
    <col min="7906" max="7906" width="7.77734375" customWidth="1"/>
    <col min="7907" max="7907" width="5" customWidth="1"/>
    <col min="7908" max="7908" width="6.88671875" customWidth="1"/>
    <col min="7909" max="7909" width="6.21875" customWidth="1"/>
    <col min="7910" max="7910" width="7.77734375" customWidth="1"/>
    <col min="7911" max="7911" width="4.5546875" customWidth="1"/>
    <col min="7912" max="7912" width="3" customWidth="1"/>
    <col min="7913" max="7913" width="4.44140625" customWidth="1"/>
    <col min="7914" max="7914" width="5.21875" customWidth="1"/>
    <col min="7915" max="7915" width="6.77734375" customWidth="1"/>
    <col min="7916" max="7916" width="2.5546875" customWidth="1"/>
    <col min="7917" max="7935" width="0.5546875" customWidth="1"/>
    <col min="7936" max="7936" width="2.77734375" customWidth="1"/>
    <col min="7937" max="7937" width="2.5546875" customWidth="1"/>
    <col min="7938" max="7938" width="5" customWidth="1"/>
    <col min="7941" max="7941" width="5.109375" customWidth="1"/>
    <col min="7942" max="7942" width="8.21875" customWidth="1"/>
    <col min="7943" max="7943" width="11.33203125" customWidth="1"/>
    <col min="7944" max="7944" width="3.77734375" customWidth="1"/>
    <col min="7945" max="7945" width="4.77734375" customWidth="1"/>
    <col min="7946" max="7946" width="3.44140625" customWidth="1"/>
    <col min="7947" max="7948" width="4.77734375" customWidth="1"/>
    <col min="7949" max="7949" width="5.5546875" customWidth="1"/>
    <col min="7950" max="7950" width="4.77734375" customWidth="1"/>
    <col min="7951" max="7951" width="5.77734375" customWidth="1"/>
    <col min="7952" max="7952" width="6" customWidth="1"/>
    <col min="7953" max="7953" width="4.21875" customWidth="1"/>
    <col min="7954" max="7955" width="4.77734375" customWidth="1"/>
    <col min="7956" max="7956" width="7.33203125" customWidth="1"/>
    <col min="7957" max="7959" width="4.77734375" customWidth="1"/>
    <col min="7960" max="7960" width="5.88671875" customWidth="1"/>
    <col min="7961" max="7961" width="3.77734375" customWidth="1"/>
    <col min="7962" max="7963" width="4.77734375" customWidth="1"/>
    <col min="7964" max="7964" width="6.33203125" customWidth="1"/>
    <col min="7965" max="7965" width="3.77734375" customWidth="1"/>
    <col min="7966" max="7967" width="4.77734375" customWidth="1"/>
    <col min="7968" max="7968" width="5" customWidth="1"/>
    <col min="7969" max="7971" width="4.77734375" customWidth="1"/>
    <col min="7972" max="7972" width="5.44140625" customWidth="1"/>
    <col min="7973" max="7973" width="3.44140625" customWidth="1"/>
    <col min="7974" max="7975" width="4.77734375" customWidth="1"/>
    <col min="7976" max="7976" width="5.5546875" customWidth="1"/>
    <col min="7977" max="7978" width="3.77734375" customWidth="1"/>
    <col min="7979" max="7979" width="3.33203125" customWidth="1"/>
    <col min="7980" max="7980" width="4.33203125" customWidth="1"/>
    <col min="7981" max="7982" width="3.21875" customWidth="1"/>
    <col min="7983" max="7983" width="4.77734375" customWidth="1"/>
    <col min="7984" max="7984" width="4.6640625" customWidth="1"/>
    <col min="7985" max="7985" width="3.6640625" customWidth="1"/>
    <col min="7986" max="7986" width="3.5546875" customWidth="1"/>
    <col min="7987" max="7987" width="4.77734375" customWidth="1"/>
    <col min="7988" max="7988" width="3.6640625" customWidth="1"/>
    <col min="7989" max="7989" width="4.33203125" customWidth="1"/>
    <col min="7990" max="7990" width="3.44140625" customWidth="1"/>
    <col min="7991" max="7991" width="4.77734375" customWidth="1"/>
    <col min="7992" max="7992" width="5.5546875" customWidth="1"/>
    <col min="7993" max="7993" width="6.77734375" customWidth="1"/>
    <col min="7994" max="7994" width="3.77734375" customWidth="1"/>
    <col min="7995" max="7995" width="7.21875" customWidth="1"/>
    <col min="7996" max="7996" width="3.77734375" customWidth="1"/>
    <col min="7997" max="7997" width="10.33203125" customWidth="1"/>
    <col min="7998" max="7998" width="8.77734375" customWidth="1"/>
    <col min="7999" max="7999" width="8.21875" customWidth="1"/>
    <col min="8000" max="8000" width="7.77734375" customWidth="1"/>
    <col min="8001" max="8001" width="10.77734375" customWidth="1"/>
    <col min="8002" max="8002" width="10.33203125" customWidth="1"/>
    <col min="8003" max="8003" width="6" customWidth="1"/>
    <col min="8007" max="8013" width="1.6640625" customWidth="1"/>
    <col min="8014" max="8014" width="2.21875" customWidth="1"/>
    <col min="8015" max="8015" width="2.6640625" customWidth="1"/>
    <col min="8016" max="8016" width="4.77734375" customWidth="1"/>
    <col min="8017" max="8017" width="11.5546875" customWidth="1"/>
    <col min="8019" max="8019" width="4.109375" customWidth="1"/>
    <col min="8020" max="8020" width="8.109375" customWidth="1"/>
    <col min="8021" max="8021" width="10.5546875" customWidth="1"/>
    <col min="8040" max="8040" width="5.6640625" customWidth="1"/>
    <col min="8041" max="8041" width="6.6640625" customWidth="1"/>
    <col min="8042" max="8042" width="8.33203125" customWidth="1"/>
    <col min="8044" max="8044" width="6.6640625" customWidth="1"/>
    <col min="8072" max="8072" width="4.21875" customWidth="1"/>
    <col min="8073" max="8073" width="4.5546875" customWidth="1"/>
    <col min="8074" max="8074" width="5.6640625" customWidth="1"/>
    <col min="8075" max="8075" width="3.77734375" customWidth="1"/>
    <col min="8076" max="8077" width="5.109375" customWidth="1"/>
    <col min="8078" max="8078" width="4.77734375" customWidth="1"/>
    <col min="8079" max="8079" width="4.5546875" customWidth="1"/>
    <col min="8088" max="8088" width="7.77734375" customWidth="1"/>
    <col min="8089" max="8089" width="5.44140625" customWidth="1"/>
    <col min="8090" max="8090" width="5.77734375" customWidth="1"/>
    <col min="8092" max="8092" width="9.5546875" customWidth="1"/>
    <col min="8093" max="8093" width="3.77734375" customWidth="1"/>
    <col min="8094" max="8094" width="8.44140625" customWidth="1"/>
    <col min="8095" max="8095" width="12.21875" customWidth="1"/>
    <col min="8096" max="8096" width="5" customWidth="1"/>
    <col min="8097" max="8097" width="5.77734375" customWidth="1"/>
    <col min="8098" max="8098" width="4.21875" customWidth="1"/>
    <col min="8099" max="8099" width="5.21875" customWidth="1"/>
    <col min="8100" max="8100" width="5.44140625" customWidth="1"/>
    <col min="8101" max="8101" width="7.5546875" customWidth="1"/>
    <col min="8102" max="8102" width="4" customWidth="1"/>
    <col min="8103" max="8103" width="4.21875" customWidth="1"/>
    <col min="8104" max="8104" width="3.5546875" customWidth="1"/>
    <col min="8105" max="8105" width="3.6640625" customWidth="1"/>
    <col min="8106" max="8106" width="3.77734375" customWidth="1"/>
    <col min="8107" max="8107" width="3.6640625" customWidth="1"/>
    <col min="8108" max="8108" width="3.44140625" customWidth="1"/>
    <col min="8109" max="8109" width="3.5546875" customWidth="1"/>
    <col min="8110" max="8110" width="3.77734375" customWidth="1"/>
    <col min="8111" max="8111" width="3.44140625" customWidth="1"/>
    <col min="8112" max="8112" width="2.77734375" customWidth="1"/>
    <col min="8113" max="8113" width="3.21875" customWidth="1"/>
    <col min="8114" max="8114" width="2" customWidth="1"/>
    <col min="8115" max="8115" width="2.5546875" customWidth="1"/>
    <col min="8116" max="8116" width="5.21875" customWidth="1"/>
    <col min="8117" max="8117" width="13.21875" customWidth="1"/>
    <col min="8118" max="8118" width="15.44140625" customWidth="1"/>
    <col min="8119" max="8119" width="3.77734375" customWidth="1"/>
    <col min="8120" max="8120" width="6.77734375" customWidth="1"/>
    <col min="8121" max="8121" width="12.21875" customWidth="1"/>
    <col min="8122" max="8122" width="3.77734375" customWidth="1"/>
    <col min="8123" max="8124" width="3.21875" customWidth="1"/>
    <col min="8125" max="8125" width="2.77734375" customWidth="1"/>
    <col min="8126" max="8126" width="4.77734375" customWidth="1"/>
    <col min="8127" max="8127" width="6.21875" customWidth="1"/>
    <col min="8128" max="8128" width="6.109375" customWidth="1"/>
    <col min="8129" max="8129" width="5.6640625" customWidth="1"/>
    <col min="8130" max="8130" width="7.44140625" customWidth="1"/>
    <col min="8131" max="8131" width="4.77734375" customWidth="1"/>
    <col min="8132" max="8132" width="7" customWidth="1"/>
    <col min="8133" max="8133" width="5.5546875" customWidth="1"/>
    <col min="8134" max="8134" width="7.77734375" customWidth="1"/>
    <col min="8135" max="8135" width="3.77734375" customWidth="1"/>
    <col min="8136" max="8136" width="6" customWidth="1"/>
    <col min="8137" max="8137" width="5.77734375" customWidth="1"/>
    <col min="8138" max="8138" width="8" customWidth="1"/>
    <col min="8139" max="8139" width="3.77734375" customWidth="1"/>
    <col min="8140" max="8140" width="6.88671875" customWidth="1"/>
    <col min="8141" max="8141" width="5.77734375" customWidth="1"/>
    <col min="8142" max="8142" width="7.21875" customWidth="1"/>
    <col min="8143" max="8143" width="3.88671875" customWidth="1"/>
    <col min="8144" max="8144" width="7.21875" customWidth="1"/>
    <col min="8145" max="8145" width="6.6640625" customWidth="1"/>
    <col min="8146" max="8146" width="8" customWidth="1"/>
    <col min="8147" max="8147" width="3.77734375" customWidth="1"/>
    <col min="8148" max="8148" width="6" customWidth="1"/>
    <col min="8149" max="8149" width="6.77734375" customWidth="1"/>
    <col min="8150" max="8150" width="8.21875" customWidth="1"/>
    <col min="8151" max="8151" width="3.77734375" customWidth="1"/>
    <col min="8152" max="8152" width="6.33203125" customWidth="1"/>
    <col min="8153" max="8153" width="6.21875" customWidth="1"/>
    <col min="8154" max="8154" width="7.21875" customWidth="1"/>
    <col min="8155" max="8155" width="4.77734375" customWidth="1"/>
    <col min="8156" max="8156" width="6.21875" customWidth="1"/>
    <col min="8157" max="8157" width="6" customWidth="1"/>
    <col min="8158" max="8158" width="7.77734375" customWidth="1"/>
    <col min="8159" max="8159" width="3.77734375" customWidth="1"/>
    <col min="8160" max="8160" width="7" customWidth="1"/>
    <col min="8161" max="8161" width="6.5546875" customWidth="1"/>
    <col min="8162" max="8162" width="7.77734375" customWidth="1"/>
    <col min="8163" max="8163" width="5" customWidth="1"/>
    <col min="8164" max="8164" width="6.88671875" customWidth="1"/>
    <col min="8165" max="8165" width="6.21875" customWidth="1"/>
    <col min="8166" max="8166" width="7.77734375" customWidth="1"/>
    <col min="8167" max="8167" width="4.5546875" customWidth="1"/>
    <col min="8168" max="8168" width="3" customWidth="1"/>
    <col min="8169" max="8169" width="4.44140625" customWidth="1"/>
    <col min="8170" max="8170" width="5.21875" customWidth="1"/>
    <col min="8171" max="8171" width="6.77734375" customWidth="1"/>
    <col min="8172" max="8172" width="2.5546875" customWidth="1"/>
    <col min="8173" max="8191" width="0.5546875" customWidth="1"/>
    <col min="8192" max="8192" width="2.77734375" customWidth="1"/>
    <col min="8193" max="8193" width="2.5546875" customWidth="1"/>
    <col min="8194" max="8194" width="5" customWidth="1"/>
    <col min="8197" max="8197" width="5.109375" customWidth="1"/>
    <col min="8198" max="8198" width="8.21875" customWidth="1"/>
    <col min="8199" max="8199" width="11.33203125" customWidth="1"/>
    <col min="8200" max="8200" width="3.77734375" customWidth="1"/>
    <col min="8201" max="8201" width="4.77734375" customWidth="1"/>
    <col min="8202" max="8202" width="3.44140625" customWidth="1"/>
    <col min="8203" max="8204" width="4.77734375" customWidth="1"/>
    <col min="8205" max="8205" width="5.5546875" customWidth="1"/>
    <col min="8206" max="8206" width="4.77734375" customWidth="1"/>
    <col min="8207" max="8207" width="5.77734375" customWidth="1"/>
    <col min="8208" max="8208" width="6" customWidth="1"/>
    <col min="8209" max="8209" width="4.21875" customWidth="1"/>
    <col min="8210" max="8211" width="4.77734375" customWidth="1"/>
    <col min="8212" max="8212" width="7.33203125" customWidth="1"/>
    <col min="8213" max="8215" width="4.77734375" customWidth="1"/>
    <col min="8216" max="8216" width="5.88671875" customWidth="1"/>
    <col min="8217" max="8217" width="3.77734375" customWidth="1"/>
    <col min="8218" max="8219" width="4.77734375" customWidth="1"/>
    <col min="8220" max="8220" width="6.33203125" customWidth="1"/>
    <col min="8221" max="8221" width="3.77734375" customWidth="1"/>
    <col min="8222" max="8223" width="4.77734375" customWidth="1"/>
    <col min="8224" max="8224" width="5" customWidth="1"/>
    <col min="8225" max="8227" width="4.77734375" customWidth="1"/>
    <col min="8228" max="8228" width="5.44140625" customWidth="1"/>
    <col min="8229" max="8229" width="3.44140625" customWidth="1"/>
    <col min="8230" max="8231" width="4.77734375" customWidth="1"/>
    <col min="8232" max="8232" width="5.5546875" customWidth="1"/>
    <col min="8233" max="8234" width="3.77734375" customWidth="1"/>
    <col min="8235" max="8235" width="3.33203125" customWidth="1"/>
    <col min="8236" max="8236" width="4.33203125" customWidth="1"/>
    <col min="8237" max="8238" width="3.21875" customWidth="1"/>
    <col min="8239" max="8239" width="4.77734375" customWidth="1"/>
    <col min="8240" max="8240" width="4.6640625" customWidth="1"/>
    <col min="8241" max="8241" width="3.6640625" customWidth="1"/>
    <col min="8242" max="8242" width="3.5546875" customWidth="1"/>
    <col min="8243" max="8243" width="4.77734375" customWidth="1"/>
    <col min="8244" max="8244" width="3.6640625" customWidth="1"/>
    <col min="8245" max="8245" width="4.33203125" customWidth="1"/>
    <col min="8246" max="8246" width="3.44140625" customWidth="1"/>
    <col min="8247" max="8247" width="4.77734375" customWidth="1"/>
    <col min="8248" max="8248" width="5.5546875" customWidth="1"/>
    <col min="8249" max="8249" width="6.77734375" customWidth="1"/>
    <col min="8250" max="8250" width="3.77734375" customWidth="1"/>
    <col min="8251" max="8251" width="7.21875" customWidth="1"/>
    <col min="8252" max="8252" width="3.77734375" customWidth="1"/>
    <col min="8253" max="8253" width="10.33203125" customWidth="1"/>
    <col min="8254" max="8254" width="8.77734375" customWidth="1"/>
    <col min="8255" max="8255" width="8.21875" customWidth="1"/>
    <col min="8256" max="8256" width="7.77734375" customWidth="1"/>
    <col min="8257" max="8257" width="10.77734375" customWidth="1"/>
    <col min="8258" max="8258" width="10.33203125" customWidth="1"/>
    <col min="8259" max="8259" width="6" customWidth="1"/>
    <col min="8263" max="8269" width="1.6640625" customWidth="1"/>
    <col min="8270" max="8270" width="2.21875" customWidth="1"/>
    <col min="8271" max="8271" width="2.6640625" customWidth="1"/>
    <col min="8272" max="8272" width="4.77734375" customWidth="1"/>
    <col min="8273" max="8273" width="11.5546875" customWidth="1"/>
    <col min="8275" max="8275" width="4.109375" customWidth="1"/>
    <col min="8276" max="8276" width="8.109375" customWidth="1"/>
    <col min="8277" max="8277" width="10.5546875" customWidth="1"/>
    <col min="8296" max="8296" width="5.6640625" customWidth="1"/>
    <col min="8297" max="8297" width="6.6640625" customWidth="1"/>
    <col min="8298" max="8298" width="8.33203125" customWidth="1"/>
    <col min="8300" max="8300" width="6.6640625" customWidth="1"/>
    <col min="8328" max="8328" width="4.21875" customWidth="1"/>
    <col min="8329" max="8329" width="4.5546875" customWidth="1"/>
    <col min="8330" max="8330" width="5.6640625" customWidth="1"/>
    <col min="8331" max="8331" width="3.77734375" customWidth="1"/>
    <col min="8332" max="8333" width="5.109375" customWidth="1"/>
    <col min="8334" max="8334" width="4.77734375" customWidth="1"/>
    <col min="8335" max="8335" width="4.5546875" customWidth="1"/>
    <col min="8344" max="8344" width="7.77734375" customWidth="1"/>
    <col min="8345" max="8345" width="5.44140625" customWidth="1"/>
    <col min="8346" max="8346" width="5.77734375" customWidth="1"/>
    <col min="8348" max="8348" width="9.5546875" customWidth="1"/>
    <col min="8349" max="8349" width="3.77734375" customWidth="1"/>
    <col min="8350" max="8350" width="8.44140625" customWidth="1"/>
    <col min="8351" max="8351" width="12.21875" customWidth="1"/>
    <col min="8352" max="8352" width="5" customWidth="1"/>
    <col min="8353" max="8353" width="5.77734375" customWidth="1"/>
    <col min="8354" max="8354" width="4.21875" customWidth="1"/>
    <col min="8355" max="8355" width="5.21875" customWidth="1"/>
    <col min="8356" max="8356" width="5.44140625" customWidth="1"/>
    <col min="8357" max="8357" width="7.5546875" customWidth="1"/>
    <col min="8358" max="8358" width="4" customWidth="1"/>
    <col min="8359" max="8359" width="4.21875" customWidth="1"/>
    <col min="8360" max="8360" width="3.5546875" customWidth="1"/>
    <col min="8361" max="8361" width="3.6640625" customWidth="1"/>
    <col min="8362" max="8362" width="3.77734375" customWidth="1"/>
    <col min="8363" max="8363" width="3.6640625" customWidth="1"/>
    <col min="8364" max="8364" width="3.44140625" customWidth="1"/>
    <col min="8365" max="8365" width="3.5546875" customWidth="1"/>
    <col min="8366" max="8366" width="3.77734375" customWidth="1"/>
    <col min="8367" max="8367" width="3.44140625" customWidth="1"/>
    <col min="8368" max="8368" width="2.77734375" customWidth="1"/>
    <col min="8369" max="8369" width="3.21875" customWidth="1"/>
    <col min="8370" max="8370" width="2" customWidth="1"/>
    <col min="8371" max="8371" width="2.5546875" customWidth="1"/>
    <col min="8372" max="8372" width="5.21875" customWidth="1"/>
    <col min="8373" max="8373" width="13.21875" customWidth="1"/>
    <col min="8374" max="8374" width="15.44140625" customWidth="1"/>
    <col min="8375" max="8375" width="3.77734375" customWidth="1"/>
    <col min="8376" max="8376" width="6.77734375" customWidth="1"/>
    <col min="8377" max="8377" width="12.21875" customWidth="1"/>
    <col min="8378" max="8378" width="3.77734375" customWidth="1"/>
    <col min="8379" max="8380" width="3.21875" customWidth="1"/>
    <col min="8381" max="8381" width="2.77734375" customWidth="1"/>
    <col min="8382" max="8382" width="4.77734375" customWidth="1"/>
    <col min="8383" max="8383" width="6.21875" customWidth="1"/>
    <col min="8384" max="8384" width="6.109375" customWidth="1"/>
    <col min="8385" max="8385" width="5.6640625" customWidth="1"/>
    <col min="8386" max="8386" width="7.44140625" customWidth="1"/>
    <col min="8387" max="8387" width="4.77734375" customWidth="1"/>
    <col min="8388" max="8388" width="7" customWidth="1"/>
    <col min="8389" max="8389" width="5.5546875" customWidth="1"/>
    <col min="8390" max="8390" width="7.77734375" customWidth="1"/>
    <col min="8391" max="8391" width="3.77734375" customWidth="1"/>
    <col min="8392" max="8392" width="6" customWidth="1"/>
    <col min="8393" max="8393" width="5.77734375" customWidth="1"/>
    <col min="8394" max="8394" width="8" customWidth="1"/>
    <col min="8395" max="8395" width="3.77734375" customWidth="1"/>
    <col min="8396" max="8396" width="6.88671875" customWidth="1"/>
    <col min="8397" max="8397" width="5.77734375" customWidth="1"/>
    <col min="8398" max="8398" width="7.21875" customWidth="1"/>
    <col min="8399" max="8399" width="3.88671875" customWidth="1"/>
    <col min="8400" max="8400" width="7.21875" customWidth="1"/>
    <col min="8401" max="8401" width="6.6640625" customWidth="1"/>
    <col min="8402" max="8402" width="8" customWidth="1"/>
    <col min="8403" max="8403" width="3.77734375" customWidth="1"/>
    <col min="8404" max="8404" width="6" customWidth="1"/>
    <col min="8405" max="8405" width="6.77734375" customWidth="1"/>
    <col min="8406" max="8406" width="8.21875" customWidth="1"/>
    <col min="8407" max="8407" width="3.77734375" customWidth="1"/>
    <col min="8408" max="8408" width="6.33203125" customWidth="1"/>
    <col min="8409" max="8409" width="6.21875" customWidth="1"/>
    <col min="8410" max="8410" width="7.21875" customWidth="1"/>
    <col min="8411" max="8411" width="4.77734375" customWidth="1"/>
    <col min="8412" max="8412" width="6.21875" customWidth="1"/>
    <col min="8413" max="8413" width="6" customWidth="1"/>
    <col min="8414" max="8414" width="7.77734375" customWidth="1"/>
    <col min="8415" max="8415" width="3.77734375" customWidth="1"/>
    <col min="8416" max="8416" width="7" customWidth="1"/>
    <col min="8417" max="8417" width="6.5546875" customWidth="1"/>
    <col min="8418" max="8418" width="7.77734375" customWidth="1"/>
    <col min="8419" max="8419" width="5" customWidth="1"/>
    <col min="8420" max="8420" width="6.88671875" customWidth="1"/>
    <col min="8421" max="8421" width="6.21875" customWidth="1"/>
    <col min="8422" max="8422" width="7.77734375" customWidth="1"/>
    <col min="8423" max="8423" width="4.5546875" customWidth="1"/>
    <col min="8424" max="8424" width="3" customWidth="1"/>
    <col min="8425" max="8425" width="4.44140625" customWidth="1"/>
    <col min="8426" max="8426" width="5.21875" customWidth="1"/>
    <col min="8427" max="8427" width="6.77734375" customWidth="1"/>
    <col min="8428" max="8428" width="2.5546875" customWidth="1"/>
    <col min="8429" max="8447" width="0.5546875" customWidth="1"/>
    <col min="8448" max="8448" width="2.77734375" customWidth="1"/>
    <col min="8449" max="8449" width="2.5546875" customWidth="1"/>
    <col min="8450" max="8450" width="5" customWidth="1"/>
    <col min="8453" max="8453" width="5.109375" customWidth="1"/>
    <col min="8454" max="8454" width="8.21875" customWidth="1"/>
    <col min="8455" max="8455" width="11.33203125" customWidth="1"/>
    <col min="8456" max="8456" width="3.77734375" customWidth="1"/>
    <col min="8457" max="8457" width="4.77734375" customWidth="1"/>
    <col min="8458" max="8458" width="3.44140625" customWidth="1"/>
    <col min="8459" max="8460" width="4.77734375" customWidth="1"/>
    <col min="8461" max="8461" width="5.5546875" customWidth="1"/>
    <col min="8462" max="8462" width="4.77734375" customWidth="1"/>
    <col min="8463" max="8463" width="5.77734375" customWidth="1"/>
    <col min="8464" max="8464" width="6" customWidth="1"/>
    <col min="8465" max="8465" width="4.21875" customWidth="1"/>
    <col min="8466" max="8467" width="4.77734375" customWidth="1"/>
    <col min="8468" max="8468" width="7.33203125" customWidth="1"/>
    <col min="8469" max="8471" width="4.77734375" customWidth="1"/>
    <col min="8472" max="8472" width="5.88671875" customWidth="1"/>
    <col min="8473" max="8473" width="3.77734375" customWidth="1"/>
    <col min="8474" max="8475" width="4.77734375" customWidth="1"/>
    <col min="8476" max="8476" width="6.33203125" customWidth="1"/>
    <col min="8477" max="8477" width="3.77734375" customWidth="1"/>
    <col min="8478" max="8479" width="4.77734375" customWidth="1"/>
    <col min="8480" max="8480" width="5" customWidth="1"/>
    <col min="8481" max="8483" width="4.77734375" customWidth="1"/>
    <col min="8484" max="8484" width="5.44140625" customWidth="1"/>
    <col min="8485" max="8485" width="3.44140625" customWidth="1"/>
    <col min="8486" max="8487" width="4.77734375" customWidth="1"/>
    <col min="8488" max="8488" width="5.5546875" customWidth="1"/>
    <col min="8489" max="8490" width="3.77734375" customWidth="1"/>
    <col min="8491" max="8491" width="3.33203125" customWidth="1"/>
    <col min="8492" max="8492" width="4.33203125" customWidth="1"/>
    <col min="8493" max="8494" width="3.21875" customWidth="1"/>
    <col min="8495" max="8495" width="4.77734375" customWidth="1"/>
    <col min="8496" max="8496" width="4.6640625" customWidth="1"/>
    <col min="8497" max="8497" width="3.6640625" customWidth="1"/>
    <col min="8498" max="8498" width="3.5546875" customWidth="1"/>
    <col min="8499" max="8499" width="4.77734375" customWidth="1"/>
    <col min="8500" max="8500" width="3.6640625" customWidth="1"/>
    <col min="8501" max="8501" width="4.33203125" customWidth="1"/>
    <col min="8502" max="8502" width="3.44140625" customWidth="1"/>
    <col min="8503" max="8503" width="4.77734375" customWidth="1"/>
    <col min="8504" max="8504" width="5.5546875" customWidth="1"/>
    <col min="8505" max="8505" width="6.77734375" customWidth="1"/>
    <col min="8506" max="8506" width="3.77734375" customWidth="1"/>
    <col min="8507" max="8507" width="7.21875" customWidth="1"/>
    <col min="8508" max="8508" width="3.77734375" customWidth="1"/>
    <col min="8509" max="8509" width="10.33203125" customWidth="1"/>
    <col min="8510" max="8510" width="8.77734375" customWidth="1"/>
    <col min="8511" max="8511" width="8.21875" customWidth="1"/>
    <col min="8512" max="8512" width="7.77734375" customWidth="1"/>
    <col min="8513" max="8513" width="10.77734375" customWidth="1"/>
    <col min="8514" max="8514" width="10.33203125" customWidth="1"/>
    <col min="8515" max="8515" width="6" customWidth="1"/>
    <col min="8519" max="8525" width="1.6640625" customWidth="1"/>
    <col min="8526" max="8526" width="2.21875" customWidth="1"/>
    <col min="8527" max="8527" width="2.6640625" customWidth="1"/>
    <col min="8528" max="8528" width="4.77734375" customWidth="1"/>
    <col min="8529" max="8529" width="11.5546875" customWidth="1"/>
    <col min="8531" max="8531" width="4.109375" customWidth="1"/>
    <col min="8532" max="8532" width="8.109375" customWidth="1"/>
    <col min="8533" max="8533" width="10.5546875" customWidth="1"/>
    <col min="8552" max="8552" width="5.6640625" customWidth="1"/>
    <col min="8553" max="8553" width="6.6640625" customWidth="1"/>
    <col min="8554" max="8554" width="8.33203125" customWidth="1"/>
    <col min="8556" max="8556" width="6.6640625" customWidth="1"/>
    <col min="8584" max="8584" width="4.21875" customWidth="1"/>
    <col min="8585" max="8585" width="4.5546875" customWidth="1"/>
    <col min="8586" max="8586" width="5.6640625" customWidth="1"/>
    <col min="8587" max="8587" width="3.77734375" customWidth="1"/>
    <col min="8588" max="8589" width="5.109375" customWidth="1"/>
    <col min="8590" max="8590" width="4.77734375" customWidth="1"/>
    <col min="8591" max="8591" width="4.5546875" customWidth="1"/>
    <col min="8600" max="8600" width="7.77734375" customWidth="1"/>
    <col min="8601" max="8601" width="5.44140625" customWidth="1"/>
    <col min="8602" max="8602" width="5.77734375" customWidth="1"/>
    <col min="8604" max="8604" width="9.5546875" customWidth="1"/>
    <col min="8605" max="8605" width="3.77734375" customWidth="1"/>
    <col min="8606" max="8606" width="8.44140625" customWidth="1"/>
    <col min="8607" max="8607" width="12.21875" customWidth="1"/>
    <col min="8608" max="8608" width="5" customWidth="1"/>
    <col min="8609" max="8609" width="5.77734375" customWidth="1"/>
    <col min="8610" max="8610" width="4.21875" customWidth="1"/>
    <col min="8611" max="8611" width="5.21875" customWidth="1"/>
    <col min="8612" max="8612" width="5.44140625" customWidth="1"/>
    <col min="8613" max="8613" width="7.5546875" customWidth="1"/>
    <col min="8614" max="8614" width="4" customWidth="1"/>
    <col min="8615" max="8615" width="4.21875" customWidth="1"/>
    <col min="8616" max="8616" width="3.5546875" customWidth="1"/>
    <col min="8617" max="8617" width="3.6640625" customWidth="1"/>
    <col min="8618" max="8618" width="3.77734375" customWidth="1"/>
    <col min="8619" max="8619" width="3.6640625" customWidth="1"/>
    <col min="8620" max="8620" width="3.44140625" customWidth="1"/>
    <col min="8621" max="8621" width="3.5546875" customWidth="1"/>
    <col min="8622" max="8622" width="3.77734375" customWidth="1"/>
    <col min="8623" max="8623" width="3.44140625" customWidth="1"/>
    <col min="8624" max="8624" width="2.77734375" customWidth="1"/>
    <col min="8625" max="8625" width="3.21875" customWidth="1"/>
    <col min="8626" max="8626" width="2" customWidth="1"/>
    <col min="8627" max="8627" width="2.5546875" customWidth="1"/>
    <col min="8628" max="8628" width="5.21875" customWidth="1"/>
    <col min="8629" max="8629" width="13.21875" customWidth="1"/>
    <col min="8630" max="8630" width="15.44140625" customWidth="1"/>
    <col min="8631" max="8631" width="3.77734375" customWidth="1"/>
    <col min="8632" max="8632" width="6.77734375" customWidth="1"/>
    <col min="8633" max="8633" width="12.21875" customWidth="1"/>
    <col min="8634" max="8634" width="3.77734375" customWidth="1"/>
    <col min="8635" max="8636" width="3.21875" customWidth="1"/>
    <col min="8637" max="8637" width="2.77734375" customWidth="1"/>
    <col min="8638" max="8638" width="4.77734375" customWidth="1"/>
    <col min="8639" max="8639" width="6.21875" customWidth="1"/>
    <col min="8640" max="8640" width="6.109375" customWidth="1"/>
    <col min="8641" max="8641" width="5.6640625" customWidth="1"/>
    <col min="8642" max="8642" width="7.44140625" customWidth="1"/>
    <col min="8643" max="8643" width="4.77734375" customWidth="1"/>
    <col min="8644" max="8644" width="7" customWidth="1"/>
    <col min="8645" max="8645" width="5.5546875" customWidth="1"/>
    <col min="8646" max="8646" width="7.77734375" customWidth="1"/>
    <col min="8647" max="8647" width="3.77734375" customWidth="1"/>
    <col min="8648" max="8648" width="6" customWidth="1"/>
    <col min="8649" max="8649" width="5.77734375" customWidth="1"/>
    <col min="8650" max="8650" width="8" customWidth="1"/>
    <col min="8651" max="8651" width="3.77734375" customWidth="1"/>
    <col min="8652" max="8652" width="6.88671875" customWidth="1"/>
    <col min="8653" max="8653" width="5.77734375" customWidth="1"/>
    <col min="8654" max="8654" width="7.21875" customWidth="1"/>
    <col min="8655" max="8655" width="3.88671875" customWidth="1"/>
    <col min="8656" max="8656" width="7.21875" customWidth="1"/>
    <col min="8657" max="8657" width="6.6640625" customWidth="1"/>
    <col min="8658" max="8658" width="8" customWidth="1"/>
    <col min="8659" max="8659" width="3.77734375" customWidth="1"/>
    <col min="8660" max="8660" width="6" customWidth="1"/>
    <col min="8661" max="8661" width="6.77734375" customWidth="1"/>
    <col min="8662" max="8662" width="8.21875" customWidth="1"/>
    <col min="8663" max="8663" width="3.77734375" customWidth="1"/>
    <col min="8664" max="8664" width="6.33203125" customWidth="1"/>
    <col min="8665" max="8665" width="6.21875" customWidth="1"/>
    <col min="8666" max="8666" width="7.21875" customWidth="1"/>
    <col min="8667" max="8667" width="4.77734375" customWidth="1"/>
    <col min="8668" max="8668" width="6.21875" customWidth="1"/>
    <col min="8669" max="8669" width="6" customWidth="1"/>
    <col min="8670" max="8670" width="7.77734375" customWidth="1"/>
    <col min="8671" max="8671" width="3.77734375" customWidth="1"/>
    <col min="8672" max="8672" width="7" customWidth="1"/>
    <col min="8673" max="8673" width="6.5546875" customWidth="1"/>
    <col min="8674" max="8674" width="7.77734375" customWidth="1"/>
    <col min="8675" max="8675" width="5" customWidth="1"/>
    <col min="8676" max="8676" width="6.88671875" customWidth="1"/>
    <col min="8677" max="8677" width="6.21875" customWidth="1"/>
    <col min="8678" max="8678" width="7.77734375" customWidth="1"/>
    <col min="8679" max="8679" width="4.5546875" customWidth="1"/>
    <col min="8680" max="8680" width="3" customWidth="1"/>
    <col min="8681" max="8681" width="4.44140625" customWidth="1"/>
    <col min="8682" max="8682" width="5.21875" customWidth="1"/>
    <col min="8683" max="8683" width="6.77734375" customWidth="1"/>
    <col min="8684" max="8684" width="2.5546875" customWidth="1"/>
    <col min="8685" max="8703" width="0.5546875" customWidth="1"/>
    <col min="8704" max="8704" width="2.77734375" customWidth="1"/>
    <col min="8705" max="8705" width="2.5546875" customWidth="1"/>
    <col min="8706" max="8706" width="5" customWidth="1"/>
    <col min="8709" max="8709" width="5.109375" customWidth="1"/>
    <col min="8710" max="8710" width="8.21875" customWidth="1"/>
    <col min="8711" max="8711" width="11.33203125" customWidth="1"/>
    <col min="8712" max="8712" width="3.77734375" customWidth="1"/>
    <col min="8713" max="8713" width="4.77734375" customWidth="1"/>
    <col min="8714" max="8714" width="3.44140625" customWidth="1"/>
    <col min="8715" max="8716" width="4.77734375" customWidth="1"/>
    <col min="8717" max="8717" width="5.5546875" customWidth="1"/>
    <col min="8718" max="8718" width="4.77734375" customWidth="1"/>
    <col min="8719" max="8719" width="5.77734375" customWidth="1"/>
    <col min="8720" max="8720" width="6" customWidth="1"/>
    <col min="8721" max="8721" width="4.21875" customWidth="1"/>
    <col min="8722" max="8723" width="4.77734375" customWidth="1"/>
    <col min="8724" max="8724" width="7.33203125" customWidth="1"/>
    <col min="8725" max="8727" width="4.77734375" customWidth="1"/>
    <col min="8728" max="8728" width="5.88671875" customWidth="1"/>
    <col min="8729" max="8729" width="3.77734375" customWidth="1"/>
    <col min="8730" max="8731" width="4.77734375" customWidth="1"/>
    <col min="8732" max="8732" width="6.33203125" customWidth="1"/>
    <col min="8733" max="8733" width="3.77734375" customWidth="1"/>
    <col min="8734" max="8735" width="4.77734375" customWidth="1"/>
    <col min="8736" max="8736" width="5" customWidth="1"/>
    <col min="8737" max="8739" width="4.77734375" customWidth="1"/>
    <col min="8740" max="8740" width="5.44140625" customWidth="1"/>
    <col min="8741" max="8741" width="3.44140625" customWidth="1"/>
    <col min="8742" max="8743" width="4.77734375" customWidth="1"/>
    <col min="8744" max="8744" width="5.5546875" customWidth="1"/>
    <col min="8745" max="8746" width="3.77734375" customWidth="1"/>
    <col min="8747" max="8747" width="3.33203125" customWidth="1"/>
    <col min="8748" max="8748" width="4.33203125" customWidth="1"/>
    <col min="8749" max="8750" width="3.21875" customWidth="1"/>
    <col min="8751" max="8751" width="4.77734375" customWidth="1"/>
    <col min="8752" max="8752" width="4.6640625" customWidth="1"/>
    <col min="8753" max="8753" width="3.6640625" customWidth="1"/>
    <col min="8754" max="8754" width="3.5546875" customWidth="1"/>
    <col min="8755" max="8755" width="4.77734375" customWidth="1"/>
    <col min="8756" max="8756" width="3.6640625" customWidth="1"/>
    <col min="8757" max="8757" width="4.33203125" customWidth="1"/>
    <col min="8758" max="8758" width="3.44140625" customWidth="1"/>
    <col min="8759" max="8759" width="4.77734375" customWidth="1"/>
    <col min="8760" max="8760" width="5.5546875" customWidth="1"/>
    <col min="8761" max="8761" width="6.77734375" customWidth="1"/>
    <col min="8762" max="8762" width="3.77734375" customWidth="1"/>
    <col min="8763" max="8763" width="7.21875" customWidth="1"/>
    <col min="8764" max="8764" width="3.77734375" customWidth="1"/>
    <col min="8765" max="8765" width="10.33203125" customWidth="1"/>
    <col min="8766" max="8766" width="8.77734375" customWidth="1"/>
    <col min="8767" max="8767" width="8.21875" customWidth="1"/>
    <col min="8768" max="8768" width="7.77734375" customWidth="1"/>
    <col min="8769" max="8769" width="10.77734375" customWidth="1"/>
    <col min="8770" max="8770" width="10.33203125" customWidth="1"/>
    <col min="8771" max="8771" width="6" customWidth="1"/>
    <col min="8775" max="8781" width="1.6640625" customWidth="1"/>
    <col min="8782" max="8782" width="2.21875" customWidth="1"/>
    <col min="8783" max="8783" width="2.6640625" customWidth="1"/>
    <col min="8784" max="8784" width="4.77734375" customWidth="1"/>
    <col min="8785" max="8785" width="11.5546875" customWidth="1"/>
    <col min="8787" max="8787" width="4.109375" customWidth="1"/>
    <col min="8788" max="8788" width="8.109375" customWidth="1"/>
    <col min="8789" max="8789" width="10.5546875" customWidth="1"/>
    <col min="8808" max="8808" width="5.6640625" customWidth="1"/>
    <col min="8809" max="8809" width="6.6640625" customWidth="1"/>
    <col min="8810" max="8810" width="8.33203125" customWidth="1"/>
    <col min="8812" max="8812" width="6.6640625" customWidth="1"/>
    <col min="8840" max="8840" width="4.21875" customWidth="1"/>
    <col min="8841" max="8841" width="4.5546875" customWidth="1"/>
    <col min="8842" max="8842" width="5.6640625" customWidth="1"/>
    <col min="8843" max="8843" width="3.77734375" customWidth="1"/>
    <col min="8844" max="8845" width="5.109375" customWidth="1"/>
    <col min="8846" max="8846" width="4.77734375" customWidth="1"/>
    <col min="8847" max="8847" width="4.5546875" customWidth="1"/>
    <col min="8856" max="8856" width="7.77734375" customWidth="1"/>
    <col min="8857" max="8857" width="5.44140625" customWidth="1"/>
    <col min="8858" max="8858" width="5.77734375" customWidth="1"/>
    <col min="8860" max="8860" width="9.5546875" customWidth="1"/>
    <col min="8861" max="8861" width="3.77734375" customWidth="1"/>
    <col min="8862" max="8862" width="8.44140625" customWidth="1"/>
    <col min="8863" max="8863" width="12.21875" customWidth="1"/>
    <col min="8864" max="8864" width="5" customWidth="1"/>
    <col min="8865" max="8865" width="5.77734375" customWidth="1"/>
    <col min="8866" max="8866" width="4.21875" customWidth="1"/>
    <col min="8867" max="8867" width="5.21875" customWidth="1"/>
    <col min="8868" max="8868" width="5.44140625" customWidth="1"/>
    <col min="8869" max="8869" width="7.5546875" customWidth="1"/>
    <col min="8870" max="8870" width="4" customWidth="1"/>
    <col min="8871" max="8871" width="4.21875" customWidth="1"/>
    <col min="8872" max="8872" width="3.5546875" customWidth="1"/>
    <col min="8873" max="8873" width="3.6640625" customWidth="1"/>
    <col min="8874" max="8874" width="3.77734375" customWidth="1"/>
    <col min="8875" max="8875" width="3.6640625" customWidth="1"/>
    <col min="8876" max="8876" width="3.44140625" customWidth="1"/>
    <col min="8877" max="8877" width="3.5546875" customWidth="1"/>
    <col min="8878" max="8878" width="3.77734375" customWidth="1"/>
    <col min="8879" max="8879" width="3.44140625" customWidth="1"/>
    <col min="8880" max="8880" width="2.77734375" customWidth="1"/>
    <col min="8881" max="8881" width="3.21875" customWidth="1"/>
    <col min="8882" max="8882" width="2" customWidth="1"/>
    <col min="8883" max="8883" width="2.5546875" customWidth="1"/>
    <col min="8884" max="8884" width="5.21875" customWidth="1"/>
    <col min="8885" max="8885" width="13.21875" customWidth="1"/>
    <col min="8886" max="8886" width="15.44140625" customWidth="1"/>
    <col min="8887" max="8887" width="3.77734375" customWidth="1"/>
    <col min="8888" max="8888" width="6.77734375" customWidth="1"/>
    <col min="8889" max="8889" width="12.21875" customWidth="1"/>
    <col min="8890" max="8890" width="3.77734375" customWidth="1"/>
    <col min="8891" max="8892" width="3.21875" customWidth="1"/>
    <col min="8893" max="8893" width="2.77734375" customWidth="1"/>
    <col min="8894" max="8894" width="4.77734375" customWidth="1"/>
    <col min="8895" max="8895" width="6.21875" customWidth="1"/>
    <col min="8896" max="8896" width="6.109375" customWidth="1"/>
    <col min="8897" max="8897" width="5.6640625" customWidth="1"/>
    <col min="8898" max="8898" width="7.44140625" customWidth="1"/>
    <col min="8899" max="8899" width="4.77734375" customWidth="1"/>
    <col min="8900" max="8900" width="7" customWidth="1"/>
    <col min="8901" max="8901" width="5.5546875" customWidth="1"/>
    <col min="8902" max="8902" width="7.77734375" customWidth="1"/>
    <col min="8903" max="8903" width="3.77734375" customWidth="1"/>
    <col min="8904" max="8904" width="6" customWidth="1"/>
    <col min="8905" max="8905" width="5.77734375" customWidth="1"/>
    <col min="8906" max="8906" width="8" customWidth="1"/>
    <col min="8907" max="8907" width="3.77734375" customWidth="1"/>
    <col min="8908" max="8908" width="6.88671875" customWidth="1"/>
    <col min="8909" max="8909" width="5.77734375" customWidth="1"/>
    <col min="8910" max="8910" width="7.21875" customWidth="1"/>
    <col min="8911" max="8911" width="3.88671875" customWidth="1"/>
    <col min="8912" max="8912" width="7.21875" customWidth="1"/>
    <col min="8913" max="8913" width="6.6640625" customWidth="1"/>
    <col min="8914" max="8914" width="8" customWidth="1"/>
    <col min="8915" max="8915" width="3.77734375" customWidth="1"/>
    <col min="8916" max="8916" width="6" customWidth="1"/>
    <col min="8917" max="8917" width="6.77734375" customWidth="1"/>
    <col min="8918" max="8918" width="8.21875" customWidth="1"/>
    <col min="8919" max="8919" width="3.77734375" customWidth="1"/>
    <col min="8920" max="8920" width="6.33203125" customWidth="1"/>
    <col min="8921" max="8921" width="6.21875" customWidth="1"/>
    <col min="8922" max="8922" width="7.21875" customWidth="1"/>
    <col min="8923" max="8923" width="4.77734375" customWidth="1"/>
    <col min="8924" max="8924" width="6.21875" customWidth="1"/>
    <col min="8925" max="8925" width="6" customWidth="1"/>
    <col min="8926" max="8926" width="7.77734375" customWidth="1"/>
    <col min="8927" max="8927" width="3.77734375" customWidth="1"/>
    <col min="8928" max="8928" width="7" customWidth="1"/>
    <col min="8929" max="8929" width="6.5546875" customWidth="1"/>
    <col min="8930" max="8930" width="7.77734375" customWidth="1"/>
    <col min="8931" max="8931" width="5" customWidth="1"/>
    <col min="8932" max="8932" width="6.88671875" customWidth="1"/>
    <col min="8933" max="8933" width="6.21875" customWidth="1"/>
    <col min="8934" max="8934" width="7.77734375" customWidth="1"/>
    <col min="8935" max="8935" width="4.5546875" customWidth="1"/>
    <col min="8936" max="8936" width="3" customWidth="1"/>
    <col min="8937" max="8937" width="4.44140625" customWidth="1"/>
    <col min="8938" max="8938" width="5.21875" customWidth="1"/>
    <col min="8939" max="8939" width="6.77734375" customWidth="1"/>
    <col min="8940" max="8940" width="2.5546875" customWidth="1"/>
    <col min="8941" max="8959" width="0.5546875" customWidth="1"/>
    <col min="8960" max="8960" width="2.77734375" customWidth="1"/>
    <col min="8961" max="8961" width="2.5546875" customWidth="1"/>
    <col min="8962" max="8962" width="5" customWidth="1"/>
    <col min="8965" max="8965" width="5.109375" customWidth="1"/>
    <col min="8966" max="8966" width="8.21875" customWidth="1"/>
    <col min="8967" max="8967" width="11.33203125" customWidth="1"/>
    <col min="8968" max="8968" width="3.77734375" customWidth="1"/>
    <col min="8969" max="8969" width="4.77734375" customWidth="1"/>
    <col min="8970" max="8970" width="3.44140625" customWidth="1"/>
    <col min="8971" max="8972" width="4.77734375" customWidth="1"/>
    <col min="8973" max="8973" width="5.5546875" customWidth="1"/>
    <col min="8974" max="8974" width="4.77734375" customWidth="1"/>
    <col min="8975" max="8975" width="5.77734375" customWidth="1"/>
    <col min="8976" max="8976" width="6" customWidth="1"/>
    <col min="8977" max="8977" width="4.21875" customWidth="1"/>
    <col min="8978" max="8979" width="4.77734375" customWidth="1"/>
    <col min="8980" max="8980" width="7.33203125" customWidth="1"/>
    <col min="8981" max="8983" width="4.77734375" customWidth="1"/>
    <col min="8984" max="8984" width="5.88671875" customWidth="1"/>
    <col min="8985" max="8985" width="3.77734375" customWidth="1"/>
    <col min="8986" max="8987" width="4.77734375" customWidth="1"/>
    <col min="8988" max="8988" width="6.33203125" customWidth="1"/>
    <col min="8989" max="8989" width="3.77734375" customWidth="1"/>
    <col min="8990" max="8991" width="4.77734375" customWidth="1"/>
    <col min="8992" max="8992" width="5" customWidth="1"/>
    <col min="8993" max="8995" width="4.77734375" customWidth="1"/>
    <col min="8996" max="8996" width="5.44140625" customWidth="1"/>
    <col min="8997" max="8997" width="3.44140625" customWidth="1"/>
    <col min="8998" max="8999" width="4.77734375" customWidth="1"/>
    <col min="9000" max="9000" width="5.5546875" customWidth="1"/>
    <col min="9001" max="9002" width="3.77734375" customWidth="1"/>
    <col min="9003" max="9003" width="3.33203125" customWidth="1"/>
    <col min="9004" max="9004" width="4.33203125" customWidth="1"/>
    <col min="9005" max="9006" width="3.21875" customWidth="1"/>
    <col min="9007" max="9007" width="4.77734375" customWidth="1"/>
    <col min="9008" max="9008" width="4.6640625" customWidth="1"/>
    <col min="9009" max="9009" width="3.6640625" customWidth="1"/>
    <col min="9010" max="9010" width="3.5546875" customWidth="1"/>
    <col min="9011" max="9011" width="4.77734375" customWidth="1"/>
    <col min="9012" max="9012" width="3.6640625" customWidth="1"/>
    <col min="9013" max="9013" width="4.33203125" customWidth="1"/>
    <col min="9014" max="9014" width="3.44140625" customWidth="1"/>
    <col min="9015" max="9015" width="4.77734375" customWidth="1"/>
    <col min="9016" max="9016" width="5.5546875" customWidth="1"/>
    <col min="9017" max="9017" width="6.77734375" customWidth="1"/>
    <col min="9018" max="9018" width="3.77734375" customWidth="1"/>
    <col min="9019" max="9019" width="7.21875" customWidth="1"/>
    <col min="9020" max="9020" width="3.77734375" customWidth="1"/>
    <col min="9021" max="9021" width="10.33203125" customWidth="1"/>
    <col min="9022" max="9022" width="8.77734375" customWidth="1"/>
    <col min="9023" max="9023" width="8.21875" customWidth="1"/>
    <col min="9024" max="9024" width="7.77734375" customWidth="1"/>
    <col min="9025" max="9025" width="10.77734375" customWidth="1"/>
    <col min="9026" max="9026" width="10.33203125" customWidth="1"/>
    <col min="9027" max="9027" width="6" customWidth="1"/>
    <col min="9031" max="9037" width="1.6640625" customWidth="1"/>
    <col min="9038" max="9038" width="2.21875" customWidth="1"/>
    <col min="9039" max="9039" width="2.6640625" customWidth="1"/>
    <col min="9040" max="9040" width="4.77734375" customWidth="1"/>
    <col min="9041" max="9041" width="11.5546875" customWidth="1"/>
    <col min="9043" max="9043" width="4.109375" customWidth="1"/>
    <col min="9044" max="9044" width="8.109375" customWidth="1"/>
    <col min="9045" max="9045" width="10.5546875" customWidth="1"/>
    <col min="9064" max="9064" width="5.6640625" customWidth="1"/>
    <col min="9065" max="9065" width="6.6640625" customWidth="1"/>
    <col min="9066" max="9066" width="8.33203125" customWidth="1"/>
    <col min="9068" max="9068" width="6.6640625" customWidth="1"/>
    <col min="9096" max="9096" width="4.21875" customWidth="1"/>
    <col min="9097" max="9097" width="4.5546875" customWidth="1"/>
    <col min="9098" max="9098" width="5.6640625" customWidth="1"/>
    <col min="9099" max="9099" width="3.77734375" customWidth="1"/>
    <col min="9100" max="9101" width="5.109375" customWidth="1"/>
    <col min="9102" max="9102" width="4.77734375" customWidth="1"/>
    <col min="9103" max="9103" width="4.5546875" customWidth="1"/>
    <col min="9112" max="9112" width="7.77734375" customWidth="1"/>
    <col min="9113" max="9113" width="5.44140625" customWidth="1"/>
    <col min="9114" max="9114" width="5.77734375" customWidth="1"/>
    <col min="9116" max="9116" width="9.5546875" customWidth="1"/>
    <col min="9117" max="9117" width="3.77734375" customWidth="1"/>
    <col min="9118" max="9118" width="8.44140625" customWidth="1"/>
    <col min="9119" max="9119" width="12.21875" customWidth="1"/>
    <col min="9120" max="9120" width="5" customWidth="1"/>
    <col min="9121" max="9121" width="5.77734375" customWidth="1"/>
    <col min="9122" max="9122" width="4.21875" customWidth="1"/>
    <col min="9123" max="9123" width="5.21875" customWidth="1"/>
    <col min="9124" max="9124" width="5.44140625" customWidth="1"/>
    <col min="9125" max="9125" width="7.5546875" customWidth="1"/>
    <col min="9126" max="9126" width="4" customWidth="1"/>
    <col min="9127" max="9127" width="4.21875" customWidth="1"/>
    <col min="9128" max="9128" width="3.5546875" customWidth="1"/>
    <col min="9129" max="9129" width="3.6640625" customWidth="1"/>
    <col min="9130" max="9130" width="3.77734375" customWidth="1"/>
    <col min="9131" max="9131" width="3.6640625" customWidth="1"/>
    <col min="9132" max="9132" width="3.44140625" customWidth="1"/>
    <col min="9133" max="9133" width="3.5546875" customWidth="1"/>
    <col min="9134" max="9134" width="3.77734375" customWidth="1"/>
    <col min="9135" max="9135" width="3.44140625" customWidth="1"/>
    <col min="9136" max="9136" width="2.77734375" customWidth="1"/>
    <col min="9137" max="9137" width="3.21875" customWidth="1"/>
    <col min="9138" max="9138" width="2" customWidth="1"/>
    <col min="9139" max="9139" width="2.5546875" customWidth="1"/>
    <col min="9140" max="9140" width="5.21875" customWidth="1"/>
    <col min="9141" max="9141" width="13.21875" customWidth="1"/>
    <col min="9142" max="9142" width="15.44140625" customWidth="1"/>
    <col min="9143" max="9143" width="3.77734375" customWidth="1"/>
    <col min="9144" max="9144" width="6.77734375" customWidth="1"/>
    <col min="9145" max="9145" width="12.21875" customWidth="1"/>
    <col min="9146" max="9146" width="3.77734375" customWidth="1"/>
    <col min="9147" max="9148" width="3.21875" customWidth="1"/>
    <col min="9149" max="9149" width="2.77734375" customWidth="1"/>
    <col min="9150" max="9150" width="4.77734375" customWidth="1"/>
    <col min="9151" max="9151" width="6.21875" customWidth="1"/>
    <col min="9152" max="9152" width="6.109375" customWidth="1"/>
    <col min="9153" max="9153" width="5.6640625" customWidth="1"/>
    <col min="9154" max="9154" width="7.44140625" customWidth="1"/>
    <col min="9155" max="9155" width="4.77734375" customWidth="1"/>
    <col min="9156" max="9156" width="7" customWidth="1"/>
    <col min="9157" max="9157" width="5.5546875" customWidth="1"/>
    <col min="9158" max="9158" width="7.77734375" customWidth="1"/>
    <col min="9159" max="9159" width="3.77734375" customWidth="1"/>
    <col min="9160" max="9160" width="6" customWidth="1"/>
    <col min="9161" max="9161" width="5.77734375" customWidth="1"/>
    <col min="9162" max="9162" width="8" customWidth="1"/>
    <col min="9163" max="9163" width="3.77734375" customWidth="1"/>
    <col min="9164" max="9164" width="6.88671875" customWidth="1"/>
    <col min="9165" max="9165" width="5.77734375" customWidth="1"/>
    <col min="9166" max="9166" width="7.21875" customWidth="1"/>
    <col min="9167" max="9167" width="3.88671875" customWidth="1"/>
    <col min="9168" max="9168" width="7.21875" customWidth="1"/>
    <col min="9169" max="9169" width="6.6640625" customWidth="1"/>
    <col min="9170" max="9170" width="8" customWidth="1"/>
    <col min="9171" max="9171" width="3.77734375" customWidth="1"/>
    <col min="9172" max="9172" width="6" customWidth="1"/>
    <col min="9173" max="9173" width="6.77734375" customWidth="1"/>
    <col min="9174" max="9174" width="8.21875" customWidth="1"/>
    <col min="9175" max="9175" width="3.77734375" customWidth="1"/>
    <col min="9176" max="9176" width="6.33203125" customWidth="1"/>
    <col min="9177" max="9177" width="6.21875" customWidth="1"/>
    <col min="9178" max="9178" width="7.21875" customWidth="1"/>
    <col min="9179" max="9179" width="4.77734375" customWidth="1"/>
    <col min="9180" max="9180" width="6.21875" customWidth="1"/>
    <col min="9181" max="9181" width="6" customWidth="1"/>
    <col min="9182" max="9182" width="7.77734375" customWidth="1"/>
    <col min="9183" max="9183" width="3.77734375" customWidth="1"/>
    <col min="9184" max="9184" width="7" customWidth="1"/>
    <col min="9185" max="9185" width="6.5546875" customWidth="1"/>
    <col min="9186" max="9186" width="7.77734375" customWidth="1"/>
    <col min="9187" max="9187" width="5" customWidth="1"/>
    <col min="9188" max="9188" width="6.88671875" customWidth="1"/>
    <col min="9189" max="9189" width="6.21875" customWidth="1"/>
    <col min="9190" max="9190" width="7.77734375" customWidth="1"/>
    <col min="9191" max="9191" width="4.5546875" customWidth="1"/>
    <col min="9192" max="9192" width="3" customWidth="1"/>
    <col min="9193" max="9193" width="4.44140625" customWidth="1"/>
    <col min="9194" max="9194" width="5.21875" customWidth="1"/>
    <col min="9195" max="9195" width="6.77734375" customWidth="1"/>
    <col min="9196" max="9196" width="2.5546875" customWidth="1"/>
    <col min="9197" max="9215" width="0.5546875" customWidth="1"/>
    <col min="9216" max="9216" width="2.77734375" customWidth="1"/>
    <col min="9217" max="9217" width="2.5546875" customWidth="1"/>
    <col min="9218" max="9218" width="5" customWidth="1"/>
    <col min="9221" max="9221" width="5.109375" customWidth="1"/>
    <col min="9222" max="9222" width="8.21875" customWidth="1"/>
    <col min="9223" max="9223" width="11.33203125" customWidth="1"/>
    <col min="9224" max="9224" width="3.77734375" customWidth="1"/>
    <col min="9225" max="9225" width="4.77734375" customWidth="1"/>
    <col min="9226" max="9226" width="3.44140625" customWidth="1"/>
    <col min="9227" max="9228" width="4.77734375" customWidth="1"/>
    <col min="9229" max="9229" width="5.5546875" customWidth="1"/>
    <col min="9230" max="9230" width="4.77734375" customWidth="1"/>
    <col min="9231" max="9231" width="5.77734375" customWidth="1"/>
    <col min="9232" max="9232" width="6" customWidth="1"/>
    <col min="9233" max="9233" width="4.21875" customWidth="1"/>
    <col min="9234" max="9235" width="4.77734375" customWidth="1"/>
    <col min="9236" max="9236" width="7.33203125" customWidth="1"/>
    <col min="9237" max="9239" width="4.77734375" customWidth="1"/>
    <col min="9240" max="9240" width="5.88671875" customWidth="1"/>
    <col min="9241" max="9241" width="3.77734375" customWidth="1"/>
    <col min="9242" max="9243" width="4.77734375" customWidth="1"/>
    <col min="9244" max="9244" width="6.33203125" customWidth="1"/>
    <col min="9245" max="9245" width="3.77734375" customWidth="1"/>
    <col min="9246" max="9247" width="4.77734375" customWidth="1"/>
    <col min="9248" max="9248" width="5" customWidth="1"/>
    <col min="9249" max="9251" width="4.77734375" customWidth="1"/>
    <col min="9252" max="9252" width="5.44140625" customWidth="1"/>
    <col min="9253" max="9253" width="3.44140625" customWidth="1"/>
    <col min="9254" max="9255" width="4.77734375" customWidth="1"/>
    <col min="9256" max="9256" width="5.5546875" customWidth="1"/>
    <col min="9257" max="9258" width="3.77734375" customWidth="1"/>
    <col min="9259" max="9259" width="3.33203125" customWidth="1"/>
    <col min="9260" max="9260" width="4.33203125" customWidth="1"/>
    <col min="9261" max="9262" width="3.21875" customWidth="1"/>
    <col min="9263" max="9263" width="4.77734375" customWidth="1"/>
    <col min="9264" max="9264" width="4.6640625" customWidth="1"/>
    <col min="9265" max="9265" width="3.6640625" customWidth="1"/>
    <col min="9266" max="9266" width="3.5546875" customWidth="1"/>
    <col min="9267" max="9267" width="4.77734375" customWidth="1"/>
    <col min="9268" max="9268" width="3.6640625" customWidth="1"/>
    <col min="9269" max="9269" width="4.33203125" customWidth="1"/>
    <col min="9270" max="9270" width="3.44140625" customWidth="1"/>
    <col min="9271" max="9271" width="4.77734375" customWidth="1"/>
    <col min="9272" max="9272" width="5.5546875" customWidth="1"/>
    <col min="9273" max="9273" width="6.77734375" customWidth="1"/>
    <col min="9274" max="9274" width="3.77734375" customWidth="1"/>
    <col min="9275" max="9275" width="7.21875" customWidth="1"/>
    <col min="9276" max="9276" width="3.77734375" customWidth="1"/>
    <col min="9277" max="9277" width="10.33203125" customWidth="1"/>
    <col min="9278" max="9278" width="8.77734375" customWidth="1"/>
    <col min="9279" max="9279" width="8.21875" customWidth="1"/>
    <col min="9280" max="9280" width="7.77734375" customWidth="1"/>
    <col min="9281" max="9281" width="10.77734375" customWidth="1"/>
    <col min="9282" max="9282" width="10.33203125" customWidth="1"/>
    <col min="9283" max="9283" width="6" customWidth="1"/>
    <col min="9287" max="9293" width="1.6640625" customWidth="1"/>
    <col min="9294" max="9294" width="2.21875" customWidth="1"/>
    <col min="9295" max="9295" width="2.6640625" customWidth="1"/>
    <col min="9296" max="9296" width="4.77734375" customWidth="1"/>
    <col min="9297" max="9297" width="11.5546875" customWidth="1"/>
    <col min="9299" max="9299" width="4.109375" customWidth="1"/>
    <col min="9300" max="9300" width="8.109375" customWidth="1"/>
    <col min="9301" max="9301" width="10.5546875" customWidth="1"/>
    <col min="9320" max="9320" width="5.6640625" customWidth="1"/>
    <col min="9321" max="9321" width="6.6640625" customWidth="1"/>
    <col min="9322" max="9322" width="8.33203125" customWidth="1"/>
    <col min="9324" max="9324" width="6.6640625" customWidth="1"/>
    <col min="9352" max="9352" width="4.21875" customWidth="1"/>
    <col min="9353" max="9353" width="4.5546875" customWidth="1"/>
    <col min="9354" max="9354" width="5.6640625" customWidth="1"/>
    <col min="9355" max="9355" width="3.77734375" customWidth="1"/>
    <col min="9356" max="9357" width="5.109375" customWidth="1"/>
    <col min="9358" max="9358" width="4.77734375" customWidth="1"/>
    <col min="9359" max="9359" width="4.5546875" customWidth="1"/>
    <col min="9368" max="9368" width="7.77734375" customWidth="1"/>
    <col min="9369" max="9369" width="5.44140625" customWidth="1"/>
    <col min="9370" max="9370" width="5.77734375" customWidth="1"/>
    <col min="9372" max="9372" width="9.5546875" customWidth="1"/>
    <col min="9373" max="9373" width="3.77734375" customWidth="1"/>
    <col min="9374" max="9374" width="8.44140625" customWidth="1"/>
    <col min="9375" max="9375" width="12.21875" customWidth="1"/>
    <col min="9376" max="9376" width="5" customWidth="1"/>
    <col min="9377" max="9377" width="5.77734375" customWidth="1"/>
    <col min="9378" max="9378" width="4.21875" customWidth="1"/>
    <col min="9379" max="9379" width="5.21875" customWidth="1"/>
    <col min="9380" max="9380" width="5.44140625" customWidth="1"/>
    <col min="9381" max="9381" width="7.5546875" customWidth="1"/>
    <col min="9382" max="9382" width="4" customWidth="1"/>
    <col min="9383" max="9383" width="4.21875" customWidth="1"/>
    <col min="9384" max="9384" width="3.5546875" customWidth="1"/>
    <col min="9385" max="9385" width="3.6640625" customWidth="1"/>
    <col min="9386" max="9386" width="3.77734375" customWidth="1"/>
    <col min="9387" max="9387" width="3.6640625" customWidth="1"/>
    <col min="9388" max="9388" width="3.44140625" customWidth="1"/>
    <col min="9389" max="9389" width="3.5546875" customWidth="1"/>
    <col min="9390" max="9390" width="3.77734375" customWidth="1"/>
    <col min="9391" max="9391" width="3.44140625" customWidth="1"/>
    <col min="9392" max="9392" width="2.77734375" customWidth="1"/>
    <col min="9393" max="9393" width="3.21875" customWidth="1"/>
    <col min="9394" max="9394" width="2" customWidth="1"/>
    <col min="9395" max="9395" width="2.5546875" customWidth="1"/>
    <col min="9396" max="9396" width="5.21875" customWidth="1"/>
    <col min="9397" max="9397" width="13.21875" customWidth="1"/>
    <col min="9398" max="9398" width="15.44140625" customWidth="1"/>
    <col min="9399" max="9399" width="3.77734375" customWidth="1"/>
    <col min="9400" max="9400" width="6.77734375" customWidth="1"/>
    <col min="9401" max="9401" width="12.21875" customWidth="1"/>
    <col min="9402" max="9402" width="3.77734375" customWidth="1"/>
    <col min="9403" max="9404" width="3.21875" customWidth="1"/>
    <col min="9405" max="9405" width="2.77734375" customWidth="1"/>
    <col min="9406" max="9406" width="4.77734375" customWidth="1"/>
    <col min="9407" max="9407" width="6.21875" customWidth="1"/>
    <col min="9408" max="9408" width="6.109375" customWidth="1"/>
    <col min="9409" max="9409" width="5.6640625" customWidth="1"/>
    <col min="9410" max="9410" width="7.44140625" customWidth="1"/>
    <col min="9411" max="9411" width="4.77734375" customWidth="1"/>
    <col min="9412" max="9412" width="7" customWidth="1"/>
    <col min="9413" max="9413" width="5.5546875" customWidth="1"/>
    <col min="9414" max="9414" width="7.77734375" customWidth="1"/>
    <col min="9415" max="9415" width="3.77734375" customWidth="1"/>
    <col min="9416" max="9416" width="6" customWidth="1"/>
    <col min="9417" max="9417" width="5.77734375" customWidth="1"/>
    <col min="9418" max="9418" width="8" customWidth="1"/>
    <col min="9419" max="9419" width="3.77734375" customWidth="1"/>
    <col min="9420" max="9420" width="6.88671875" customWidth="1"/>
    <col min="9421" max="9421" width="5.77734375" customWidth="1"/>
    <col min="9422" max="9422" width="7.21875" customWidth="1"/>
    <col min="9423" max="9423" width="3.88671875" customWidth="1"/>
    <col min="9424" max="9424" width="7.21875" customWidth="1"/>
    <col min="9425" max="9425" width="6.6640625" customWidth="1"/>
    <col min="9426" max="9426" width="8" customWidth="1"/>
    <col min="9427" max="9427" width="3.77734375" customWidth="1"/>
    <col min="9428" max="9428" width="6" customWidth="1"/>
    <col min="9429" max="9429" width="6.77734375" customWidth="1"/>
    <col min="9430" max="9430" width="8.21875" customWidth="1"/>
    <col min="9431" max="9431" width="3.77734375" customWidth="1"/>
    <col min="9432" max="9432" width="6.33203125" customWidth="1"/>
    <col min="9433" max="9433" width="6.21875" customWidth="1"/>
    <col min="9434" max="9434" width="7.21875" customWidth="1"/>
    <col min="9435" max="9435" width="4.77734375" customWidth="1"/>
    <col min="9436" max="9436" width="6.21875" customWidth="1"/>
    <col min="9437" max="9437" width="6" customWidth="1"/>
    <col min="9438" max="9438" width="7.77734375" customWidth="1"/>
    <col min="9439" max="9439" width="3.77734375" customWidth="1"/>
    <col min="9440" max="9440" width="7" customWidth="1"/>
    <col min="9441" max="9441" width="6.5546875" customWidth="1"/>
    <col min="9442" max="9442" width="7.77734375" customWidth="1"/>
    <col min="9443" max="9443" width="5" customWidth="1"/>
    <col min="9444" max="9444" width="6.88671875" customWidth="1"/>
    <col min="9445" max="9445" width="6.21875" customWidth="1"/>
    <col min="9446" max="9446" width="7.77734375" customWidth="1"/>
    <col min="9447" max="9447" width="4.5546875" customWidth="1"/>
    <col min="9448" max="9448" width="3" customWidth="1"/>
    <col min="9449" max="9449" width="4.44140625" customWidth="1"/>
    <col min="9450" max="9450" width="5.21875" customWidth="1"/>
    <col min="9451" max="9451" width="6.77734375" customWidth="1"/>
    <col min="9452" max="9452" width="2.5546875" customWidth="1"/>
    <col min="9453" max="9471" width="0.5546875" customWidth="1"/>
    <col min="9472" max="9472" width="2.77734375" customWidth="1"/>
    <col min="9473" max="9473" width="2.5546875" customWidth="1"/>
    <col min="9474" max="9474" width="5" customWidth="1"/>
    <col min="9477" max="9477" width="5.109375" customWidth="1"/>
    <col min="9478" max="9478" width="8.21875" customWidth="1"/>
    <col min="9479" max="9479" width="11.33203125" customWidth="1"/>
    <col min="9480" max="9480" width="3.77734375" customWidth="1"/>
    <col min="9481" max="9481" width="4.77734375" customWidth="1"/>
    <col min="9482" max="9482" width="3.44140625" customWidth="1"/>
    <col min="9483" max="9484" width="4.77734375" customWidth="1"/>
    <col min="9485" max="9485" width="5.5546875" customWidth="1"/>
    <col min="9486" max="9486" width="4.77734375" customWidth="1"/>
    <col min="9487" max="9487" width="5.77734375" customWidth="1"/>
    <col min="9488" max="9488" width="6" customWidth="1"/>
    <col min="9489" max="9489" width="4.21875" customWidth="1"/>
    <col min="9490" max="9491" width="4.77734375" customWidth="1"/>
    <col min="9492" max="9492" width="7.33203125" customWidth="1"/>
    <col min="9493" max="9495" width="4.77734375" customWidth="1"/>
    <col min="9496" max="9496" width="5.88671875" customWidth="1"/>
    <col min="9497" max="9497" width="3.77734375" customWidth="1"/>
    <col min="9498" max="9499" width="4.77734375" customWidth="1"/>
    <col min="9500" max="9500" width="6.33203125" customWidth="1"/>
    <col min="9501" max="9501" width="3.77734375" customWidth="1"/>
    <col min="9502" max="9503" width="4.77734375" customWidth="1"/>
    <col min="9504" max="9504" width="5" customWidth="1"/>
    <col min="9505" max="9507" width="4.77734375" customWidth="1"/>
    <col min="9508" max="9508" width="5.44140625" customWidth="1"/>
    <col min="9509" max="9509" width="3.44140625" customWidth="1"/>
    <col min="9510" max="9511" width="4.77734375" customWidth="1"/>
    <col min="9512" max="9512" width="5.5546875" customWidth="1"/>
    <col min="9513" max="9514" width="3.77734375" customWidth="1"/>
    <col min="9515" max="9515" width="3.33203125" customWidth="1"/>
    <col min="9516" max="9516" width="4.33203125" customWidth="1"/>
    <col min="9517" max="9518" width="3.21875" customWidth="1"/>
    <col min="9519" max="9519" width="4.77734375" customWidth="1"/>
    <col min="9520" max="9520" width="4.6640625" customWidth="1"/>
    <col min="9521" max="9521" width="3.6640625" customWidth="1"/>
    <col min="9522" max="9522" width="3.5546875" customWidth="1"/>
    <col min="9523" max="9523" width="4.77734375" customWidth="1"/>
    <col min="9524" max="9524" width="3.6640625" customWidth="1"/>
    <col min="9525" max="9525" width="4.33203125" customWidth="1"/>
    <col min="9526" max="9526" width="3.44140625" customWidth="1"/>
    <col min="9527" max="9527" width="4.77734375" customWidth="1"/>
    <col min="9528" max="9528" width="5.5546875" customWidth="1"/>
    <col min="9529" max="9529" width="6.77734375" customWidth="1"/>
    <col min="9530" max="9530" width="3.77734375" customWidth="1"/>
    <col min="9531" max="9531" width="7.21875" customWidth="1"/>
    <col min="9532" max="9532" width="3.77734375" customWidth="1"/>
    <col min="9533" max="9533" width="10.33203125" customWidth="1"/>
    <col min="9534" max="9534" width="8.77734375" customWidth="1"/>
    <col min="9535" max="9535" width="8.21875" customWidth="1"/>
    <col min="9536" max="9536" width="7.77734375" customWidth="1"/>
    <col min="9537" max="9537" width="10.77734375" customWidth="1"/>
    <col min="9538" max="9538" width="10.33203125" customWidth="1"/>
    <col min="9539" max="9539" width="6" customWidth="1"/>
    <col min="9543" max="9549" width="1.6640625" customWidth="1"/>
    <col min="9550" max="9550" width="2.21875" customWidth="1"/>
    <col min="9551" max="9551" width="2.6640625" customWidth="1"/>
    <col min="9552" max="9552" width="4.77734375" customWidth="1"/>
    <col min="9553" max="9553" width="11.5546875" customWidth="1"/>
    <col min="9555" max="9555" width="4.109375" customWidth="1"/>
    <col min="9556" max="9556" width="8.109375" customWidth="1"/>
    <col min="9557" max="9557" width="10.5546875" customWidth="1"/>
    <col min="9576" max="9576" width="5.6640625" customWidth="1"/>
    <col min="9577" max="9577" width="6.6640625" customWidth="1"/>
    <col min="9578" max="9578" width="8.33203125" customWidth="1"/>
    <col min="9580" max="9580" width="6.6640625" customWidth="1"/>
    <col min="9608" max="9608" width="4.21875" customWidth="1"/>
    <col min="9609" max="9609" width="4.5546875" customWidth="1"/>
    <col min="9610" max="9610" width="5.6640625" customWidth="1"/>
    <col min="9611" max="9611" width="3.77734375" customWidth="1"/>
    <col min="9612" max="9613" width="5.109375" customWidth="1"/>
    <col min="9614" max="9614" width="4.77734375" customWidth="1"/>
    <col min="9615" max="9615" width="4.5546875" customWidth="1"/>
    <col min="9624" max="9624" width="7.77734375" customWidth="1"/>
    <col min="9625" max="9625" width="5.44140625" customWidth="1"/>
    <col min="9626" max="9626" width="5.77734375" customWidth="1"/>
    <col min="9628" max="9628" width="9.5546875" customWidth="1"/>
    <col min="9629" max="9629" width="3.77734375" customWidth="1"/>
    <col min="9630" max="9630" width="8.44140625" customWidth="1"/>
    <col min="9631" max="9631" width="12.21875" customWidth="1"/>
    <col min="9632" max="9632" width="5" customWidth="1"/>
    <col min="9633" max="9633" width="5.77734375" customWidth="1"/>
    <col min="9634" max="9634" width="4.21875" customWidth="1"/>
    <col min="9635" max="9635" width="5.21875" customWidth="1"/>
    <col min="9636" max="9636" width="5.44140625" customWidth="1"/>
    <col min="9637" max="9637" width="7.5546875" customWidth="1"/>
    <col min="9638" max="9638" width="4" customWidth="1"/>
    <col min="9639" max="9639" width="4.21875" customWidth="1"/>
    <col min="9640" max="9640" width="3.5546875" customWidth="1"/>
    <col min="9641" max="9641" width="3.6640625" customWidth="1"/>
    <col min="9642" max="9642" width="3.77734375" customWidth="1"/>
    <col min="9643" max="9643" width="3.6640625" customWidth="1"/>
    <col min="9644" max="9644" width="3.44140625" customWidth="1"/>
    <col min="9645" max="9645" width="3.5546875" customWidth="1"/>
    <col min="9646" max="9646" width="3.77734375" customWidth="1"/>
    <col min="9647" max="9647" width="3.44140625" customWidth="1"/>
    <col min="9648" max="9648" width="2.77734375" customWidth="1"/>
    <col min="9649" max="9649" width="3.21875" customWidth="1"/>
    <col min="9650" max="9650" width="2" customWidth="1"/>
    <col min="9651" max="9651" width="2.5546875" customWidth="1"/>
    <col min="9652" max="9652" width="5.21875" customWidth="1"/>
    <col min="9653" max="9653" width="13.21875" customWidth="1"/>
    <col min="9654" max="9654" width="15.44140625" customWidth="1"/>
    <col min="9655" max="9655" width="3.77734375" customWidth="1"/>
    <col min="9656" max="9656" width="6.77734375" customWidth="1"/>
    <col min="9657" max="9657" width="12.21875" customWidth="1"/>
    <col min="9658" max="9658" width="3.77734375" customWidth="1"/>
    <col min="9659" max="9660" width="3.21875" customWidth="1"/>
    <col min="9661" max="9661" width="2.77734375" customWidth="1"/>
    <col min="9662" max="9662" width="4.77734375" customWidth="1"/>
    <col min="9663" max="9663" width="6.21875" customWidth="1"/>
    <col min="9664" max="9664" width="6.109375" customWidth="1"/>
    <col min="9665" max="9665" width="5.6640625" customWidth="1"/>
    <col min="9666" max="9666" width="7.44140625" customWidth="1"/>
    <col min="9667" max="9667" width="4.77734375" customWidth="1"/>
    <col min="9668" max="9668" width="7" customWidth="1"/>
    <col min="9669" max="9669" width="5.5546875" customWidth="1"/>
    <col min="9670" max="9670" width="7.77734375" customWidth="1"/>
    <col min="9671" max="9671" width="3.77734375" customWidth="1"/>
    <col min="9672" max="9672" width="6" customWidth="1"/>
    <col min="9673" max="9673" width="5.77734375" customWidth="1"/>
    <col min="9674" max="9674" width="8" customWidth="1"/>
    <col min="9675" max="9675" width="3.77734375" customWidth="1"/>
    <col min="9676" max="9676" width="6.88671875" customWidth="1"/>
    <col min="9677" max="9677" width="5.77734375" customWidth="1"/>
    <col min="9678" max="9678" width="7.21875" customWidth="1"/>
    <col min="9679" max="9679" width="3.88671875" customWidth="1"/>
    <col min="9680" max="9680" width="7.21875" customWidth="1"/>
    <col min="9681" max="9681" width="6.6640625" customWidth="1"/>
    <col min="9682" max="9682" width="8" customWidth="1"/>
    <col min="9683" max="9683" width="3.77734375" customWidth="1"/>
    <col min="9684" max="9684" width="6" customWidth="1"/>
    <col min="9685" max="9685" width="6.77734375" customWidth="1"/>
    <col min="9686" max="9686" width="8.21875" customWidth="1"/>
    <col min="9687" max="9687" width="3.77734375" customWidth="1"/>
    <col min="9688" max="9688" width="6.33203125" customWidth="1"/>
    <col min="9689" max="9689" width="6.21875" customWidth="1"/>
    <col min="9690" max="9690" width="7.21875" customWidth="1"/>
    <col min="9691" max="9691" width="4.77734375" customWidth="1"/>
    <col min="9692" max="9692" width="6.21875" customWidth="1"/>
    <col min="9693" max="9693" width="6" customWidth="1"/>
    <col min="9694" max="9694" width="7.77734375" customWidth="1"/>
    <col min="9695" max="9695" width="3.77734375" customWidth="1"/>
    <col min="9696" max="9696" width="7" customWidth="1"/>
    <col min="9697" max="9697" width="6.5546875" customWidth="1"/>
    <col min="9698" max="9698" width="7.77734375" customWidth="1"/>
    <col min="9699" max="9699" width="5" customWidth="1"/>
    <col min="9700" max="9700" width="6.88671875" customWidth="1"/>
    <col min="9701" max="9701" width="6.21875" customWidth="1"/>
    <col min="9702" max="9702" width="7.77734375" customWidth="1"/>
    <col min="9703" max="9703" width="4.5546875" customWidth="1"/>
    <col min="9704" max="9704" width="3" customWidth="1"/>
    <col min="9705" max="9705" width="4.44140625" customWidth="1"/>
    <col min="9706" max="9706" width="5.21875" customWidth="1"/>
    <col min="9707" max="9707" width="6.77734375" customWidth="1"/>
    <col min="9708" max="9708" width="2.5546875" customWidth="1"/>
    <col min="9709" max="9727" width="0.5546875" customWidth="1"/>
    <col min="9728" max="9728" width="2.77734375" customWidth="1"/>
    <col min="9729" max="9729" width="2.5546875" customWidth="1"/>
    <col min="9730" max="9730" width="5" customWidth="1"/>
    <col min="9733" max="9733" width="5.109375" customWidth="1"/>
    <col min="9734" max="9734" width="8.21875" customWidth="1"/>
    <col min="9735" max="9735" width="11.33203125" customWidth="1"/>
    <col min="9736" max="9736" width="3.77734375" customWidth="1"/>
    <col min="9737" max="9737" width="4.77734375" customWidth="1"/>
    <col min="9738" max="9738" width="3.44140625" customWidth="1"/>
    <col min="9739" max="9740" width="4.77734375" customWidth="1"/>
    <col min="9741" max="9741" width="5.5546875" customWidth="1"/>
    <col min="9742" max="9742" width="4.77734375" customWidth="1"/>
    <col min="9743" max="9743" width="5.77734375" customWidth="1"/>
    <col min="9744" max="9744" width="6" customWidth="1"/>
    <col min="9745" max="9745" width="4.21875" customWidth="1"/>
    <col min="9746" max="9747" width="4.77734375" customWidth="1"/>
    <col min="9748" max="9748" width="7.33203125" customWidth="1"/>
    <col min="9749" max="9751" width="4.77734375" customWidth="1"/>
    <col min="9752" max="9752" width="5.88671875" customWidth="1"/>
    <col min="9753" max="9753" width="3.77734375" customWidth="1"/>
    <col min="9754" max="9755" width="4.77734375" customWidth="1"/>
    <col min="9756" max="9756" width="6.33203125" customWidth="1"/>
    <col min="9757" max="9757" width="3.77734375" customWidth="1"/>
    <col min="9758" max="9759" width="4.77734375" customWidth="1"/>
    <col min="9760" max="9760" width="5" customWidth="1"/>
    <col min="9761" max="9763" width="4.77734375" customWidth="1"/>
    <col min="9764" max="9764" width="5.44140625" customWidth="1"/>
    <col min="9765" max="9765" width="3.44140625" customWidth="1"/>
    <col min="9766" max="9767" width="4.77734375" customWidth="1"/>
    <col min="9768" max="9768" width="5.5546875" customWidth="1"/>
    <col min="9769" max="9770" width="3.77734375" customWidth="1"/>
    <col min="9771" max="9771" width="3.33203125" customWidth="1"/>
    <col min="9772" max="9772" width="4.33203125" customWidth="1"/>
    <col min="9773" max="9774" width="3.21875" customWidth="1"/>
    <col min="9775" max="9775" width="4.77734375" customWidth="1"/>
    <col min="9776" max="9776" width="4.6640625" customWidth="1"/>
    <col min="9777" max="9777" width="3.6640625" customWidth="1"/>
    <col min="9778" max="9778" width="3.5546875" customWidth="1"/>
    <col min="9779" max="9779" width="4.77734375" customWidth="1"/>
    <col min="9780" max="9780" width="3.6640625" customWidth="1"/>
    <col min="9781" max="9781" width="4.33203125" customWidth="1"/>
    <col min="9782" max="9782" width="3.44140625" customWidth="1"/>
    <col min="9783" max="9783" width="4.77734375" customWidth="1"/>
    <col min="9784" max="9784" width="5.5546875" customWidth="1"/>
    <col min="9785" max="9785" width="6.77734375" customWidth="1"/>
    <col min="9786" max="9786" width="3.77734375" customWidth="1"/>
    <col min="9787" max="9787" width="7.21875" customWidth="1"/>
    <col min="9788" max="9788" width="3.77734375" customWidth="1"/>
    <col min="9789" max="9789" width="10.33203125" customWidth="1"/>
    <col min="9790" max="9790" width="8.77734375" customWidth="1"/>
    <col min="9791" max="9791" width="8.21875" customWidth="1"/>
    <col min="9792" max="9792" width="7.77734375" customWidth="1"/>
    <col min="9793" max="9793" width="10.77734375" customWidth="1"/>
    <col min="9794" max="9794" width="10.33203125" customWidth="1"/>
    <col min="9795" max="9795" width="6" customWidth="1"/>
    <col min="9799" max="9805" width="1.6640625" customWidth="1"/>
    <col min="9806" max="9806" width="2.21875" customWidth="1"/>
    <col min="9807" max="9807" width="2.6640625" customWidth="1"/>
    <col min="9808" max="9808" width="4.77734375" customWidth="1"/>
    <col min="9809" max="9809" width="11.5546875" customWidth="1"/>
    <col min="9811" max="9811" width="4.109375" customWidth="1"/>
    <col min="9812" max="9812" width="8.109375" customWidth="1"/>
    <col min="9813" max="9813" width="10.5546875" customWidth="1"/>
    <col min="9832" max="9832" width="5.6640625" customWidth="1"/>
    <col min="9833" max="9833" width="6.6640625" customWidth="1"/>
    <col min="9834" max="9834" width="8.33203125" customWidth="1"/>
    <col min="9836" max="9836" width="6.6640625" customWidth="1"/>
    <col min="9864" max="9864" width="4.21875" customWidth="1"/>
    <col min="9865" max="9865" width="4.5546875" customWidth="1"/>
    <col min="9866" max="9866" width="5.6640625" customWidth="1"/>
    <col min="9867" max="9867" width="3.77734375" customWidth="1"/>
    <col min="9868" max="9869" width="5.109375" customWidth="1"/>
    <col min="9870" max="9870" width="4.77734375" customWidth="1"/>
    <col min="9871" max="9871" width="4.5546875" customWidth="1"/>
    <col min="9880" max="9880" width="7.77734375" customWidth="1"/>
    <col min="9881" max="9881" width="5.44140625" customWidth="1"/>
    <col min="9882" max="9882" width="5.77734375" customWidth="1"/>
    <col min="9884" max="9884" width="9.5546875" customWidth="1"/>
    <col min="9885" max="9885" width="3.77734375" customWidth="1"/>
    <col min="9886" max="9886" width="8.44140625" customWidth="1"/>
    <col min="9887" max="9887" width="12.21875" customWidth="1"/>
    <col min="9888" max="9888" width="5" customWidth="1"/>
    <col min="9889" max="9889" width="5.77734375" customWidth="1"/>
    <col min="9890" max="9890" width="4.21875" customWidth="1"/>
    <col min="9891" max="9891" width="5.21875" customWidth="1"/>
    <col min="9892" max="9892" width="5.44140625" customWidth="1"/>
    <col min="9893" max="9893" width="7.5546875" customWidth="1"/>
    <col min="9894" max="9894" width="4" customWidth="1"/>
    <col min="9895" max="9895" width="4.21875" customWidth="1"/>
    <col min="9896" max="9896" width="3.5546875" customWidth="1"/>
    <col min="9897" max="9897" width="3.6640625" customWidth="1"/>
    <col min="9898" max="9898" width="3.77734375" customWidth="1"/>
    <col min="9899" max="9899" width="3.6640625" customWidth="1"/>
    <col min="9900" max="9900" width="3.44140625" customWidth="1"/>
    <col min="9901" max="9901" width="3.5546875" customWidth="1"/>
    <col min="9902" max="9902" width="3.77734375" customWidth="1"/>
    <col min="9903" max="9903" width="3.44140625" customWidth="1"/>
    <col min="9904" max="9904" width="2.77734375" customWidth="1"/>
    <col min="9905" max="9905" width="3.21875" customWidth="1"/>
    <col min="9906" max="9906" width="2" customWidth="1"/>
    <col min="9907" max="9907" width="2.5546875" customWidth="1"/>
    <col min="9908" max="9908" width="5.21875" customWidth="1"/>
    <col min="9909" max="9909" width="13.21875" customWidth="1"/>
    <col min="9910" max="9910" width="15.44140625" customWidth="1"/>
    <col min="9911" max="9911" width="3.77734375" customWidth="1"/>
    <col min="9912" max="9912" width="6.77734375" customWidth="1"/>
    <col min="9913" max="9913" width="12.21875" customWidth="1"/>
    <col min="9914" max="9914" width="3.77734375" customWidth="1"/>
    <col min="9915" max="9916" width="3.21875" customWidth="1"/>
    <col min="9917" max="9917" width="2.77734375" customWidth="1"/>
    <col min="9918" max="9918" width="4.77734375" customWidth="1"/>
    <col min="9919" max="9919" width="6.21875" customWidth="1"/>
    <col min="9920" max="9920" width="6.109375" customWidth="1"/>
    <col min="9921" max="9921" width="5.6640625" customWidth="1"/>
    <col min="9922" max="9922" width="7.44140625" customWidth="1"/>
    <col min="9923" max="9923" width="4.77734375" customWidth="1"/>
    <col min="9924" max="9924" width="7" customWidth="1"/>
    <col min="9925" max="9925" width="5.5546875" customWidth="1"/>
    <col min="9926" max="9926" width="7.77734375" customWidth="1"/>
    <col min="9927" max="9927" width="3.77734375" customWidth="1"/>
    <col min="9928" max="9928" width="6" customWidth="1"/>
    <col min="9929" max="9929" width="5.77734375" customWidth="1"/>
    <col min="9930" max="9930" width="8" customWidth="1"/>
    <col min="9931" max="9931" width="3.77734375" customWidth="1"/>
    <col min="9932" max="9932" width="6.88671875" customWidth="1"/>
    <col min="9933" max="9933" width="5.77734375" customWidth="1"/>
    <col min="9934" max="9934" width="7.21875" customWidth="1"/>
    <col min="9935" max="9935" width="3.88671875" customWidth="1"/>
    <col min="9936" max="9936" width="7.21875" customWidth="1"/>
    <col min="9937" max="9937" width="6.6640625" customWidth="1"/>
    <col min="9938" max="9938" width="8" customWidth="1"/>
    <col min="9939" max="9939" width="3.77734375" customWidth="1"/>
    <col min="9940" max="9940" width="6" customWidth="1"/>
    <col min="9941" max="9941" width="6.77734375" customWidth="1"/>
    <col min="9942" max="9942" width="8.21875" customWidth="1"/>
    <col min="9943" max="9943" width="3.77734375" customWidth="1"/>
    <col min="9944" max="9944" width="6.33203125" customWidth="1"/>
    <col min="9945" max="9945" width="6.21875" customWidth="1"/>
    <col min="9946" max="9946" width="7.21875" customWidth="1"/>
    <col min="9947" max="9947" width="4.77734375" customWidth="1"/>
    <col min="9948" max="9948" width="6.21875" customWidth="1"/>
    <col min="9949" max="9949" width="6" customWidth="1"/>
    <col min="9950" max="9950" width="7.77734375" customWidth="1"/>
    <col min="9951" max="9951" width="3.77734375" customWidth="1"/>
    <col min="9952" max="9952" width="7" customWidth="1"/>
    <col min="9953" max="9953" width="6.5546875" customWidth="1"/>
    <col min="9954" max="9954" width="7.77734375" customWidth="1"/>
    <col min="9955" max="9955" width="5" customWidth="1"/>
    <col min="9956" max="9956" width="6.88671875" customWidth="1"/>
    <col min="9957" max="9957" width="6.21875" customWidth="1"/>
    <col min="9958" max="9958" width="7.77734375" customWidth="1"/>
    <col min="9959" max="9959" width="4.5546875" customWidth="1"/>
    <col min="9960" max="9960" width="3" customWidth="1"/>
    <col min="9961" max="9961" width="4.44140625" customWidth="1"/>
    <col min="9962" max="9962" width="5.21875" customWidth="1"/>
    <col min="9963" max="9963" width="6.77734375" customWidth="1"/>
    <col min="9964" max="9964" width="2.5546875" customWidth="1"/>
    <col min="9965" max="9983" width="0.5546875" customWidth="1"/>
    <col min="9984" max="9984" width="2.77734375" customWidth="1"/>
    <col min="9985" max="9985" width="2.5546875" customWidth="1"/>
    <col min="9986" max="9986" width="5" customWidth="1"/>
    <col min="9989" max="9989" width="5.109375" customWidth="1"/>
    <col min="9990" max="9990" width="8.21875" customWidth="1"/>
    <col min="9991" max="9991" width="11.33203125" customWidth="1"/>
    <col min="9992" max="9992" width="3.77734375" customWidth="1"/>
    <col min="9993" max="9993" width="4.77734375" customWidth="1"/>
    <col min="9994" max="9994" width="3.44140625" customWidth="1"/>
    <col min="9995" max="9996" width="4.77734375" customWidth="1"/>
    <col min="9997" max="9997" width="5.5546875" customWidth="1"/>
    <col min="9998" max="9998" width="4.77734375" customWidth="1"/>
    <col min="9999" max="9999" width="5.77734375" customWidth="1"/>
    <col min="10000" max="10000" width="6" customWidth="1"/>
    <col min="10001" max="10001" width="4.21875" customWidth="1"/>
    <col min="10002" max="10003" width="4.77734375" customWidth="1"/>
    <col min="10004" max="10004" width="7.33203125" customWidth="1"/>
    <col min="10005" max="10007" width="4.77734375" customWidth="1"/>
    <col min="10008" max="10008" width="5.88671875" customWidth="1"/>
    <col min="10009" max="10009" width="3.77734375" customWidth="1"/>
    <col min="10010" max="10011" width="4.77734375" customWidth="1"/>
    <col min="10012" max="10012" width="6.33203125" customWidth="1"/>
    <col min="10013" max="10013" width="3.77734375" customWidth="1"/>
    <col min="10014" max="10015" width="4.77734375" customWidth="1"/>
    <col min="10016" max="10016" width="5" customWidth="1"/>
    <col min="10017" max="10019" width="4.77734375" customWidth="1"/>
    <col min="10020" max="10020" width="5.44140625" customWidth="1"/>
    <col min="10021" max="10021" width="3.44140625" customWidth="1"/>
    <col min="10022" max="10023" width="4.77734375" customWidth="1"/>
    <col min="10024" max="10024" width="5.5546875" customWidth="1"/>
    <col min="10025" max="10026" width="3.77734375" customWidth="1"/>
    <col min="10027" max="10027" width="3.33203125" customWidth="1"/>
    <col min="10028" max="10028" width="4.33203125" customWidth="1"/>
    <col min="10029" max="10030" width="3.21875" customWidth="1"/>
    <col min="10031" max="10031" width="4.77734375" customWidth="1"/>
    <col min="10032" max="10032" width="4.6640625" customWidth="1"/>
    <col min="10033" max="10033" width="3.6640625" customWidth="1"/>
    <col min="10034" max="10034" width="3.5546875" customWidth="1"/>
    <col min="10035" max="10035" width="4.77734375" customWidth="1"/>
    <col min="10036" max="10036" width="3.6640625" customWidth="1"/>
    <col min="10037" max="10037" width="4.33203125" customWidth="1"/>
    <col min="10038" max="10038" width="3.44140625" customWidth="1"/>
    <col min="10039" max="10039" width="4.77734375" customWidth="1"/>
    <col min="10040" max="10040" width="5.5546875" customWidth="1"/>
    <col min="10041" max="10041" width="6.77734375" customWidth="1"/>
    <col min="10042" max="10042" width="3.77734375" customWidth="1"/>
    <col min="10043" max="10043" width="7.21875" customWidth="1"/>
    <col min="10044" max="10044" width="3.77734375" customWidth="1"/>
    <col min="10045" max="10045" width="10.33203125" customWidth="1"/>
    <col min="10046" max="10046" width="8.77734375" customWidth="1"/>
    <col min="10047" max="10047" width="8.21875" customWidth="1"/>
    <col min="10048" max="10048" width="7.77734375" customWidth="1"/>
    <col min="10049" max="10049" width="10.77734375" customWidth="1"/>
    <col min="10050" max="10050" width="10.33203125" customWidth="1"/>
    <col min="10051" max="10051" width="6" customWidth="1"/>
    <col min="10055" max="10061" width="1.6640625" customWidth="1"/>
    <col min="10062" max="10062" width="2.21875" customWidth="1"/>
    <col min="10063" max="10063" width="2.6640625" customWidth="1"/>
    <col min="10064" max="10064" width="4.77734375" customWidth="1"/>
    <col min="10065" max="10065" width="11.5546875" customWidth="1"/>
    <col min="10067" max="10067" width="4.109375" customWidth="1"/>
    <col min="10068" max="10068" width="8.109375" customWidth="1"/>
    <col min="10069" max="10069" width="10.5546875" customWidth="1"/>
    <col min="10088" max="10088" width="5.6640625" customWidth="1"/>
    <col min="10089" max="10089" width="6.6640625" customWidth="1"/>
    <col min="10090" max="10090" width="8.33203125" customWidth="1"/>
    <col min="10092" max="10092" width="6.6640625" customWidth="1"/>
    <col min="10120" max="10120" width="4.21875" customWidth="1"/>
    <col min="10121" max="10121" width="4.5546875" customWidth="1"/>
    <col min="10122" max="10122" width="5.6640625" customWidth="1"/>
    <col min="10123" max="10123" width="3.77734375" customWidth="1"/>
    <col min="10124" max="10125" width="5.109375" customWidth="1"/>
    <col min="10126" max="10126" width="4.77734375" customWidth="1"/>
    <col min="10127" max="10127" width="4.5546875" customWidth="1"/>
    <col min="10136" max="10136" width="7.77734375" customWidth="1"/>
    <col min="10137" max="10137" width="5.44140625" customWidth="1"/>
    <col min="10138" max="10138" width="5.77734375" customWidth="1"/>
    <col min="10140" max="10140" width="9.5546875" customWidth="1"/>
    <col min="10141" max="10141" width="3.77734375" customWidth="1"/>
    <col min="10142" max="10142" width="8.44140625" customWidth="1"/>
    <col min="10143" max="10143" width="12.21875" customWidth="1"/>
    <col min="10144" max="10144" width="5" customWidth="1"/>
    <col min="10145" max="10145" width="5.77734375" customWidth="1"/>
    <col min="10146" max="10146" width="4.21875" customWidth="1"/>
    <col min="10147" max="10147" width="5.21875" customWidth="1"/>
    <col min="10148" max="10148" width="5.44140625" customWidth="1"/>
    <col min="10149" max="10149" width="7.5546875" customWidth="1"/>
    <col min="10150" max="10150" width="4" customWidth="1"/>
    <col min="10151" max="10151" width="4.21875" customWidth="1"/>
    <col min="10152" max="10152" width="3.5546875" customWidth="1"/>
    <col min="10153" max="10153" width="3.6640625" customWidth="1"/>
    <col min="10154" max="10154" width="3.77734375" customWidth="1"/>
    <col min="10155" max="10155" width="3.6640625" customWidth="1"/>
    <col min="10156" max="10156" width="3.44140625" customWidth="1"/>
    <col min="10157" max="10157" width="3.5546875" customWidth="1"/>
    <col min="10158" max="10158" width="3.77734375" customWidth="1"/>
    <col min="10159" max="10159" width="3.44140625" customWidth="1"/>
    <col min="10160" max="10160" width="2.77734375" customWidth="1"/>
    <col min="10161" max="10161" width="3.21875" customWidth="1"/>
    <col min="10162" max="10162" width="2" customWidth="1"/>
    <col min="10163" max="10163" width="2.5546875" customWidth="1"/>
    <col min="10164" max="10164" width="5.21875" customWidth="1"/>
    <col min="10165" max="10165" width="13.21875" customWidth="1"/>
    <col min="10166" max="10166" width="15.44140625" customWidth="1"/>
    <col min="10167" max="10167" width="3.77734375" customWidth="1"/>
    <col min="10168" max="10168" width="6.77734375" customWidth="1"/>
    <col min="10169" max="10169" width="12.21875" customWidth="1"/>
    <col min="10170" max="10170" width="3.77734375" customWidth="1"/>
    <col min="10171" max="10172" width="3.21875" customWidth="1"/>
    <col min="10173" max="10173" width="2.77734375" customWidth="1"/>
    <col min="10174" max="10174" width="4.77734375" customWidth="1"/>
    <col min="10175" max="10175" width="6.21875" customWidth="1"/>
    <col min="10176" max="10176" width="6.109375" customWidth="1"/>
    <col min="10177" max="10177" width="5.6640625" customWidth="1"/>
    <col min="10178" max="10178" width="7.44140625" customWidth="1"/>
    <col min="10179" max="10179" width="4.77734375" customWidth="1"/>
    <col min="10180" max="10180" width="7" customWidth="1"/>
    <col min="10181" max="10181" width="5.5546875" customWidth="1"/>
    <col min="10182" max="10182" width="7.77734375" customWidth="1"/>
    <col min="10183" max="10183" width="3.77734375" customWidth="1"/>
    <col min="10184" max="10184" width="6" customWidth="1"/>
    <col min="10185" max="10185" width="5.77734375" customWidth="1"/>
    <col min="10186" max="10186" width="8" customWidth="1"/>
    <col min="10187" max="10187" width="3.77734375" customWidth="1"/>
    <col min="10188" max="10188" width="6.88671875" customWidth="1"/>
    <col min="10189" max="10189" width="5.77734375" customWidth="1"/>
    <col min="10190" max="10190" width="7.21875" customWidth="1"/>
    <col min="10191" max="10191" width="3.88671875" customWidth="1"/>
    <col min="10192" max="10192" width="7.21875" customWidth="1"/>
    <col min="10193" max="10193" width="6.6640625" customWidth="1"/>
    <col min="10194" max="10194" width="8" customWidth="1"/>
    <col min="10195" max="10195" width="3.77734375" customWidth="1"/>
    <col min="10196" max="10196" width="6" customWidth="1"/>
    <col min="10197" max="10197" width="6.77734375" customWidth="1"/>
    <col min="10198" max="10198" width="8.21875" customWidth="1"/>
    <col min="10199" max="10199" width="3.77734375" customWidth="1"/>
    <col min="10200" max="10200" width="6.33203125" customWidth="1"/>
    <col min="10201" max="10201" width="6.21875" customWidth="1"/>
    <col min="10202" max="10202" width="7.21875" customWidth="1"/>
    <col min="10203" max="10203" width="4.77734375" customWidth="1"/>
    <col min="10204" max="10204" width="6.21875" customWidth="1"/>
    <col min="10205" max="10205" width="6" customWidth="1"/>
    <col min="10206" max="10206" width="7.77734375" customWidth="1"/>
    <col min="10207" max="10207" width="3.77734375" customWidth="1"/>
    <col min="10208" max="10208" width="7" customWidth="1"/>
    <col min="10209" max="10209" width="6.5546875" customWidth="1"/>
    <col min="10210" max="10210" width="7.77734375" customWidth="1"/>
    <col min="10211" max="10211" width="5" customWidth="1"/>
    <col min="10212" max="10212" width="6.88671875" customWidth="1"/>
    <col min="10213" max="10213" width="6.21875" customWidth="1"/>
    <col min="10214" max="10214" width="7.77734375" customWidth="1"/>
    <col min="10215" max="10215" width="4.5546875" customWidth="1"/>
    <col min="10216" max="10216" width="3" customWidth="1"/>
    <col min="10217" max="10217" width="4.44140625" customWidth="1"/>
    <col min="10218" max="10218" width="5.21875" customWidth="1"/>
    <col min="10219" max="10219" width="6.77734375" customWidth="1"/>
    <col min="10220" max="10220" width="2.5546875" customWidth="1"/>
    <col min="10221" max="10239" width="0.5546875" customWidth="1"/>
    <col min="10240" max="10240" width="2.77734375" customWidth="1"/>
    <col min="10241" max="10241" width="2.5546875" customWidth="1"/>
    <col min="10242" max="10242" width="5" customWidth="1"/>
    <col min="10245" max="10245" width="5.109375" customWidth="1"/>
    <col min="10246" max="10246" width="8.21875" customWidth="1"/>
    <col min="10247" max="10247" width="11.33203125" customWidth="1"/>
    <col min="10248" max="10248" width="3.77734375" customWidth="1"/>
    <col min="10249" max="10249" width="4.77734375" customWidth="1"/>
    <col min="10250" max="10250" width="3.44140625" customWidth="1"/>
    <col min="10251" max="10252" width="4.77734375" customWidth="1"/>
    <col min="10253" max="10253" width="5.5546875" customWidth="1"/>
    <col min="10254" max="10254" width="4.77734375" customWidth="1"/>
    <col min="10255" max="10255" width="5.77734375" customWidth="1"/>
    <col min="10256" max="10256" width="6" customWidth="1"/>
    <col min="10257" max="10257" width="4.21875" customWidth="1"/>
    <col min="10258" max="10259" width="4.77734375" customWidth="1"/>
    <col min="10260" max="10260" width="7.33203125" customWidth="1"/>
    <col min="10261" max="10263" width="4.77734375" customWidth="1"/>
    <col min="10264" max="10264" width="5.88671875" customWidth="1"/>
    <col min="10265" max="10265" width="3.77734375" customWidth="1"/>
    <col min="10266" max="10267" width="4.77734375" customWidth="1"/>
    <col min="10268" max="10268" width="6.33203125" customWidth="1"/>
    <col min="10269" max="10269" width="3.77734375" customWidth="1"/>
    <col min="10270" max="10271" width="4.77734375" customWidth="1"/>
    <col min="10272" max="10272" width="5" customWidth="1"/>
    <col min="10273" max="10275" width="4.77734375" customWidth="1"/>
    <col min="10276" max="10276" width="5.44140625" customWidth="1"/>
    <col min="10277" max="10277" width="3.44140625" customWidth="1"/>
    <col min="10278" max="10279" width="4.77734375" customWidth="1"/>
    <col min="10280" max="10280" width="5.5546875" customWidth="1"/>
    <col min="10281" max="10282" width="3.77734375" customWidth="1"/>
    <col min="10283" max="10283" width="3.33203125" customWidth="1"/>
    <col min="10284" max="10284" width="4.33203125" customWidth="1"/>
    <col min="10285" max="10286" width="3.21875" customWidth="1"/>
    <col min="10287" max="10287" width="4.77734375" customWidth="1"/>
    <col min="10288" max="10288" width="4.6640625" customWidth="1"/>
    <col min="10289" max="10289" width="3.6640625" customWidth="1"/>
    <col min="10290" max="10290" width="3.5546875" customWidth="1"/>
    <col min="10291" max="10291" width="4.77734375" customWidth="1"/>
    <col min="10292" max="10292" width="3.6640625" customWidth="1"/>
    <col min="10293" max="10293" width="4.33203125" customWidth="1"/>
    <col min="10294" max="10294" width="3.44140625" customWidth="1"/>
    <col min="10295" max="10295" width="4.77734375" customWidth="1"/>
    <col min="10296" max="10296" width="5.5546875" customWidth="1"/>
    <col min="10297" max="10297" width="6.77734375" customWidth="1"/>
    <col min="10298" max="10298" width="3.77734375" customWidth="1"/>
    <col min="10299" max="10299" width="7.21875" customWidth="1"/>
    <col min="10300" max="10300" width="3.77734375" customWidth="1"/>
    <col min="10301" max="10301" width="10.33203125" customWidth="1"/>
    <col min="10302" max="10302" width="8.77734375" customWidth="1"/>
    <col min="10303" max="10303" width="8.21875" customWidth="1"/>
    <col min="10304" max="10304" width="7.77734375" customWidth="1"/>
    <col min="10305" max="10305" width="10.77734375" customWidth="1"/>
    <col min="10306" max="10306" width="10.33203125" customWidth="1"/>
    <col min="10307" max="10307" width="6" customWidth="1"/>
    <col min="10311" max="10317" width="1.6640625" customWidth="1"/>
    <col min="10318" max="10318" width="2.21875" customWidth="1"/>
    <col min="10319" max="10319" width="2.6640625" customWidth="1"/>
    <col min="10320" max="10320" width="4.77734375" customWidth="1"/>
    <col min="10321" max="10321" width="11.5546875" customWidth="1"/>
    <col min="10323" max="10323" width="4.109375" customWidth="1"/>
    <col min="10324" max="10324" width="8.109375" customWidth="1"/>
    <col min="10325" max="10325" width="10.5546875" customWidth="1"/>
    <col min="10344" max="10344" width="5.6640625" customWidth="1"/>
    <col min="10345" max="10345" width="6.6640625" customWidth="1"/>
    <col min="10346" max="10346" width="8.33203125" customWidth="1"/>
    <col min="10348" max="10348" width="6.6640625" customWidth="1"/>
    <col min="10376" max="10376" width="4.21875" customWidth="1"/>
    <col min="10377" max="10377" width="4.5546875" customWidth="1"/>
    <col min="10378" max="10378" width="5.6640625" customWidth="1"/>
    <col min="10379" max="10379" width="3.77734375" customWidth="1"/>
    <col min="10380" max="10381" width="5.109375" customWidth="1"/>
    <col min="10382" max="10382" width="4.77734375" customWidth="1"/>
    <col min="10383" max="10383" width="4.5546875" customWidth="1"/>
    <col min="10392" max="10392" width="7.77734375" customWidth="1"/>
    <col min="10393" max="10393" width="5.44140625" customWidth="1"/>
    <col min="10394" max="10394" width="5.77734375" customWidth="1"/>
    <col min="10396" max="10396" width="9.5546875" customWidth="1"/>
    <col min="10397" max="10397" width="3.77734375" customWidth="1"/>
    <col min="10398" max="10398" width="8.44140625" customWidth="1"/>
    <col min="10399" max="10399" width="12.21875" customWidth="1"/>
    <col min="10400" max="10400" width="5" customWidth="1"/>
    <col min="10401" max="10401" width="5.77734375" customWidth="1"/>
    <col min="10402" max="10402" width="4.21875" customWidth="1"/>
    <col min="10403" max="10403" width="5.21875" customWidth="1"/>
    <col min="10404" max="10404" width="5.44140625" customWidth="1"/>
    <col min="10405" max="10405" width="7.5546875" customWidth="1"/>
    <col min="10406" max="10406" width="4" customWidth="1"/>
    <col min="10407" max="10407" width="4.21875" customWidth="1"/>
    <col min="10408" max="10408" width="3.5546875" customWidth="1"/>
    <col min="10409" max="10409" width="3.6640625" customWidth="1"/>
    <col min="10410" max="10410" width="3.77734375" customWidth="1"/>
    <col min="10411" max="10411" width="3.6640625" customWidth="1"/>
    <col min="10412" max="10412" width="3.44140625" customWidth="1"/>
    <col min="10413" max="10413" width="3.5546875" customWidth="1"/>
    <col min="10414" max="10414" width="3.77734375" customWidth="1"/>
    <col min="10415" max="10415" width="3.44140625" customWidth="1"/>
    <col min="10416" max="10416" width="2.77734375" customWidth="1"/>
    <col min="10417" max="10417" width="3.21875" customWidth="1"/>
    <col min="10418" max="10418" width="2" customWidth="1"/>
    <col min="10419" max="10419" width="2.5546875" customWidth="1"/>
    <col min="10420" max="10420" width="5.21875" customWidth="1"/>
    <col min="10421" max="10421" width="13.21875" customWidth="1"/>
    <col min="10422" max="10422" width="15.44140625" customWidth="1"/>
    <col min="10423" max="10423" width="3.77734375" customWidth="1"/>
    <col min="10424" max="10424" width="6.77734375" customWidth="1"/>
    <col min="10425" max="10425" width="12.21875" customWidth="1"/>
    <col min="10426" max="10426" width="3.77734375" customWidth="1"/>
    <col min="10427" max="10428" width="3.21875" customWidth="1"/>
    <col min="10429" max="10429" width="2.77734375" customWidth="1"/>
    <col min="10430" max="10430" width="4.77734375" customWidth="1"/>
    <col min="10431" max="10431" width="6.21875" customWidth="1"/>
    <col min="10432" max="10432" width="6.109375" customWidth="1"/>
    <col min="10433" max="10433" width="5.6640625" customWidth="1"/>
    <col min="10434" max="10434" width="7.44140625" customWidth="1"/>
    <col min="10435" max="10435" width="4.77734375" customWidth="1"/>
    <col min="10436" max="10436" width="7" customWidth="1"/>
    <col min="10437" max="10437" width="5.5546875" customWidth="1"/>
    <col min="10438" max="10438" width="7.77734375" customWidth="1"/>
    <col min="10439" max="10439" width="3.77734375" customWidth="1"/>
    <col min="10440" max="10440" width="6" customWidth="1"/>
    <col min="10441" max="10441" width="5.77734375" customWidth="1"/>
    <col min="10442" max="10442" width="8" customWidth="1"/>
    <col min="10443" max="10443" width="3.77734375" customWidth="1"/>
    <col min="10444" max="10444" width="6.88671875" customWidth="1"/>
    <col min="10445" max="10445" width="5.77734375" customWidth="1"/>
    <col min="10446" max="10446" width="7.21875" customWidth="1"/>
    <col min="10447" max="10447" width="3.88671875" customWidth="1"/>
    <col min="10448" max="10448" width="7.21875" customWidth="1"/>
    <col min="10449" max="10449" width="6.6640625" customWidth="1"/>
    <col min="10450" max="10450" width="8" customWidth="1"/>
    <col min="10451" max="10451" width="3.77734375" customWidth="1"/>
    <col min="10452" max="10452" width="6" customWidth="1"/>
    <col min="10453" max="10453" width="6.77734375" customWidth="1"/>
    <col min="10454" max="10454" width="8.21875" customWidth="1"/>
    <col min="10455" max="10455" width="3.77734375" customWidth="1"/>
    <col min="10456" max="10456" width="6.33203125" customWidth="1"/>
    <col min="10457" max="10457" width="6.21875" customWidth="1"/>
    <col min="10458" max="10458" width="7.21875" customWidth="1"/>
    <col min="10459" max="10459" width="4.77734375" customWidth="1"/>
    <col min="10460" max="10460" width="6.21875" customWidth="1"/>
    <col min="10461" max="10461" width="6" customWidth="1"/>
    <col min="10462" max="10462" width="7.77734375" customWidth="1"/>
    <col min="10463" max="10463" width="3.77734375" customWidth="1"/>
    <col min="10464" max="10464" width="7" customWidth="1"/>
    <col min="10465" max="10465" width="6.5546875" customWidth="1"/>
    <col min="10466" max="10466" width="7.77734375" customWidth="1"/>
    <col min="10467" max="10467" width="5" customWidth="1"/>
    <col min="10468" max="10468" width="6.88671875" customWidth="1"/>
    <col min="10469" max="10469" width="6.21875" customWidth="1"/>
    <col min="10470" max="10470" width="7.77734375" customWidth="1"/>
    <col min="10471" max="10471" width="4.5546875" customWidth="1"/>
    <col min="10472" max="10472" width="3" customWidth="1"/>
    <col min="10473" max="10473" width="4.44140625" customWidth="1"/>
    <col min="10474" max="10474" width="5.21875" customWidth="1"/>
    <col min="10475" max="10475" width="6.77734375" customWidth="1"/>
    <col min="10476" max="10476" width="2.5546875" customWidth="1"/>
    <col min="10477" max="10495" width="0.5546875" customWidth="1"/>
    <col min="10496" max="10496" width="2.77734375" customWidth="1"/>
    <col min="10497" max="10497" width="2.5546875" customWidth="1"/>
    <col min="10498" max="10498" width="5" customWidth="1"/>
    <col min="10501" max="10501" width="5.109375" customWidth="1"/>
    <col min="10502" max="10502" width="8.21875" customWidth="1"/>
    <col min="10503" max="10503" width="11.33203125" customWidth="1"/>
    <col min="10504" max="10504" width="3.77734375" customWidth="1"/>
    <col min="10505" max="10505" width="4.77734375" customWidth="1"/>
    <col min="10506" max="10506" width="3.44140625" customWidth="1"/>
    <col min="10507" max="10508" width="4.77734375" customWidth="1"/>
    <col min="10509" max="10509" width="5.5546875" customWidth="1"/>
    <col min="10510" max="10510" width="4.77734375" customWidth="1"/>
    <col min="10511" max="10511" width="5.77734375" customWidth="1"/>
    <col min="10512" max="10512" width="6" customWidth="1"/>
    <col min="10513" max="10513" width="4.21875" customWidth="1"/>
    <col min="10514" max="10515" width="4.77734375" customWidth="1"/>
    <col min="10516" max="10516" width="7.33203125" customWidth="1"/>
    <col min="10517" max="10519" width="4.77734375" customWidth="1"/>
    <col min="10520" max="10520" width="5.88671875" customWidth="1"/>
    <col min="10521" max="10521" width="3.77734375" customWidth="1"/>
    <col min="10522" max="10523" width="4.77734375" customWidth="1"/>
    <col min="10524" max="10524" width="6.33203125" customWidth="1"/>
    <col min="10525" max="10525" width="3.77734375" customWidth="1"/>
    <col min="10526" max="10527" width="4.77734375" customWidth="1"/>
    <col min="10528" max="10528" width="5" customWidth="1"/>
    <col min="10529" max="10531" width="4.77734375" customWidth="1"/>
    <col min="10532" max="10532" width="5.44140625" customWidth="1"/>
    <col min="10533" max="10533" width="3.44140625" customWidth="1"/>
    <col min="10534" max="10535" width="4.77734375" customWidth="1"/>
    <col min="10536" max="10536" width="5.5546875" customWidth="1"/>
    <col min="10537" max="10538" width="3.77734375" customWidth="1"/>
    <col min="10539" max="10539" width="3.33203125" customWidth="1"/>
    <col min="10540" max="10540" width="4.33203125" customWidth="1"/>
    <col min="10541" max="10542" width="3.21875" customWidth="1"/>
    <col min="10543" max="10543" width="4.77734375" customWidth="1"/>
    <col min="10544" max="10544" width="4.6640625" customWidth="1"/>
    <col min="10545" max="10545" width="3.6640625" customWidth="1"/>
    <col min="10546" max="10546" width="3.5546875" customWidth="1"/>
    <col min="10547" max="10547" width="4.77734375" customWidth="1"/>
    <col min="10548" max="10548" width="3.6640625" customWidth="1"/>
    <col min="10549" max="10549" width="4.33203125" customWidth="1"/>
    <col min="10550" max="10550" width="3.44140625" customWidth="1"/>
    <col min="10551" max="10551" width="4.77734375" customWidth="1"/>
    <col min="10552" max="10552" width="5.5546875" customWidth="1"/>
    <col min="10553" max="10553" width="6.77734375" customWidth="1"/>
    <col min="10554" max="10554" width="3.77734375" customWidth="1"/>
    <col min="10555" max="10555" width="7.21875" customWidth="1"/>
    <col min="10556" max="10556" width="3.77734375" customWidth="1"/>
    <col min="10557" max="10557" width="10.33203125" customWidth="1"/>
    <col min="10558" max="10558" width="8.77734375" customWidth="1"/>
    <col min="10559" max="10559" width="8.21875" customWidth="1"/>
    <col min="10560" max="10560" width="7.77734375" customWidth="1"/>
    <col min="10561" max="10561" width="10.77734375" customWidth="1"/>
    <col min="10562" max="10562" width="10.33203125" customWidth="1"/>
    <col min="10563" max="10563" width="6" customWidth="1"/>
    <col min="10567" max="10573" width="1.6640625" customWidth="1"/>
    <col min="10574" max="10574" width="2.21875" customWidth="1"/>
    <col min="10575" max="10575" width="2.6640625" customWidth="1"/>
    <col min="10576" max="10576" width="4.77734375" customWidth="1"/>
    <col min="10577" max="10577" width="11.5546875" customWidth="1"/>
    <col min="10579" max="10579" width="4.109375" customWidth="1"/>
    <col min="10580" max="10580" width="8.109375" customWidth="1"/>
    <col min="10581" max="10581" width="10.5546875" customWidth="1"/>
    <col min="10600" max="10600" width="5.6640625" customWidth="1"/>
    <col min="10601" max="10601" width="6.6640625" customWidth="1"/>
    <col min="10602" max="10602" width="8.33203125" customWidth="1"/>
    <col min="10604" max="10604" width="6.6640625" customWidth="1"/>
    <col min="10632" max="10632" width="4.21875" customWidth="1"/>
    <col min="10633" max="10633" width="4.5546875" customWidth="1"/>
    <col min="10634" max="10634" width="5.6640625" customWidth="1"/>
    <col min="10635" max="10635" width="3.77734375" customWidth="1"/>
    <col min="10636" max="10637" width="5.109375" customWidth="1"/>
    <col min="10638" max="10638" width="4.77734375" customWidth="1"/>
    <col min="10639" max="10639" width="4.5546875" customWidth="1"/>
    <col min="10648" max="10648" width="7.77734375" customWidth="1"/>
    <col min="10649" max="10649" width="5.44140625" customWidth="1"/>
    <col min="10650" max="10650" width="5.77734375" customWidth="1"/>
    <col min="10652" max="10652" width="9.5546875" customWidth="1"/>
    <col min="10653" max="10653" width="3.77734375" customWidth="1"/>
    <col min="10654" max="10654" width="8.44140625" customWidth="1"/>
    <col min="10655" max="10655" width="12.21875" customWidth="1"/>
    <col min="10656" max="10656" width="5" customWidth="1"/>
    <col min="10657" max="10657" width="5.77734375" customWidth="1"/>
    <col min="10658" max="10658" width="4.21875" customWidth="1"/>
    <col min="10659" max="10659" width="5.21875" customWidth="1"/>
    <col min="10660" max="10660" width="5.44140625" customWidth="1"/>
    <col min="10661" max="10661" width="7.5546875" customWidth="1"/>
    <col min="10662" max="10662" width="4" customWidth="1"/>
    <col min="10663" max="10663" width="4.21875" customWidth="1"/>
    <col min="10664" max="10664" width="3.5546875" customWidth="1"/>
    <col min="10665" max="10665" width="3.6640625" customWidth="1"/>
    <col min="10666" max="10666" width="3.77734375" customWidth="1"/>
    <col min="10667" max="10667" width="3.6640625" customWidth="1"/>
    <col min="10668" max="10668" width="3.44140625" customWidth="1"/>
    <col min="10669" max="10669" width="3.5546875" customWidth="1"/>
    <col min="10670" max="10670" width="3.77734375" customWidth="1"/>
    <col min="10671" max="10671" width="3.44140625" customWidth="1"/>
    <col min="10672" max="10672" width="2.77734375" customWidth="1"/>
    <col min="10673" max="10673" width="3.21875" customWidth="1"/>
    <col min="10674" max="10674" width="2" customWidth="1"/>
    <col min="10675" max="10675" width="2.5546875" customWidth="1"/>
    <col min="10676" max="10676" width="5.21875" customWidth="1"/>
    <col min="10677" max="10677" width="13.21875" customWidth="1"/>
    <col min="10678" max="10678" width="15.44140625" customWidth="1"/>
    <col min="10679" max="10679" width="3.77734375" customWidth="1"/>
    <col min="10680" max="10680" width="6.77734375" customWidth="1"/>
    <col min="10681" max="10681" width="12.21875" customWidth="1"/>
    <col min="10682" max="10682" width="3.77734375" customWidth="1"/>
    <col min="10683" max="10684" width="3.21875" customWidth="1"/>
    <col min="10685" max="10685" width="2.77734375" customWidth="1"/>
    <col min="10686" max="10686" width="4.77734375" customWidth="1"/>
    <col min="10687" max="10687" width="6.21875" customWidth="1"/>
    <col min="10688" max="10688" width="6.109375" customWidth="1"/>
    <col min="10689" max="10689" width="5.6640625" customWidth="1"/>
    <col min="10690" max="10690" width="7.44140625" customWidth="1"/>
    <col min="10691" max="10691" width="4.77734375" customWidth="1"/>
    <col min="10692" max="10692" width="7" customWidth="1"/>
    <col min="10693" max="10693" width="5.5546875" customWidth="1"/>
    <col min="10694" max="10694" width="7.77734375" customWidth="1"/>
    <col min="10695" max="10695" width="3.77734375" customWidth="1"/>
    <col min="10696" max="10696" width="6" customWidth="1"/>
    <col min="10697" max="10697" width="5.77734375" customWidth="1"/>
    <col min="10698" max="10698" width="8" customWidth="1"/>
    <col min="10699" max="10699" width="3.77734375" customWidth="1"/>
    <col min="10700" max="10700" width="6.88671875" customWidth="1"/>
    <col min="10701" max="10701" width="5.77734375" customWidth="1"/>
    <col min="10702" max="10702" width="7.21875" customWidth="1"/>
    <col min="10703" max="10703" width="3.88671875" customWidth="1"/>
    <col min="10704" max="10704" width="7.21875" customWidth="1"/>
    <col min="10705" max="10705" width="6.6640625" customWidth="1"/>
    <col min="10706" max="10706" width="8" customWidth="1"/>
    <col min="10707" max="10707" width="3.77734375" customWidth="1"/>
    <col min="10708" max="10708" width="6" customWidth="1"/>
    <col min="10709" max="10709" width="6.77734375" customWidth="1"/>
    <col min="10710" max="10710" width="8.21875" customWidth="1"/>
    <col min="10711" max="10711" width="3.77734375" customWidth="1"/>
    <col min="10712" max="10712" width="6.33203125" customWidth="1"/>
    <col min="10713" max="10713" width="6.21875" customWidth="1"/>
    <col min="10714" max="10714" width="7.21875" customWidth="1"/>
    <col min="10715" max="10715" width="4.77734375" customWidth="1"/>
    <col min="10716" max="10716" width="6.21875" customWidth="1"/>
    <col min="10717" max="10717" width="6" customWidth="1"/>
    <col min="10718" max="10718" width="7.77734375" customWidth="1"/>
    <col min="10719" max="10719" width="3.77734375" customWidth="1"/>
    <col min="10720" max="10720" width="7" customWidth="1"/>
    <col min="10721" max="10721" width="6.5546875" customWidth="1"/>
    <col min="10722" max="10722" width="7.77734375" customWidth="1"/>
    <col min="10723" max="10723" width="5" customWidth="1"/>
    <col min="10724" max="10724" width="6.88671875" customWidth="1"/>
    <col min="10725" max="10725" width="6.21875" customWidth="1"/>
    <col min="10726" max="10726" width="7.77734375" customWidth="1"/>
    <col min="10727" max="10727" width="4.5546875" customWidth="1"/>
    <col min="10728" max="10728" width="3" customWidth="1"/>
    <col min="10729" max="10729" width="4.44140625" customWidth="1"/>
    <col min="10730" max="10730" width="5.21875" customWidth="1"/>
    <col min="10731" max="10731" width="6.77734375" customWidth="1"/>
    <col min="10732" max="10732" width="2.5546875" customWidth="1"/>
    <col min="10733" max="10751" width="0.5546875" customWidth="1"/>
    <col min="10752" max="10752" width="2.77734375" customWidth="1"/>
    <col min="10753" max="10753" width="2.5546875" customWidth="1"/>
    <col min="10754" max="10754" width="5" customWidth="1"/>
    <col min="10757" max="10757" width="5.109375" customWidth="1"/>
    <col min="10758" max="10758" width="8.21875" customWidth="1"/>
    <col min="10759" max="10759" width="11.33203125" customWidth="1"/>
    <col min="10760" max="10760" width="3.77734375" customWidth="1"/>
    <col min="10761" max="10761" width="4.77734375" customWidth="1"/>
    <col min="10762" max="10762" width="3.44140625" customWidth="1"/>
    <col min="10763" max="10764" width="4.77734375" customWidth="1"/>
    <col min="10765" max="10765" width="5.5546875" customWidth="1"/>
    <col min="10766" max="10766" width="4.77734375" customWidth="1"/>
    <col min="10767" max="10767" width="5.77734375" customWidth="1"/>
    <col min="10768" max="10768" width="6" customWidth="1"/>
    <col min="10769" max="10769" width="4.21875" customWidth="1"/>
    <col min="10770" max="10771" width="4.77734375" customWidth="1"/>
    <col min="10772" max="10772" width="7.33203125" customWidth="1"/>
    <col min="10773" max="10775" width="4.77734375" customWidth="1"/>
    <col min="10776" max="10776" width="5.88671875" customWidth="1"/>
    <col min="10777" max="10777" width="3.77734375" customWidth="1"/>
    <col min="10778" max="10779" width="4.77734375" customWidth="1"/>
    <col min="10780" max="10780" width="6.33203125" customWidth="1"/>
    <col min="10781" max="10781" width="3.77734375" customWidth="1"/>
    <col min="10782" max="10783" width="4.77734375" customWidth="1"/>
    <col min="10784" max="10784" width="5" customWidth="1"/>
    <col min="10785" max="10787" width="4.77734375" customWidth="1"/>
    <col min="10788" max="10788" width="5.44140625" customWidth="1"/>
    <col min="10789" max="10789" width="3.44140625" customWidth="1"/>
    <col min="10790" max="10791" width="4.77734375" customWidth="1"/>
    <col min="10792" max="10792" width="5.5546875" customWidth="1"/>
    <col min="10793" max="10794" width="3.77734375" customWidth="1"/>
    <col min="10795" max="10795" width="3.33203125" customWidth="1"/>
    <col min="10796" max="10796" width="4.33203125" customWidth="1"/>
    <col min="10797" max="10798" width="3.21875" customWidth="1"/>
    <col min="10799" max="10799" width="4.77734375" customWidth="1"/>
    <col min="10800" max="10800" width="4.6640625" customWidth="1"/>
    <col min="10801" max="10801" width="3.6640625" customWidth="1"/>
    <col min="10802" max="10802" width="3.5546875" customWidth="1"/>
    <col min="10803" max="10803" width="4.77734375" customWidth="1"/>
    <col min="10804" max="10804" width="3.6640625" customWidth="1"/>
    <col min="10805" max="10805" width="4.33203125" customWidth="1"/>
    <col min="10806" max="10806" width="3.44140625" customWidth="1"/>
    <col min="10807" max="10807" width="4.77734375" customWidth="1"/>
    <col min="10808" max="10808" width="5.5546875" customWidth="1"/>
    <col min="10809" max="10809" width="6.77734375" customWidth="1"/>
    <col min="10810" max="10810" width="3.77734375" customWidth="1"/>
    <col min="10811" max="10811" width="7.21875" customWidth="1"/>
    <col min="10812" max="10812" width="3.77734375" customWidth="1"/>
    <col min="10813" max="10813" width="10.33203125" customWidth="1"/>
    <col min="10814" max="10814" width="8.77734375" customWidth="1"/>
    <col min="10815" max="10815" width="8.21875" customWidth="1"/>
    <col min="10816" max="10816" width="7.77734375" customWidth="1"/>
    <col min="10817" max="10817" width="10.77734375" customWidth="1"/>
    <col min="10818" max="10818" width="10.33203125" customWidth="1"/>
    <col min="10819" max="10819" width="6" customWidth="1"/>
    <col min="10823" max="10829" width="1.6640625" customWidth="1"/>
    <col min="10830" max="10830" width="2.21875" customWidth="1"/>
    <col min="10831" max="10831" width="2.6640625" customWidth="1"/>
    <col min="10832" max="10832" width="4.77734375" customWidth="1"/>
    <col min="10833" max="10833" width="11.5546875" customWidth="1"/>
    <col min="10835" max="10835" width="4.109375" customWidth="1"/>
    <col min="10836" max="10836" width="8.109375" customWidth="1"/>
    <col min="10837" max="10837" width="10.5546875" customWidth="1"/>
    <col min="10856" max="10856" width="5.6640625" customWidth="1"/>
    <col min="10857" max="10857" width="6.6640625" customWidth="1"/>
    <col min="10858" max="10858" width="8.33203125" customWidth="1"/>
    <col min="10860" max="10860" width="6.6640625" customWidth="1"/>
    <col min="10888" max="10888" width="4.21875" customWidth="1"/>
    <col min="10889" max="10889" width="4.5546875" customWidth="1"/>
    <col min="10890" max="10890" width="5.6640625" customWidth="1"/>
    <col min="10891" max="10891" width="3.77734375" customWidth="1"/>
    <col min="10892" max="10893" width="5.109375" customWidth="1"/>
    <col min="10894" max="10894" width="4.77734375" customWidth="1"/>
    <col min="10895" max="10895" width="4.5546875" customWidth="1"/>
    <col min="10904" max="10904" width="7.77734375" customWidth="1"/>
    <col min="10905" max="10905" width="5.44140625" customWidth="1"/>
    <col min="10906" max="10906" width="5.77734375" customWidth="1"/>
    <col min="10908" max="10908" width="9.5546875" customWidth="1"/>
    <col min="10909" max="10909" width="3.77734375" customWidth="1"/>
    <col min="10910" max="10910" width="8.44140625" customWidth="1"/>
    <col min="10911" max="10911" width="12.21875" customWidth="1"/>
    <col min="10912" max="10912" width="5" customWidth="1"/>
    <col min="10913" max="10913" width="5.77734375" customWidth="1"/>
    <col min="10914" max="10914" width="4.21875" customWidth="1"/>
    <col min="10915" max="10915" width="5.21875" customWidth="1"/>
    <col min="10916" max="10916" width="5.44140625" customWidth="1"/>
    <col min="10917" max="10917" width="7.5546875" customWidth="1"/>
    <col min="10918" max="10918" width="4" customWidth="1"/>
    <col min="10919" max="10919" width="4.21875" customWidth="1"/>
    <col min="10920" max="10920" width="3.5546875" customWidth="1"/>
    <col min="10921" max="10921" width="3.6640625" customWidth="1"/>
    <col min="10922" max="10922" width="3.77734375" customWidth="1"/>
    <col min="10923" max="10923" width="3.6640625" customWidth="1"/>
    <col min="10924" max="10924" width="3.44140625" customWidth="1"/>
    <col min="10925" max="10925" width="3.5546875" customWidth="1"/>
    <col min="10926" max="10926" width="3.77734375" customWidth="1"/>
    <col min="10927" max="10927" width="3.44140625" customWidth="1"/>
    <col min="10928" max="10928" width="2.77734375" customWidth="1"/>
    <col min="10929" max="10929" width="3.21875" customWidth="1"/>
    <col min="10930" max="10930" width="2" customWidth="1"/>
    <col min="10931" max="10931" width="2.5546875" customWidth="1"/>
    <col min="10932" max="10932" width="5.21875" customWidth="1"/>
    <col min="10933" max="10933" width="13.21875" customWidth="1"/>
    <col min="10934" max="10934" width="15.44140625" customWidth="1"/>
    <col min="10935" max="10935" width="3.77734375" customWidth="1"/>
    <col min="10936" max="10936" width="6.77734375" customWidth="1"/>
    <col min="10937" max="10937" width="12.21875" customWidth="1"/>
    <col min="10938" max="10938" width="3.77734375" customWidth="1"/>
    <col min="10939" max="10940" width="3.21875" customWidth="1"/>
    <col min="10941" max="10941" width="2.77734375" customWidth="1"/>
    <col min="10942" max="10942" width="4.77734375" customWidth="1"/>
    <col min="10943" max="10943" width="6.21875" customWidth="1"/>
    <col min="10944" max="10944" width="6.109375" customWidth="1"/>
    <col min="10945" max="10945" width="5.6640625" customWidth="1"/>
    <col min="10946" max="10946" width="7.44140625" customWidth="1"/>
    <col min="10947" max="10947" width="4.77734375" customWidth="1"/>
    <col min="10948" max="10948" width="7" customWidth="1"/>
    <col min="10949" max="10949" width="5.5546875" customWidth="1"/>
    <col min="10950" max="10950" width="7.77734375" customWidth="1"/>
    <col min="10951" max="10951" width="3.77734375" customWidth="1"/>
    <col min="10952" max="10952" width="6" customWidth="1"/>
    <col min="10953" max="10953" width="5.77734375" customWidth="1"/>
    <col min="10954" max="10954" width="8" customWidth="1"/>
    <col min="10955" max="10955" width="3.77734375" customWidth="1"/>
    <col min="10956" max="10956" width="6.88671875" customWidth="1"/>
    <col min="10957" max="10957" width="5.77734375" customWidth="1"/>
    <col min="10958" max="10958" width="7.21875" customWidth="1"/>
    <col min="10959" max="10959" width="3.88671875" customWidth="1"/>
    <col min="10960" max="10960" width="7.21875" customWidth="1"/>
    <col min="10961" max="10961" width="6.6640625" customWidth="1"/>
    <col min="10962" max="10962" width="8" customWidth="1"/>
    <col min="10963" max="10963" width="3.77734375" customWidth="1"/>
    <col min="10964" max="10964" width="6" customWidth="1"/>
    <col min="10965" max="10965" width="6.77734375" customWidth="1"/>
    <col min="10966" max="10966" width="8.21875" customWidth="1"/>
    <col min="10967" max="10967" width="3.77734375" customWidth="1"/>
    <col min="10968" max="10968" width="6.33203125" customWidth="1"/>
    <col min="10969" max="10969" width="6.21875" customWidth="1"/>
    <col min="10970" max="10970" width="7.21875" customWidth="1"/>
    <col min="10971" max="10971" width="4.77734375" customWidth="1"/>
    <col min="10972" max="10972" width="6.21875" customWidth="1"/>
    <col min="10973" max="10973" width="6" customWidth="1"/>
    <col min="10974" max="10974" width="7.77734375" customWidth="1"/>
    <col min="10975" max="10975" width="3.77734375" customWidth="1"/>
    <col min="10976" max="10976" width="7" customWidth="1"/>
    <col min="10977" max="10977" width="6.5546875" customWidth="1"/>
    <col min="10978" max="10978" width="7.77734375" customWidth="1"/>
    <col min="10979" max="10979" width="5" customWidth="1"/>
    <col min="10980" max="10980" width="6.88671875" customWidth="1"/>
    <col min="10981" max="10981" width="6.21875" customWidth="1"/>
    <col min="10982" max="10982" width="7.77734375" customWidth="1"/>
    <col min="10983" max="10983" width="4.5546875" customWidth="1"/>
    <col min="10984" max="10984" width="3" customWidth="1"/>
    <col min="10985" max="10985" width="4.44140625" customWidth="1"/>
    <col min="10986" max="10986" width="5.21875" customWidth="1"/>
    <col min="10987" max="10987" width="6.77734375" customWidth="1"/>
    <col min="10988" max="10988" width="2.5546875" customWidth="1"/>
    <col min="10989" max="11007" width="0.5546875" customWidth="1"/>
    <col min="11008" max="11008" width="2.77734375" customWidth="1"/>
    <col min="11009" max="11009" width="2.5546875" customWidth="1"/>
    <col min="11010" max="11010" width="5" customWidth="1"/>
    <col min="11013" max="11013" width="5.109375" customWidth="1"/>
    <col min="11014" max="11014" width="8.21875" customWidth="1"/>
    <col min="11015" max="11015" width="11.33203125" customWidth="1"/>
    <col min="11016" max="11016" width="3.77734375" customWidth="1"/>
    <col min="11017" max="11017" width="4.77734375" customWidth="1"/>
    <col min="11018" max="11018" width="3.44140625" customWidth="1"/>
    <col min="11019" max="11020" width="4.77734375" customWidth="1"/>
    <col min="11021" max="11021" width="5.5546875" customWidth="1"/>
    <col min="11022" max="11022" width="4.77734375" customWidth="1"/>
    <col min="11023" max="11023" width="5.77734375" customWidth="1"/>
    <col min="11024" max="11024" width="6" customWidth="1"/>
    <col min="11025" max="11025" width="4.21875" customWidth="1"/>
    <col min="11026" max="11027" width="4.77734375" customWidth="1"/>
    <col min="11028" max="11028" width="7.33203125" customWidth="1"/>
    <col min="11029" max="11031" width="4.77734375" customWidth="1"/>
    <col min="11032" max="11032" width="5.88671875" customWidth="1"/>
    <col min="11033" max="11033" width="3.77734375" customWidth="1"/>
    <col min="11034" max="11035" width="4.77734375" customWidth="1"/>
    <col min="11036" max="11036" width="6.33203125" customWidth="1"/>
    <col min="11037" max="11037" width="3.77734375" customWidth="1"/>
    <col min="11038" max="11039" width="4.77734375" customWidth="1"/>
    <col min="11040" max="11040" width="5" customWidth="1"/>
    <col min="11041" max="11043" width="4.77734375" customWidth="1"/>
    <col min="11044" max="11044" width="5.44140625" customWidth="1"/>
    <col min="11045" max="11045" width="3.44140625" customWidth="1"/>
    <col min="11046" max="11047" width="4.77734375" customWidth="1"/>
    <col min="11048" max="11048" width="5.5546875" customWidth="1"/>
    <col min="11049" max="11050" width="3.77734375" customWidth="1"/>
    <col min="11051" max="11051" width="3.33203125" customWidth="1"/>
    <col min="11052" max="11052" width="4.33203125" customWidth="1"/>
    <col min="11053" max="11054" width="3.21875" customWidth="1"/>
    <col min="11055" max="11055" width="4.77734375" customWidth="1"/>
    <col min="11056" max="11056" width="4.6640625" customWidth="1"/>
    <col min="11057" max="11057" width="3.6640625" customWidth="1"/>
    <col min="11058" max="11058" width="3.5546875" customWidth="1"/>
    <col min="11059" max="11059" width="4.77734375" customWidth="1"/>
    <col min="11060" max="11060" width="3.6640625" customWidth="1"/>
    <col min="11061" max="11061" width="4.33203125" customWidth="1"/>
    <col min="11062" max="11062" width="3.44140625" customWidth="1"/>
    <col min="11063" max="11063" width="4.77734375" customWidth="1"/>
    <col min="11064" max="11064" width="5.5546875" customWidth="1"/>
    <col min="11065" max="11065" width="6.77734375" customWidth="1"/>
    <col min="11066" max="11066" width="3.77734375" customWidth="1"/>
    <col min="11067" max="11067" width="7.21875" customWidth="1"/>
    <col min="11068" max="11068" width="3.77734375" customWidth="1"/>
    <col min="11069" max="11069" width="10.33203125" customWidth="1"/>
    <col min="11070" max="11070" width="8.77734375" customWidth="1"/>
    <col min="11071" max="11071" width="8.21875" customWidth="1"/>
    <col min="11072" max="11072" width="7.77734375" customWidth="1"/>
    <col min="11073" max="11073" width="10.77734375" customWidth="1"/>
    <col min="11074" max="11074" width="10.33203125" customWidth="1"/>
    <col min="11075" max="11075" width="6" customWidth="1"/>
    <col min="11079" max="11085" width="1.6640625" customWidth="1"/>
    <col min="11086" max="11086" width="2.21875" customWidth="1"/>
    <col min="11087" max="11087" width="2.6640625" customWidth="1"/>
    <col min="11088" max="11088" width="4.77734375" customWidth="1"/>
    <col min="11089" max="11089" width="11.5546875" customWidth="1"/>
    <col min="11091" max="11091" width="4.109375" customWidth="1"/>
    <col min="11092" max="11092" width="8.109375" customWidth="1"/>
    <col min="11093" max="11093" width="10.5546875" customWidth="1"/>
    <col min="11112" max="11112" width="5.6640625" customWidth="1"/>
    <col min="11113" max="11113" width="6.6640625" customWidth="1"/>
    <col min="11114" max="11114" width="8.33203125" customWidth="1"/>
    <col min="11116" max="11116" width="6.6640625" customWidth="1"/>
    <col min="11144" max="11144" width="4.21875" customWidth="1"/>
    <col min="11145" max="11145" width="4.5546875" customWidth="1"/>
    <col min="11146" max="11146" width="5.6640625" customWidth="1"/>
    <col min="11147" max="11147" width="3.77734375" customWidth="1"/>
    <col min="11148" max="11149" width="5.109375" customWidth="1"/>
    <col min="11150" max="11150" width="4.77734375" customWidth="1"/>
    <col min="11151" max="11151" width="4.5546875" customWidth="1"/>
    <col min="11160" max="11160" width="7.77734375" customWidth="1"/>
    <col min="11161" max="11161" width="5.44140625" customWidth="1"/>
    <col min="11162" max="11162" width="5.77734375" customWidth="1"/>
    <col min="11164" max="11164" width="9.5546875" customWidth="1"/>
    <col min="11165" max="11165" width="3.77734375" customWidth="1"/>
    <col min="11166" max="11166" width="8.44140625" customWidth="1"/>
    <col min="11167" max="11167" width="12.21875" customWidth="1"/>
    <col min="11168" max="11168" width="5" customWidth="1"/>
    <col min="11169" max="11169" width="5.77734375" customWidth="1"/>
    <col min="11170" max="11170" width="4.21875" customWidth="1"/>
    <col min="11171" max="11171" width="5.21875" customWidth="1"/>
    <col min="11172" max="11172" width="5.44140625" customWidth="1"/>
    <col min="11173" max="11173" width="7.5546875" customWidth="1"/>
    <col min="11174" max="11174" width="4" customWidth="1"/>
    <col min="11175" max="11175" width="4.21875" customWidth="1"/>
    <col min="11176" max="11176" width="3.5546875" customWidth="1"/>
    <col min="11177" max="11177" width="3.6640625" customWidth="1"/>
    <col min="11178" max="11178" width="3.77734375" customWidth="1"/>
    <col min="11179" max="11179" width="3.6640625" customWidth="1"/>
    <col min="11180" max="11180" width="3.44140625" customWidth="1"/>
    <col min="11181" max="11181" width="3.5546875" customWidth="1"/>
    <col min="11182" max="11182" width="3.77734375" customWidth="1"/>
    <col min="11183" max="11183" width="3.44140625" customWidth="1"/>
    <col min="11184" max="11184" width="2.77734375" customWidth="1"/>
    <col min="11185" max="11185" width="3.21875" customWidth="1"/>
    <col min="11186" max="11186" width="2" customWidth="1"/>
    <col min="11187" max="11187" width="2.5546875" customWidth="1"/>
    <col min="11188" max="11188" width="5.21875" customWidth="1"/>
    <col min="11189" max="11189" width="13.21875" customWidth="1"/>
    <col min="11190" max="11190" width="15.44140625" customWidth="1"/>
    <col min="11191" max="11191" width="3.77734375" customWidth="1"/>
    <col min="11192" max="11192" width="6.77734375" customWidth="1"/>
    <col min="11193" max="11193" width="12.21875" customWidth="1"/>
    <col min="11194" max="11194" width="3.77734375" customWidth="1"/>
    <col min="11195" max="11196" width="3.21875" customWidth="1"/>
    <col min="11197" max="11197" width="2.77734375" customWidth="1"/>
    <col min="11198" max="11198" width="4.77734375" customWidth="1"/>
    <col min="11199" max="11199" width="6.21875" customWidth="1"/>
    <col min="11200" max="11200" width="6.109375" customWidth="1"/>
    <col min="11201" max="11201" width="5.6640625" customWidth="1"/>
    <col min="11202" max="11202" width="7.44140625" customWidth="1"/>
    <col min="11203" max="11203" width="4.77734375" customWidth="1"/>
    <col min="11204" max="11204" width="7" customWidth="1"/>
    <col min="11205" max="11205" width="5.5546875" customWidth="1"/>
    <col min="11206" max="11206" width="7.77734375" customWidth="1"/>
    <col min="11207" max="11207" width="3.77734375" customWidth="1"/>
    <col min="11208" max="11208" width="6" customWidth="1"/>
    <col min="11209" max="11209" width="5.77734375" customWidth="1"/>
    <col min="11210" max="11210" width="8" customWidth="1"/>
    <col min="11211" max="11211" width="3.77734375" customWidth="1"/>
    <col min="11212" max="11212" width="6.88671875" customWidth="1"/>
    <col min="11213" max="11213" width="5.77734375" customWidth="1"/>
    <col min="11214" max="11214" width="7.21875" customWidth="1"/>
    <col min="11215" max="11215" width="3.88671875" customWidth="1"/>
    <col min="11216" max="11216" width="7.21875" customWidth="1"/>
    <col min="11217" max="11217" width="6.6640625" customWidth="1"/>
    <col min="11218" max="11218" width="8" customWidth="1"/>
    <col min="11219" max="11219" width="3.77734375" customWidth="1"/>
    <col min="11220" max="11220" width="6" customWidth="1"/>
    <col min="11221" max="11221" width="6.77734375" customWidth="1"/>
    <col min="11222" max="11222" width="8.21875" customWidth="1"/>
    <col min="11223" max="11223" width="3.77734375" customWidth="1"/>
    <col min="11224" max="11224" width="6.33203125" customWidth="1"/>
    <col min="11225" max="11225" width="6.21875" customWidth="1"/>
    <col min="11226" max="11226" width="7.21875" customWidth="1"/>
    <col min="11227" max="11227" width="4.77734375" customWidth="1"/>
    <col min="11228" max="11228" width="6.21875" customWidth="1"/>
    <col min="11229" max="11229" width="6" customWidth="1"/>
    <col min="11230" max="11230" width="7.77734375" customWidth="1"/>
    <col min="11231" max="11231" width="3.77734375" customWidth="1"/>
    <col min="11232" max="11232" width="7" customWidth="1"/>
    <col min="11233" max="11233" width="6.5546875" customWidth="1"/>
    <col min="11234" max="11234" width="7.77734375" customWidth="1"/>
    <col min="11235" max="11235" width="5" customWidth="1"/>
    <col min="11236" max="11236" width="6.88671875" customWidth="1"/>
    <col min="11237" max="11237" width="6.21875" customWidth="1"/>
    <col min="11238" max="11238" width="7.77734375" customWidth="1"/>
    <col min="11239" max="11239" width="4.5546875" customWidth="1"/>
    <col min="11240" max="11240" width="3" customWidth="1"/>
    <col min="11241" max="11241" width="4.44140625" customWidth="1"/>
    <col min="11242" max="11242" width="5.21875" customWidth="1"/>
    <col min="11243" max="11243" width="6.77734375" customWidth="1"/>
    <col min="11244" max="11244" width="2.5546875" customWidth="1"/>
    <col min="11245" max="11263" width="0.5546875" customWidth="1"/>
    <col min="11264" max="11264" width="2.77734375" customWidth="1"/>
    <col min="11265" max="11265" width="2.5546875" customWidth="1"/>
    <col min="11266" max="11266" width="5" customWidth="1"/>
    <col min="11269" max="11269" width="5.109375" customWidth="1"/>
    <col min="11270" max="11270" width="8.21875" customWidth="1"/>
    <col min="11271" max="11271" width="11.33203125" customWidth="1"/>
    <col min="11272" max="11272" width="3.77734375" customWidth="1"/>
    <col min="11273" max="11273" width="4.77734375" customWidth="1"/>
    <col min="11274" max="11274" width="3.44140625" customWidth="1"/>
    <col min="11275" max="11276" width="4.77734375" customWidth="1"/>
    <col min="11277" max="11277" width="5.5546875" customWidth="1"/>
    <col min="11278" max="11278" width="4.77734375" customWidth="1"/>
    <col min="11279" max="11279" width="5.77734375" customWidth="1"/>
    <col min="11280" max="11280" width="6" customWidth="1"/>
    <col min="11281" max="11281" width="4.21875" customWidth="1"/>
    <col min="11282" max="11283" width="4.77734375" customWidth="1"/>
    <col min="11284" max="11284" width="7.33203125" customWidth="1"/>
    <col min="11285" max="11287" width="4.77734375" customWidth="1"/>
    <col min="11288" max="11288" width="5.88671875" customWidth="1"/>
    <col min="11289" max="11289" width="3.77734375" customWidth="1"/>
    <col min="11290" max="11291" width="4.77734375" customWidth="1"/>
    <col min="11292" max="11292" width="6.33203125" customWidth="1"/>
    <col min="11293" max="11293" width="3.77734375" customWidth="1"/>
    <col min="11294" max="11295" width="4.77734375" customWidth="1"/>
    <col min="11296" max="11296" width="5" customWidth="1"/>
    <col min="11297" max="11299" width="4.77734375" customWidth="1"/>
    <col min="11300" max="11300" width="5.44140625" customWidth="1"/>
    <col min="11301" max="11301" width="3.44140625" customWidth="1"/>
    <col min="11302" max="11303" width="4.77734375" customWidth="1"/>
    <col min="11304" max="11304" width="5.5546875" customWidth="1"/>
    <col min="11305" max="11306" width="3.77734375" customWidth="1"/>
    <col min="11307" max="11307" width="3.33203125" customWidth="1"/>
    <col min="11308" max="11308" width="4.33203125" customWidth="1"/>
    <col min="11309" max="11310" width="3.21875" customWidth="1"/>
    <col min="11311" max="11311" width="4.77734375" customWidth="1"/>
    <col min="11312" max="11312" width="4.6640625" customWidth="1"/>
    <col min="11313" max="11313" width="3.6640625" customWidth="1"/>
    <col min="11314" max="11314" width="3.5546875" customWidth="1"/>
    <col min="11315" max="11315" width="4.77734375" customWidth="1"/>
    <col min="11316" max="11316" width="3.6640625" customWidth="1"/>
    <col min="11317" max="11317" width="4.33203125" customWidth="1"/>
    <col min="11318" max="11318" width="3.44140625" customWidth="1"/>
    <col min="11319" max="11319" width="4.77734375" customWidth="1"/>
    <col min="11320" max="11320" width="5.5546875" customWidth="1"/>
    <col min="11321" max="11321" width="6.77734375" customWidth="1"/>
    <col min="11322" max="11322" width="3.77734375" customWidth="1"/>
    <col min="11323" max="11323" width="7.21875" customWidth="1"/>
    <col min="11324" max="11324" width="3.77734375" customWidth="1"/>
    <col min="11325" max="11325" width="10.33203125" customWidth="1"/>
    <col min="11326" max="11326" width="8.77734375" customWidth="1"/>
    <col min="11327" max="11327" width="8.21875" customWidth="1"/>
    <col min="11328" max="11328" width="7.77734375" customWidth="1"/>
    <col min="11329" max="11329" width="10.77734375" customWidth="1"/>
    <col min="11330" max="11330" width="10.33203125" customWidth="1"/>
    <col min="11331" max="11331" width="6" customWidth="1"/>
    <col min="11335" max="11341" width="1.6640625" customWidth="1"/>
    <col min="11342" max="11342" width="2.21875" customWidth="1"/>
    <col min="11343" max="11343" width="2.6640625" customWidth="1"/>
    <col min="11344" max="11344" width="4.77734375" customWidth="1"/>
    <col min="11345" max="11345" width="11.5546875" customWidth="1"/>
    <col min="11347" max="11347" width="4.109375" customWidth="1"/>
    <col min="11348" max="11348" width="8.109375" customWidth="1"/>
    <col min="11349" max="11349" width="10.5546875" customWidth="1"/>
    <col min="11368" max="11368" width="5.6640625" customWidth="1"/>
    <col min="11369" max="11369" width="6.6640625" customWidth="1"/>
    <col min="11370" max="11370" width="8.33203125" customWidth="1"/>
    <col min="11372" max="11372" width="6.6640625" customWidth="1"/>
    <col min="11400" max="11400" width="4.21875" customWidth="1"/>
    <col min="11401" max="11401" width="4.5546875" customWidth="1"/>
    <col min="11402" max="11402" width="5.6640625" customWidth="1"/>
    <col min="11403" max="11403" width="3.77734375" customWidth="1"/>
    <col min="11404" max="11405" width="5.109375" customWidth="1"/>
    <col min="11406" max="11406" width="4.77734375" customWidth="1"/>
    <col min="11407" max="11407" width="4.5546875" customWidth="1"/>
    <col min="11416" max="11416" width="7.77734375" customWidth="1"/>
    <col min="11417" max="11417" width="5.44140625" customWidth="1"/>
    <col min="11418" max="11418" width="5.77734375" customWidth="1"/>
    <col min="11420" max="11420" width="9.5546875" customWidth="1"/>
    <col min="11421" max="11421" width="3.77734375" customWidth="1"/>
    <col min="11422" max="11422" width="8.44140625" customWidth="1"/>
    <col min="11423" max="11423" width="12.21875" customWidth="1"/>
    <col min="11424" max="11424" width="5" customWidth="1"/>
    <col min="11425" max="11425" width="5.77734375" customWidth="1"/>
    <col min="11426" max="11426" width="4.21875" customWidth="1"/>
    <col min="11427" max="11427" width="5.21875" customWidth="1"/>
    <col min="11428" max="11428" width="5.44140625" customWidth="1"/>
    <col min="11429" max="11429" width="7.5546875" customWidth="1"/>
    <col min="11430" max="11430" width="4" customWidth="1"/>
    <col min="11431" max="11431" width="4.21875" customWidth="1"/>
    <col min="11432" max="11432" width="3.5546875" customWidth="1"/>
    <col min="11433" max="11433" width="3.6640625" customWidth="1"/>
    <col min="11434" max="11434" width="3.77734375" customWidth="1"/>
    <col min="11435" max="11435" width="3.6640625" customWidth="1"/>
    <col min="11436" max="11436" width="3.44140625" customWidth="1"/>
    <col min="11437" max="11437" width="3.5546875" customWidth="1"/>
    <col min="11438" max="11438" width="3.77734375" customWidth="1"/>
    <col min="11439" max="11439" width="3.44140625" customWidth="1"/>
    <col min="11440" max="11440" width="2.77734375" customWidth="1"/>
    <col min="11441" max="11441" width="3.21875" customWidth="1"/>
    <col min="11442" max="11442" width="2" customWidth="1"/>
    <col min="11443" max="11443" width="2.5546875" customWidth="1"/>
    <col min="11444" max="11444" width="5.21875" customWidth="1"/>
    <col min="11445" max="11445" width="13.21875" customWidth="1"/>
    <col min="11446" max="11446" width="15.44140625" customWidth="1"/>
    <col min="11447" max="11447" width="3.77734375" customWidth="1"/>
    <col min="11448" max="11448" width="6.77734375" customWidth="1"/>
    <col min="11449" max="11449" width="12.21875" customWidth="1"/>
    <col min="11450" max="11450" width="3.77734375" customWidth="1"/>
    <col min="11451" max="11452" width="3.21875" customWidth="1"/>
    <col min="11453" max="11453" width="2.77734375" customWidth="1"/>
    <col min="11454" max="11454" width="4.77734375" customWidth="1"/>
    <col min="11455" max="11455" width="6.21875" customWidth="1"/>
    <col min="11456" max="11456" width="6.109375" customWidth="1"/>
    <col min="11457" max="11457" width="5.6640625" customWidth="1"/>
    <col min="11458" max="11458" width="7.44140625" customWidth="1"/>
    <col min="11459" max="11459" width="4.77734375" customWidth="1"/>
    <col min="11460" max="11460" width="7" customWidth="1"/>
    <col min="11461" max="11461" width="5.5546875" customWidth="1"/>
    <col min="11462" max="11462" width="7.77734375" customWidth="1"/>
    <col min="11463" max="11463" width="3.77734375" customWidth="1"/>
    <col min="11464" max="11464" width="6" customWidth="1"/>
    <col min="11465" max="11465" width="5.77734375" customWidth="1"/>
    <col min="11466" max="11466" width="8" customWidth="1"/>
    <col min="11467" max="11467" width="3.77734375" customWidth="1"/>
    <col min="11468" max="11468" width="6.88671875" customWidth="1"/>
    <col min="11469" max="11469" width="5.77734375" customWidth="1"/>
    <col min="11470" max="11470" width="7.21875" customWidth="1"/>
    <col min="11471" max="11471" width="3.88671875" customWidth="1"/>
    <col min="11472" max="11472" width="7.21875" customWidth="1"/>
    <col min="11473" max="11473" width="6.6640625" customWidth="1"/>
    <col min="11474" max="11474" width="8" customWidth="1"/>
    <col min="11475" max="11475" width="3.77734375" customWidth="1"/>
    <col min="11476" max="11476" width="6" customWidth="1"/>
    <col min="11477" max="11477" width="6.77734375" customWidth="1"/>
    <col min="11478" max="11478" width="8.21875" customWidth="1"/>
    <col min="11479" max="11479" width="3.77734375" customWidth="1"/>
    <col min="11480" max="11480" width="6.33203125" customWidth="1"/>
    <col min="11481" max="11481" width="6.21875" customWidth="1"/>
    <col min="11482" max="11482" width="7.21875" customWidth="1"/>
    <col min="11483" max="11483" width="4.77734375" customWidth="1"/>
    <col min="11484" max="11484" width="6.21875" customWidth="1"/>
    <col min="11485" max="11485" width="6" customWidth="1"/>
    <col min="11486" max="11486" width="7.77734375" customWidth="1"/>
    <col min="11487" max="11487" width="3.77734375" customWidth="1"/>
    <col min="11488" max="11488" width="7" customWidth="1"/>
    <col min="11489" max="11489" width="6.5546875" customWidth="1"/>
    <col min="11490" max="11490" width="7.77734375" customWidth="1"/>
    <col min="11491" max="11491" width="5" customWidth="1"/>
    <col min="11492" max="11492" width="6.88671875" customWidth="1"/>
    <col min="11493" max="11493" width="6.21875" customWidth="1"/>
    <col min="11494" max="11494" width="7.77734375" customWidth="1"/>
    <col min="11495" max="11495" width="4.5546875" customWidth="1"/>
    <col min="11496" max="11496" width="3" customWidth="1"/>
    <col min="11497" max="11497" width="4.44140625" customWidth="1"/>
    <col min="11498" max="11498" width="5.21875" customWidth="1"/>
    <col min="11499" max="11499" width="6.77734375" customWidth="1"/>
    <col min="11500" max="11500" width="2.5546875" customWidth="1"/>
    <col min="11501" max="11519" width="0.5546875" customWidth="1"/>
    <col min="11520" max="11520" width="2.77734375" customWidth="1"/>
    <col min="11521" max="11521" width="2.5546875" customWidth="1"/>
    <col min="11522" max="11522" width="5" customWidth="1"/>
    <col min="11525" max="11525" width="5.109375" customWidth="1"/>
    <col min="11526" max="11526" width="8.21875" customWidth="1"/>
    <col min="11527" max="11527" width="11.33203125" customWidth="1"/>
    <col min="11528" max="11528" width="3.77734375" customWidth="1"/>
    <col min="11529" max="11529" width="4.77734375" customWidth="1"/>
    <col min="11530" max="11530" width="3.44140625" customWidth="1"/>
    <col min="11531" max="11532" width="4.77734375" customWidth="1"/>
    <col min="11533" max="11533" width="5.5546875" customWidth="1"/>
    <col min="11534" max="11534" width="4.77734375" customWidth="1"/>
    <col min="11535" max="11535" width="5.77734375" customWidth="1"/>
    <col min="11536" max="11536" width="6" customWidth="1"/>
    <col min="11537" max="11537" width="4.21875" customWidth="1"/>
    <col min="11538" max="11539" width="4.77734375" customWidth="1"/>
    <col min="11540" max="11540" width="7.33203125" customWidth="1"/>
    <col min="11541" max="11543" width="4.77734375" customWidth="1"/>
    <col min="11544" max="11544" width="5.88671875" customWidth="1"/>
    <col min="11545" max="11545" width="3.77734375" customWidth="1"/>
    <col min="11546" max="11547" width="4.77734375" customWidth="1"/>
    <col min="11548" max="11548" width="6.33203125" customWidth="1"/>
    <col min="11549" max="11549" width="3.77734375" customWidth="1"/>
    <col min="11550" max="11551" width="4.77734375" customWidth="1"/>
    <col min="11552" max="11552" width="5" customWidth="1"/>
    <col min="11553" max="11555" width="4.77734375" customWidth="1"/>
    <col min="11556" max="11556" width="5.44140625" customWidth="1"/>
    <col min="11557" max="11557" width="3.44140625" customWidth="1"/>
    <col min="11558" max="11559" width="4.77734375" customWidth="1"/>
    <col min="11560" max="11560" width="5.5546875" customWidth="1"/>
    <col min="11561" max="11562" width="3.77734375" customWidth="1"/>
    <col min="11563" max="11563" width="3.33203125" customWidth="1"/>
    <col min="11564" max="11564" width="4.33203125" customWidth="1"/>
    <col min="11565" max="11566" width="3.21875" customWidth="1"/>
    <col min="11567" max="11567" width="4.77734375" customWidth="1"/>
    <col min="11568" max="11568" width="4.6640625" customWidth="1"/>
    <col min="11569" max="11569" width="3.6640625" customWidth="1"/>
    <col min="11570" max="11570" width="3.5546875" customWidth="1"/>
    <col min="11571" max="11571" width="4.77734375" customWidth="1"/>
    <col min="11572" max="11572" width="3.6640625" customWidth="1"/>
    <col min="11573" max="11573" width="4.33203125" customWidth="1"/>
    <col min="11574" max="11574" width="3.44140625" customWidth="1"/>
    <col min="11575" max="11575" width="4.77734375" customWidth="1"/>
    <col min="11576" max="11576" width="5.5546875" customWidth="1"/>
    <col min="11577" max="11577" width="6.77734375" customWidth="1"/>
    <col min="11578" max="11578" width="3.77734375" customWidth="1"/>
    <col min="11579" max="11579" width="7.21875" customWidth="1"/>
    <col min="11580" max="11580" width="3.77734375" customWidth="1"/>
    <col min="11581" max="11581" width="10.33203125" customWidth="1"/>
    <col min="11582" max="11582" width="8.77734375" customWidth="1"/>
    <col min="11583" max="11583" width="8.21875" customWidth="1"/>
    <col min="11584" max="11584" width="7.77734375" customWidth="1"/>
    <col min="11585" max="11585" width="10.77734375" customWidth="1"/>
    <col min="11586" max="11586" width="10.33203125" customWidth="1"/>
    <col min="11587" max="11587" width="6" customWidth="1"/>
    <col min="11591" max="11597" width="1.6640625" customWidth="1"/>
    <col min="11598" max="11598" width="2.21875" customWidth="1"/>
    <col min="11599" max="11599" width="2.6640625" customWidth="1"/>
    <col min="11600" max="11600" width="4.77734375" customWidth="1"/>
    <col min="11601" max="11601" width="11.5546875" customWidth="1"/>
    <col min="11603" max="11603" width="4.109375" customWidth="1"/>
    <col min="11604" max="11604" width="8.109375" customWidth="1"/>
    <col min="11605" max="11605" width="10.5546875" customWidth="1"/>
    <col min="11624" max="11624" width="5.6640625" customWidth="1"/>
    <col min="11625" max="11625" width="6.6640625" customWidth="1"/>
    <col min="11626" max="11626" width="8.33203125" customWidth="1"/>
    <col min="11628" max="11628" width="6.6640625" customWidth="1"/>
    <col min="11656" max="11656" width="4.21875" customWidth="1"/>
    <col min="11657" max="11657" width="4.5546875" customWidth="1"/>
    <col min="11658" max="11658" width="5.6640625" customWidth="1"/>
    <col min="11659" max="11659" width="3.77734375" customWidth="1"/>
    <col min="11660" max="11661" width="5.109375" customWidth="1"/>
    <col min="11662" max="11662" width="4.77734375" customWidth="1"/>
    <col min="11663" max="11663" width="4.5546875" customWidth="1"/>
    <col min="11672" max="11672" width="7.77734375" customWidth="1"/>
    <col min="11673" max="11673" width="5.44140625" customWidth="1"/>
    <col min="11674" max="11674" width="5.77734375" customWidth="1"/>
    <col min="11676" max="11676" width="9.5546875" customWidth="1"/>
    <col min="11677" max="11677" width="3.77734375" customWidth="1"/>
    <col min="11678" max="11678" width="8.44140625" customWidth="1"/>
    <col min="11679" max="11679" width="12.21875" customWidth="1"/>
    <col min="11680" max="11680" width="5" customWidth="1"/>
    <col min="11681" max="11681" width="5.77734375" customWidth="1"/>
    <col min="11682" max="11682" width="4.21875" customWidth="1"/>
    <col min="11683" max="11683" width="5.21875" customWidth="1"/>
    <col min="11684" max="11684" width="5.44140625" customWidth="1"/>
    <col min="11685" max="11685" width="7.5546875" customWidth="1"/>
    <col min="11686" max="11686" width="4" customWidth="1"/>
    <col min="11687" max="11687" width="4.21875" customWidth="1"/>
    <col min="11688" max="11688" width="3.5546875" customWidth="1"/>
    <col min="11689" max="11689" width="3.6640625" customWidth="1"/>
    <col min="11690" max="11690" width="3.77734375" customWidth="1"/>
    <col min="11691" max="11691" width="3.6640625" customWidth="1"/>
    <col min="11692" max="11692" width="3.44140625" customWidth="1"/>
    <col min="11693" max="11693" width="3.5546875" customWidth="1"/>
    <col min="11694" max="11694" width="3.77734375" customWidth="1"/>
    <col min="11695" max="11695" width="3.44140625" customWidth="1"/>
    <col min="11696" max="11696" width="2.77734375" customWidth="1"/>
    <col min="11697" max="11697" width="3.21875" customWidth="1"/>
    <col min="11698" max="11698" width="2" customWidth="1"/>
    <col min="11699" max="11699" width="2.5546875" customWidth="1"/>
    <col min="11700" max="11700" width="5.21875" customWidth="1"/>
    <col min="11701" max="11701" width="13.21875" customWidth="1"/>
    <col min="11702" max="11702" width="15.44140625" customWidth="1"/>
    <col min="11703" max="11703" width="3.77734375" customWidth="1"/>
    <col min="11704" max="11704" width="6.77734375" customWidth="1"/>
    <col min="11705" max="11705" width="12.21875" customWidth="1"/>
    <col min="11706" max="11706" width="3.77734375" customWidth="1"/>
    <col min="11707" max="11708" width="3.21875" customWidth="1"/>
    <col min="11709" max="11709" width="2.77734375" customWidth="1"/>
    <col min="11710" max="11710" width="4.77734375" customWidth="1"/>
    <col min="11711" max="11711" width="6.21875" customWidth="1"/>
    <col min="11712" max="11712" width="6.109375" customWidth="1"/>
    <col min="11713" max="11713" width="5.6640625" customWidth="1"/>
    <col min="11714" max="11714" width="7.44140625" customWidth="1"/>
    <col min="11715" max="11715" width="4.77734375" customWidth="1"/>
    <col min="11716" max="11716" width="7" customWidth="1"/>
    <col min="11717" max="11717" width="5.5546875" customWidth="1"/>
    <col min="11718" max="11718" width="7.77734375" customWidth="1"/>
    <col min="11719" max="11719" width="3.77734375" customWidth="1"/>
    <col min="11720" max="11720" width="6" customWidth="1"/>
    <col min="11721" max="11721" width="5.77734375" customWidth="1"/>
    <col min="11722" max="11722" width="8" customWidth="1"/>
    <col min="11723" max="11723" width="3.77734375" customWidth="1"/>
    <col min="11724" max="11724" width="6.88671875" customWidth="1"/>
    <col min="11725" max="11725" width="5.77734375" customWidth="1"/>
    <col min="11726" max="11726" width="7.21875" customWidth="1"/>
    <col min="11727" max="11727" width="3.88671875" customWidth="1"/>
    <col min="11728" max="11728" width="7.21875" customWidth="1"/>
    <col min="11729" max="11729" width="6.6640625" customWidth="1"/>
    <col min="11730" max="11730" width="8" customWidth="1"/>
    <col min="11731" max="11731" width="3.77734375" customWidth="1"/>
    <col min="11732" max="11732" width="6" customWidth="1"/>
    <col min="11733" max="11733" width="6.77734375" customWidth="1"/>
    <col min="11734" max="11734" width="8.21875" customWidth="1"/>
    <col min="11735" max="11735" width="3.77734375" customWidth="1"/>
    <col min="11736" max="11736" width="6.33203125" customWidth="1"/>
    <col min="11737" max="11737" width="6.21875" customWidth="1"/>
    <col min="11738" max="11738" width="7.21875" customWidth="1"/>
    <col min="11739" max="11739" width="4.77734375" customWidth="1"/>
    <col min="11740" max="11740" width="6.21875" customWidth="1"/>
    <col min="11741" max="11741" width="6" customWidth="1"/>
    <col min="11742" max="11742" width="7.77734375" customWidth="1"/>
    <col min="11743" max="11743" width="3.77734375" customWidth="1"/>
    <col min="11744" max="11744" width="7" customWidth="1"/>
    <col min="11745" max="11745" width="6.5546875" customWidth="1"/>
    <col min="11746" max="11746" width="7.77734375" customWidth="1"/>
    <col min="11747" max="11747" width="5" customWidth="1"/>
    <col min="11748" max="11748" width="6.88671875" customWidth="1"/>
    <col min="11749" max="11749" width="6.21875" customWidth="1"/>
    <col min="11750" max="11750" width="7.77734375" customWidth="1"/>
    <col min="11751" max="11751" width="4.5546875" customWidth="1"/>
    <col min="11752" max="11752" width="3" customWidth="1"/>
    <col min="11753" max="11753" width="4.44140625" customWidth="1"/>
    <col min="11754" max="11754" width="5.21875" customWidth="1"/>
    <col min="11755" max="11755" width="6.77734375" customWidth="1"/>
    <col min="11756" max="11756" width="2.5546875" customWidth="1"/>
    <col min="11757" max="11775" width="0.5546875" customWidth="1"/>
    <col min="11776" max="11776" width="2.77734375" customWidth="1"/>
    <col min="11777" max="11777" width="2.5546875" customWidth="1"/>
    <col min="11778" max="11778" width="5" customWidth="1"/>
    <col min="11781" max="11781" width="5.109375" customWidth="1"/>
    <col min="11782" max="11782" width="8.21875" customWidth="1"/>
    <col min="11783" max="11783" width="11.33203125" customWidth="1"/>
    <col min="11784" max="11784" width="3.77734375" customWidth="1"/>
    <col min="11785" max="11785" width="4.77734375" customWidth="1"/>
    <col min="11786" max="11786" width="3.44140625" customWidth="1"/>
    <col min="11787" max="11788" width="4.77734375" customWidth="1"/>
    <col min="11789" max="11789" width="5.5546875" customWidth="1"/>
    <col min="11790" max="11790" width="4.77734375" customWidth="1"/>
    <col min="11791" max="11791" width="5.77734375" customWidth="1"/>
    <col min="11792" max="11792" width="6" customWidth="1"/>
    <col min="11793" max="11793" width="4.21875" customWidth="1"/>
    <col min="11794" max="11795" width="4.77734375" customWidth="1"/>
    <col min="11796" max="11796" width="7.33203125" customWidth="1"/>
    <col min="11797" max="11799" width="4.77734375" customWidth="1"/>
    <col min="11800" max="11800" width="5.88671875" customWidth="1"/>
    <col min="11801" max="11801" width="3.77734375" customWidth="1"/>
    <col min="11802" max="11803" width="4.77734375" customWidth="1"/>
    <col min="11804" max="11804" width="6.33203125" customWidth="1"/>
    <col min="11805" max="11805" width="3.77734375" customWidth="1"/>
    <col min="11806" max="11807" width="4.77734375" customWidth="1"/>
    <col min="11808" max="11808" width="5" customWidth="1"/>
    <col min="11809" max="11811" width="4.77734375" customWidth="1"/>
    <col min="11812" max="11812" width="5.44140625" customWidth="1"/>
    <col min="11813" max="11813" width="3.44140625" customWidth="1"/>
    <col min="11814" max="11815" width="4.77734375" customWidth="1"/>
    <col min="11816" max="11816" width="5.5546875" customWidth="1"/>
    <col min="11817" max="11818" width="3.77734375" customWidth="1"/>
    <col min="11819" max="11819" width="3.33203125" customWidth="1"/>
    <col min="11820" max="11820" width="4.33203125" customWidth="1"/>
    <col min="11821" max="11822" width="3.21875" customWidth="1"/>
    <col min="11823" max="11823" width="4.77734375" customWidth="1"/>
    <col min="11824" max="11824" width="4.6640625" customWidth="1"/>
    <col min="11825" max="11825" width="3.6640625" customWidth="1"/>
    <col min="11826" max="11826" width="3.5546875" customWidth="1"/>
    <col min="11827" max="11827" width="4.77734375" customWidth="1"/>
    <col min="11828" max="11828" width="3.6640625" customWidth="1"/>
    <col min="11829" max="11829" width="4.33203125" customWidth="1"/>
    <col min="11830" max="11830" width="3.44140625" customWidth="1"/>
    <col min="11831" max="11831" width="4.77734375" customWidth="1"/>
    <col min="11832" max="11832" width="5.5546875" customWidth="1"/>
    <col min="11833" max="11833" width="6.77734375" customWidth="1"/>
    <col min="11834" max="11834" width="3.77734375" customWidth="1"/>
    <col min="11835" max="11835" width="7.21875" customWidth="1"/>
    <col min="11836" max="11836" width="3.77734375" customWidth="1"/>
    <col min="11837" max="11837" width="10.33203125" customWidth="1"/>
    <col min="11838" max="11838" width="8.77734375" customWidth="1"/>
    <col min="11839" max="11839" width="8.21875" customWidth="1"/>
    <col min="11840" max="11840" width="7.77734375" customWidth="1"/>
    <col min="11841" max="11841" width="10.77734375" customWidth="1"/>
    <col min="11842" max="11842" width="10.33203125" customWidth="1"/>
    <col min="11843" max="11843" width="6" customWidth="1"/>
    <col min="11847" max="11853" width="1.6640625" customWidth="1"/>
    <col min="11854" max="11854" width="2.21875" customWidth="1"/>
    <col min="11855" max="11855" width="2.6640625" customWidth="1"/>
    <col min="11856" max="11856" width="4.77734375" customWidth="1"/>
    <col min="11857" max="11857" width="11.5546875" customWidth="1"/>
    <col min="11859" max="11859" width="4.109375" customWidth="1"/>
    <col min="11860" max="11860" width="8.109375" customWidth="1"/>
    <col min="11861" max="11861" width="10.5546875" customWidth="1"/>
    <col min="11880" max="11880" width="5.6640625" customWidth="1"/>
    <col min="11881" max="11881" width="6.6640625" customWidth="1"/>
    <col min="11882" max="11882" width="8.33203125" customWidth="1"/>
    <col min="11884" max="11884" width="6.6640625" customWidth="1"/>
    <col min="11912" max="11912" width="4.21875" customWidth="1"/>
    <col min="11913" max="11913" width="4.5546875" customWidth="1"/>
    <col min="11914" max="11914" width="5.6640625" customWidth="1"/>
    <col min="11915" max="11915" width="3.77734375" customWidth="1"/>
    <col min="11916" max="11917" width="5.109375" customWidth="1"/>
    <col min="11918" max="11918" width="4.77734375" customWidth="1"/>
    <col min="11919" max="11919" width="4.5546875" customWidth="1"/>
    <col min="11928" max="11928" width="7.77734375" customWidth="1"/>
    <col min="11929" max="11929" width="5.44140625" customWidth="1"/>
    <col min="11930" max="11930" width="5.77734375" customWidth="1"/>
    <col min="11932" max="11932" width="9.5546875" customWidth="1"/>
    <col min="11933" max="11933" width="3.77734375" customWidth="1"/>
    <col min="11934" max="11934" width="8.44140625" customWidth="1"/>
    <col min="11935" max="11935" width="12.21875" customWidth="1"/>
    <col min="11936" max="11936" width="5" customWidth="1"/>
    <col min="11937" max="11937" width="5.77734375" customWidth="1"/>
    <col min="11938" max="11938" width="4.21875" customWidth="1"/>
    <col min="11939" max="11939" width="5.21875" customWidth="1"/>
    <col min="11940" max="11940" width="5.44140625" customWidth="1"/>
    <col min="11941" max="11941" width="7.5546875" customWidth="1"/>
    <col min="11942" max="11942" width="4" customWidth="1"/>
    <col min="11943" max="11943" width="4.21875" customWidth="1"/>
    <col min="11944" max="11944" width="3.5546875" customWidth="1"/>
    <col min="11945" max="11945" width="3.6640625" customWidth="1"/>
    <col min="11946" max="11946" width="3.77734375" customWidth="1"/>
    <col min="11947" max="11947" width="3.6640625" customWidth="1"/>
    <col min="11948" max="11948" width="3.44140625" customWidth="1"/>
    <col min="11949" max="11949" width="3.5546875" customWidth="1"/>
    <col min="11950" max="11950" width="3.77734375" customWidth="1"/>
    <col min="11951" max="11951" width="3.44140625" customWidth="1"/>
    <col min="11952" max="11952" width="2.77734375" customWidth="1"/>
    <col min="11953" max="11953" width="3.21875" customWidth="1"/>
    <col min="11954" max="11954" width="2" customWidth="1"/>
    <col min="11955" max="11955" width="2.5546875" customWidth="1"/>
    <col min="11956" max="11956" width="5.21875" customWidth="1"/>
    <col min="11957" max="11957" width="13.21875" customWidth="1"/>
    <col min="11958" max="11958" width="15.44140625" customWidth="1"/>
    <col min="11959" max="11959" width="3.77734375" customWidth="1"/>
    <col min="11960" max="11960" width="6.77734375" customWidth="1"/>
    <col min="11961" max="11961" width="12.21875" customWidth="1"/>
    <col min="11962" max="11962" width="3.77734375" customWidth="1"/>
    <col min="11963" max="11964" width="3.21875" customWidth="1"/>
    <col min="11965" max="11965" width="2.77734375" customWidth="1"/>
    <col min="11966" max="11966" width="4.77734375" customWidth="1"/>
    <col min="11967" max="11967" width="6.21875" customWidth="1"/>
    <col min="11968" max="11968" width="6.109375" customWidth="1"/>
    <col min="11969" max="11969" width="5.6640625" customWidth="1"/>
    <col min="11970" max="11970" width="7.44140625" customWidth="1"/>
    <col min="11971" max="11971" width="4.77734375" customWidth="1"/>
    <col min="11972" max="11972" width="7" customWidth="1"/>
    <col min="11973" max="11973" width="5.5546875" customWidth="1"/>
    <col min="11974" max="11974" width="7.77734375" customWidth="1"/>
    <col min="11975" max="11975" width="3.77734375" customWidth="1"/>
    <col min="11976" max="11976" width="6" customWidth="1"/>
    <col min="11977" max="11977" width="5.77734375" customWidth="1"/>
    <col min="11978" max="11978" width="8" customWidth="1"/>
    <col min="11979" max="11979" width="3.77734375" customWidth="1"/>
    <col min="11980" max="11980" width="6.88671875" customWidth="1"/>
    <col min="11981" max="11981" width="5.77734375" customWidth="1"/>
    <col min="11982" max="11982" width="7.21875" customWidth="1"/>
    <col min="11983" max="11983" width="3.88671875" customWidth="1"/>
    <col min="11984" max="11984" width="7.21875" customWidth="1"/>
    <col min="11985" max="11985" width="6.6640625" customWidth="1"/>
    <col min="11986" max="11986" width="8" customWidth="1"/>
    <col min="11987" max="11987" width="3.77734375" customWidth="1"/>
    <col min="11988" max="11988" width="6" customWidth="1"/>
    <col min="11989" max="11989" width="6.77734375" customWidth="1"/>
    <col min="11990" max="11990" width="8.21875" customWidth="1"/>
    <col min="11991" max="11991" width="3.77734375" customWidth="1"/>
    <col min="11992" max="11992" width="6.33203125" customWidth="1"/>
    <col min="11993" max="11993" width="6.21875" customWidth="1"/>
    <col min="11994" max="11994" width="7.21875" customWidth="1"/>
    <col min="11995" max="11995" width="4.77734375" customWidth="1"/>
    <col min="11996" max="11996" width="6.21875" customWidth="1"/>
    <col min="11997" max="11997" width="6" customWidth="1"/>
    <col min="11998" max="11998" width="7.77734375" customWidth="1"/>
    <col min="11999" max="11999" width="3.77734375" customWidth="1"/>
    <col min="12000" max="12000" width="7" customWidth="1"/>
    <col min="12001" max="12001" width="6.5546875" customWidth="1"/>
    <col min="12002" max="12002" width="7.77734375" customWidth="1"/>
    <col min="12003" max="12003" width="5" customWidth="1"/>
    <col min="12004" max="12004" width="6.88671875" customWidth="1"/>
    <col min="12005" max="12005" width="6.21875" customWidth="1"/>
    <col min="12006" max="12006" width="7.77734375" customWidth="1"/>
    <col min="12007" max="12007" width="4.5546875" customWidth="1"/>
    <col min="12008" max="12008" width="3" customWidth="1"/>
    <col min="12009" max="12009" width="4.44140625" customWidth="1"/>
    <col min="12010" max="12010" width="5.21875" customWidth="1"/>
    <col min="12011" max="12011" width="6.77734375" customWidth="1"/>
    <col min="12012" max="12012" width="2.5546875" customWidth="1"/>
    <col min="12013" max="12031" width="0.5546875" customWidth="1"/>
    <col min="12032" max="12032" width="2.77734375" customWidth="1"/>
    <col min="12033" max="12033" width="2.5546875" customWidth="1"/>
    <col min="12034" max="12034" width="5" customWidth="1"/>
    <col min="12037" max="12037" width="5.109375" customWidth="1"/>
    <col min="12038" max="12038" width="8.21875" customWidth="1"/>
    <col min="12039" max="12039" width="11.33203125" customWidth="1"/>
    <col min="12040" max="12040" width="3.77734375" customWidth="1"/>
    <col min="12041" max="12041" width="4.77734375" customWidth="1"/>
    <col min="12042" max="12042" width="3.44140625" customWidth="1"/>
    <col min="12043" max="12044" width="4.77734375" customWidth="1"/>
    <col min="12045" max="12045" width="5.5546875" customWidth="1"/>
    <col min="12046" max="12046" width="4.77734375" customWidth="1"/>
    <col min="12047" max="12047" width="5.77734375" customWidth="1"/>
    <col min="12048" max="12048" width="6" customWidth="1"/>
    <col min="12049" max="12049" width="4.21875" customWidth="1"/>
    <col min="12050" max="12051" width="4.77734375" customWidth="1"/>
    <col min="12052" max="12052" width="7.33203125" customWidth="1"/>
    <col min="12053" max="12055" width="4.77734375" customWidth="1"/>
    <col min="12056" max="12056" width="5.88671875" customWidth="1"/>
    <col min="12057" max="12057" width="3.77734375" customWidth="1"/>
    <col min="12058" max="12059" width="4.77734375" customWidth="1"/>
    <col min="12060" max="12060" width="6.33203125" customWidth="1"/>
    <col min="12061" max="12061" width="3.77734375" customWidth="1"/>
    <col min="12062" max="12063" width="4.77734375" customWidth="1"/>
    <col min="12064" max="12064" width="5" customWidth="1"/>
    <col min="12065" max="12067" width="4.77734375" customWidth="1"/>
    <col min="12068" max="12068" width="5.44140625" customWidth="1"/>
    <col min="12069" max="12069" width="3.44140625" customWidth="1"/>
    <col min="12070" max="12071" width="4.77734375" customWidth="1"/>
    <col min="12072" max="12072" width="5.5546875" customWidth="1"/>
    <col min="12073" max="12074" width="3.77734375" customWidth="1"/>
    <col min="12075" max="12075" width="3.33203125" customWidth="1"/>
    <col min="12076" max="12076" width="4.33203125" customWidth="1"/>
    <col min="12077" max="12078" width="3.21875" customWidth="1"/>
    <col min="12079" max="12079" width="4.77734375" customWidth="1"/>
    <col min="12080" max="12080" width="4.6640625" customWidth="1"/>
    <col min="12081" max="12081" width="3.6640625" customWidth="1"/>
    <col min="12082" max="12082" width="3.5546875" customWidth="1"/>
    <col min="12083" max="12083" width="4.77734375" customWidth="1"/>
    <col min="12084" max="12084" width="3.6640625" customWidth="1"/>
    <col min="12085" max="12085" width="4.33203125" customWidth="1"/>
    <col min="12086" max="12086" width="3.44140625" customWidth="1"/>
    <col min="12087" max="12087" width="4.77734375" customWidth="1"/>
    <col min="12088" max="12088" width="5.5546875" customWidth="1"/>
    <col min="12089" max="12089" width="6.77734375" customWidth="1"/>
    <col min="12090" max="12090" width="3.77734375" customWidth="1"/>
    <col min="12091" max="12091" width="7.21875" customWidth="1"/>
    <col min="12092" max="12092" width="3.77734375" customWidth="1"/>
    <col min="12093" max="12093" width="10.33203125" customWidth="1"/>
    <col min="12094" max="12094" width="8.77734375" customWidth="1"/>
    <col min="12095" max="12095" width="8.21875" customWidth="1"/>
    <col min="12096" max="12096" width="7.77734375" customWidth="1"/>
    <col min="12097" max="12097" width="10.77734375" customWidth="1"/>
    <col min="12098" max="12098" width="10.33203125" customWidth="1"/>
    <col min="12099" max="12099" width="6" customWidth="1"/>
    <col min="12103" max="12109" width="1.6640625" customWidth="1"/>
    <col min="12110" max="12110" width="2.21875" customWidth="1"/>
    <col min="12111" max="12111" width="2.6640625" customWidth="1"/>
    <col min="12112" max="12112" width="4.77734375" customWidth="1"/>
    <col min="12113" max="12113" width="11.5546875" customWidth="1"/>
    <col min="12115" max="12115" width="4.109375" customWidth="1"/>
    <col min="12116" max="12116" width="8.109375" customWidth="1"/>
    <col min="12117" max="12117" width="10.5546875" customWidth="1"/>
    <col min="12136" max="12136" width="5.6640625" customWidth="1"/>
    <col min="12137" max="12137" width="6.6640625" customWidth="1"/>
    <col min="12138" max="12138" width="8.33203125" customWidth="1"/>
    <col min="12140" max="12140" width="6.6640625" customWidth="1"/>
    <col min="12168" max="12168" width="4.21875" customWidth="1"/>
    <col min="12169" max="12169" width="4.5546875" customWidth="1"/>
    <col min="12170" max="12170" width="5.6640625" customWidth="1"/>
    <col min="12171" max="12171" width="3.77734375" customWidth="1"/>
    <col min="12172" max="12173" width="5.109375" customWidth="1"/>
    <col min="12174" max="12174" width="4.77734375" customWidth="1"/>
    <col min="12175" max="12175" width="4.5546875" customWidth="1"/>
    <col min="12184" max="12184" width="7.77734375" customWidth="1"/>
    <col min="12185" max="12185" width="5.44140625" customWidth="1"/>
    <col min="12186" max="12186" width="5.77734375" customWidth="1"/>
    <col min="12188" max="12188" width="9.5546875" customWidth="1"/>
    <col min="12189" max="12189" width="3.77734375" customWidth="1"/>
    <col min="12190" max="12190" width="8.44140625" customWidth="1"/>
    <col min="12191" max="12191" width="12.21875" customWidth="1"/>
    <col min="12192" max="12192" width="5" customWidth="1"/>
    <col min="12193" max="12193" width="5.77734375" customWidth="1"/>
    <col min="12194" max="12194" width="4.21875" customWidth="1"/>
    <col min="12195" max="12195" width="5.21875" customWidth="1"/>
    <col min="12196" max="12196" width="5.44140625" customWidth="1"/>
    <col min="12197" max="12197" width="7.5546875" customWidth="1"/>
    <col min="12198" max="12198" width="4" customWidth="1"/>
    <col min="12199" max="12199" width="4.21875" customWidth="1"/>
    <col min="12200" max="12200" width="3.5546875" customWidth="1"/>
    <col min="12201" max="12201" width="3.6640625" customWidth="1"/>
    <col min="12202" max="12202" width="3.77734375" customWidth="1"/>
    <col min="12203" max="12203" width="3.6640625" customWidth="1"/>
    <col min="12204" max="12204" width="3.44140625" customWidth="1"/>
    <col min="12205" max="12205" width="3.5546875" customWidth="1"/>
    <col min="12206" max="12206" width="3.77734375" customWidth="1"/>
    <col min="12207" max="12207" width="3.44140625" customWidth="1"/>
    <col min="12208" max="12208" width="2.77734375" customWidth="1"/>
    <col min="12209" max="12209" width="3.21875" customWidth="1"/>
    <col min="12210" max="12210" width="2" customWidth="1"/>
    <col min="12211" max="12211" width="2.5546875" customWidth="1"/>
    <col min="12212" max="12212" width="5.21875" customWidth="1"/>
    <col min="12213" max="12213" width="13.21875" customWidth="1"/>
    <col min="12214" max="12214" width="15.44140625" customWidth="1"/>
    <col min="12215" max="12215" width="3.77734375" customWidth="1"/>
    <col min="12216" max="12216" width="6.77734375" customWidth="1"/>
    <col min="12217" max="12217" width="12.21875" customWidth="1"/>
    <col min="12218" max="12218" width="3.77734375" customWidth="1"/>
    <col min="12219" max="12220" width="3.21875" customWidth="1"/>
    <col min="12221" max="12221" width="2.77734375" customWidth="1"/>
    <col min="12222" max="12222" width="4.77734375" customWidth="1"/>
    <col min="12223" max="12223" width="6.21875" customWidth="1"/>
    <col min="12224" max="12224" width="6.109375" customWidth="1"/>
    <col min="12225" max="12225" width="5.6640625" customWidth="1"/>
    <col min="12226" max="12226" width="7.44140625" customWidth="1"/>
    <col min="12227" max="12227" width="4.77734375" customWidth="1"/>
    <col min="12228" max="12228" width="7" customWidth="1"/>
    <col min="12229" max="12229" width="5.5546875" customWidth="1"/>
    <col min="12230" max="12230" width="7.77734375" customWidth="1"/>
    <col min="12231" max="12231" width="3.77734375" customWidth="1"/>
    <col min="12232" max="12232" width="6" customWidth="1"/>
    <col min="12233" max="12233" width="5.77734375" customWidth="1"/>
    <col min="12234" max="12234" width="8" customWidth="1"/>
    <col min="12235" max="12235" width="3.77734375" customWidth="1"/>
    <col min="12236" max="12236" width="6.88671875" customWidth="1"/>
    <col min="12237" max="12237" width="5.77734375" customWidth="1"/>
    <col min="12238" max="12238" width="7.21875" customWidth="1"/>
    <col min="12239" max="12239" width="3.88671875" customWidth="1"/>
    <col min="12240" max="12240" width="7.21875" customWidth="1"/>
    <col min="12241" max="12241" width="6.6640625" customWidth="1"/>
    <col min="12242" max="12242" width="8" customWidth="1"/>
    <col min="12243" max="12243" width="3.77734375" customWidth="1"/>
    <col min="12244" max="12244" width="6" customWidth="1"/>
    <col min="12245" max="12245" width="6.77734375" customWidth="1"/>
    <col min="12246" max="12246" width="8.21875" customWidth="1"/>
    <col min="12247" max="12247" width="3.77734375" customWidth="1"/>
    <col min="12248" max="12248" width="6.33203125" customWidth="1"/>
    <col min="12249" max="12249" width="6.21875" customWidth="1"/>
    <col min="12250" max="12250" width="7.21875" customWidth="1"/>
    <col min="12251" max="12251" width="4.77734375" customWidth="1"/>
    <col min="12252" max="12252" width="6.21875" customWidth="1"/>
    <col min="12253" max="12253" width="6" customWidth="1"/>
    <col min="12254" max="12254" width="7.77734375" customWidth="1"/>
    <col min="12255" max="12255" width="3.77734375" customWidth="1"/>
    <col min="12256" max="12256" width="7" customWidth="1"/>
    <col min="12257" max="12257" width="6.5546875" customWidth="1"/>
    <col min="12258" max="12258" width="7.77734375" customWidth="1"/>
    <col min="12259" max="12259" width="5" customWidth="1"/>
    <col min="12260" max="12260" width="6.88671875" customWidth="1"/>
    <col min="12261" max="12261" width="6.21875" customWidth="1"/>
    <col min="12262" max="12262" width="7.77734375" customWidth="1"/>
    <col min="12263" max="12263" width="4.5546875" customWidth="1"/>
    <col min="12264" max="12264" width="3" customWidth="1"/>
    <col min="12265" max="12265" width="4.44140625" customWidth="1"/>
    <col min="12266" max="12266" width="5.21875" customWidth="1"/>
    <col min="12267" max="12267" width="6.77734375" customWidth="1"/>
    <col min="12268" max="12268" width="2.5546875" customWidth="1"/>
    <col min="12269" max="12287" width="0.5546875" customWidth="1"/>
    <col min="12288" max="12288" width="2.77734375" customWidth="1"/>
    <col min="12289" max="12289" width="2.5546875" customWidth="1"/>
    <col min="12290" max="12290" width="5" customWidth="1"/>
    <col min="12293" max="12293" width="5.109375" customWidth="1"/>
    <col min="12294" max="12294" width="8.21875" customWidth="1"/>
    <col min="12295" max="12295" width="11.33203125" customWidth="1"/>
    <col min="12296" max="12296" width="3.77734375" customWidth="1"/>
    <col min="12297" max="12297" width="4.77734375" customWidth="1"/>
    <col min="12298" max="12298" width="3.44140625" customWidth="1"/>
    <col min="12299" max="12300" width="4.77734375" customWidth="1"/>
    <col min="12301" max="12301" width="5.5546875" customWidth="1"/>
    <col min="12302" max="12302" width="4.77734375" customWidth="1"/>
    <col min="12303" max="12303" width="5.77734375" customWidth="1"/>
    <col min="12304" max="12304" width="6" customWidth="1"/>
    <col min="12305" max="12305" width="4.21875" customWidth="1"/>
    <col min="12306" max="12307" width="4.77734375" customWidth="1"/>
    <col min="12308" max="12308" width="7.33203125" customWidth="1"/>
    <col min="12309" max="12311" width="4.77734375" customWidth="1"/>
    <col min="12312" max="12312" width="5.88671875" customWidth="1"/>
    <col min="12313" max="12313" width="3.77734375" customWidth="1"/>
    <col min="12314" max="12315" width="4.77734375" customWidth="1"/>
    <col min="12316" max="12316" width="6.33203125" customWidth="1"/>
    <col min="12317" max="12317" width="3.77734375" customWidth="1"/>
    <col min="12318" max="12319" width="4.77734375" customWidth="1"/>
    <col min="12320" max="12320" width="5" customWidth="1"/>
    <col min="12321" max="12323" width="4.77734375" customWidth="1"/>
    <col min="12324" max="12324" width="5.44140625" customWidth="1"/>
    <col min="12325" max="12325" width="3.44140625" customWidth="1"/>
    <col min="12326" max="12327" width="4.77734375" customWidth="1"/>
    <col min="12328" max="12328" width="5.5546875" customWidth="1"/>
    <col min="12329" max="12330" width="3.77734375" customWidth="1"/>
    <col min="12331" max="12331" width="3.33203125" customWidth="1"/>
    <col min="12332" max="12332" width="4.33203125" customWidth="1"/>
    <col min="12333" max="12334" width="3.21875" customWidth="1"/>
    <col min="12335" max="12335" width="4.77734375" customWidth="1"/>
    <col min="12336" max="12336" width="4.6640625" customWidth="1"/>
    <col min="12337" max="12337" width="3.6640625" customWidth="1"/>
    <col min="12338" max="12338" width="3.5546875" customWidth="1"/>
    <col min="12339" max="12339" width="4.77734375" customWidth="1"/>
    <col min="12340" max="12340" width="3.6640625" customWidth="1"/>
    <col min="12341" max="12341" width="4.33203125" customWidth="1"/>
    <col min="12342" max="12342" width="3.44140625" customWidth="1"/>
    <col min="12343" max="12343" width="4.77734375" customWidth="1"/>
    <col min="12344" max="12344" width="5.5546875" customWidth="1"/>
    <col min="12345" max="12345" width="6.77734375" customWidth="1"/>
    <col min="12346" max="12346" width="3.77734375" customWidth="1"/>
    <col min="12347" max="12347" width="7.21875" customWidth="1"/>
    <col min="12348" max="12348" width="3.77734375" customWidth="1"/>
    <col min="12349" max="12349" width="10.33203125" customWidth="1"/>
    <col min="12350" max="12350" width="8.77734375" customWidth="1"/>
    <col min="12351" max="12351" width="8.21875" customWidth="1"/>
    <col min="12352" max="12352" width="7.77734375" customWidth="1"/>
    <col min="12353" max="12353" width="10.77734375" customWidth="1"/>
    <col min="12354" max="12354" width="10.33203125" customWidth="1"/>
    <col min="12355" max="12355" width="6" customWidth="1"/>
    <col min="12359" max="12365" width="1.6640625" customWidth="1"/>
    <col min="12366" max="12366" width="2.21875" customWidth="1"/>
    <col min="12367" max="12367" width="2.6640625" customWidth="1"/>
    <col min="12368" max="12368" width="4.77734375" customWidth="1"/>
    <col min="12369" max="12369" width="11.5546875" customWidth="1"/>
    <col min="12371" max="12371" width="4.109375" customWidth="1"/>
    <col min="12372" max="12372" width="8.109375" customWidth="1"/>
    <col min="12373" max="12373" width="10.5546875" customWidth="1"/>
    <col min="12392" max="12392" width="5.6640625" customWidth="1"/>
    <col min="12393" max="12393" width="6.6640625" customWidth="1"/>
    <col min="12394" max="12394" width="8.33203125" customWidth="1"/>
    <col min="12396" max="12396" width="6.6640625" customWidth="1"/>
    <col min="12424" max="12424" width="4.21875" customWidth="1"/>
    <col min="12425" max="12425" width="4.5546875" customWidth="1"/>
    <col min="12426" max="12426" width="5.6640625" customWidth="1"/>
    <col min="12427" max="12427" width="3.77734375" customWidth="1"/>
    <col min="12428" max="12429" width="5.109375" customWidth="1"/>
    <col min="12430" max="12430" width="4.77734375" customWidth="1"/>
    <col min="12431" max="12431" width="4.5546875" customWidth="1"/>
    <col min="12440" max="12440" width="7.77734375" customWidth="1"/>
    <col min="12441" max="12441" width="5.44140625" customWidth="1"/>
    <col min="12442" max="12442" width="5.77734375" customWidth="1"/>
    <col min="12444" max="12444" width="9.5546875" customWidth="1"/>
    <col min="12445" max="12445" width="3.77734375" customWidth="1"/>
    <col min="12446" max="12446" width="8.44140625" customWidth="1"/>
    <col min="12447" max="12447" width="12.21875" customWidth="1"/>
    <col min="12448" max="12448" width="5" customWidth="1"/>
    <col min="12449" max="12449" width="5.77734375" customWidth="1"/>
    <col min="12450" max="12450" width="4.21875" customWidth="1"/>
    <col min="12451" max="12451" width="5.21875" customWidth="1"/>
    <col min="12452" max="12452" width="5.44140625" customWidth="1"/>
    <col min="12453" max="12453" width="7.5546875" customWidth="1"/>
    <col min="12454" max="12454" width="4" customWidth="1"/>
    <col min="12455" max="12455" width="4.21875" customWidth="1"/>
    <col min="12456" max="12456" width="3.5546875" customWidth="1"/>
    <col min="12457" max="12457" width="3.6640625" customWidth="1"/>
    <col min="12458" max="12458" width="3.77734375" customWidth="1"/>
    <col min="12459" max="12459" width="3.6640625" customWidth="1"/>
    <col min="12460" max="12460" width="3.44140625" customWidth="1"/>
    <col min="12461" max="12461" width="3.5546875" customWidth="1"/>
    <col min="12462" max="12462" width="3.77734375" customWidth="1"/>
    <col min="12463" max="12463" width="3.44140625" customWidth="1"/>
    <col min="12464" max="12464" width="2.77734375" customWidth="1"/>
    <col min="12465" max="12465" width="3.21875" customWidth="1"/>
    <col min="12466" max="12466" width="2" customWidth="1"/>
    <col min="12467" max="12467" width="2.5546875" customWidth="1"/>
    <col min="12468" max="12468" width="5.21875" customWidth="1"/>
    <col min="12469" max="12469" width="13.21875" customWidth="1"/>
    <col min="12470" max="12470" width="15.44140625" customWidth="1"/>
    <col min="12471" max="12471" width="3.77734375" customWidth="1"/>
    <col min="12472" max="12472" width="6.77734375" customWidth="1"/>
    <col min="12473" max="12473" width="12.21875" customWidth="1"/>
    <col min="12474" max="12474" width="3.77734375" customWidth="1"/>
    <col min="12475" max="12476" width="3.21875" customWidth="1"/>
    <col min="12477" max="12477" width="2.77734375" customWidth="1"/>
    <col min="12478" max="12478" width="4.77734375" customWidth="1"/>
    <col min="12479" max="12479" width="6.21875" customWidth="1"/>
    <col min="12480" max="12480" width="6.109375" customWidth="1"/>
    <col min="12481" max="12481" width="5.6640625" customWidth="1"/>
    <col min="12482" max="12482" width="7.44140625" customWidth="1"/>
    <col min="12483" max="12483" width="4.77734375" customWidth="1"/>
    <col min="12484" max="12484" width="7" customWidth="1"/>
    <col min="12485" max="12485" width="5.5546875" customWidth="1"/>
    <col min="12486" max="12486" width="7.77734375" customWidth="1"/>
    <col min="12487" max="12487" width="3.77734375" customWidth="1"/>
    <col min="12488" max="12488" width="6" customWidth="1"/>
    <col min="12489" max="12489" width="5.77734375" customWidth="1"/>
    <col min="12490" max="12490" width="8" customWidth="1"/>
    <col min="12491" max="12491" width="3.77734375" customWidth="1"/>
    <col min="12492" max="12492" width="6.88671875" customWidth="1"/>
    <col min="12493" max="12493" width="5.77734375" customWidth="1"/>
    <col min="12494" max="12494" width="7.21875" customWidth="1"/>
    <col min="12495" max="12495" width="3.88671875" customWidth="1"/>
    <col min="12496" max="12496" width="7.21875" customWidth="1"/>
    <col min="12497" max="12497" width="6.6640625" customWidth="1"/>
    <col min="12498" max="12498" width="8" customWidth="1"/>
    <col min="12499" max="12499" width="3.77734375" customWidth="1"/>
    <col min="12500" max="12500" width="6" customWidth="1"/>
    <col min="12501" max="12501" width="6.77734375" customWidth="1"/>
    <col min="12502" max="12502" width="8.21875" customWidth="1"/>
    <col min="12503" max="12503" width="3.77734375" customWidth="1"/>
    <col min="12504" max="12504" width="6.33203125" customWidth="1"/>
    <col min="12505" max="12505" width="6.21875" customWidth="1"/>
    <col min="12506" max="12506" width="7.21875" customWidth="1"/>
    <col min="12507" max="12507" width="4.77734375" customWidth="1"/>
    <col min="12508" max="12508" width="6.21875" customWidth="1"/>
    <col min="12509" max="12509" width="6" customWidth="1"/>
    <col min="12510" max="12510" width="7.77734375" customWidth="1"/>
    <col min="12511" max="12511" width="3.77734375" customWidth="1"/>
    <col min="12512" max="12512" width="7" customWidth="1"/>
    <col min="12513" max="12513" width="6.5546875" customWidth="1"/>
    <col min="12514" max="12514" width="7.77734375" customWidth="1"/>
    <col min="12515" max="12515" width="5" customWidth="1"/>
    <col min="12516" max="12516" width="6.88671875" customWidth="1"/>
    <col min="12517" max="12517" width="6.21875" customWidth="1"/>
    <col min="12518" max="12518" width="7.77734375" customWidth="1"/>
    <col min="12519" max="12519" width="4.5546875" customWidth="1"/>
    <col min="12520" max="12520" width="3" customWidth="1"/>
    <col min="12521" max="12521" width="4.44140625" customWidth="1"/>
    <col min="12522" max="12522" width="5.21875" customWidth="1"/>
    <col min="12523" max="12523" width="6.77734375" customWidth="1"/>
    <col min="12524" max="12524" width="2.5546875" customWidth="1"/>
    <col min="12525" max="12543" width="0.5546875" customWidth="1"/>
    <col min="12544" max="12544" width="2.77734375" customWidth="1"/>
    <col min="12545" max="12545" width="2.5546875" customWidth="1"/>
    <col min="12546" max="12546" width="5" customWidth="1"/>
    <col min="12549" max="12549" width="5.109375" customWidth="1"/>
    <col min="12550" max="12550" width="8.21875" customWidth="1"/>
    <col min="12551" max="12551" width="11.33203125" customWidth="1"/>
    <col min="12552" max="12552" width="3.77734375" customWidth="1"/>
    <col min="12553" max="12553" width="4.77734375" customWidth="1"/>
    <col min="12554" max="12554" width="3.44140625" customWidth="1"/>
    <col min="12555" max="12556" width="4.77734375" customWidth="1"/>
    <col min="12557" max="12557" width="5.5546875" customWidth="1"/>
    <col min="12558" max="12558" width="4.77734375" customWidth="1"/>
    <col min="12559" max="12559" width="5.77734375" customWidth="1"/>
    <col min="12560" max="12560" width="6" customWidth="1"/>
    <col min="12561" max="12561" width="4.21875" customWidth="1"/>
    <col min="12562" max="12563" width="4.77734375" customWidth="1"/>
    <col min="12564" max="12564" width="7.33203125" customWidth="1"/>
    <col min="12565" max="12567" width="4.77734375" customWidth="1"/>
    <col min="12568" max="12568" width="5.88671875" customWidth="1"/>
    <col min="12569" max="12569" width="3.77734375" customWidth="1"/>
    <col min="12570" max="12571" width="4.77734375" customWidth="1"/>
    <col min="12572" max="12572" width="6.33203125" customWidth="1"/>
    <col min="12573" max="12573" width="3.77734375" customWidth="1"/>
    <col min="12574" max="12575" width="4.77734375" customWidth="1"/>
    <col min="12576" max="12576" width="5" customWidth="1"/>
    <col min="12577" max="12579" width="4.77734375" customWidth="1"/>
    <col min="12580" max="12580" width="5.44140625" customWidth="1"/>
    <col min="12581" max="12581" width="3.44140625" customWidth="1"/>
    <col min="12582" max="12583" width="4.77734375" customWidth="1"/>
    <col min="12584" max="12584" width="5.5546875" customWidth="1"/>
    <col min="12585" max="12586" width="3.77734375" customWidth="1"/>
    <col min="12587" max="12587" width="3.33203125" customWidth="1"/>
    <col min="12588" max="12588" width="4.33203125" customWidth="1"/>
    <col min="12589" max="12590" width="3.21875" customWidth="1"/>
    <col min="12591" max="12591" width="4.77734375" customWidth="1"/>
    <col min="12592" max="12592" width="4.6640625" customWidth="1"/>
    <col min="12593" max="12593" width="3.6640625" customWidth="1"/>
    <col min="12594" max="12594" width="3.5546875" customWidth="1"/>
    <col min="12595" max="12595" width="4.77734375" customWidth="1"/>
    <col min="12596" max="12596" width="3.6640625" customWidth="1"/>
    <col min="12597" max="12597" width="4.33203125" customWidth="1"/>
    <col min="12598" max="12598" width="3.44140625" customWidth="1"/>
    <col min="12599" max="12599" width="4.77734375" customWidth="1"/>
    <col min="12600" max="12600" width="5.5546875" customWidth="1"/>
    <col min="12601" max="12601" width="6.77734375" customWidth="1"/>
    <col min="12602" max="12602" width="3.77734375" customWidth="1"/>
    <col min="12603" max="12603" width="7.21875" customWidth="1"/>
    <col min="12604" max="12604" width="3.77734375" customWidth="1"/>
    <col min="12605" max="12605" width="10.33203125" customWidth="1"/>
    <col min="12606" max="12606" width="8.77734375" customWidth="1"/>
    <col min="12607" max="12607" width="8.21875" customWidth="1"/>
    <col min="12608" max="12608" width="7.77734375" customWidth="1"/>
    <col min="12609" max="12609" width="10.77734375" customWidth="1"/>
    <col min="12610" max="12610" width="10.33203125" customWidth="1"/>
    <col min="12611" max="12611" width="6" customWidth="1"/>
    <col min="12615" max="12621" width="1.6640625" customWidth="1"/>
    <col min="12622" max="12622" width="2.21875" customWidth="1"/>
    <col min="12623" max="12623" width="2.6640625" customWidth="1"/>
    <col min="12624" max="12624" width="4.77734375" customWidth="1"/>
    <col min="12625" max="12625" width="11.5546875" customWidth="1"/>
    <col min="12627" max="12627" width="4.109375" customWidth="1"/>
    <col min="12628" max="12628" width="8.109375" customWidth="1"/>
    <col min="12629" max="12629" width="10.5546875" customWidth="1"/>
    <col min="12648" max="12648" width="5.6640625" customWidth="1"/>
    <col min="12649" max="12649" width="6.6640625" customWidth="1"/>
    <col min="12650" max="12650" width="8.33203125" customWidth="1"/>
    <col min="12652" max="12652" width="6.6640625" customWidth="1"/>
    <col min="12680" max="12680" width="4.21875" customWidth="1"/>
    <col min="12681" max="12681" width="4.5546875" customWidth="1"/>
    <col min="12682" max="12682" width="5.6640625" customWidth="1"/>
    <col min="12683" max="12683" width="3.77734375" customWidth="1"/>
    <col min="12684" max="12685" width="5.109375" customWidth="1"/>
    <col min="12686" max="12686" width="4.77734375" customWidth="1"/>
    <col min="12687" max="12687" width="4.5546875" customWidth="1"/>
    <col min="12696" max="12696" width="7.77734375" customWidth="1"/>
    <col min="12697" max="12697" width="5.44140625" customWidth="1"/>
    <col min="12698" max="12698" width="5.77734375" customWidth="1"/>
    <col min="12700" max="12700" width="9.5546875" customWidth="1"/>
    <col min="12701" max="12701" width="3.77734375" customWidth="1"/>
    <col min="12702" max="12702" width="8.44140625" customWidth="1"/>
    <col min="12703" max="12703" width="12.21875" customWidth="1"/>
    <col min="12704" max="12704" width="5" customWidth="1"/>
    <col min="12705" max="12705" width="5.77734375" customWidth="1"/>
    <col min="12706" max="12706" width="4.21875" customWidth="1"/>
    <col min="12707" max="12707" width="5.21875" customWidth="1"/>
    <col min="12708" max="12708" width="5.44140625" customWidth="1"/>
    <col min="12709" max="12709" width="7.5546875" customWidth="1"/>
    <col min="12710" max="12710" width="4" customWidth="1"/>
    <col min="12711" max="12711" width="4.21875" customWidth="1"/>
    <col min="12712" max="12712" width="3.5546875" customWidth="1"/>
    <col min="12713" max="12713" width="3.6640625" customWidth="1"/>
    <col min="12714" max="12714" width="3.77734375" customWidth="1"/>
    <col min="12715" max="12715" width="3.6640625" customWidth="1"/>
    <col min="12716" max="12716" width="3.44140625" customWidth="1"/>
    <col min="12717" max="12717" width="3.5546875" customWidth="1"/>
    <col min="12718" max="12718" width="3.77734375" customWidth="1"/>
    <col min="12719" max="12719" width="3.44140625" customWidth="1"/>
    <col min="12720" max="12720" width="2.77734375" customWidth="1"/>
    <col min="12721" max="12721" width="3.21875" customWidth="1"/>
    <col min="12722" max="12722" width="2" customWidth="1"/>
    <col min="12723" max="12723" width="2.5546875" customWidth="1"/>
    <col min="12724" max="12724" width="5.21875" customWidth="1"/>
    <col min="12725" max="12725" width="13.21875" customWidth="1"/>
    <col min="12726" max="12726" width="15.44140625" customWidth="1"/>
    <col min="12727" max="12727" width="3.77734375" customWidth="1"/>
    <col min="12728" max="12728" width="6.77734375" customWidth="1"/>
    <col min="12729" max="12729" width="12.21875" customWidth="1"/>
    <col min="12730" max="12730" width="3.77734375" customWidth="1"/>
    <col min="12731" max="12732" width="3.21875" customWidth="1"/>
    <col min="12733" max="12733" width="2.77734375" customWidth="1"/>
    <col min="12734" max="12734" width="4.77734375" customWidth="1"/>
    <col min="12735" max="12735" width="6.21875" customWidth="1"/>
    <col min="12736" max="12736" width="6.109375" customWidth="1"/>
    <col min="12737" max="12737" width="5.6640625" customWidth="1"/>
    <col min="12738" max="12738" width="7.44140625" customWidth="1"/>
    <col min="12739" max="12739" width="4.77734375" customWidth="1"/>
    <col min="12740" max="12740" width="7" customWidth="1"/>
    <col min="12741" max="12741" width="5.5546875" customWidth="1"/>
    <col min="12742" max="12742" width="7.77734375" customWidth="1"/>
    <col min="12743" max="12743" width="3.77734375" customWidth="1"/>
    <col min="12744" max="12744" width="6" customWidth="1"/>
    <col min="12745" max="12745" width="5.77734375" customWidth="1"/>
    <col min="12746" max="12746" width="8" customWidth="1"/>
    <col min="12747" max="12747" width="3.77734375" customWidth="1"/>
    <col min="12748" max="12748" width="6.88671875" customWidth="1"/>
    <col min="12749" max="12749" width="5.77734375" customWidth="1"/>
    <col min="12750" max="12750" width="7.21875" customWidth="1"/>
    <col min="12751" max="12751" width="3.88671875" customWidth="1"/>
    <col min="12752" max="12752" width="7.21875" customWidth="1"/>
    <col min="12753" max="12753" width="6.6640625" customWidth="1"/>
    <col min="12754" max="12754" width="8" customWidth="1"/>
    <col min="12755" max="12755" width="3.77734375" customWidth="1"/>
    <col min="12756" max="12756" width="6" customWidth="1"/>
    <col min="12757" max="12757" width="6.77734375" customWidth="1"/>
    <col min="12758" max="12758" width="8.21875" customWidth="1"/>
    <col min="12759" max="12759" width="3.77734375" customWidth="1"/>
    <col min="12760" max="12760" width="6.33203125" customWidth="1"/>
    <col min="12761" max="12761" width="6.21875" customWidth="1"/>
    <col min="12762" max="12762" width="7.21875" customWidth="1"/>
    <col min="12763" max="12763" width="4.77734375" customWidth="1"/>
    <col min="12764" max="12764" width="6.21875" customWidth="1"/>
    <col min="12765" max="12765" width="6" customWidth="1"/>
    <col min="12766" max="12766" width="7.77734375" customWidth="1"/>
    <col min="12767" max="12767" width="3.77734375" customWidth="1"/>
    <col min="12768" max="12768" width="7" customWidth="1"/>
    <col min="12769" max="12769" width="6.5546875" customWidth="1"/>
    <col min="12770" max="12770" width="7.77734375" customWidth="1"/>
    <col min="12771" max="12771" width="5" customWidth="1"/>
    <col min="12772" max="12772" width="6.88671875" customWidth="1"/>
    <col min="12773" max="12773" width="6.21875" customWidth="1"/>
    <col min="12774" max="12774" width="7.77734375" customWidth="1"/>
    <col min="12775" max="12775" width="4.5546875" customWidth="1"/>
    <col min="12776" max="12776" width="3" customWidth="1"/>
    <col min="12777" max="12777" width="4.44140625" customWidth="1"/>
    <col min="12778" max="12778" width="5.21875" customWidth="1"/>
    <col min="12779" max="12779" width="6.77734375" customWidth="1"/>
    <col min="12780" max="12780" width="2.5546875" customWidth="1"/>
    <col min="12781" max="12799" width="0.5546875" customWidth="1"/>
    <col min="12800" max="12800" width="2.77734375" customWidth="1"/>
    <col min="12801" max="12801" width="2.5546875" customWidth="1"/>
    <col min="12802" max="12802" width="5" customWidth="1"/>
    <col min="12805" max="12805" width="5.109375" customWidth="1"/>
    <col min="12806" max="12806" width="8.21875" customWidth="1"/>
    <col min="12807" max="12807" width="11.33203125" customWidth="1"/>
    <col min="12808" max="12808" width="3.77734375" customWidth="1"/>
    <col min="12809" max="12809" width="4.77734375" customWidth="1"/>
    <col min="12810" max="12810" width="3.44140625" customWidth="1"/>
    <col min="12811" max="12812" width="4.77734375" customWidth="1"/>
    <col min="12813" max="12813" width="5.5546875" customWidth="1"/>
    <col min="12814" max="12814" width="4.77734375" customWidth="1"/>
    <col min="12815" max="12815" width="5.77734375" customWidth="1"/>
    <col min="12816" max="12816" width="6" customWidth="1"/>
    <col min="12817" max="12817" width="4.21875" customWidth="1"/>
    <col min="12818" max="12819" width="4.77734375" customWidth="1"/>
    <col min="12820" max="12820" width="7.33203125" customWidth="1"/>
    <col min="12821" max="12823" width="4.77734375" customWidth="1"/>
    <col min="12824" max="12824" width="5.88671875" customWidth="1"/>
    <col min="12825" max="12825" width="3.77734375" customWidth="1"/>
    <col min="12826" max="12827" width="4.77734375" customWidth="1"/>
    <col min="12828" max="12828" width="6.33203125" customWidth="1"/>
    <col min="12829" max="12829" width="3.77734375" customWidth="1"/>
    <col min="12830" max="12831" width="4.77734375" customWidth="1"/>
    <col min="12832" max="12832" width="5" customWidth="1"/>
    <col min="12833" max="12835" width="4.77734375" customWidth="1"/>
    <col min="12836" max="12836" width="5.44140625" customWidth="1"/>
    <col min="12837" max="12837" width="3.44140625" customWidth="1"/>
    <col min="12838" max="12839" width="4.77734375" customWidth="1"/>
    <col min="12840" max="12840" width="5.5546875" customWidth="1"/>
    <col min="12841" max="12842" width="3.77734375" customWidth="1"/>
    <col min="12843" max="12843" width="3.33203125" customWidth="1"/>
    <col min="12844" max="12844" width="4.33203125" customWidth="1"/>
    <col min="12845" max="12846" width="3.21875" customWidth="1"/>
    <col min="12847" max="12847" width="4.77734375" customWidth="1"/>
    <col min="12848" max="12848" width="4.6640625" customWidth="1"/>
    <col min="12849" max="12849" width="3.6640625" customWidth="1"/>
    <col min="12850" max="12850" width="3.5546875" customWidth="1"/>
    <col min="12851" max="12851" width="4.77734375" customWidth="1"/>
    <col min="12852" max="12852" width="3.6640625" customWidth="1"/>
    <col min="12853" max="12853" width="4.33203125" customWidth="1"/>
    <col min="12854" max="12854" width="3.44140625" customWidth="1"/>
    <col min="12855" max="12855" width="4.77734375" customWidth="1"/>
    <col min="12856" max="12856" width="5.5546875" customWidth="1"/>
    <col min="12857" max="12857" width="6.77734375" customWidth="1"/>
    <col min="12858" max="12858" width="3.77734375" customWidth="1"/>
    <col min="12859" max="12859" width="7.21875" customWidth="1"/>
    <col min="12860" max="12860" width="3.77734375" customWidth="1"/>
    <col min="12861" max="12861" width="10.33203125" customWidth="1"/>
    <col min="12862" max="12862" width="8.77734375" customWidth="1"/>
    <col min="12863" max="12863" width="8.21875" customWidth="1"/>
    <col min="12864" max="12864" width="7.77734375" customWidth="1"/>
    <col min="12865" max="12865" width="10.77734375" customWidth="1"/>
    <col min="12866" max="12866" width="10.33203125" customWidth="1"/>
    <col min="12867" max="12867" width="6" customWidth="1"/>
    <col min="12871" max="12877" width="1.6640625" customWidth="1"/>
    <col min="12878" max="12878" width="2.21875" customWidth="1"/>
    <col min="12879" max="12879" width="2.6640625" customWidth="1"/>
    <col min="12880" max="12880" width="4.77734375" customWidth="1"/>
    <col min="12881" max="12881" width="11.5546875" customWidth="1"/>
    <col min="12883" max="12883" width="4.109375" customWidth="1"/>
    <col min="12884" max="12884" width="8.109375" customWidth="1"/>
    <col min="12885" max="12885" width="10.5546875" customWidth="1"/>
    <col min="12904" max="12904" width="5.6640625" customWidth="1"/>
    <col min="12905" max="12905" width="6.6640625" customWidth="1"/>
    <col min="12906" max="12906" width="8.33203125" customWidth="1"/>
    <col min="12908" max="12908" width="6.6640625" customWidth="1"/>
    <col min="12936" max="12936" width="4.21875" customWidth="1"/>
    <col min="12937" max="12937" width="4.5546875" customWidth="1"/>
    <col min="12938" max="12938" width="5.6640625" customWidth="1"/>
    <col min="12939" max="12939" width="3.77734375" customWidth="1"/>
    <col min="12940" max="12941" width="5.109375" customWidth="1"/>
    <col min="12942" max="12942" width="4.77734375" customWidth="1"/>
    <col min="12943" max="12943" width="4.5546875" customWidth="1"/>
    <col min="12952" max="12952" width="7.77734375" customWidth="1"/>
    <col min="12953" max="12953" width="5.44140625" customWidth="1"/>
    <col min="12954" max="12954" width="5.77734375" customWidth="1"/>
    <col min="12956" max="12956" width="9.5546875" customWidth="1"/>
    <col min="12957" max="12957" width="3.77734375" customWidth="1"/>
    <col min="12958" max="12958" width="8.44140625" customWidth="1"/>
    <col min="12959" max="12959" width="12.21875" customWidth="1"/>
    <col min="12960" max="12960" width="5" customWidth="1"/>
    <col min="12961" max="12961" width="5.77734375" customWidth="1"/>
    <col min="12962" max="12962" width="4.21875" customWidth="1"/>
    <col min="12963" max="12963" width="5.21875" customWidth="1"/>
    <col min="12964" max="12964" width="5.44140625" customWidth="1"/>
    <col min="12965" max="12965" width="7.5546875" customWidth="1"/>
    <col min="12966" max="12966" width="4" customWidth="1"/>
    <col min="12967" max="12967" width="4.21875" customWidth="1"/>
    <col min="12968" max="12968" width="3.5546875" customWidth="1"/>
    <col min="12969" max="12969" width="3.6640625" customWidth="1"/>
    <col min="12970" max="12970" width="3.77734375" customWidth="1"/>
    <col min="12971" max="12971" width="3.6640625" customWidth="1"/>
    <col min="12972" max="12972" width="3.44140625" customWidth="1"/>
    <col min="12973" max="12973" width="3.5546875" customWidth="1"/>
    <col min="12974" max="12974" width="3.77734375" customWidth="1"/>
    <col min="12975" max="12975" width="3.44140625" customWidth="1"/>
    <col min="12976" max="12976" width="2.77734375" customWidth="1"/>
    <col min="12977" max="12977" width="3.21875" customWidth="1"/>
    <col min="12978" max="12978" width="2" customWidth="1"/>
    <col min="12979" max="12979" width="2.5546875" customWidth="1"/>
    <col min="12980" max="12980" width="5.21875" customWidth="1"/>
    <col min="12981" max="12981" width="13.21875" customWidth="1"/>
    <col min="12982" max="12982" width="15.44140625" customWidth="1"/>
    <col min="12983" max="12983" width="3.77734375" customWidth="1"/>
    <col min="12984" max="12984" width="6.77734375" customWidth="1"/>
    <col min="12985" max="12985" width="12.21875" customWidth="1"/>
    <col min="12986" max="12986" width="3.77734375" customWidth="1"/>
    <col min="12987" max="12988" width="3.21875" customWidth="1"/>
    <col min="12989" max="12989" width="2.77734375" customWidth="1"/>
    <col min="12990" max="12990" width="4.77734375" customWidth="1"/>
    <col min="12991" max="12991" width="6.21875" customWidth="1"/>
    <col min="12992" max="12992" width="6.109375" customWidth="1"/>
    <col min="12993" max="12993" width="5.6640625" customWidth="1"/>
    <col min="12994" max="12994" width="7.44140625" customWidth="1"/>
    <col min="12995" max="12995" width="4.77734375" customWidth="1"/>
    <col min="12996" max="12996" width="7" customWidth="1"/>
    <col min="12997" max="12997" width="5.5546875" customWidth="1"/>
    <col min="12998" max="12998" width="7.77734375" customWidth="1"/>
    <col min="12999" max="12999" width="3.77734375" customWidth="1"/>
    <col min="13000" max="13000" width="6" customWidth="1"/>
    <col min="13001" max="13001" width="5.77734375" customWidth="1"/>
    <col min="13002" max="13002" width="8" customWidth="1"/>
    <col min="13003" max="13003" width="3.77734375" customWidth="1"/>
    <col min="13004" max="13004" width="6.88671875" customWidth="1"/>
    <col min="13005" max="13005" width="5.77734375" customWidth="1"/>
    <col min="13006" max="13006" width="7.21875" customWidth="1"/>
    <col min="13007" max="13007" width="3.88671875" customWidth="1"/>
    <col min="13008" max="13008" width="7.21875" customWidth="1"/>
    <col min="13009" max="13009" width="6.6640625" customWidth="1"/>
    <col min="13010" max="13010" width="8" customWidth="1"/>
    <col min="13011" max="13011" width="3.77734375" customWidth="1"/>
    <col min="13012" max="13012" width="6" customWidth="1"/>
    <col min="13013" max="13013" width="6.77734375" customWidth="1"/>
    <col min="13014" max="13014" width="8.21875" customWidth="1"/>
    <col min="13015" max="13015" width="3.77734375" customWidth="1"/>
    <col min="13016" max="13016" width="6.33203125" customWidth="1"/>
    <col min="13017" max="13017" width="6.21875" customWidth="1"/>
    <col min="13018" max="13018" width="7.21875" customWidth="1"/>
    <col min="13019" max="13019" width="4.77734375" customWidth="1"/>
    <col min="13020" max="13020" width="6.21875" customWidth="1"/>
    <col min="13021" max="13021" width="6" customWidth="1"/>
    <col min="13022" max="13022" width="7.77734375" customWidth="1"/>
    <col min="13023" max="13023" width="3.77734375" customWidth="1"/>
    <col min="13024" max="13024" width="7" customWidth="1"/>
    <col min="13025" max="13025" width="6.5546875" customWidth="1"/>
    <col min="13026" max="13026" width="7.77734375" customWidth="1"/>
    <col min="13027" max="13027" width="5" customWidth="1"/>
    <col min="13028" max="13028" width="6.88671875" customWidth="1"/>
    <col min="13029" max="13029" width="6.21875" customWidth="1"/>
    <col min="13030" max="13030" width="7.77734375" customWidth="1"/>
    <col min="13031" max="13031" width="4.5546875" customWidth="1"/>
    <col min="13032" max="13032" width="3" customWidth="1"/>
    <col min="13033" max="13033" width="4.44140625" customWidth="1"/>
    <col min="13034" max="13034" width="5.21875" customWidth="1"/>
    <col min="13035" max="13035" width="6.77734375" customWidth="1"/>
    <col min="13036" max="13036" width="2.5546875" customWidth="1"/>
    <col min="13037" max="13055" width="0.5546875" customWidth="1"/>
    <col min="13056" max="13056" width="2.77734375" customWidth="1"/>
    <col min="13057" max="13057" width="2.5546875" customWidth="1"/>
    <col min="13058" max="13058" width="5" customWidth="1"/>
    <col min="13061" max="13061" width="5.109375" customWidth="1"/>
    <col min="13062" max="13062" width="8.21875" customWidth="1"/>
    <col min="13063" max="13063" width="11.33203125" customWidth="1"/>
    <col min="13064" max="13064" width="3.77734375" customWidth="1"/>
    <col min="13065" max="13065" width="4.77734375" customWidth="1"/>
    <col min="13066" max="13066" width="3.44140625" customWidth="1"/>
    <col min="13067" max="13068" width="4.77734375" customWidth="1"/>
    <col min="13069" max="13069" width="5.5546875" customWidth="1"/>
    <col min="13070" max="13070" width="4.77734375" customWidth="1"/>
    <col min="13071" max="13071" width="5.77734375" customWidth="1"/>
    <col min="13072" max="13072" width="6" customWidth="1"/>
    <col min="13073" max="13073" width="4.21875" customWidth="1"/>
    <col min="13074" max="13075" width="4.77734375" customWidth="1"/>
    <col min="13076" max="13076" width="7.33203125" customWidth="1"/>
    <col min="13077" max="13079" width="4.77734375" customWidth="1"/>
    <col min="13080" max="13080" width="5.88671875" customWidth="1"/>
    <col min="13081" max="13081" width="3.77734375" customWidth="1"/>
    <col min="13082" max="13083" width="4.77734375" customWidth="1"/>
    <col min="13084" max="13084" width="6.33203125" customWidth="1"/>
    <col min="13085" max="13085" width="3.77734375" customWidth="1"/>
    <col min="13086" max="13087" width="4.77734375" customWidth="1"/>
    <col min="13088" max="13088" width="5" customWidth="1"/>
    <col min="13089" max="13091" width="4.77734375" customWidth="1"/>
    <col min="13092" max="13092" width="5.44140625" customWidth="1"/>
    <col min="13093" max="13093" width="3.44140625" customWidth="1"/>
    <col min="13094" max="13095" width="4.77734375" customWidth="1"/>
    <col min="13096" max="13096" width="5.5546875" customWidth="1"/>
    <col min="13097" max="13098" width="3.77734375" customWidth="1"/>
    <col min="13099" max="13099" width="3.33203125" customWidth="1"/>
    <col min="13100" max="13100" width="4.33203125" customWidth="1"/>
    <col min="13101" max="13102" width="3.21875" customWidth="1"/>
    <col min="13103" max="13103" width="4.77734375" customWidth="1"/>
    <col min="13104" max="13104" width="4.6640625" customWidth="1"/>
    <col min="13105" max="13105" width="3.6640625" customWidth="1"/>
    <col min="13106" max="13106" width="3.5546875" customWidth="1"/>
    <col min="13107" max="13107" width="4.77734375" customWidth="1"/>
    <col min="13108" max="13108" width="3.6640625" customWidth="1"/>
    <col min="13109" max="13109" width="4.33203125" customWidth="1"/>
    <col min="13110" max="13110" width="3.44140625" customWidth="1"/>
    <col min="13111" max="13111" width="4.77734375" customWidth="1"/>
    <col min="13112" max="13112" width="5.5546875" customWidth="1"/>
    <col min="13113" max="13113" width="6.77734375" customWidth="1"/>
    <col min="13114" max="13114" width="3.77734375" customWidth="1"/>
    <col min="13115" max="13115" width="7.21875" customWidth="1"/>
    <col min="13116" max="13116" width="3.77734375" customWidth="1"/>
    <col min="13117" max="13117" width="10.33203125" customWidth="1"/>
    <col min="13118" max="13118" width="8.77734375" customWidth="1"/>
    <col min="13119" max="13119" width="8.21875" customWidth="1"/>
    <col min="13120" max="13120" width="7.77734375" customWidth="1"/>
    <col min="13121" max="13121" width="10.77734375" customWidth="1"/>
    <col min="13122" max="13122" width="10.33203125" customWidth="1"/>
    <col min="13123" max="13123" width="6" customWidth="1"/>
    <col min="13127" max="13133" width="1.6640625" customWidth="1"/>
    <col min="13134" max="13134" width="2.21875" customWidth="1"/>
    <col min="13135" max="13135" width="2.6640625" customWidth="1"/>
    <col min="13136" max="13136" width="4.77734375" customWidth="1"/>
    <col min="13137" max="13137" width="11.5546875" customWidth="1"/>
    <col min="13139" max="13139" width="4.109375" customWidth="1"/>
    <col min="13140" max="13140" width="8.109375" customWidth="1"/>
    <col min="13141" max="13141" width="10.5546875" customWidth="1"/>
    <col min="13160" max="13160" width="5.6640625" customWidth="1"/>
    <col min="13161" max="13161" width="6.6640625" customWidth="1"/>
    <col min="13162" max="13162" width="8.33203125" customWidth="1"/>
    <col min="13164" max="13164" width="6.6640625" customWidth="1"/>
    <col min="13192" max="13192" width="4.21875" customWidth="1"/>
    <col min="13193" max="13193" width="4.5546875" customWidth="1"/>
    <col min="13194" max="13194" width="5.6640625" customWidth="1"/>
    <col min="13195" max="13195" width="3.77734375" customWidth="1"/>
    <col min="13196" max="13197" width="5.109375" customWidth="1"/>
    <col min="13198" max="13198" width="4.77734375" customWidth="1"/>
    <col min="13199" max="13199" width="4.5546875" customWidth="1"/>
    <col min="13208" max="13208" width="7.77734375" customWidth="1"/>
    <col min="13209" max="13209" width="5.44140625" customWidth="1"/>
    <col min="13210" max="13210" width="5.77734375" customWidth="1"/>
    <col min="13212" max="13212" width="9.5546875" customWidth="1"/>
    <col min="13213" max="13213" width="3.77734375" customWidth="1"/>
    <col min="13214" max="13214" width="8.44140625" customWidth="1"/>
    <col min="13215" max="13215" width="12.21875" customWidth="1"/>
    <col min="13216" max="13216" width="5" customWidth="1"/>
    <col min="13217" max="13217" width="5.77734375" customWidth="1"/>
    <col min="13218" max="13218" width="4.21875" customWidth="1"/>
    <col min="13219" max="13219" width="5.21875" customWidth="1"/>
    <col min="13220" max="13220" width="5.44140625" customWidth="1"/>
    <col min="13221" max="13221" width="7.5546875" customWidth="1"/>
    <col min="13222" max="13222" width="4" customWidth="1"/>
    <col min="13223" max="13223" width="4.21875" customWidth="1"/>
    <col min="13224" max="13224" width="3.5546875" customWidth="1"/>
    <col min="13225" max="13225" width="3.6640625" customWidth="1"/>
    <col min="13226" max="13226" width="3.77734375" customWidth="1"/>
    <col min="13227" max="13227" width="3.6640625" customWidth="1"/>
    <col min="13228" max="13228" width="3.44140625" customWidth="1"/>
    <col min="13229" max="13229" width="3.5546875" customWidth="1"/>
    <col min="13230" max="13230" width="3.77734375" customWidth="1"/>
    <col min="13231" max="13231" width="3.44140625" customWidth="1"/>
    <col min="13232" max="13232" width="2.77734375" customWidth="1"/>
    <col min="13233" max="13233" width="3.21875" customWidth="1"/>
    <col min="13234" max="13234" width="2" customWidth="1"/>
    <col min="13235" max="13235" width="2.5546875" customWidth="1"/>
    <col min="13236" max="13236" width="5.21875" customWidth="1"/>
    <col min="13237" max="13237" width="13.21875" customWidth="1"/>
    <col min="13238" max="13238" width="15.44140625" customWidth="1"/>
    <col min="13239" max="13239" width="3.77734375" customWidth="1"/>
    <col min="13240" max="13240" width="6.77734375" customWidth="1"/>
    <col min="13241" max="13241" width="12.21875" customWidth="1"/>
    <col min="13242" max="13242" width="3.77734375" customWidth="1"/>
    <col min="13243" max="13244" width="3.21875" customWidth="1"/>
    <col min="13245" max="13245" width="2.77734375" customWidth="1"/>
    <col min="13246" max="13246" width="4.77734375" customWidth="1"/>
    <col min="13247" max="13247" width="6.21875" customWidth="1"/>
    <col min="13248" max="13248" width="6.109375" customWidth="1"/>
    <col min="13249" max="13249" width="5.6640625" customWidth="1"/>
    <col min="13250" max="13250" width="7.44140625" customWidth="1"/>
    <col min="13251" max="13251" width="4.77734375" customWidth="1"/>
    <col min="13252" max="13252" width="7" customWidth="1"/>
    <col min="13253" max="13253" width="5.5546875" customWidth="1"/>
    <col min="13254" max="13254" width="7.77734375" customWidth="1"/>
    <col min="13255" max="13255" width="3.77734375" customWidth="1"/>
    <col min="13256" max="13256" width="6" customWidth="1"/>
    <col min="13257" max="13257" width="5.77734375" customWidth="1"/>
    <col min="13258" max="13258" width="8" customWidth="1"/>
    <col min="13259" max="13259" width="3.77734375" customWidth="1"/>
    <col min="13260" max="13260" width="6.88671875" customWidth="1"/>
    <col min="13261" max="13261" width="5.77734375" customWidth="1"/>
    <col min="13262" max="13262" width="7.21875" customWidth="1"/>
    <col min="13263" max="13263" width="3.88671875" customWidth="1"/>
    <col min="13264" max="13264" width="7.21875" customWidth="1"/>
    <col min="13265" max="13265" width="6.6640625" customWidth="1"/>
    <col min="13266" max="13266" width="8" customWidth="1"/>
    <col min="13267" max="13267" width="3.77734375" customWidth="1"/>
    <col min="13268" max="13268" width="6" customWidth="1"/>
    <col min="13269" max="13269" width="6.77734375" customWidth="1"/>
    <col min="13270" max="13270" width="8.21875" customWidth="1"/>
    <col min="13271" max="13271" width="3.77734375" customWidth="1"/>
    <col min="13272" max="13272" width="6.33203125" customWidth="1"/>
    <col min="13273" max="13273" width="6.21875" customWidth="1"/>
    <col min="13274" max="13274" width="7.21875" customWidth="1"/>
    <col min="13275" max="13275" width="4.77734375" customWidth="1"/>
    <col min="13276" max="13276" width="6.21875" customWidth="1"/>
    <col min="13277" max="13277" width="6" customWidth="1"/>
    <col min="13278" max="13278" width="7.77734375" customWidth="1"/>
    <col min="13279" max="13279" width="3.77734375" customWidth="1"/>
    <col min="13280" max="13280" width="7" customWidth="1"/>
    <col min="13281" max="13281" width="6.5546875" customWidth="1"/>
    <col min="13282" max="13282" width="7.77734375" customWidth="1"/>
    <col min="13283" max="13283" width="5" customWidth="1"/>
    <col min="13284" max="13284" width="6.88671875" customWidth="1"/>
    <col min="13285" max="13285" width="6.21875" customWidth="1"/>
    <col min="13286" max="13286" width="7.77734375" customWidth="1"/>
    <col min="13287" max="13287" width="4.5546875" customWidth="1"/>
    <col min="13288" max="13288" width="3" customWidth="1"/>
    <col min="13289" max="13289" width="4.44140625" customWidth="1"/>
    <col min="13290" max="13290" width="5.21875" customWidth="1"/>
    <col min="13291" max="13291" width="6.77734375" customWidth="1"/>
    <col min="13292" max="13292" width="2.5546875" customWidth="1"/>
    <col min="13293" max="13311" width="0.5546875" customWidth="1"/>
    <col min="13312" max="13312" width="2.77734375" customWidth="1"/>
    <col min="13313" max="13313" width="2.5546875" customWidth="1"/>
    <col min="13314" max="13314" width="5" customWidth="1"/>
    <col min="13317" max="13317" width="5.109375" customWidth="1"/>
    <col min="13318" max="13318" width="8.21875" customWidth="1"/>
    <col min="13319" max="13319" width="11.33203125" customWidth="1"/>
    <col min="13320" max="13320" width="3.77734375" customWidth="1"/>
    <col min="13321" max="13321" width="4.77734375" customWidth="1"/>
    <col min="13322" max="13322" width="3.44140625" customWidth="1"/>
    <col min="13323" max="13324" width="4.77734375" customWidth="1"/>
    <col min="13325" max="13325" width="5.5546875" customWidth="1"/>
    <col min="13326" max="13326" width="4.77734375" customWidth="1"/>
    <col min="13327" max="13327" width="5.77734375" customWidth="1"/>
    <col min="13328" max="13328" width="6" customWidth="1"/>
    <col min="13329" max="13329" width="4.21875" customWidth="1"/>
    <col min="13330" max="13331" width="4.77734375" customWidth="1"/>
    <col min="13332" max="13332" width="7.33203125" customWidth="1"/>
    <col min="13333" max="13335" width="4.77734375" customWidth="1"/>
    <col min="13336" max="13336" width="5.88671875" customWidth="1"/>
    <col min="13337" max="13337" width="3.77734375" customWidth="1"/>
    <col min="13338" max="13339" width="4.77734375" customWidth="1"/>
    <col min="13340" max="13340" width="6.33203125" customWidth="1"/>
    <col min="13341" max="13341" width="3.77734375" customWidth="1"/>
    <col min="13342" max="13343" width="4.77734375" customWidth="1"/>
    <col min="13344" max="13344" width="5" customWidth="1"/>
    <col min="13345" max="13347" width="4.77734375" customWidth="1"/>
    <col min="13348" max="13348" width="5.44140625" customWidth="1"/>
    <col min="13349" max="13349" width="3.44140625" customWidth="1"/>
    <col min="13350" max="13351" width="4.77734375" customWidth="1"/>
    <col min="13352" max="13352" width="5.5546875" customWidth="1"/>
    <col min="13353" max="13354" width="3.77734375" customWidth="1"/>
    <col min="13355" max="13355" width="3.33203125" customWidth="1"/>
    <col min="13356" max="13356" width="4.33203125" customWidth="1"/>
    <col min="13357" max="13358" width="3.21875" customWidth="1"/>
    <col min="13359" max="13359" width="4.77734375" customWidth="1"/>
    <col min="13360" max="13360" width="4.6640625" customWidth="1"/>
    <col min="13361" max="13361" width="3.6640625" customWidth="1"/>
    <col min="13362" max="13362" width="3.5546875" customWidth="1"/>
    <col min="13363" max="13363" width="4.77734375" customWidth="1"/>
    <col min="13364" max="13364" width="3.6640625" customWidth="1"/>
    <col min="13365" max="13365" width="4.33203125" customWidth="1"/>
    <col min="13366" max="13366" width="3.44140625" customWidth="1"/>
    <col min="13367" max="13367" width="4.77734375" customWidth="1"/>
    <col min="13368" max="13368" width="5.5546875" customWidth="1"/>
    <col min="13369" max="13369" width="6.77734375" customWidth="1"/>
    <col min="13370" max="13370" width="3.77734375" customWidth="1"/>
    <col min="13371" max="13371" width="7.21875" customWidth="1"/>
    <col min="13372" max="13372" width="3.77734375" customWidth="1"/>
    <col min="13373" max="13373" width="10.33203125" customWidth="1"/>
    <col min="13374" max="13374" width="8.77734375" customWidth="1"/>
    <col min="13375" max="13375" width="8.21875" customWidth="1"/>
    <col min="13376" max="13376" width="7.77734375" customWidth="1"/>
    <col min="13377" max="13377" width="10.77734375" customWidth="1"/>
    <col min="13378" max="13378" width="10.33203125" customWidth="1"/>
    <col min="13379" max="13379" width="6" customWidth="1"/>
    <col min="13383" max="13389" width="1.6640625" customWidth="1"/>
    <col min="13390" max="13390" width="2.21875" customWidth="1"/>
    <col min="13391" max="13391" width="2.6640625" customWidth="1"/>
    <col min="13392" max="13392" width="4.77734375" customWidth="1"/>
    <col min="13393" max="13393" width="11.5546875" customWidth="1"/>
    <col min="13395" max="13395" width="4.109375" customWidth="1"/>
    <col min="13396" max="13396" width="8.109375" customWidth="1"/>
    <col min="13397" max="13397" width="10.5546875" customWidth="1"/>
    <col min="13416" max="13416" width="5.6640625" customWidth="1"/>
    <col min="13417" max="13417" width="6.6640625" customWidth="1"/>
    <col min="13418" max="13418" width="8.33203125" customWidth="1"/>
    <col min="13420" max="13420" width="6.6640625" customWidth="1"/>
    <col min="13448" max="13448" width="4.21875" customWidth="1"/>
    <col min="13449" max="13449" width="4.5546875" customWidth="1"/>
    <col min="13450" max="13450" width="5.6640625" customWidth="1"/>
    <col min="13451" max="13451" width="3.77734375" customWidth="1"/>
    <col min="13452" max="13453" width="5.109375" customWidth="1"/>
    <col min="13454" max="13454" width="4.77734375" customWidth="1"/>
    <col min="13455" max="13455" width="4.5546875" customWidth="1"/>
    <col min="13464" max="13464" width="7.77734375" customWidth="1"/>
    <col min="13465" max="13465" width="5.44140625" customWidth="1"/>
    <col min="13466" max="13466" width="5.77734375" customWidth="1"/>
    <col min="13468" max="13468" width="9.5546875" customWidth="1"/>
    <col min="13469" max="13469" width="3.77734375" customWidth="1"/>
    <col min="13470" max="13470" width="8.44140625" customWidth="1"/>
    <col min="13471" max="13471" width="12.21875" customWidth="1"/>
    <col min="13472" max="13472" width="5" customWidth="1"/>
    <col min="13473" max="13473" width="5.77734375" customWidth="1"/>
    <col min="13474" max="13474" width="4.21875" customWidth="1"/>
    <col min="13475" max="13475" width="5.21875" customWidth="1"/>
    <col min="13476" max="13476" width="5.44140625" customWidth="1"/>
    <col min="13477" max="13477" width="7.5546875" customWidth="1"/>
    <col min="13478" max="13478" width="4" customWidth="1"/>
    <col min="13479" max="13479" width="4.21875" customWidth="1"/>
    <col min="13480" max="13480" width="3.5546875" customWidth="1"/>
    <col min="13481" max="13481" width="3.6640625" customWidth="1"/>
    <col min="13482" max="13482" width="3.77734375" customWidth="1"/>
    <col min="13483" max="13483" width="3.6640625" customWidth="1"/>
    <col min="13484" max="13484" width="3.44140625" customWidth="1"/>
    <col min="13485" max="13485" width="3.5546875" customWidth="1"/>
    <col min="13486" max="13486" width="3.77734375" customWidth="1"/>
    <col min="13487" max="13487" width="3.44140625" customWidth="1"/>
    <col min="13488" max="13488" width="2.77734375" customWidth="1"/>
    <col min="13489" max="13489" width="3.21875" customWidth="1"/>
    <col min="13490" max="13490" width="2" customWidth="1"/>
    <col min="13491" max="13491" width="2.5546875" customWidth="1"/>
    <col min="13492" max="13492" width="5.21875" customWidth="1"/>
    <col min="13493" max="13493" width="13.21875" customWidth="1"/>
    <col min="13494" max="13494" width="15.44140625" customWidth="1"/>
    <col min="13495" max="13495" width="3.77734375" customWidth="1"/>
    <col min="13496" max="13496" width="6.77734375" customWidth="1"/>
    <col min="13497" max="13497" width="12.21875" customWidth="1"/>
    <col min="13498" max="13498" width="3.77734375" customWidth="1"/>
    <col min="13499" max="13500" width="3.21875" customWidth="1"/>
    <col min="13501" max="13501" width="2.77734375" customWidth="1"/>
    <col min="13502" max="13502" width="4.77734375" customWidth="1"/>
    <col min="13503" max="13503" width="6.21875" customWidth="1"/>
    <col min="13504" max="13504" width="6.109375" customWidth="1"/>
    <col min="13505" max="13505" width="5.6640625" customWidth="1"/>
    <col min="13506" max="13506" width="7.44140625" customWidth="1"/>
    <col min="13507" max="13507" width="4.77734375" customWidth="1"/>
    <col min="13508" max="13508" width="7" customWidth="1"/>
    <col min="13509" max="13509" width="5.5546875" customWidth="1"/>
    <col min="13510" max="13510" width="7.77734375" customWidth="1"/>
    <col min="13511" max="13511" width="3.77734375" customWidth="1"/>
    <col min="13512" max="13512" width="6" customWidth="1"/>
    <col min="13513" max="13513" width="5.77734375" customWidth="1"/>
    <col min="13514" max="13514" width="8" customWidth="1"/>
    <col min="13515" max="13515" width="3.77734375" customWidth="1"/>
    <col min="13516" max="13516" width="6.88671875" customWidth="1"/>
    <col min="13517" max="13517" width="5.77734375" customWidth="1"/>
    <col min="13518" max="13518" width="7.21875" customWidth="1"/>
    <col min="13519" max="13519" width="3.88671875" customWidth="1"/>
    <col min="13520" max="13520" width="7.21875" customWidth="1"/>
    <col min="13521" max="13521" width="6.6640625" customWidth="1"/>
    <col min="13522" max="13522" width="8" customWidth="1"/>
    <col min="13523" max="13523" width="3.77734375" customWidth="1"/>
    <col min="13524" max="13524" width="6" customWidth="1"/>
    <col min="13525" max="13525" width="6.77734375" customWidth="1"/>
    <col min="13526" max="13526" width="8.21875" customWidth="1"/>
    <col min="13527" max="13527" width="3.77734375" customWidth="1"/>
    <col min="13528" max="13528" width="6.33203125" customWidth="1"/>
    <col min="13529" max="13529" width="6.21875" customWidth="1"/>
    <col min="13530" max="13530" width="7.21875" customWidth="1"/>
    <col min="13531" max="13531" width="4.77734375" customWidth="1"/>
    <col min="13532" max="13532" width="6.21875" customWidth="1"/>
    <col min="13533" max="13533" width="6" customWidth="1"/>
    <col min="13534" max="13534" width="7.77734375" customWidth="1"/>
    <col min="13535" max="13535" width="3.77734375" customWidth="1"/>
    <col min="13536" max="13536" width="7" customWidth="1"/>
    <col min="13537" max="13537" width="6.5546875" customWidth="1"/>
    <col min="13538" max="13538" width="7.77734375" customWidth="1"/>
    <col min="13539" max="13539" width="5" customWidth="1"/>
    <col min="13540" max="13540" width="6.88671875" customWidth="1"/>
    <col min="13541" max="13541" width="6.21875" customWidth="1"/>
    <col min="13542" max="13542" width="7.77734375" customWidth="1"/>
    <col min="13543" max="13543" width="4.5546875" customWidth="1"/>
    <col min="13544" max="13544" width="3" customWidth="1"/>
    <col min="13545" max="13545" width="4.44140625" customWidth="1"/>
    <col min="13546" max="13546" width="5.21875" customWidth="1"/>
    <col min="13547" max="13547" width="6.77734375" customWidth="1"/>
    <col min="13548" max="13548" width="2.5546875" customWidth="1"/>
    <col min="13549" max="13567" width="0.5546875" customWidth="1"/>
    <col min="13568" max="13568" width="2.77734375" customWidth="1"/>
    <col min="13569" max="13569" width="2.5546875" customWidth="1"/>
    <col min="13570" max="13570" width="5" customWidth="1"/>
    <col min="13573" max="13573" width="5.109375" customWidth="1"/>
    <col min="13574" max="13574" width="8.21875" customWidth="1"/>
    <col min="13575" max="13575" width="11.33203125" customWidth="1"/>
    <col min="13576" max="13576" width="3.77734375" customWidth="1"/>
    <col min="13577" max="13577" width="4.77734375" customWidth="1"/>
    <col min="13578" max="13578" width="3.44140625" customWidth="1"/>
    <col min="13579" max="13580" width="4.77734375" customWidth="1"/>
    <col min="13581" max="13581" width="5.5546875" customWidth="1"/>
    <col min="13582" max="13582" width="4.77734375" customWidth="1"/>
    <col min="13583" max="13583" width="5.77734375" customWidth="1"/>
    <col min="13584" max="13584" width="6" customWidth="1"/>
    <col min="13585" max="13585" width="4.21875" customWidth="1"/>
    <col min="13586" max="13587" width="4.77734375" customWidth="1"/>
    <col min="13588" max="13588" width="7.33203125" customWidth="1"/>
    <col min="13589" max="13591" width="4.77734375" customWidth="1"/>
    <col min="13592" max="13592" width="5.88671875" customWidth="1"/>
    <col min="13593" max="13593" width="3.77734375" customWidth="1"/>
    <col min="13594" max="13595" width="4.77734375" customWidth="1"/>
    <col min="13596" max="13596" width="6.33203125" customWidth="1"/>
    <col min="13597" max="13597" width="3.77734375" customWidth="1"/>
    <col min="13598" max="13599" width="4.77734375" customWidth="1"/>
    <col min="13600" max="13600" width="5" customWidth="1"/>
    <col min="13601" max="13603" width="4.77734375" customWidth="1"/>
    <col min="13604" max="13604" width="5.44140625" customWidth="1"/>
    <col min="13605" max="13605" width="3.44140625" customWidth="1"/>
    <col min="13606" max="13607" width="4.77734375" customWidth="1"/>
    <col min="13608" max="13608" width="5.5546875" customWidth="1"/>
    <col min="13609" max="13610" width="3.77734375" customWidth="1"/>
    <col min="13611" max="13611" width="3.33203125" customWidth="1"/>
    <col min="13612" max="13612" width="4.33203125" customWidth="1"/>
    <col min="13613" max="13614" width="3.21875" customWidth="1"/>
    <col min="13615" max="13615" width="4.77734375" customWidth="1"/>
    <col min="13616" max="13616" width="4.6640625" customWidth="1"/>
    <col min="13617" max="13617" width="3.6640625" customWidth="1"/>
    <col min="13618" max="13618" width="3.5546875" customWidth="1"/>
    <col min="13619" max="13619" width="4.77734375" customWidth="1"/>
    <col min="13620" max="13620" width="3.6640625" customWidth="1"/>
    <col min="13621" max="13621" width="4.33203125" customWidth="1"/>
    <col min="13622" max="13622" width="3.44140625" customWidth="1"/>
    <col min="13623" max="13623" width="4.77734375" customWidth="1"/>
    <col min="13624" max="13624" width="5.5546875" customWidth="1"/>
    <col min="13625" max="13625" width="6.77734375" customWidth="1"/>
    <col min="13626" max="13626" width="3.77734375" customWidth="1"/>
    <col min="13627" max="13627" width="7.21875" customWidth="1"/>
    <col min="13628" max="13628" width="3.77734375" customWidth="1"/>
    <col min="13629" max="13629" width="10.33203125" customWidth="1"/>
    <col min="13630" max="13630" width="8.77734375" customWidth="1"/>
    <col min="13631" max="13631" width="8.21875" customWidth="1"/>
    <col min="13632" max="13632" width="7.77734375" customWidth="1"/>
    <col min="13633" max="13633" width="10.77734375" customWidth="1"/>
    <col min="13634" max="13634" width="10.33203125" customWidth="1"/>
    <col min="13635" max="13635" width="6" customWidth="1"/>
    <col min="13639" max="13645" width="1.6640625" customWidth="1"/>
    <col min="13646" max="13646" width="2.21875" customWidth="1"/>
    <col min="13647" max="13647" width="2.6640625" customWidth="1"/>
    <col min="13648" max="13648" width="4.77734375" customWidth="1"/>
    <col min="13649" max="13649" width="11.5546875" customWidth="1"/>
    <col min="13651" max="13651" width="4.109375" customWidth="1"/>
    <col min="13652" max="13652" width="8.109375" customWidth="1"/>
    <col min="13653" max="13653" width="10.5546875" customWidth="1"/>
    <col min="13672" max="13672" width="5.6640625" customWidth="1"/>
    <col min="13673" max="13673" width="6.6640625" customWidth="1"/>
    <col min="13674" max="13674" width="8.33203125" customWidth="1"/>
    <col min="13676" max="13676" width="6.6640625" customWidth="1"/>
    <col min="13704" max="13704" width="4.21875" customWidth="1"/>
    <col min="13705" max="13705" width="4.5546875" customWidth="1"/>
    <col min="13706" max="13706" width="5.6640625" customWidth="1"/>
    <col min="13707" max="13707" width="3.77734375" customWidth="1"/>
    <col min="13708" max="13709" width="5.109375" customWidth="1"/>
    <col min="13710" max="13710" width="4.77734375" customWidth="1"/>
    <col min="13711" max="13711" width="4.5546875" customWidth="1"/>
    <col min="13720" max="13720" width="7.77734375" customWidth="1"/>
    <col min="13721" max="13721" width="5.44140625" customWidth="1"/>
    <col min="13722" max="13722" width="5.77734375" customWidth="1"/>
    <col min="13724" max="13724" width="9.5546875" customWidth="1"/>
    <col min="13725" max="13725" width="3.77734375" customWidth="1"/>
    <col min="13726" max="13726" width="8.44140625" customWidth="1"/>
    <col min="13727" max="13727" width="12.21875" customWidth="1"/>
    <col min="13728" max="13728" width="5" customWidth="1"/>
    <col min="13729" max="13729" width="5.77734375" customWidth="1"/>
    <col min="13730" max="13730" width="4.21875" customWidth="1"/>
    <col min="13731" max="13731" width="5.21875" customWidth="1"/>
    <col min="13732" max="13732" width="5.44140625" customWidth="1"/>
    <col min="13733" max="13733" width="7.5546875" customWidth="1"/>
    <col min="13734" max="13734" width="4" customWidth="1"/>
    <col min="13735" max="13735" width="4.21875" customWidth="1"/>
    <col min="13736" max="13736" width="3.5546875" customWidth="1"/>
    <col min="13737" max="13737" width="3.6640625" customWidth="1"/>
    <col min="13738" max="13738" width="3.77734375" customWidth="1"/>
    <col min="13739" max="13739" width="3.6640625" customWidth="1"/>
    <col min="13740" max="13740" width="3.44140625" customWidth="1"/>
    <col min="13741" max="13741" width="3.5546875" customWidth="1"/>
    <col min="13742" max="13742" width="3.77734375" customWidth="1"/>
    <col min="13743" max="13743" width="3.44140625" customWidth="1"/>
    <col min="13744" max="13744" width="2.77734375" customWidth="1"/>
    <col min="13745" max="13745" width="3.21875" customWidth="1"/>
    <col min="13746" max="13746" width="2" customWidth="1"/>
    <col min="13747" max="13747" width="2.5546875" customWidth="1"/>
    <col min="13748" max="13748" width="5.21875" customWidth="1"/>
    <col min="13749" max="13749" width="13.21875" customWidth="1"/>
    <col min="13750" max="13750" width="15.44140625" customWidth="1"/>
    <col min="13751" max="13751" width="3.77734375" customWidth="1"/>
    <col min="13752" max="13752" width="6.77734375" customWidth="1"/>
    <col min="13753" max="13753" width="12.21875" customWidth="1"/>
    <col min="13754" max="13754" width="3.77734375" customWidth="1"/>
    <col min="13755" max="13756" width="3.21875" customWidth="1"/>
    <col min="13757" max="13757" width="2.77734375" customWidth="1"/>
    <col min="13758" max="13758" width="4.77734375" customWidth="1"/>
    <col min="13759" max="13759" width="6.21875" customWidth="1"/>
    <col min="13760" max="13760" width="6.109375" customWidth="1"/>
    <col min="13761" max="13761" width="5.6640625" customWidth="1"/>
    <col min="13762" max="13762" width="7.44140625" customWidth="1"/>
    <col min="13763" max="13763" width="4.77734375" customWidth="1"/>
    <col min="13764" max="13764" width="7" customWidth="1"/>
    <col min="13765" max="13765" width="5.5546875" customWidth="1"/>
    <col min="13766" max="13766" width="7.77734375" customWidth="1"/>
    <col min="13767" max="13767" width="3.77734375" customWidth="1"/>
    <col min="13768" max="13768" width="6" customWidth="1"/>
    <col min="13769" max="13769" width="5.77734375" customWidth="1"/>
    <col min="13770" max="13770" width="8" customWidth="1"/>
    <col min="13771" max="13771" width="3.77734375" customWidth="1"/>
    <col min="13772" max="13772" width="6.88671875" customWidth="1"/>
    <col min="13773" max="13773" width="5.77734375" customWidth="1"/>
    <col min="13774" max="13774" width="7.21875" customWidth="1"/>
    <col min="13775" max="13775" width="3.88671875" customWidth="1"/>
    <col min="13776" max="13776" width="7.21875" customWidth="1"/>
    <col min="13777" max="13777" width="6.6640625" customWidth="1"/>
    <col min="13778" max="13778" width="8" customWidth="1"/>
    <col min="13779" max="13779" width="3.77734375" customWidth="1"/>
    <col min="13780" max="13780" width="6" customWidth="1"/>
    <col min="13781" max="13781" width="6.77734375" customWidth="1"/>
    <col min="13782" max="13782" width="8.21875" customWidth="1"/>
    <col min="13783" max="13783" width="3.77734375" customWidth="1"/>
    <col min="13784" max="13784" width="6.33203125" customWidth="1"/>
    <col min="13785" max="13785" width="6.21875" customWidth="1"/>
    <col min="13786" max="13786" width="7.21875" customWidth="1"/>
    <col min="13787" max="13787" width="4.77734375" customWidth="1"/>
    <col min="13788" max="13788" width="6.21875" customWidth="1"/>
    <col min="13789" max="13789" width="6" customWidth="1"/>
    <col min="13790" max="13790" width="7.77734375" customWidth="1"/>
    <col min="13791" max="13791" width="3.77734375" customWidth="1"/>
    <col min="13792" max="13792" width="7" customWidth="1"/>
    <col min="13793" max="13793" width="6.5546875" customWidth="1"/>
    <col min="13794" max="13794" width="7.77734375" customWidth="1"/>
    <col min="13795" max="13795" width="5" customWidth="1"/>
    <col min="13796" max="13796" width="6.88671875" customWidth="1"/>
    <col min="13797" max="13797" width="6.21875" customWidth="1"/>
    <col min="13798" max="13798" width="7.77734375" customWidth="1"/>
    <col min="13799" max="13799" width="4.5546875" customWidth="1"/>
    <col min="13800" max="13800" width="3" customWidth="1"/>
    <col min="13801" max="13801" width="4.44140625" customWidth="1"/>
    <col min="13802" max="13802" width="5.21875" customWidth="1"/>
    <col min="13803" max="13803" width="6.77734375" customWidth="1"/>
    <col min="13804" max="13804" width="2.5546875" customWidth="1"/>
    <col min="13805" max="13823" width="0.5546875" customWidth="1"/>
    <col min="13824" max="13824" width="2.77734375" customWidth="1"/>
    <col min="13825" max="13825" width="2.5546875" customWidth="1"/>
    <col min="13826" max="13826" width="5" customWidth="1"/>
    <col min="13829" max="13829" width="5.109375" customWidth="1"/>
    <col min="13830" max="13830" width="8.21875" customWidth="1"/>
    <col min="13831" max="13831" width="11.33203125" customWidth="1"/>
    <col min="13832" max="13832" width="3.77734375" customWidth="1"/>
    <col min="13833" max="13833" width="4.77734375" customWidth="1"/>
    <col min="13834" max="13834" width="3.44140625" customWidth="1"/>
    <col min="13835" max="13836" width="4.77734375" customWidth="1"/>
    <col min="13837" max="13837" width="5.5546875" customWidth="1"/>
    <col min="13838" max="13838" width="4.77734375" customWidth="1"/>
    <col min="13839" max="13839" width="5.77734375" customWidth="1"/>
    <col min="13840" max="13840" width="6" customWidth="1"/>
    <col min="13841" max="13841" width="4.21875" customWidth="1"/>
    <col min="13842" max="13843" width="4.77734375" customWidth="1"/>
    <col min="13844" max="13844" width="7.33203125" customWidth="1"/>
    <col min="13845" max="13847" width="4.77734375" customWidth="1"/>
    <col min="13848" max="13848" width="5.88671875" customWidth="1"/>
    <col min="13849" max="13849" width="3.77734375" customWidth="1"/>
    <col min="13850" max="13851" width="4.77734375" customWidth="1"/>
    <col min="13852" max="13852" width="6.33203125" customWidth="1"/>
    <col min="13853" max="13853" width="3.77734375" customWidth="1"/>
    <col min="13854" max="13855" width="4.77734375" customWidth="1"/>
    <col min="13856" max="13856" width="5" customWidth="1"/>
    <col min="13857" max="13859" width="4.77734375" customWidth="1"/>
    <col min="13860" max="13860" width="5.44140625" customWidth="1"/>
    <col min="13861" max="13861" width="3.44140625" customWidth="1"/>
    <col min="13862" max="13863" width="4.77734375" customWidth="1"/>
    <col min="13864" max="13864" width="5.5546875" customWidth="1"/>
    <col min="13865" max="13866" width="3.77734375" customWidth="1"/>
    <col min="13867" max="13867" width="3.33203125" customWidth="1"/>
    <col min="13868" max="13868" width="4.33203125" customWidth="1"/>
    <col min="13869" max="13870" width="3.21875" customWidth="1"/>
    <col min="13871" max="13871" width="4.77734375" customWidth="1"/>
    <col min="13872" max="13872" width="4.6640625" customWidth="1"/>
    <col min="13873" max="13873" width="3.6640625" customWidth="1"/>
    <col min="13874" max="13874" width="3.5546875" customWidth="1"/>
    <col min="13875" max="13875" width="4.77734375" customWidth="1"/>
    <col min="13876" max="13876" width="3.6640625" customWidth="1"/>
    <col min="13877" max="13877" width="4.33203125" customWidth="1"/>
    <col min="13878" max="13878" width="3.44140625" customWidth="1"/>
    <col min="13879" max="13879" width="4.77734375" customWidth="1"/>
    <col min="13880" max="13880" width="5.5546875" customWidth="1"/>
    <col min="13881" max="13881" width="6.77734375" customWidth="1"/>
    <col min="13882" max="13882" width="3.77734375" customWidth="1"/>
    <col min="13883" max="13883" width="7.21875" customWidth="1"/>
    <col min="13884" max="13884" width="3.77734375" customWidth="1"/>
    <col min="13885" max="13885" width="10.33203125" customWidth="1"/>
    <col min="13886" max="13886" width="8.77734375" customWidth="1"/>
    <col min="13887" max="13887" width="8.21875" customWidth="1"/>
    <col min="13888" max="13888" width="7.77734375" customWidth="1"/>
    <col min="13889" max="13889" width="10.77734375" customWidth="1"/>
    <col min="13890" max="13890" width="10.33203125" customWidth="1"/>
    <col min="13891" max="13891" width="6" customWidth="1"/>
    <col min="13895" max="13901" width="1.6640625" customWidth="1"/>
    <col min="13902" max="13902" width="2.21875" customWidth="1"/>
    <col min="13903" max="13903" width="2.6640625" customWidth="1"/>
    <col min="13904" max="13904" width="4.77734375" customWidth="1"/>
    <col min="13905" max="13905" width="11.5546875" customWidth="1"/>
    <col min="13907" max="13907" width="4.109375" customWidth="1"/>
    <col min="13908" max="13908" width="8.109375" customWidth="1"/>
    <col min="13909" max="13909" width="10.5546875" customWidth="1"/>
    <col min="13928" max="13928" width="5.6640625" customWidth="1"/>
    <col min="13929" max="13929" width="6.6640625" customWidth="1"/>
    <col min="13930" max="13930" width="8.33203125" customWidth="1"/>
    <col min="13932" max="13932" width="6.6640625" customWidth="1"/>
    <col min="13960" max="13960" width="4.21875" customWidth="1"/>
    <col min="13961" max="13961" width="4.5546875" customWidth="1"/>
    <col min="13962" max="13962" width="5.6640625" customWidth="1"/>
    <col min="13963" max="13963" width="3.77734375" customWidth="1"/>
    <col min="13964" max="13965" width="5.109375" customWidth="1"/>
    <col min="13966" max="13966" width="4.77734375" customWidth="1"/>
    <col min="13967" max="13967" width="4.5546875" customWidth="1"/>
    <col min="13976" max="13976" width="7.77734375" customWidth="1"/>
    <col min="13977" max="13977" width="5.44140625" customWidth="1"/>
    <col min="13978" max="13978" width="5.77734375" customWidth="1"/>
    <col min="13980" max="13980" width="9.5546875" customWidth="1"/>
    <col min="13981" max="13981" width="3.77734375" customWidth="1"/>
    <col min="13982" max="13982" width="8.44140625" customWidth="1"/>
    <col min="13983" max="13983" width="12.21875" customWidth="1"/>
    <col min="13984" max="13984" width="5" customWidth="1"/>
    <col min="13985" max="13985" width="5.77734375" customWidth="1"/>
    <col min="13986" max="13986" width="4.21875" customWidth="1"/>
    <col min="13987" max="13987" width="5.21875" customWidth="1"/>
    <col min="13988" max="13988" width="5.44140625" customWidth="1"/>
    <col min="13989" max="13989" width="7.5546875" customWidth="1"/>
    <col min="13990" max="13990" width="4" customWidth="1"/>
    <col min="13991" max="13991" width="4.21875" customWidth="1"/>
    <col min="13992" max="13992" width="3.5546875" customWidth="1"/>
    <col min="13993" max="13993" width="3.6640625" customWidth="1"/>
    <col min="13994" max="13994" width="3.77734375" customWidth="1"/>
    <col min="13995" max="13995" width="3.6640625" customWidth="1"/>
    <col min="13996" max="13996" width="3.44140625" customWidth="1"/>
    <col min="13997" max="13997" width="3.5546875" customWidth="1"/>
    <col min="13998" max="13998" width="3.77734375" customWidth="1"/>
    <col min="13999" max="13999" width="3.44140625" customWidth="1"/>
    <col min="14000" max="14000" width="2.77734375" customWidth="1"/>
    <col min="14001" max="14001" width="3.21875" customWidth="1"/>
    <col min="14002" max="14002" width="2" customWidth="1"/>
    <col min="14003" max="14003" width="2.5546875" customWidth="1"/>
    <col min="14004" max="14004" width="5.21875" customWidth="1"/>
    <col min="14005" max="14005" width="13.21875" customWidth="1"/>
    <col min="14006" max="14006" width="15.44140625" customWidth="1"/>
    <col min="14007" max="14007" width="3.77734375" customWidth="1"/>
    <col min="14008" max="14008" width="6.77734375" customWidth="1"/>
    <col min="14009" max="14009" width="12.21875" customWidth="1"/>
    <col min="14010" max="14010" width="3.77734375" customWidth="1"/>
    <col min="14011" max="14012" width="3.21875" customWidth="1"/>
    <col min="14013" max="14013" width="2.77734375" customWidth="1"/>
    <col min="14014" max="14014" width="4.77734375" customWidth="1"/>
    <col min="14015" max="14015" width="6.21875" customWidth="1"/>
    <col min="14016" max="14016" width="6.109375" customWidth="1"/>
    <col min="14017" max="14017" width="5.6640625" customWidth="1"/>
    <col min="14018" max="14018" width="7.44140625" customWidth="1"/>
    <col min="14019" max="14019" width="4.77734375" customWidth="1"/>
    <col min="14020" max="14020" width="7" customWidth="1"/>
    <col min="14021" max="14021" width="5.5546875" customWidth="1"/>
    <col min="14022" max="14022" width="7.77734375" customWidth="1"/>
    <col min="14023" max="14023" width="3.77734375" customWidth="1"/>
    <col min="14024" max="14024" width="6" customWidth="1"/>
    <col min="14025" max="14025" width="5.77734375" customWidth="1"/>
    <col min="14026" max="14026" width="8" customWidth="1"/>
    <col min="14027" max="14027" width="3.77734375" customWidth="1"/>
    <col min="14028" max="14028" width="6.88671875" customWidth="1"/>
    <col min="14029" max="14029" width="5.77734375" customWidth="1"/>
    <col min="14030" max="14030" width="7.21875" customWidth="1"/>
    <col min="14031" max="14031" width="3.88671875" customWidth="1"/>
    <col min="14032" max="14032" width="7.21875" customWidth="1"/>
    <col min="14033" max="14033" width="6.6640625" customWidth="1"/>
    <col min="14034" max="14034" width="8" customWidth="1"/>
    <col min="14035" max="14035" width="3.77734375" customWidth="1"/>
    <col min="14036" max="14036" width="6" customWidth="1"/>
    <col min="14037" max="14037" width="6.77734375" customWidth="1"/>
    <col min="14038" max="14038" width="8.21875" customWidth="1"/>
    <col min="14039" max="14039" width="3.77734375" customWidth="1"/>
    <col min="14040" max="14040" width="6.33203125" customWidth="1"/>
    <col min="14041" max="14041" width="6.21875" customWidth="1"/>
    <col min="14042" max="14042" width="7.21875" customWidth="1"/>
    <col min="14043" max="14043" width="4.77734375" customWidth="1"/>
    <col min="14044" max="14044" width="6.21875" customWidth="1"/>
    <col min="14045" max="14045" width="6" customWidth="1"/>
    <col min="14046" max="14046" width="7.77734375" customWidth="1"/>
    <col min="14047" max="14047" width="3.77734375" customWidth="1"/>
    <col min="14048" max="14048" width="7" customWidth="1"/>
    <col min="14049" max="14049" width="6.5546875" customWidth="1"/>
    <col min="14050" max="14050" width="7.77734375" customWidth="1"/>
    <col min="14051" max="14051" width="5" customWidth="1"/>
    <col min="14052" max="14052" width="6.88671875" customWidth="1"/>
    <col min="14053" max="14053" width="6.21875" customWidth="1"/>
    <col min="14054" max="14054" width="7.77734375" customWidth="1"/>
    <col min="14055" max="14055" width="4.5546875" customWidth="1"/>
    <col min="14056" max="14056" width="3" customWidth="1"/>
    <col min="14057" max="14057" width="4.44140625" customWidth="1"/>
    <col min="14058" max="14058" width="5.21875" customWidth="1"/>
    <col min="14059" max="14059" width="6.77734375" customWidth="1"/>
    <col min="14060" max="14060" width="2.5546875" customWidth="1"/>
    <col min="14061" max="14079" width="0.5546875" customWidth="1"/>
    <col min="14080" max="14080" width="2.77734375" customWidth="1"/>
    <col min="14081" max="14081" width="2.5546875" customWidth="1"/>
    <col min="14082" max="14082" width="5" customWidth="1"/>
    <col min="14085" max="14085" width="5.109375" customWidth="1"/>
    <col min="14086" max="14086" width="8.21875" customWidth="1"/>
    <col min="14087" max="14087" width="11.33203125" customWidth="1"/>
    <col min="14088" max="14088" width="3.77734375" customWidth="1"/>
    <col min="14089" max="14089" width="4.77734375" customWidth="1"/>
    <col min="14090" max="14090" width="3.44140625" customWidth="1"/>
    <col min="14091" max="14092" width="4.77734375" customWidth="1"/>
    <col min="14093" max="14093" width="5.5546875" customWidth="1"/>
    <col min="14094" max="14094" width="4.77734375" customWidth="1"/>
    <col min="14095" max="14095" width="5.77734375" customWidth="1"/>
    <col min="14096" max="14096" width="6" customWidth="1"/>
    <col min="14097" max="14097" width="4.21875" customWidth="1"/>
    <col min="14098" max="14099" width="4.77734375" customWidth="1"/>
    <col min="14100" max="14100" width="7.33203125" customWidth="1"/>
    <col min="14101" max="14103" width="4.77734375" customWidth="1"/>
    <col min="14104" max="14104" width="5.88671875" customWidth="1"/>
    <col min="14105" max="14105" width="3.77734375" customWidth="1"/>
    <col min="14106" max="14107" width="4.77734375" customWidth="1"/>
    <col min="14108" max="14108" width="6.33203125" customWidth="1"/>
    <col min="14109" max="14109" width="3.77734375" customWidth="1"/>
    <col min="14110" max="14111" width="4.77734375" customWidth="1"/>
    <col min="14112" max="14112" width="5" customWidth="1"/>
    <col min="14113" max="14115" width="4.77734375" customWidth="1"/>
    <col min="14116" max="14116" width="5.44140625" customWidth="1"/>
    <col min="14117" max="14117" width="3.44140625" customWidth="1"/>
    <col min="14118" max="14119" width="4.77734375" customWidth="1"/>
    <col min="14120" max="14120" width="5.5546875" customWidth="1"/>
    <col min="14121" max="14122" width="3.77734375" customWidth="1"/>
    <col min="14123" max="14123" width="3.33203125" customWidth="1"/>
    <col min="14124" max="14124" width="4.33203125" customWidth="1"/>
    <col min="14125" max="14126" width="3.21875" customWidth="1"/>
    <col min="14127" max="14127" width="4.77734375" customWidth="1"/>
    <col min="14128" max="14128" width="4.6640625" customWidth="1"/>
    <col min="14129" max="14129" width="3.6640625" customWidth="1"/>
    <col min="14130" max="14130" width="3.5546875" customWidth="1"/>
    <col min="14131" max="14131" width="4.77734375" customWidth="1"/>
    <col min="14132" max="14132" width="3.6640625" customWidth="1"/>
    <col min="14133" max="14133" width="4.33203125" customWidth="1"/>
    <col min="14134" max="14134" width="3.44140625" customWidth="1"/>
    <col min="14135" max="14135" width="4.77734375" customWidth="1"/>
    <col min="14136" max="14136" width="5.5546875" customWidth="1"/>
    <col min="14137" max="14137" width="6.77734375" customWidth="1"/>
    <col min="14138" max="14138" width="3.77734375" customWidth="1"/>
    <col min="14139" max="14139" width="7.21875" customWidth="1"/>
    <col min="14140" max="14140" width="3.77734375" customWidth="1"/>
    <col min="14141" max="14141" width="10.33203125" customWidth="1"/>
    <col min="14142" max="14142" width="8.77734375" customWidth="1"/>
    <col min="14143" max="14143" width="8.21875" customWidth="1"/>
    <col min="14144" max="14144" width="7.77734375" customWidth="1"/>
    <col min="14145" max="14145" width="10.77734375" customWidth="1"/>
    <col min="14146" max="14146" width="10.33203125" customWidth="1"/>
    <col min="14147" max="14147" width="6" customWidth="1"/>
    <col min="14151" max="14157" width="1.6640625" customWidth="1"/>
    <col min="14158" max="14158" width="2.21875" customWidth="1"/>
    <col min="14159" max="14159" width="2.6640625" customWidth="1"/>
    <col min="14160" max="14160" width="4.77734375" customWidth="1"/>
    <col min="14161" max="14161" width="11.5546875" customWidth="1"/>
    <col min="14163" max="14163" width="4.109375" customWidth="1"/>
    <col min="14164" max="14164" width="8.109375" customWidth="1"/>
    <col min="14165" max="14165" width="10.5546875" customWidth="1"/>
    <col min="14184" max="14184" width="5.6640625" customWidth="1"/>
    <col min="14185" max="14185" width="6.6640625" customWidth="1"/>
    <col min="14186" max="14186" width="8.33203125" customWidth="1"/>
    <col min="14188" max="14188" width="6.6640625" customWidth="1"/>
    <col min="14216" max="14216" width="4.21875" customWidth="1"/>
    <col min="14217" max="14217" width="4.5546875" customWidth="1"/>
    <col min="14218" max="14218" width="5.6640625" customWidth="1"/>
    <col min="14219" max="14219" width="3.77734375" customWidth="1"/>
    <col min="14220" max="14221" width="5.109375" customWidth="1"/>
    <col min="14222" max="14222" width="4.77734375" customWidth="1"/>
    <col min="14223" max="14223" width="4.5546875" customWidth="1"/>
    <col min="14232" max="14232" width="7.77734375" customWidth="1"/>
    <col min="14233" max="14233" width="5.44140625" customWidth="1"/>
    <col min="14234" max="14234" width="5.77734375" customWidth="1"/>
    <col min="14236" max="14236" width="9.5546875" customWidth="1"/>
    <col min="14237" max="14237" width="3.77734375" customWidth="1"/>
    <col min="14238" max="14238" width="8.44140625" customWidth="1"/>
    <col min="14239" max="14239" width="12.21875" customWidth="1"/>
    <col min="14240" max="14240" width="5" customWidth="1"/>
    <col min="14241" max="14241" width="5.77734375" customWidth="1"/>
    <col min="14242" max="14242" width="4.21875" customWidth="1"/>
    <col min="14243" max="14243" width="5.21875" customWidth="1"/>
    <col min="14244" max="14244" width="5.44140625" customWidth="1"/>
    <col min="14245" max="14245" width="7.5546875" customWidth="1"/>
    <col min="14246" max="14246" width="4" customWidth="1"/>
    <col min="14247" max="14247" width="4.21875" customWidth="1"/>
    <col min="14248" max="14248" width="3.5546875" customWidth="1"/>
    <col min="14249" max="14249" width="3.6640625" customWidth="1"/>
    <col min="14250" max="14250" width="3.77734375" customWidth="1"/>
    <col min="14251" max="14251" width="3.6640625" customWidth="1"/>
    <col min="14252" max="14252" width="3.44140625" customWidth="1"/>
    <col min="14253" max="14253" width="3.5546875" customWidth="1"/>
    <col min="14254" max="14254" width="3.77734375" customWidth="1"/>
    <col min="14255" max="14255" width="3.44140625" customWidth="1"/>
    <col min="14256" max="14256" width="2.77734375" customWidth="1"/>
    <col min="14257" max="14257" width="3.21875" customWidth="1"/>
    <col min="14258" max="14258" width="2" customWidth="1"/>
    <col min="14259" max="14259" width="2.5546875" customWidth="1"/>
    <col min="14260" max="14260" width="5.21875" customWidth="1"/>
    <col min="14261" max="14261" width="13.21875" customWidth="1"/>
    <col min="14262" max="14262" width="15.44140625" customWidth="1"/>
    <col min="14263" max="14263" width="3.77734375" customWidth="1"/>
    <col min="14264" max="14264" width="6.77734375" customWidth="1"/>
    <col min="14265" max="14265" width="12.21875" customWidth="1"/>
    <col min="14266" max="14266" width="3.77734375" customWidth="1"/>
    <col min="14267" max="14268" width="3.21875" customWidth="1"/>
    <col min="14269" max="14269" width="2.77734375" customWidth="1"/>
    <col min="14270" max="14270" width="4.77734375" customWidth="1"/>
    <col min="14271" max="14271" width="6.21875" customWidth="1"/>
    <col min="14272" max="14272" width="6.109375" customWidth="1"/>
    <col min="14273" max="14273" width="5.6640625" customWidth="1"/>
    <col min="14274" max="14274" width="7.44140625" customWidth="1"/>
    <col min="14275" max="14275" width="4.77734375" customWidth="1"/>
    <col min="14276" max="14276" width="7" customWidth="1"/>
    <col min="14277" max="14277" width="5.5546875" customWidth="1"/>
    <col min="14278" max="14278" width="7.77734375" customWidth="1"/>
    <col min="14279" max="14279" width="3.77734375" customWidth="1"/>
    <col min="14280" max="14280" width="6" customWidth="1"/>
    <col min="14281" max="14281" width="5.77734375" customWidth="1"/>
    <col min="14282" max="14282" width="8" customWidth="1"/>
    <col min="14283" max="14283" width="3.77734375" customWidth="1"/>
    <col min="14284" max="14284" width="6.88671875" customWidth="1"/>
    <col min="14285" max="14285" width="5.77734375" customWidth="1"/>
    <col min="14286" max="14286" width="7.21875" customWidth="1"/>
    <col min="14287" max="14287" width="3.88671875" customWidth="1"/>
    <col min="14288" max="14288" width="7.21875" customWidth="1"/>
    <col min="14289" max="14289" width="6.6640625" customWidth="1"/>
    <col min="14290" max="14290" width="8" customWidth="1"/>
    <col min="14291" max="14291" width="3.77734375" customWidth="1"/>
    <col min="14292" max="14292" width="6" customWidth="1"/>
    <col min="14293" max="14293" width="6.77734375" customWidth="1"/>
    <col min="14294" max="14294" width="8.21875" customWidth="1"/>
    <col min="14295" max="14295" width="3.77734375" customWidth="1"/>
    <col min="14296" max="14296" width="6.33203125" customWidth="1"/>
    <col min="14297" max="14297" width="6.21875" customWidth="1"/>
    <col min="14298" max="14298" width="7.21875" customWidth="1"/>
    <col min="14299" max="14299" width="4.77734375" customWidth="1"/>
    <col min="14300" max="14300" width="6.21875" customWidth="1"/>
    <col min="14301" max="14301" width="6" customWidth="1"/>
    <col min="14302" max="14302" width="7.77734375" customWidth="1"/>
    <col min="14303" max="14303" width="3.77734375" customWidth="1"/>
    <col min="14304" max="14304" width="7" customWidth="1"/>
    <col min="14305" max="14305" width="6.5546875" customWidth="1"/>
    <col min="14306" max="14306" width="7.77734375" customWidth="1"/>
    <col min="14307" max="14307" width="5" customWidth="1"/>
    <col min="14308" max="14308" width="6.88671875" customWidth="1"/>
    <col min="14309" max="14309" width="6.21875" customWidth="1"/>
    <col min="14310" max="14310" width="7.77734375" customWidth="1"/>
    <col min="14311" max="14311" width="4.5546875" customWidth="1"/>
    <col min="14312" max="14312" width="3" customWidth="1"/>
    <col min="14313" max="14313" width="4.44140625" customWidth="1"/>
    <col min="14314" max="14314" width="5.21875" customWidth="1"/>
    <col min="14315" max="14315" width="6.77734375" customWidth="1"/>
    <col min="14316" max="14316" width="2.5546875" customWidth="1"/>
    <col min="14317" max="14335" width="0.5546875" customWidth="1"/>
    <col min="14336" max="14336" width="2.77734375" customWidth="1"/>
    <col min="14337" max="14337" width="2.5546875" customWidth="1"/>
    <col min="14338" max="14338" width="5" customWidth="1"/>
    <col min="14341" max="14341" width="5.109375" customWidth="1"/>
    <col min="14342" max="14342" width="8.21875" customWidth="1"/>
    <col min="14343" max="14343" width="11.33203125" customWidth="1"/>
    <col min="14344" max="14344" width="3.77734375" customWidth="1"/>
    <col min="14345" max="14345" width="4.77734375" customWidth="1"/>
    <col min="14346" max="14346" width="3.44140625" customWidth="1"/>
    <col min="14347" max="14348" width="4.77734375" customWidth="1"/>
    <col min="14349" max="14349" width="5.5546875" customWidth="1"/>
    <col min="14350" max="14350" width="4.77734375" customWidth="1"/>
    <col min="14351" max="14351" width="5.77734375" customWidth="1"/>
    <col min="14352" max="14352" width="6" customWidth="1"/>
    <col min="14353" max="14353" width="4.21875" customWidth="1"/>
    <col min="14354" max="14355" width="4.77734375" customWidth="1"/>
    <col min="14356" max="14356" width="7.33203125" customWidth="1"/>
    <col min="14357" max="14359" width="4.77734375" customWidth="1"/>
    <col min="14360" max="14360" width="5.88671875" customWidth="1"/>
    <col min="14361" max="14361" width="3.77734375" customWidth="1"/>
    <col min="14362" max="14363" width="4.77734375" customWidth="1"/>
    <col min="14364" max="14364" width="6.33203125" customWidth="1"/>
    <col min="14365" max="14365" width="3.77734375" customWidth="1"/>
    <col min="14366" max="14367" width="4.77734375" customWidth="1"/>
    <col min="14368" max="14368" width="5" customWidth="1"/>
    <col min="14369" max="14371" width="4.77734375" customWidth="1"/>
    <col min="14372" max="14372" width="5.44140625" customWidth="1"/>
    <col min="14373" max="14373" width="3.44140625" customWidth="1"/>
    <col min="14374" max="14375" width="4.77734375" customWidth="1"/>
    <col min="14376" max="14376" width="5.5546875" customWidth="1"/>
    <col min="14377" max="14378" width="3.77734375" customWidth="1"/>
    <col min="14379" max="14379" width="3.33203125" customWidth="1"/>
    <col min="14380" max="14380" width="4.33203125" customWidth="1"/>
    <col min="14381" max="14382" width="3.21875" customWidth="1"/>
    <col min="14383" max="14383" width="4.77734375" customWidth="1"/>
    <col min="14384" max="14384" width="4.6640625" customWidth="1"/>
    <col min="14385" max="14385" width="3.6640625" customWidth="1"/>
    <col min="14386" max="14386" width="3.5546875" customWidth="1"/>
    <col min="14387" max="14387" width="4.77734375" customWidth="1"/>
    <col min="14388" max="14388" width="3.6640625" customWidth="1"/>
    <col min="14389" max="14389" width="4.33203125" customWidth="1"/>
    <col min="14390" max="14390" width="3.44140625" customWidth="1"/>
    <col min="14391" max="14391" width="4.77734375" customWidth="1"/>
    <col min="14392" max="14392" width="5.5546875" customWidth="1"/>
    <col min="14393" max="14393" width="6.77734375" customWidth="1"/>
    <col min="14394" max="14394" width="3.77734375" customWidth="1"/>
    <col min="14395" max="14395" width="7.21875" customWidth="1"/>
    <col min="14396" max="14396" width="3.77734375" customWidth="1"/>
    <col min="14397" max="14397" width="10.33203125" customWidth="1"/>
    <col min="14398" max="14398" width="8.77734375" customWidth="1"/>
    <col min="14399" max="14399" width="8.21875" customWidth="1"/>
    <col min="14400" max="14400" width="7.77734375" customWidth="1"/>
    <col min="14401" max="14401" width="10.77734375" customWidth="1"/>
    <col min="14402" max="14402" width="10.33203125" customWidth="1"/>
    <col min="14403" max="14403" width="6" customWidth="1"/>
    <col min="14407" max="14413" width="1.6640625" customWidth="1"/>
    <col min="14414" max="14414" width="2.21875" customWidth="1"/>
    <col min="14415" max="14415" width="2.6640625" customWidth="1"/>
    <col min="14416" max="14416" width="4.77734375" customWidth="1"/>
    <col min="14417" max="14417" width="11.5546875" customWidth="1"/>
    <col min="14419" max="14419" width="4.109375" customWidth="1"/>
    <col min="14420" max="14420" width="8.109375" customWidth="1"/>
    <col min="14421" max="14421" width="10.5546875" customWidth="1"/>
    <col min="14440" max="14440" width="5.6640625" customWidth="1"/>
    <col min="14441" max="14441" width="6.6640625" customWidth="1"/>
    <col min="14442" max="14442" width="8.33203125" customWidth="1"/>
    <col min="14444" max="14444" width="6.6640625" customWidth="1"/>
    <col min="14472" max="14472" width="4.21875" customWidth="1"/>
    <col min="14473" max="14473" width="4.5546875" customWidth="1"/>
    <col min="14474" max="14474" width="5.6640625" customWidth="1"/>
    <col min="14475" max="14475" width="3.77734375" customWidth="1"/>
    <col min="14476" max="14477" width="5.109375" customWidth="1"/>
    <col min="14478" max="14478" width="4.77734375" customWidth="1"/>
    <col min="14479" max="14479" width="4.5546875" customWidth="1"/>
    <col min="14488" max="14488" width="7.77734375" customWidth="1"/>
    <col min="14489" max="14489" width="5.44140625" customWidth="1"/>
    <col min="14490" max="14490" width="5.77734375" customWidth="1"/>
    <col min="14492" max="14492" width="9.5546875" customWidth="1"/>
    <col min="14493" max="14493" width="3.77734375" customWidth="1"/>
    <col min="14494" max="14494" width="8.44140625" customWidth="1"/>
    <col min="14495" max="14495" width="12.21875" customWidth="1"/>
    <col min="14496" max="14496" width="5" customWidth="1"/>
    <col min="14497" max="14497" width="5.77734375" customWidth="1"/>
    <col min="14498" max="14498" width="4.21875" customWidth="1"/>
    <col min="14499" max="14499" width="5.21875" customWidth="1"/>
    <col min="14500" max="14500" width="5.44140625" customWidth="1"/>
    <col min="14501" max="14501" width="7.5546875" customWidth="1"/>
    <col min="14502" max="14502" width="4" customWidth="1"/>
    <col min="14503" max="14503" width="4.21875" customWidth="1"/>
    <col min="14504" max="14504" width="3.5546875" customWidth="1"/>
    <col min="14505" max="14505" width="3.6640625" customWidth="1"/>
    <col min="14506" max="14506" width="3.77734375" customWidth="1"/>
    <col min="14507" max="14507" width="3.6640625" customWidth="1"/>
    <col min="14508" max="14508" width="3.44140625" customWidth="1"/>
    <col min="14509" max="14509" width="3.5546875" customWidth="1"/>
    <col min="14510" max="14510" width="3.77734375" customWidth="1"/>
    <col min="14511" max="14511" width="3.44140625" customWidth="1"/>
    <col min="14512" max="14512" width="2.77734375" customWidth="1"/>
    <col min="14513" max="14513" width="3.21875" customWidth="1"/>
    <col min="14514" max="14514" width="2" customWidth="1"/>
    <col min="14515" max="14515" width="2.5546875" customWidth="1"/>
    <col min="14516" max="14516" width="5.21875" customWidth="1"/>
    <col min="14517" max="14517" width="13.21875" customWidth="1"/>
    <col min="14518" max="14518" width="15.44140625" customWidth="1"/>
    <col min="14519" max="14519" width="3.77734375" customWidth="1"/>
    <col min="14520" max="14520" width="6.77734375" customWidth="1"/>
    <col min="14521" max="14521" width="12.21875" customWidth="1"/>
    <col min="14522" max="14522" width="3.77734375" customWidth="1"/>
    <col min="14523" max="14524" width="3.21875" customWidth="1"/>
    <col min="14525" max="14525" width="2.77734375" customWidth="1"/>
    <col min="14526" max="14526" width="4.77734375" customWidth="1"/>
    <col min="14527" max="14527" width="6.21875" customWidth="1"/>
    <col min="14528" max="14528" width="6.109375" customWidth="1"/>
    <col min="14529" max="14529" width="5.6640625" customWidth="1"/>
    <col min="14530" max="14530" width="7.44140625" customWidth="1"/>
    <col min="14531" max="14531" width="4.77734375" customWidth="1"/>
    <col min="14532" max="14532" width="7" customWidth="1"/>
    <col min="14533" max="14533" width="5.5546875" customWidth="1"/>
    <col min="14534" max="14534" width="7.77734375" customWidth="1"/>
    <col min="14535" max="14535" width="3.77734375" customWidth="1"/>
    <col min="14536" max="14536" width="6" customWidth="1"/>
    <col min="14537" max="14537" width="5.77734375" customWidth="1"/>
    <col min="14538" max="14538" width="8" customWidth="1"/>
    <col min="14539" max="14539" width="3.77734375" customWidth="1"/>
    <col min="14540" max="14540" width="6.88671875" customWidth="1"/>
    <col min="14541" max="14541" width="5.77734375" customWidth="1"/>
    <col min="14542" max="14542" width="7.21875" customWidth="1"/>
    <col min="14543" max="14543" width="3.88671875" customWidth="1"/>
    <col min="14544" max="14544" width="7.21875" customWidth="1"/>
    <col min="14545" max="14545" width="6.6640625" customWidth="1"/>
    <col min="14546" max="14546" width="8" customWidth="1"/>
    <col min="14547" max="14547" width="3.77734375" customWidth="1"/>
    <col min="14548" max="14548" width="6" customWidth="1"/>
    <col min="14549" max="14549" width="6.77734375" customWidth="1"/>
    <col min="14550" max="14550" width="8.21875" customWidth="1"/>
    <col min="14551" max="14551" width="3.77734375" customWidth="1"/>
    <col min="14552" max="14552" width="6.33203125" customWidth="1"/>
    <col min="14553" max="14553" width="6.21875" customWidth="1"/>
    <col min="14554" max="14554" width="7.21875" customWidth="1"/>
    <col min="14555" max="14555" width="4.77734375" customWidth="1"/>
    <col min="14556" max="14556" width="6.21875" customWidth="1"/>
    <col min="14557" max="14557" width="6" customWidth="1"/>
    <col min="14558" max="14558" width="7.77734375" customWidth="1"/>
    <col min="14559" max="14559" width="3.77734375" customWidth="1"/>
    <col min="14560" max="14560" width="7" customWidth="1"/>
    <col min="14561" max="14561" width="6.5546875" customWidth="1"/>
    <col min="14562" max="14562" width="7.77734375" customWidth="1"/>
    <col min="14563" max="14563" width="5" customWidth="1"/>
    <col min="14564" max="14564" width="6.88671875" customWidth="1"/>
    <col min="14565" max="14565" width="6.21875" customWidth="1"/>
    <col min="14566" max="14566" width="7.77734375" customWidth="1"/>
    <col min="14567" max="14567" width="4.5546875" customWidth="1"/>
    <col min="14568" max="14568" width="3" customWidth="1"/>
    <col min="14569" max="14569" width="4.44140625" customWidth="1"/>
    <col min="14570" max="14570" width="5.21875" customWidth="1"/>
    <col min="14571" max="14571" width="6.77734375" customWidth="1"/>
    <col min="14572" max="14572" width="2.5546875" customWidth="1"/>
    <col min="14573" max="14591" width="0.5546875" customWidth="1"/>
    <col min="14592" max="14592" width="2.77734375" customWidth="1"/>
    <col min="14593" max="14593" width="2.5546875" customWidth="1"/>
    <col min="14594" max="14594" width="5" customWidth="1"/>
    <col min="14597" max="14597" width="5.109375" customWidth="1"/>
    <col min="14598" max="14598" width="8.21875" customWidth="1"/>
    <col min="14599" max="14599" width="11.33203125" customWidth="1"/>
    <col min="14600" max="14600" width="3.77734375" customWidth="1"/>
    <col min="14601" max="14601" width="4.77734375" customWidth="1"/>
    <col min="14602" max="14602" width="3.44140625" customWidth="1"/>
    <col min="14603" max="14604" width="4.77734375" customWidth="1"/>
    <col min="14605" max="14605" width="5.5546875" customWidth="1"/>
    <col min="14606" max="14606" width="4.77734375" customWidth="1"/>
    <col min="14607" max="14607" width="5.77734375" customWidth="1"/>
    <col min="14608" max="14608" width="6" customWidth="1"/>
    <col min="14609" max="14609" width="4.21875" customWidth="1"/>
    <col min="14610" max="14611" width="4.77734375" customWidth="1"/>
    <col min="14612" max="14612" width="7.33203125" customWidth="1"/>
    <col min="14613" max="14615" width="4.77734375" customWidth="1"/>
    <col min="14616" max="14616" width="5.88671875" customWidth="1"/>
    <col min="14617" max="14617" width="3.77734375" customWidth="1"/>
    <col min="14618" max="14619" width="4.77734375" customWidth="1"/>
    <col min="14620" max="14620" width="6.33203125" customWidth="1"/>
    <col min="14621" max="14621" width="3.77734375" customWidth="1"/>
    <col min="14622" max="14623" width="4.77734375" customWidth="1"/>
    <col min="14624" max="14624" width="5" customWidth="1"/>
    <col min="14625" max="14627" width="4.77734375" customWidth="1"/>
    <col min="14628" max="14628" width="5.44140625" customWidth="1"/>
    <col min="14629" max="14629" width="3.44140625" customWidth="1"/>
    <col min="14630" max="14631" width="4.77734375" customWidth="1"/>
    <col min="14632" max="14632" width="5.5546875" customWidth="1"/>
    <col min="14633" max="14634" width="3.77734375" customWidth="1"/>
    <col min="14635" max="14635" width="3.33203125" customWidth="1"/>
    <col min="14636" max="14636" width="4.33203125" customWidth="1"/>
    <col min="14637" max="14638" width="3.21875" customWidth="1"/>
    <col min="14639" max="14639" width="4.77734375" customWidth="1"/>
    <col min="14640" max="14640" width="4.6640625" customWidth="1"/>
    <col min="14641" max="14641" width="3.6640625" customWidth="1"/>
    <col min="14642" max="14642" width="3.5546875" customWidth="1"/>
    <col min="14643" max="14643" width="4.77734375" customWidth="1"/>
    <col min="14644" max="14644" width="3.6640625" customWidth="1"/>
    <col min="14645" max="14645" width="4.33203125" customWidth="1"/>
    <col min="14646" max="14646" width="3.44140625" customWidth="1"/>
    <col min="14647" max="14647" width="4.77734375" customWidth="1"/>
    <col min="14648" max="14648" width="5.5546875" customWidth="1"/>
    <col min="14649" max="14649" width="6.77734375" customWidth="1"/>
    <col min="14650" max="14650" width="3.77734375" customWidth="1"/>
    <col min="14651" max="14651" width="7.21875" customWidth="1"/>
    <col min="14652" max="14652" width="3.77734375" customWidth="1"/>
    <col min="14653" max="14653" width="10.33203125" customWidth="1"/>
    <col min="14654" max="14654" width="8.77734375" customWidth="1"/>
    <col min="14655" max="14655" width="8.21875" customWidth="1"/>
    <col min="14656" max="14656" width="7.77734375" customWidth="1"/>
    <col min="14657" max="14657" width="10.77734375" customWidth="1"/>
    <col min="14658" max="14658" width="10.33203125" customWidth="1"/>
    <col min="14659" max="14659" width="6" customWidth="1"/>
    <col min="14663" max="14669" width="1.6640625" customWidth="1"/>
    <col min="14670" max="14670" width="2.21875" customWidth="1"/>
    <col min="14671" max="14671" width="2.6640625" customWidth="1"/>
    <col min="14672" max="14672" width="4.77734375" customWidth="1"/>
    <col min="14673" max="14673" width="11.5546875" customWidth="1"/>
    <col min="14675" max="14675" width="4.109375" customWidth="1"/>
    <col min="14676" max="14676" width="8.109375" customWidth="1"/>
    <col min="14677" max="14677" width="10.5546875" customWidth="1"/>
    <col min="14696" max="14696" width="5.6640625" customWidth="1"/>
    <col min="14697" max="14697" width="6.6640625" customWidth="1"/>
    <col min="14698" max="14698" width="8.33203125" customWidth="1"/>
    <col min="14700" max="14700" width="6.6640625" customWidth="1"/>
    <col min="14728" max="14728" width="4.21875" customWidth="1"/>
    <col min="14729" max="14729" width="4.5546875" customWidth="1"/>
    <col min="14730" max="14730" width="5.6640625" customWidth="1"/>
    <col min="14731" max="14731" width="3.77734375" customWidth="1"/>
    <col min="14732" max="14733" width="5.109375" customWidth="1"/>
    <col min="14734" max="14734" width="4.77734375" customWidth="1"/>
    <col min="14735" max="14735" width="4.5546875" customWidth="1"/>
    <col min="14744" max="14744" width="7.77734375" customWidth="1"/>
    <col min="14745" max="14745" width="5.44140625" customWidth="1"/>
    <col min="14746" max="14746" width="5.77734375" customWidth="1"/>
    <col min="14748" max="14748" width="9.5546875" customWidth="1"/>
    <col min="14749" max="14749" width="3.77734375" customWidth="1"/>
    <col min="14750" max="14750" width="8.44140625" customWidth="1"/>
    <col min="14751" max="14751" width="12.21875" customWidth="1"/>
    <col min="14752" max="14752" width="5" customWidth="1"/>
    <col min="14753" max="14753" width="5.77734375" customWidth="1"/>
    <col min="14754" max="14754" width="4.21875" customWidth="1"/>
    <col min="14755" max="14755" width="5.21875" customWidth="1"/>
    <col min="14756" max="14756" width="5.44140625" customWidth="1"/>
    <col min="14757" max="14757" width="7.5546875" customWidth="1"/>
    <col min="14758" max="14758" width="4" customWidth="1"/>
    <col min="14759" max="14759" width="4.21875" customWidth="1"/>
    <col min="14760" max="14760" width="3.5546875" customWidth="1"/>
    <col min="14761" max="14761" width="3.6640625" customWidth="1"/>
    <col min="14762" max="14762" width="3.77734375" customWidth="1"/>
    <col min="14763" max="14763" width="3.6640625" customWidth="1"/>
    <col min="14764" max="14764" width="3.44140625" customWidth="1"/>
    <col min="14765" max="14765" width="3.5546875" customWidth="1"/>
    <col min="14766" max="14766" width="3.77734375" customWidth="1"/>
    <col min="14767" max="14767" width="3.44140625" customWidth="1"/>
    <col min="14768" max="14768" width="2.77734375" customWidth="1"/>
    <col min="14769" max="14769" width="3.21875" customWidth="1"/>
    <col min="14770" max="14770" width="2" customWidth="1"/>
    <col min="14771" max="14771" width="2.5546875" customWidth="1"/>
    <col min="14772" max="14772" width="5.21875" customWidth="1"/>
    <col min="14773" max="14773" width="13.21875" customWidth="1"/>
    <col min="14774" max="14774" width="15.44140625" customWidth="1"/>
    <col min="14775" max="14775" width="3.77734375" customWidth="1"/>
    <col min="14776" max="14776" width="6.77734375" customWidth="1"/>
    <col min="14777" max="14777" width="12.21875" customWidth="1"/>
    <col min="14778" max="14778" width="3.77734375" customWidth="1"/>
    <col min="14779" max="14780" width="3.21875" customWidth="1"/>
    <col min="14781" max="14781" width="2.77734375" customWidth="1"/>
    <col min="14782" max="14782" width="4.77734375" customWidth="1"/>
    <col min="14783" max="14783" width="6.21875" customWidth="1"/>
    <col min="14784" max="14784" width="6.109375" customWidth="1"/>
    <col min="14785" max="14785" width="5.6640625" customWidth="1"/>
    <col min="14786" max="14786" width="7.44140625" customWidth="1"/>
    <col min="14787" max="14787" width="4.77734375" customWidth="1"/>
    <col min="14788" max="14788" width="7" customWidth="1"/>
    <col min="14789" max="14789" width="5.5546875" customWidth="1"/>
    <col min="14790" max="14790" width="7.77734375" customWidth="1"/>
    <col min="14791" max="14791" width="3.77734375" customWidth="1"/>
    <col min="14792" max="14792" width="6" customWidth="1"/>
    <col min="14793" max="14793" width="5.77734375" customWidth="1"/>
    <col min="14794" max="14794" width="8" customWidth="1"/>
    <col min="14795" max="14795" width="3.77734375" customWidth="1"/>
    <col min="14796" max="14796" width="6.88671875" customWidth="1"/>
    <col min="14797" max="14797" width="5.77734375" customWidth="1"/>
    <col min="14798" max="14798" width="7.21875" customWidth="1"/>
    <col min="14799" max="14799" width="3.88671875" customWidth="1"/>
    <col min="14800" max="14800" width="7.21875" customWidth="1"/>
    <col min="14801" max="14801" width="6.6640625" customWidth="1"/>
    <col min="14802" max="14802" width="8" customWidth="1"/>
    <col min="14803" max="14803" width="3.77734375" customWidth="1"/>
    <col min="14804" max="14804" width="6" customWidth="1"/>
    <col min="14805" max="14805" width="6.77734375" customWidth="1"/>
    <col min="14806" max="14806" width="8.21875" customWidth="1"/>
    <col min="14807" max="14807" width="3.77734375" customWidth="1"/>
    <col min="14808" max="14808" width="6.33203125" customWidth="1"/>
    <col min="14809" max="14809" width="6.21875" customWidth="1"/>
    <col min="14810" max="14810" width="7.21875" customWidth="1"/>
    <col min="14811" max="14811" width="4.77734375" customWidth="1"/>
    <col min="14812" max="14812" width="6.21875" customWidth="1"/>
    <col min="14813" max="14813" width="6" customWidth="1"/>
    <col min="14814" max="14814" width="7.77734375" customWidth="1"/>
    <col min="14815" max="14815" width="3.77734375" customWidth="1"/>
    <col min="14816" max="14816" width="7" customWidth="1"/>
    <col min="14817" max="14817" width="6.5546875" customWidth="1"/>
    <col min="14818" max="14818" width="7.77734375" customWidth="1"/>
    <col min="14819" max="14819" width="5" customWidth="1"/>
    <col min="14820" max="14820" width="6.88671875" customWidth="1"/>
    <col min="14821" max="14821" width="6.21875" customWidth="1"/>
    <col min="14822" max="14822" width="7.77734375" customWidth="1"/>
    <col min="14823" max="14823" width="4.5546875" customWidth="1"/>
    <col min="14824" max="14824" width="3" customWidth="1"/>
    <col min="14825" max="14825" width="4.44140625" customWidth="1"/>
    <col min="14826" max="14826" width="5.21875" customWidth="1"/>
    <col min="14827" max="14827" width="6.77734375" customWidth="1"/>
    <col min="14828" max="14828" width="2.5546875" customWidth="1"/>
    <col min="14829" max="14847" width="0.5546875" customWidth="1"/>
    <col min="14848" max="14848" width="2.77734375" customWidth="1"/>
    <col min="14849" max="14849" width="2.5546875" customWidth="1"/>
    <col min="14850" max="14850" width="5" customWidth="1"/>
    <col min="14853" max="14853" width="5.109375" customWidth="1"/>
    <col min="14854" max="14854" width="8.21875" customWidth="1"/>
    <col min="14855" max="14855" width="11.33203125" customWidth="1"/>
    <col min="14856" max="14856" width="3.77734375" customWidth="1"/>
    <col min="14857" max="14857" width="4.77734375" customWidth="1"/>
    <col min="14858" max="14858" width="3.44140625" customWidth="1"/>
    <col min="14859" max="14860" width="4.77734375" customWidth="1"/>
    <col min="14861" max="14861" width="5.5546875" customWidth="1"/>
    <col min="14862" max="14862" width="4.77734375" customWidth="1"/>
    <col min="14863" max="14863" width="5.77734375" customWidth="1"/>
    <col min="14864" max="14864" width="6" customWidth="1"/>
    <col min="14865" max="14865" width="4.21875" customWidth="1"/>
    <col min="14866" max="14867" width="4.77734375" customWidth="1"/>
    <col min="14868" max="14868" width="7.33203125" customWidth="1"/>
    <col min="14869" max="14871" width="4.77734375" customWidth="1"/>
    <col min="14872" max="14872" width="5.88671875" customWidth="1"/>
    <col min="14873" max="14873" width="3.77734375" customWidth="1"/>
    <col min="14874" max="14875" width="4.77734375" customWidth="1"/>
    <col min="14876" max="14876" width="6.33203125" customWidth="1"/>
    <col min="14877" max="14877" width="3.77734375" customWidth="1"/>
    <col min="14878" max="14879" width="4.77734375" customWidth="1"/>
    <col min="14880" max="14880" width="5" customWidth="1"/>
    <col min="14881" max="14883" width="4.77734375" customWidth="1"/>
    <col min="14884" max="14884" width="5.44140625" customWidth="1"/>
    <col min="14885" max="14885" width="3.44140625" customWidth="1"/>
    <col min="14886" max="14887" width="4.77734375" customWidth="1"/>
    <col min="14888" max="14888" width="5.5546875" customWidth="1"/>
    <col min="14889" max="14890" width="3.77734375" customWidth="1"/>
    <col min="14891" max="14891" width="3.33203125" customWidth="1"/>
    <col min="14892" max="14892" width="4.33203125" customWidth="1"/>
    <col min="14893" max="14894" width="3.21875" customWidth="1"/>
    <col min="14895" max="14895" width="4.77734375" customWidth="1"/>
    <col min="14896" max="14896" width="4.6640625" customWidth="1"/>
    <col min="14897" max="14897" width="3.6640625" customWidth="1"/>
    <col min="14898" max="14898" width="3.5546875" customWidth="1"/>
    <col min="14899" max="14899" width="4.77734375" customWidth="1"/>
    <col min="14900" max="14900" width="3.6640625" customWidth="1"/>
    <col min="14901" max="14901" width="4.33203125" customWidth="1"/>
    <col min="14902" max="14902" width="3.44140625" customWidth="1"/>
    <col min="14903" max="14903" width="4.77734375" customWidth="1"/>
    <col min="14904" max="14904" width="5.5546875" customWidth="1"/>
    <col min="14905" max="14905" width="6.77734375" customWidth="1"/>
    <col min="14906" max="14906" width="3.77734375" customWidth="1"/>
    <col min="14907" max="14907" width="7.21875" customWidth="1"/>
    <col min="14908" max="14908" width="3.77734375" customWidth="1"/>
    <col min="14909" max="14909" width="10.33203125" customWidth="1"/>
    <col min="14910" max="14910" width="8.77734375" customWidth="1"/>
    <col min="14911" max="14911" width="8.21875" customWidth="1"/>
    <col min="14912" max="14912" width="7.77734375" customWidth="1"/>
    <col min="14913" max="14913" width="10.77734375" customWidth="1"/>
    <col min="14914" max="14914" width="10.33203125" customWidth="1"/>
    <col min="14915" max="14915" width="6" customWidth="1"/>
    <col min="14919" max="14925" width="1.6640625" customWidth="1"/>
    <col min="14926" max="14926" width="2.21875" customWidth="1"/>
    <col min="14927" max="14927" width="2.6640625" customWidth="1"/>
    <col min="14928" max="14928" width="4.77734375" customWidth="1"/>
    <col min="14929" max="14929" width="11.5546875" customWidth="1"/>
    <col min="14931" max="14931" width="4.109375" customWidth="1"/>
    <col min="14932" max="14932" width="8.109375" customWidth="1"/>
    <col min="14933" max="14933" width="10.5546875" customWidth="1"/>
    <col min="14952" max="14952" width="5.6640625" customWidth="1"/>
    <col min="14953" max="14953" width="6.6640625" customWidth="1"/>
    <col min="14954" max="14954" width="8.33203125" customWidth="1"/>
    <col min="14956" max="14956" width="6.6640625" customWidth="1"/>
    <col min="14984" max="14984" width="4.21875" customWidth="1"/>
    <col min="14985" max="14985" width="4.5546875" customWidth="1"/>
    <col min="14986" max="14986" width="5.6640625" customWidth="1"/>
    <col min="14987" max="14987" width="3.77734375" customWidth="1"/>
    <col min="14988" max="14989" width="5.109375" customWidth="1"/>
    <col min="14990" max="14990" width="4.77734375" customWidth="1"/>
    <col min="14991" max="14991" width="4.5546875" customWidth="1"/>
    <col min="15000" max="15000" width="7.77734375" customWidth="1"/>
    <col min="15001" max="15001" width="5.44140625" customWidth="1"/>
    <col min="15002" max="15002" width="5.77734375" customWidth="1"/>
    <col min="15004" max="15004" width="9.5546875" customWidth="1"/>
    <col min="15005" max="15005" width="3.77734375" customWidth="1"/>
    <col min="15006" max="15006" width="8.44140625" customWidth="1"/>
    <col min="15007" max="15007" width="12.21875" customWidth="1"/>
    <col min="15008" max="15008" width="5" customWidth="1"/>
    <col min="15009" max="15009" width="5.77734375" customWidth="1"/>
    <col min="15010" max="15010" width="4.21875" customWidth="1"/>
    <col min="15011" max="15011" width="5.21875" customWidth="1"/>
    <col min="15012" max="15012" width="5.44140625" customWidth="1"/>
    <col min="15013" max="15013" width="7.5546875" customWidth="1"/>
    <col min="15014" max="15014" width="4" customWidth="1"/>
    <col min="15015" max="15015" width="4.21875" customWidth="1"/>
    <col min="15016" max="15016" width="3.5546875" customWidth="1"/>
    <col min="15017" max="15017" width="3.6640625" customWidth="1"/>
    <col min="15018" max="15018" width="3.77734375" customWidth="1"/>
    <col min="15019" max="15019" width="3.6640625" customWidth="1"/>
    <col min="15020" max="15020" width="3.44140625" customWidth="1"/>
    <col min="15021" max="15021" width="3.5546875" customWidth="1"/>
    <col min="15022" max="15022" width="3.77734375" customWidth="1"/>
    <col min="15023" max="15023" width="3.44140625" customWidth="1"/>
    <col min="15024" max="15024" width="2.77734375" customWidth="1"/>
    <col min="15025" max="15025" width="3.21875" customWidth="1"/>
    <col min="15026" max="15026" width="2" customWidth="1"/>
    <col min="15027" max="15027" width="2.5546875" customWidth="1"/>
    <col min="15028" max="15028" width="5.21875" customWidth="1"/>
    <col min="15029" max="15029" width="13.21875" customWidth="1"/>
    <col min="15030" max="15030" width="15.44140625" customWidth="1"/>
    <col min="15031" max="15031" width="3.77734375" customWidth="1"/>
    <col min="15032" max="15032" width="6.77734375" customWidth="1"/>
    <col min="15033" max="15033" width="12.21875" customWidth="1"/>
    <col min="15034" max="15034" width="3.77734375" customWidth="1"/>
    <col min="15035" max="15036" width="3.21875" customWidth="1"/>
    <col min="15037" max="15037" width="2.77734375" customWidth="1"/>
    <col min="15038" max="15038" width="4.77734375" customWidth="1"/>
    <col min="15039" max="15039" width="6.21875" customWidth="1"/>
    <col min="15040" max="15040" width="6.109375" customWidth="1"/>
    <col min="15041" max="15041" width="5.6640625" customWidth="1"/>
    <col min="15042" max="15042" width="7.44140625" customWidth="1"/>
    <col min="15043" max="15043" width="4.77734375" customWidth="1"/>
    <col min="15044" max="15044" width="7" customWidth="1"/>
    <col min="15045" max="15045" width="5.5546875" customWidth="1"/>
    <col min="15046" max="15046" width="7.77734375" customWidth="1"/>
    <col min="15047" max="15047" width="3.77734375" customWidth="1"/>
    <col min="15048" max="15048" width="6" customWidth="1"/>
    <col min="15049" max="15049" width="5.77734375" customWidth="1"/>
    <col min="15050" max="15050" width="8" customWidth="1"/>
    <col min="15051" max="15051" width="3.77734375" customWidth="1"/>
    <col min="15052" max="15052" width="6.88671875" customWidth="1"/>
    <col min="15053" max="15053" width="5.77734375" customWidth="1"/>
    <col min="15054" max="15054" width="7.21875" customWidth="1"/>
    <col min="15055" max="15055" width="3.88671875" customWidth="1"/>
    <col min="15056" max="15056" width="7.21875" customWidth="1"/>
    <col min="15057" max="15057" width="6.6640625" customWidth="1"/>
    <col min="15058" max="15058" width="8" customWidth="1"/>
    <col min="15059" max="15059" width="3.77734375" customWidth="1"/>
    <col min="15060" max="15060" width="6" customWidth="1"/>
    <col min="15061" max="15061" width="6.77734375" customWidth="1"/>
    <col min="15062" max="15062" width="8.21875" customWidth="1"/>
    <col min="15063" max="15063" width="3.77734375" customWidth="1"/>
    <col min="15064" max="15064" width="6.33203125" customWidth="1"/>
    <col min="15065" max="15065" width="6.21875" customWidth="1"/>
    <col min="15066" max="15066" width="7.21875" customWidth="1"/>
    <col min="15067" max="15067" width="4.77734375" customWidth="1"/>
    <col min="15068" max="15068" width="6.21875" customWidth="1"/>
    <col min="15069" max="15069" width="6" customWidth="1"/>
    <col min="15070" max="15070" width="7.77734375" customWidth="1"/>
    <col min="15071" max="15071" width="3.77734375" customWidth="1"/>
    <col min="15072" max="15072" width="7" customWidth="1"/>
    <col min="15073" max="15073" width="6.5546875" customWidth="1"/>
    <col min="15074" max="15074" width="7.77734375" customWidth="1"/>
    <col min="15075" max="15075" width="5" customWidth="1"/>
    <col min="15076" max="15076" width="6.88671875" customWidth="1"/>
    <col min="15077" max="15077" width="6.21875" customWidth="1"/>
    <col min="15078" max="15078" width="7.77734375" customWidth="1"/>
    <col min="15079" max="15079" width="4.5546875" customWidth="1"/>
    <col min="15080" max="15080" width="3" customWidth="1"/>
    <col min="15081" max="15081" width="4.44140625" customWidth="1"/>
    <col min="15082" max="15082" width="5.21875" customWidth="1"/>
    <col min="15083" max="15083" width="6.77734375" customWidth="1"/>
    <col min="15084" max="15084" width="2.5546875" customWidth="1"/>
    <col min="15085" max="15103" width="0.5546875" customWidth="1"/>
    <col min="15104" max="15104" width="2.77734375" customWidth="1"/>
    <col min="15105" max="15105" width="2.5546875" customWidth="1"/>
    <col min="15106" max="15106" width="5" customWidth="1"/>
    <col min="15109" max="15109" width="5.109375" customWidth="1"/>
    <col min="15110" max="15110" width="8.21875" customWidth="1"/>
    <col min="15111" max="15111" width="11.33203125" customWidth="1"/>
    <col min="15112" max="15112" width="3.77734375" customWidth="1"/>
    <col min="15113" max="15113" width="4.77734375" customWidth="1"/>
    <col min="15114" max="15114" width="3.44140625" customWidth="1"/>
    <col min="15115" max="15116" width="4.77734375" customWidth="1"/>
    <col min="15117" max="15117" width="5.5546875" customWidth="1"/>
    <col min="15118" max="15118" width="4.77734375" customWidth="1"/>
    <col min="15119" max="15119" width="5.77734375" customWidth="1"/>
    <col min="15120" max="15120" width="6" customWidth="1"/>
    <col min="15121" max="15121" width="4.21875" customWidth="1"/>
    <col min="15122" max="15123" width="4.77734375" customWidth="1"/>
    <col min="15124" max="15124" width="7.33203125" customWidth="1"/>
    <col min="15125" max="15127" width="4.77734375" customWidth="1"/>
    <col min="15128" max="15128" width="5.88671875" customWidth="1"/>
    <col min="15129" max="15129" width="3.77734375" customWidth="1"/>
    <col min="15130" max="15131" width="4.77734375" customWidth="1"/>
    <col min="15132" max="15132" width="6.33203125" customWidth="1"/>
    <col min="15133" max="15133" width="3.77734375" customWidth="1"/>
    <col min="15134" max="15135" width="4.77734375" customWidth="1"/>
    <col min="15136" max="15136" width="5" customWidth="1"/>
    <col min="15137" max="15139" width="4.77734375" customWidth="1"/>
    <col min="15140" max="15140" width="5.44140625" customWidth="1"/>
    <col min="15141" max="15141" width="3.44140625" customWidth="1"/>
    <col min="15142" max="15143" width="4.77734375" customWidth="1"/>
    <col min="15144" max="15144" width="5.5546875" customWidth="1"/>
    <col min="15145" max="15146" width="3.77734375" customWidth="1"/>
    <col min="15147" max="15147" width="3.33203125" customWidth="1"/>
    <col min="15148" max="15148" width="4.33203125" customWidth="1"/>
    <col min="15149" max="15150" width="3.21875" customWidth="1"/>
    <col min="15151" max="15151" width="4.77734375" customWidth="1"/>
    <col min="15152" max="15152" width="4.6640625" customWidth="1"/>
    <col min="15153" max="15153" width="3.6640625" customWidth="1"/>
    <col min="15154" max="15154" width="3.5546875" customWidth="1"/>
    <col min="15155" max="15155" width="4.77734375" customWidth="1"/>
    <col min="15156" max="15156" width="3.6640625" customWidth="1"/>
    <col min="15157" max="15157" width="4.33203125" customWidth="1"/>
    <col min="15158" max="15158" width="3.44140625" customWidth="1"/>
    <col min="15159" max="15159" width="4.77734375" customWidth="1"/>
    <col min="15160" max="15160" width="5.5546875" customWidth="1"/>
    <col min="15161" max="15161" width="6.77734375" customWidth="1"/>
    <col min="15162" max="15162" width="3.77734375" customWidth="1"/>
    <col min="15163" max="15163" width="7.21875" customWidth="1"/>
    <col min="15164" max="15164" width="3.77734375" customWidth="1"/>
    <col min="15165" max="15165" width="10.33203125" customWidth="1"/>
    <col min="15166" max="15166" width="8.77734375" customWidth="1"/>
    <col min="15167" max="15167" width="8.21875" customWidth="1"/>
    <col min="15168" max="15168" width="7.77734375" customWidth="1"/>
    <col min="15169" max="15169" width="10.77734375" customWidth="1"/>
    <col min="15170" max="15170" width="10.33203125" customWidth="1"/>
    <col min="15171" max="15171" width="6" customWidth="1"/>
    <col min="15175" max="15181" width="1.6640625" customWidth="1"/>
    <col min="15182" max="15182" width="2.21875" customWidth="1"/>
    <col min="15183" max="15183" width="2.6640625" customWidth="1"/>
    <col min="15184" max="15184" width="4.77734375" customWidth="1"/>
    <col min="15185" max="15185" width="11.5546875" customWidth="1"/>
    <col min="15187" max="15187" width="4.109375" customWidth="1"/>
    <col min="15188" max="15188" width="8.109375" customWidth="1"/>
    <col min="15189" max="15189" width="10.5546875" customWidth="1"/>
    <col min="15208" max="15208" width="5.6640625" customWidth="1"/>
    <col min="15209" max="15209" width="6.6640625" customWidth="1"/>
    <col min="15210" max="15210" width="8.33203125" customWidth="1"/>
    <col min="15212" max="15212" width="6.6640625" customWidth="1"/>
    <col min="15240" max="15240" width="4.21875" customWidth="1"/>
    <col min="15241" max="15241" width="4.5546875" customWidth="1"/>
    <col min="15242" max="15242" width="5.6640625" customWidth="1"/>
    <col min="15243" max="15243" width="3.77734375" customWidth="1"/>
    <col min="15244" max="15245" width="5.109375" customWidth="1"/>
    <col min="15246" max="15246" width="4.77734375" customWidth="1"/>
    <col min="15247" max="15247" width="4.5546875" customWidth="1"/>
    <col min="15256" max="15256" width="7.77734375" customWidth="1"/>
    <col min="15257" max="15257" width="5.44140625" customWidth="1"/>
    <col min="15258" max="15258" width="5.77734375" customWidth="1"/>
    <col min="15260" max="15260" width="9.5546875" customWidth="1"/>
    <col min="15261" max="15261" width="3.77734375" customWidth="1"/>
    <col min="15262" max="15262" width="8.44140625" customWidth="1"/>
    <col min="15263" max="15263" width="12.21875" customWidth="1"/>
    <col min="15264" max="15264" width="5" customWidth="1"/>
    <col min="15265" max="15265" width="5.77734375" customWidth="1"/>
    <col min="15266" max="15266" width="4.21875" customWidth="1"/>
    <col min="15267" max="15267" width="5.21875" customWidth="1"/>
    <col min="15268" max="15268" width="5.44140625" customWidth="1"/>
    <col min="15269" max="15269" width="7.5546875" customWidth="1"/>
    <col min="15270" max="15270" width="4" customWidth="1"/>
    <col min="15271" max="15271" width="4.21875" customWidth="1"/>
    <col min="15272" max="15272" width="3.5546875" customWidth="1"/>
    <col min="15273" max="15273" width="3.6640625" customWidth="1"/>
    <col min="15274" max="15274" width="3.77734375" customWidth="1"/>
    <col min="15275" max="15275" width="3.6640625" customWidth="1"/>
    <col min="15276" max="15276" width="3.44140625" customWidth="1"/>
    <col min="15277" max="15277" width="3.5546875" customWidth="1"/>
    <col min="15278" max="15278" width="3.77734375" customWidth="1"/>
    <col min="15279" max="15279" width="3.44140625" customWidth="1"/>
    <col min="15280" max="15280" width="2.77734375" customWidth="1"/>
    <col min="15281" max="15281" width="3.21875" customWidth="1"/>
    <col min="15282" max="15282" width="2" customWidth="1"/>
    <col min="15283" max="15283" width="2.5546875" customWidth="1"/>
    <col min="15284" max="15284" width="5.21875" customWidth="1"/>
    <col min="15285" max="15285" width="13.21875" customWidth="1"/>
    <col min="15286" max="15286" width="15.44140625" customWidth="1"/>
    <col min="15287" max="15287" width="3.77734375" customWidth="1"/>
    <col min="15288" max="15288" width="6.77734375" customWidth="1"/>
    <col min="15289" max="15289" width="12.21875" customWidth="1"/>
    <col min="15290" max="15290" width="3.77734375" customWidth="1"/>
    <col min="15291" max="15292" width="3.21875" customWidth="1"/>
    <col min="15293" max="15293" width="2.77734375" customWidth="1"/>
    <col min="15294" max="15294" width="4.77734375" customWidth="1"/>
    <col min="15295" max="15295" width="6.21875" customWidth="1"/>
    <col min="15296" max="15296" width="6.109375" customWidth="1"/>
    <col min="15297" max="15297" width="5.6640625" customWidth="1"/>
    <col min="15298" max="15298" width="7.44140625" customWidth="1"/>
    <col min="15299" max="15299" width="4.77734375" customWidth="1"/>
    <col min="15300" max="15300" width="7" customWidth="1"/>
    <col min="15301" max="15301" width="5.5546875" customWidth="1"/>
    <col min="15302" max="15302" width="7.77734375" customWidth="1"/>
    <col min="15303" max="15303" width="3.77734375" customWidth="1"/>
    <col min="15304" max="15304" width="6" customWidth="1"/>
    <col min="15305" max="15305" width="5.77734375" customWidth="1"/>
    <col min="15306" max="15306" width="8" customWidth="1"/>
    <col min="15307" max="15307" width="3.77734375" customWidth="1"/>
    <col min="15308" max="15308" width="6.88671875" customWidth="1"/>
    <col min="15309" max="15309" width="5.77734375" customWidth="1"/>
    <col min="15310" max="15310" width="7.21875" customWidth="1"/>
    <col min="15311" max="15311" width="3.88671875" customWidth="1"/>
    <col min="15312" max="15312" width="7.21875" customWidth="1"/>
    <col min="15313" max="15313" width="6.6640625" customWidth="1"/>
    <col min="15314" max="15314" width="8" customWidth="1"/>
    <col min="15315" max="15315" width="3.77734375" customWidth="1"/>
    <col min="15316" max="15316" width="6" customWidth="1"/>
    <col min="15317" max="15317" width="6.77734375" customWidth="1"/>
    <col min="15318" max="15318" width="8.21875" customWidth="1"/>
    <col min="15319" max="15319" width="3.77734375" customWidth="1"/>
    <col min="15320" max="15320" width="6.33203125" customWidth="1"/>
    <col min="15321" max="15321" width="6.21875" customWidth="1"/>
    <col min="15322" max="15322" width="7.21875" customWidth="1"/>
    <col min="15323" max="15323" width="4.77734375" customWidth="1"/>
    <col min="15324" max="15324" width="6.21875" customWidth="1"/>
    <col min="15325" max="15325" width="6" customWidth="1"/>
    <col min="15326" max="15326" width="7.77734375" customWidth="1"/>
    <col min="15327" max="15327" width="3.77734375" customWidth="1"/>
    <col min="15328" max="15328" width="7" customWidth="1"/>
    <col min="15329" max="15329" width="6.5546875" customWidth="1"/>
    <col min="15330" max="15330" width="7.77734375" customWidth="1"/>
    <col min="15331" max="15331" width="5" customWidth="1"/>
    <col min="15332" max="15332" width="6.88671875" customWidth="1"/>
    <col min="15333" max="15333" width="6.21875" customWidth="1"/>
    <col min="15334" max="15334" width="7.77734375" customWidth="1"/>
    <col min="15335" max="15335" width="4.5546875" customWidth="1"/>
    <col min="15336" max="15336" width="3" customWidth="1"/>
    <col min="15337" max="15337" width="4.44140625" customWidth="1"/>
    <col min="15338" max="15338" width="5.21875" customWidth="1"/>
    <col min="15339" max="15339" width="6.77734375" customWidth="1"/>
    <col min="15340" max="15340" width="2.5546875" customWidth="1"/>
    <col min="15341" max="15359" width="0.5546875" customWidth="1"/>
    <col min="15360" max="15360" width="2.77734375" customWidth="1"/>
    <col min="15361" max="15361" width="2.5546875" customWidth="1"/>
    <col min="15362" max="15362" width="5" customWidth="1"/>
    <col min="15365" max="15365" width="5.109375" customWidth="1"/>
    <col min="15366" max="15366" width="8.21875" customWidth="1"/>
    <col min="15367" max="15367" width="11.33203125" customWidth="1"/>
    <col min="15368" max="15368" width="3.77734375" customWidth="1"/>
    <col min="15369" max="15369" width="4.77734375" customWidth="1"/>
    <col min="15370" max="15370" width="3.44140625" customWidth="1"/>
    <col min="15371" max="15372" width="4.77734375" customWidth="1"/>
    <col min="15373" max="15373" width="5.5546875" customWidth="1"/>
    <col min="15374" max="15374" width="4.77734375" customWidth="1"/>
    <col min="15375" max="15375" width="5.77734375" customWidth="1"/>
    <col min="15376" max="15376" width="6" customWidth="1"/>
    <col min="15377" max="15377" width="4.21875" customWidth="1"/>
    <col min="15378" max="15379" width="4.77734375" customWidth="1"/>
    <col min="15380" max="15380" width="7.33203125" customWidth="1"/>
    <col min="15381" max="15383" width="4.77734375" customWidth="1"/>
    <col min="15384" max="15384" width="5.88671875" customWidth="1"/>
    <col min="15385" max="15385" width="3.77734375" customWidth="1"/>
    <col min="15386" max="15387" width="4.77734375" customWidth="1"/>
    <col min="15388" max="15388" width="6.33203125" customWidth="1"/>
    <col min="15389" max="15389" width="3.77734375" customWidth="1"/>
    <col min="15390" max="15391" width="4.77734375" customWidth="1"/>
    <col min="15392" max="15392" width="5" customWidth="1"/>
    <col min="15393" max="15395" width="4.77734375" customWidth="1"/>
    <col min="15396" max="15396" width="5.44140625" customWidth="1"/>
    <col min="15397" max="15397" width="3.44140625" customWidth="1"/>
    <col min="15398" max="15399" width="4.77734375" customWidth="1"/>
    <col min="15400" max="15400" width="5.5546875" customWidth="1"/>
    <col min="15401" max="15402" width="3.77734375" customWidth="1"/>
    <col min="15403" max="15403" width="3.33203125" customWidth="1"/>
    <col min="15404" max="15404" width="4.33203125" customWidth="1"/>
    <col min="15405" max="15406" width="3.21875" customWidth="1"/>
    <col min="15407" max="15407" width="4.77734375" customWidth="1"/>
    <col min="15408" max="15408" width="4.6640625" customWidth="1"/>
    <col min="15409" max="15409" width="3.6640625" customWidth="1"/>
    <col min="15410" max="15410" width="3.5546875" customWidth="1"/>
    <col min="15411" max="15411" width="4.77734375" customWidth="1"/>
    <col min="15412" max="15412" width="3.6640625" customWidth="1"/>
    <col min="15413" max="15413" width="4.33203125" customWidth="1"/>
    <col min="15414" max="15414" width="3.44140625" customWidth="1"/>
    <col min="15415" max="15415" width="4.77734375" customWidth="1"/>
    <col min="15416" max="15416" width="5.5546875" customWidth="1"/>
    <col min="15417" max="15417" width="6.77734375" customWidth="1"/>
    <col min="15418" max="15418" width="3.77734375" customWidth="1"/>
    <col min="15419" max="15419" width="7.21875" customWidth="1"/>
    <col min="15420" max="15420" width="3.77734375" customWidth="1"/>
    <col min="15421" max="15421" width="10.33203125" customWidth="1"/>
    <col min="15422" max="15422" width="8.77734375" customWidth="1"/>
    <col min="15423" max="15423" width="8.21875" customWidth="1"/>
    <col min="15424" max="15424" width="7.77734375" customWidth="1"/>
    <col min="15425" max="15425" width="10.77734375" customWidth="1"/>
    <col min="15426" max="15426" width="10.33203125" customWidth="1"/>
    <col min="15427" max="15427" width="6" customWidth="1"/>
    <col min="15431" max="15437" width="1.6640625" customWidth="1"/>
    <col min="15438" max="15438" width="2.21875" customWidth="1"/>
    <col min="15439" max="15439" width="2.6640625" customWidth="1"/>
    <col min="15440" max="15440" width="4.77734375" customWidth="1"/>
    <col min="15441" max="15441" width="11.5546875" customWidth="1"/>
    <col min="15443" max="15443" width="4.109375" customWidth="1"/>
    <col min="15444" max="15444" width="8.109375" customWidth="1"/>
    <col min="15445" max="15445" width="10.5546875" customWidth="1"/>
    <col min="15464" max="15464" width="5.6640625" customWidth="1"/>
    <col min="15465" max="15465" width="6.6640625" customWidth="1"/>
    <col min="15466" max="15466" width="8.33203125" customWidth="1"/>
    <col min="15468" max="15468" width="6.6640625" customWidth="1"/>
    <col min="15496" max="15496" width="4.21875" customWidth="1"/>
    <col min="15497" max="15497" width="4.5546875" customWidth="1"/>
    <col min="15498" max="15498" width="5.6640625" customWidth="1"/>
    <col min="15499" max="15499" width="3.77734375" customWidth="1"/>
    <col min="15500" max="15501" width="5.109375" customWidth="1"/>
    <col min="15502" max="15502" width="4.77734375" customWidth="1"/>
    <col min="15503" max="15503" width="4.5546875" customWidth="1"/>
    <col min="15512" max="15512" width="7.77734375" customWidth="1"/>
    <col min="15513" max="15513" width="5.44140625" customWidth="1"/>
    <col min="15514" max="15514" width="5.77734375" customWidth="1"/>
    <col min="15516" max="15516" width="9.5546875" customWidth="1"/>
    <col min="15517" max="15517" width="3.77734375" customWidth="1"/>
    <col min="15518" max="15518" width="8.44140625" customWidth="1"/>
    <col min="15519" max="15519" width="12.21875" customWidth="1"/>
    <col min="15520" max="15520" width="5" customWidth="1"/>
    <col min="15521" max="15521" width="5.77734375" customWidth="1"/>
    <col min="15522" max="15522" width="4.21875" customWidth="1"/>
    <col min="15523" max="15523" width="5.21875" customWidth="1"/>
    <col min="15524" max="15524" width="5.44140625" customWidth="1"/>
    <col min="15525" max="15525" width="7.5546875" customWidth="1"/>
    <col min="15526" max="15526" width="4" customWidth="1"/>
    <col min="15527" max="15527" width="4.21875" customWidth="1"/>
    <col min="15528" max="15528" width="3.5546875" customWidth="1"/>
    <col min="15529" max="15529" width="3.6640625" customWidth="1"/>
    <col min="15530" max="15530" width="3.77734375" customWidth="1"/>
    <col min="15531" max="15531" width="3.6640625" customWidth="1"/>
    <col min="15532" max="15532" width="3.44140625" customWidth="1"/>
    <col min="15533" max="15533" width="3.5546875" customWidth="1"/>
    <col min="15534" max="15534" width="3.77734375" customWidth="1"/>
    <col min="15535" max="15535" width="3.44140625" customWidth="1"/>
    <col min="15536" max="15536" width="2.77734375" customWidth="1"/>
    <col min="15537" max="15537" width="3.21875" customWidth="1"/>
    <col min="15538" max="15538" width="2" customWidth="1"/>
    <col min="15539" max="15539" width="2.5546875" customWidth="1"/>
    <col min="15540" max="15540" width="5.21875" customWidth="1"/>
    <col min="15541" max="15541" width="13.21875" customWidth="1"/>
    <col min="15542" max="15542" width="15.44140625" customWidth="1"/>
    <col min="15543" max="15543" width="3.77734375" customWidth="1"/>
    <col min="15544" max="15544" width="6.77734375" customWidth="1"/>
    <col min="15545" max="15545" width="12.21875" customWidth="1"/>
    <col min="15546" max="15546" width="3.77734375" customWidth="1"/>
    <col min="15547" max="15548" width="3.21875" customWidth="1"/>
    <col min="15549" max="15549" width="2.77734375" customWidth="1"/>
    <col min="15550" max="15550" width="4.77734375" customWidth="1"/>
    <col min="15551" max="15551" width="6.21875" customWidth="1"/>
    <col min="15552" max="15552" width="6.109375" customWidth="1"/>
    <col min="15553" max="15553" width="5.6640625" customWidth="1"/>
    <col min="15554" max="15554" width="7.44140625" customWidth="1"/>
    <col min="15555" max="15555" width="4.77734375" customWidth="1"/>
    <col min="15556" max="15556" width="7" customWidth="1"/>
    <col min="15557" max="15557" width="5.5546875" customWidth="1"/>
    <col min="15558" max="15558" width="7.77734375" customWidth="1"/>
    <col min="15559" max="15559" width="3.77734375" customWidth="1"/>
    <col min="15560" max="15560" width="6" customWidth="1"/>
    <col min="15561" max="15561" width="5.77734375" customWidth="1"/>
    <col min="15562" max="15562" width="8" customWidth="1"/>
    <col min="15563" max="15563" width="3.77734375" customWidth="1"/>
    <col min="15564" max="15564" width="6.88671875" customWidth="1"/>
    <col min="15565" max="15565" width="5.77734375" customWidth="1"/>
    <col min="15566" max="15566" width="7.21875" customWidth="1"/>
    <col min="15567" max="15567" width="3.88671875" customWidth="1"/>
    <col min="15568" max="15568" width="7.21875" customWidth="1"/>
    <col min="15569" max="15569" width="6.6640625" customWidth="1"/>
    <col min="15570" max="15570" width="8" customWidth="1"/>
    <col min="15571" max="15571" width="3.77734375" customWidth="1"/>
    <col min="15572" max="15572" width="6" customWidth="1"/>
    <col min="15573" max="15573" width="6.77734375" customWidth="1"/>
    <col min="15574" max="15574" width="8.21875" customWidth="1"/>
    <col min="15575" max="15575" width="3.77734375" customWidth="1"/>
    <col min="15576" max="15576" width="6.33203125" customWidth="1"/>
    <col min="15577" max="15577" width="6.21875" customWidth="1"/>
    <col min="15578" max="15578" width="7.21875" customWidth="1"/>
    <col min="15579" max="15579" width="4.77734375" customWidth="1"/>
    <col min="15580" max="15580" width="6.21875" customWidth="1"/>
    <col min="15581" max="15581" width="6" customWidth="1"/>
    <col min="15582" max="15582" width="7.77734375" customWidth="1"/>
    <col min="15583" max="15583" width="3.77734375" customWidth="1"/>
    <col min="15584" max="15584" width="7" customWidth="1"/>
    <col min="15585" max="15585" width="6.5546875" customWidth="1"/>
    <col min="15586" max="15586" width="7.77734375" customWidth="1"/>
    <col min="15587" max="15587" width="5" customWidth="1"/>
    <col min="15588" max="15588" width="6.88671875" customWidth="1"/>
    <col min="15589" max="15589" width="6.21875" customWidth="1"/>
    <col min="15590" max="15590" width="7.77734375" customWidth="1"/>
    <col min="15591" max="15591" width="4.5546875" customWidth="1"/>
    <col min="15592" max="15592" width="3" customWidth="1"/>
    <col min="15593" max="15593" width="4.44140625" customWidth="1"/>
    <col min="15594" max="15594" width="5.21875" customWidth="1"/>
    <col min="15595" max="15595" width="6.77734375" customWidth="1"/>
    <col min="15596" max="15596" width="2.5546875" customWidth="1"/>
    <col min="15597" max="15615" width="0.5546875" customWidth="1"/>
    <col min="15616" max="15616" width="2.77734375" customWidth="1"/>
    <col min="15617" max="15617" width="2.5546875" customWidth="1"/>
    <col min="15618" max="15618" width="5" customWidth="1"/>
    <col min="15621" max="15621" width="5.109375" customWidth="1"/>
    <col min="15622" max="15622" width="8.21875" customWidth="1"/>
    <col min="15623" max="15623" width="11.33203125" customWidth="1"/>
    <col min="15624" max="15624" width="3.77734375" customWidth="1"/>
    <col min="15625" max="15625" width="4.77734375" customWidth="1"/>
    <col min="15626" max="15626" width="3.44140625" customWidth="1"/>
    <col min="15627" max="15628" width="4.77734375" customWidth="1"/>
    <col min="15629" max="15629" width="5.5546875" customWidth="1"/>
    <col min="15630" max="15630" width="4.77734375" customWidth="1"/>
    <col min="15631" max="15631" width="5.77734375" customWidth="1"/>
    <col min="15632" max="15632" width="6" customWidth="1"/>
    <col min="15633" max="15633" width="4.21875" customWidth="1"/>
    <col min="15634" max="15635" width="4.77734375" customWidth="1"/>
    <col min="15636" max="15636" width="7.33203125" customWidth="1"/>
    <col min="15637" max="15639" width="4.77734375" customWidth="1"/>
    <col min="15640" max="15640" width="5.88671875" customWidth="1"/>
    <col min="15641" max="15641" width="3.77734375" customWidth="1"/>
    <col min="15642" max="15643" width="4.77734375" customWidth="1"/>
    <col min="15644" max="15644" width="6.33203125" customWidth="1"/>
    <col min="15645" max="15645" width="3.77734375" customWidth="1"/>
    <col min="15646" max="15647" width="4.77734375" customWidth="1"/>
    <col min="15648" max="15648" width="5" customWidth="1"/>
    <col min="15649" max="15651" width="4.77734375" customWidth="1"/>
    <col min="15652" max="15652" width="5.44140625" customWidth="1"/>
    <col min="15653" max="15653" width="3.44140625" customWidth="1"/>
    <col min="15654" max="15655" width="4.77734375" customWidth="1"/>
    <col min="15656" max="15656" width="5.5546875" customWidth="1"/>
    <col min="15657" max="15658" width="3.77734375" customWidth="1"/>
    <col min="15659" max="15659" width="3.33203125" customWidth="1"/>
    <col min="15660" max="15660" width="4.33203125" customWidth="1"/>
    <col min="15661" max="15662" width="3.21875" customWidth="1"/>
    <col min="15663" max="15663" width="4.77734375" customWidth="1"/>
    <col min="15664" max="15664" width="4.6640625" customWidth="1"/>
    <col min="15665" max="15665" width="3.6640625" customWidth="1"/>
    <col min="15666" max="15666" width="3.5546875" customWidth="1"/>
    <col min="15667" max="15667" width="4.77734375" customWidth="1"/>
    <col min="15668" max="15668" width="3.6640625" customWidth="1"/>
    <col min="15669" max="15669" width="4.33203125" customWidth="1"/>
    <col min="15670" max="15670" width="3.44140625" customWidth="1"/>
    <col min="15671" max="15671" width="4.77734375" customWidth="1"/>
    <col min="15672" max="15672" width="5.5546875" customWidth="1"/>
    <col min="15673" max="15673" width="6.77734375" customWidth="1"/>
    <col min="15674" max="15674" width="3.77734375" customWidth="1"/>
    <col min="15675" max="15675" width="7.21875" customWidth="1"/>
    <col min="15676" max="15676" width="3.77734375" customWidth="1"/>
    <col min="15677" max="15677" width="10.33203125" customWidth="1"/>
    <col min="15678" max="15678" width="8.77734375" customWidth="1"/>
    <col min="15679" max="15679" width="8.21875" customWidth="1"/>
    <col min="15680" max="15680" width="7.77734375" customWidth="1"/>
    <col min="15681" max="15681" width="10.77734375" customWidth="1"/>
    <col min="15682" max="15682" width="10.33203125" customWidth="1"/>
    <col min="15683" max="15683" width="6" customWidth="1"/>
    <col min="15687" max="15693" width="1.6640625" customWidth="1"/>
    <col min="15694" max="15694" width="2.21875" customWidth="1"/>
    <col min="15695" max="15695" width="2.6640625" customWidth="1"/>
    <col min="15696" max="15696" width="4.77734375" customWidth="1"/>
    <col min="15697" max="15697" width="11.5546875" customWidth="1"/>
    <col min="15699" max="15699" width="4.109375" customWidth="1"/>
    <col min="15700" max="15700" width="8.109375" customWidth="1"/>
    <col min="15701" max="15701" width="10.5546875" customWidth="1"/>
    <col min="15720" max="15720" width="5.6640625" customWidth="1"/>
    <col min="15721" max="15721" width="6.6640625" customWidth="1"/>
    <col min="15722" max="15722" width="8.33203125" customWidth="1"/>
    <col min="15724" max="15724" width="6.6640625" customWidth="1"/>
    <col min="15752" max="15752" width="4.21875" customWidth="1"/>
    <col min="15753" max="15753" width="4.5546875" customWidth="1"/>
    <col min="15754" max="15754" width="5.6640625" customWidth="1"/>
    <col min="15755" max="15755" width="3.77734375" customWidth="1"/>
    <col min="15756" max="15757" width="5.109375" customWidth="1"/>
    <col min="15758" max="15758" width="4.77734375" customWidth="1"/>
    <col min="15759" max="15759" width="4.5546875" customWidth="1"/>
    <col min="15768" max="15768" width="7.77734375" customWidth="1"/>
    <col min="15769" max="15769" width="5.44140625" customWidth="1"/>
    <col min="15770" max="15770" width="5.77734375" customWidth="1"/>
    <col min="15772" max="15772" width="9.5546875" customWidth="1"/>
    <col min="15773" max="15773" width="3.77734375" customWidth="1"/>
    <col min="15774" max="15774" width="8.44140625" customWidth="1"/>
    <col min="15775" max="15775" width="12.21875" customWidth="1"/>
    <col min="15776" max="15776" width="5" customWidth="1"/>
    <col min="15777" max="15777" width="5.77734375" customWidth="1"/>
    <col min="15778" max="15778" width="4.21875" customWidth="1"/>
    <col min="15779" max="15779" width="5.21875" customWidth="1"/>
    <col min="15780" max="15780" width="5.44140625" customWidth="1"/>
    <col min="15781" max="15781" width="7.5546875" customWidth="1"/>
    <col min="15782" max="15782" width="4" customWidth="1"/>
    <col min="15783" max="15783" width="4.21875" customWidth="1"/>
    <col min="15784" max="15784" width="3.5546875" customWidth="1"/>
    <col min="15785" max="15785" width="3.6640625" customWidth="1"/>
    <col min="15786" max="15786" width="3.77734375" customWidth="1"/>
    <col min="15787" max="15787" width="3.6640625" customWidth="1"/>
    <col min="15788" max="15788" width="3.44140625" customWidth="1"/>
    <col min="15789" max="15789" width="3.5546875" customWidth="1"/>
    <col min="15790" max="15790" width="3.77734375" customWidth="1"/>
    <col min="15791" max="15791" width="3.44140625" customWidth="1"/>
    <col min="15792" max="15792" width="2.77734375" customWidth="1"/>
    <col min="15793" max="15793" width="3.21875" customWidth="1"/>
    <col min="15794" max="15794" width="2" customWidth="1"/>
    <col min="15795" max="15795" width="2.5546875" customWidth="1"/>
    <col min="15796" max="15796" width="5.21875" customWidth="1"/>
    <col min="15797" max="15797" width="13.21875" customWidth="1"/>
    <col min="15798" max="15798" width="15.44140625" customWidth="1"/>
    <col min="15799" max="15799" width="3.77734375" customWidth="1"/>
    <col min="15800" max="15800" width="6.77734375" customWidth="1"/>
    <col min="15801" max="15801" width="12.21875" customWidth="1"/>
    <col min="15802" max="15802" width="3.77734375" customWidth="1"/>
    <col min="15803" max="15804" width="3.21875" customWidth="1"/>
    <col min="15805" max="15805" width="2.77734375" customWidth="1"/>
    <col min="15806" max="15806" width="4.77734375" customWidth="1"/>
    <col min="15807" max="15807" width="6.21875" customWidth="1"/>
    <col min="15808" max="15808" width="6.109375" customWidth="1"/>
    <col min="15809" max="15809" width="5.6640625" customWidth="1"/>
    <col min="15810" max="15810" width="7.44140625" customWidth="1"/>
    <col min="15811" max="15811" width="4.77734375" customWidth="1"/>
    <col min="15812" max="15812" width="7" customWidth="1"/>
    <col min="15813" max="15813" width="5.5546875" customWidth="1"/>
    <col min="15814" max="15814" width="7.77734375" customWidth="1"/>
    <col min="15815" max="15815" width="3.77734375" customWidth="1"/>
    <col min="15816" max="15816" width="6" customWidth="1"/>
    <col min="15817" max="15817" width="5.77734375" customWidth="1"/>
    <col min="15818" max="15818" width="8" customWidth="1"/>
    <col min="15819" max="15819" width="3.77734375" customWidth="1"/>
    <col min="15820" max="15820" width="6.88671875" customWidth="1"/>
    <col min="15821" max="15821" width="5.77734375" customWidth="1"/>
    <col min="15822" max="15822" width="7.21875" customWidth="1"/>
    <col min="15823" max="15823" width="3.88671875" customWidth="1"/>
    <col min="15824" max="15824" width="7.21875" customWidth="1"/>
    <col min="15825" max="15825" width="6.6640625" customWidth="1"/>
    <col min="15826" max="15826" width="8" customWidth="1"/>
    <col min="15827" max="15827" width="3.77734375" customWidth="1"/>
    <col min="15828" max="15828" width="6" customWidth="1"/>
    <col min="15829" max="15829" width="6.77734375" customWidth="1"/>
    <col min="15830" max="15830" width="8.21875" customWidth="1"/>
    <col min="15831" max="15831" width="3.77734375" customWidth="1"/>
    <col min="15832" max="15832" width="6.33203125" customWidth="1"/>
    <col min="15833" max="15833" width="6.21875" customWidth="1"/>
    <col min="15834" max="15834" width="7.21875" customWidth="1"/>
    <col min="15835" max="15835" width="4.77734375" customWidth="1"/>
    <col min="15836" max="15836" width="6.21875" customWidth="1"/>
    <col min="15837" max="15837" width="6" customWidth="1"/>
    <col min="15838" max="15838" width="7.77734375" customWidth="1"/>
    <col min="15839" max="15839" width="3.77734375" customWidth="1"/>
    <col min="15840" max="15840" width="7" customWidth="1"/>
    <col min="15841" max="15841" width="6.5546875" customWidth="1"/>
    <col min="15842" max="15842" width="7.77734375" customWidth="1"/>
    <col min="15843" max="15843" width="5" customWidth="1"/>
    <col min="15844" max="15844" width="6.88671875" customWidth="1"/>
    <col min="15845" max="15845" width="6.21875" customWidth="1"/>
    <col min="15846" max="15846" width="7.77734375" customWidth="1"/>
    <col min="15847" max="15847" width="4.5546875" customWidth="1"/>
    <col min="15848" max="15848" width="3" customWidth="1"/>
    <col min="15849" max="15849" width="4.44140625" customWidth="1"/>
    <col min="15850" max="15850" width="5.21875" customWidth="1"/>
    <col min="15851" max="15851" width="6.77734375" customWidth="1"/>
    <col min="15852" max="15852" width="2.5546875" customWidth="1"/>
    <col min="15853" max="15871" width="0.5546875" customWidth="1"/>
    <col min="15872" max="15872" width="2.77734375" customWidth="1"/>
    <col min="15873" max="15873" width="2.5546875" customWidth="1"/>
    <col min="15874" max="15874" width="5" customWidth="1"/>
    <col min="15877" max="15877" width="5.109375" customWidth="1"/>
    <col min="15878" max="15878" width="8.21875" customWidth="1"/>
    <col min="15879" max="15879" width="11.33203125" customWidth="1"/>
    <col min="15880" max="15880" width="3.77734375" customWidth="1"/>
    <col min="15881" max="15881" width="4.77734375" customWidth="1"/>
    <col min="15882" max="15882" width="3.44140625" customWidth="1"/>
    <col min="15883" max="15884" width="4.77734375" customWidth="1"/>
    <col min="15885" max="15885" width="5.5546875" customWidth="1"/>
    <col min="15886" max="15886" width="4.77734375" customWidth="1"/>
    <col min="15887" max="15887" width="5.77734375" customWidth="1"/>
    <col min="15888" max="15888" width="6" customWidth="1"/>
    <col min="15889" max="15889" width="4.21875" customWidth="1"/>
    <col min="15890" max="15891" width="4.77734375" customWidth="1"/>
    <col min="15892" max="15892" width="7.33203125" customWidth="1"/>
    <col min="15893" max="15895" width="4.77734375" customWidth="1"/>
    <col min="15896" max="15896" width="5.88671875" customWidth="1"/>
    <col min="15897" max="15897" width="3.77734375" customWidth="1"/>
    <col min="15898" max="15899" width="4.77734375" customWidth="1"/>
    <col min="15900" max="15900" width="6.33203125" customWidth="1"/>
    <col min="15901" max="15901" width="3.77734375" customWidth="1"/>
    <col min="15902" max="15903" width="4.77734375" customWidth="1"/>
    <col min="15904" max="15904" width="5" customWidth="1"/>
    <col min="15905" max="15907" width="4.77734375" customWidth="1"/>
    <col min="15908" max="15908" width="5.44140625" customWidth="1"/>
    <col min="15909" max="15909" width="3.44140625" customWidth="1"/>
    <col min="15910" max="15911" width="4.77734375" customWidth="1"/>
    <col min="15912" max="15912" width="5.5546875" customWidth="1"/>
    <col min="15913" max="15914" width="3.77734375" customWidth="1"/>
    <col min="15915" max="15915" width="3.33203125" customWidth="1"/>
    <col min="15916" max="15916" width="4.33203125" customWidth="1"/>
    <col min="15917" max="15918" width="3.21875" customWidth="1"/>
    <col min="15919" max="15919" width="4.77734375" customWidth="1"/>
    <col min="15920" max="15920" width="4.6640625" customWidth="1"/>
    <col min="15921" max="15921" width="3.6640625" customWidth="1"/>
    <col min="15922" max="15922" width="3.5546875" customWidth="1"/>
    <col min="15923" max="15923" width="4.77734375" customWidth="1"/>
    <col min="15924" max="15924" width="3.6640625" customWidth="1"/>
    <col min="15925" max="15925" width="4.33203125" customWidth="1"/>
    <col min="15926" max="15926" width="3.44140625" customWidth="1"/>
    <col min="15927" max="15927" width="4.77734375" customWidth="1"/>
    <col min="15928" max="15928" width="5.5546875" customWidth="1"/>
    <col min="15929" max="15929" width="6.77734375" customWidth="1"/>
    <col min="15930" max="15930" width="3.77734375" customWidth="1"/>
    <col min="15931" max="15931" width="7.21875" customWidth="1"/>
    <col min="15932" max="15932" width="3.77734375" customWidth="1"/>
    <col min="15933" max="15933" width="10.33203125" customWidth="1"/>
    <col min="15934" max="15934" width="8.77734375" customWidth="1"/>
    <col min="15935" max="15935" width="8.21875" customWidth="1"/>
    <col min="15936" max="15936" width="7.77734375" customWidth="1"/>
    <col min="15937" max="15937" width="10.77734375" customWidth="1"/>
    <col min="15938" max="15938" width="10.33203125" customWidth="1"/>
    <col min="15939" max="15939" width="6" customWidth="1"/>
    <col min="15943" max="15949" width="1.6640625" customWidth="1"/>
    <col min="15950" max="15950" width="2.21875" customWidth="1"/>
    <col min="15951" max="15951" width="2.6640625" customWidth="1"/>
    <col min="15952" max="15952" width="4.77734375" customWidth="1"/>
    <col min="15953" max="15953" width="11.5546875" customWidth="1"/>
    <col min="15955" max="15955" width="4.109375" customWidth="1"/>
    <col min="15956" max="15956" width="8.109375" customWidth="1"/>
    <col min="15957" max="15957" width="10.5546875" customWidth="1"/>
    <col min="15976" max="15976" width="5.6640625" customWidth="1"/>
    <col min="15977" max="15977" width="6.6640625" customWidth="1"/>
    <col min="15978" max="15978" width="8.33203125" customWidth="1"/>
    <col min="15980" max="15980" width="6.6640625" customWidth="1"/>
    <col min="16008" max="16008" width="4.21875" customWidth="1"/>
    <col min="16009" max="16009" width="4.5546875" customWidth="1"/>
    <col min="16010" max="16010" width="5.6640625" customWidth="1"/>
    <col min="16011" max="16011" width="3.77734375" customWidth="1"/>
    <col min="16012" max="16013" width="5.109375" customWidth="1"/>
    <col min="16014" max="16014" width="4.77734375" customWidth="1"/>
    <col min="16015" max="16015" width="4.5546875" customWidth="1"/>
    <col min="16024" max="16024" width="7.77734375" customWidth="1"/>
    <col min="16025" max="16025" width="5.44140625" customWidth="1"/>
    <col min="16026" max="16026" width="5.77734375" customWidth="1"/>
    <col min="16028" max="16028" width="9.5546875" customWidth="1"/>
    <col min="16029" max="16029" width="3.77734375" customWidth="1"/>
    <col min="16030" max="16030" width="8.44140625" customWidth="1"/>
    <col min="16031" max="16031" width="12.21875" customWidth="1"/>
    <col min="16032" max="16032" width="5" customWidth="1"/>
    <col min="16033" max="16033" width="5.77734375" customWidth="1"/>
    <col min="16034" max="16034" width="4.21875" customWidth="1"/>
    <col min="16035" max="16035" width="5.21875" customWidth="1"/>
    <col min="16036" max="16036" width="5.44140625" customWidth="1"/>
    <col min="16037" max="16037" width="7.5546875" customWidth="1"/>
    <col min="16038" max="16038" width="4" customWidth="1"/>
    <col min="16039" max="16039" width="4.21875" customWidth="1"/>
    <col min="16040" max="16040" width="3.5546875" customWidth="1"/>
    <col min="16041" max="16041" width="3.6640625" customWidth="1"/>
    <col min="16042" max="16042" width="3.77734375" customWidth="1"/>
    <col min="16043" max="16043" width="3.6640625" customWidth="1"/>
    <col min="16044" max="16044" width="3.44140625" customWidth="1"/>
    <col min="16045" max="16045" width="3.5546875" customWidth="1"/>
    <col min="16046" max="16046" width="3.77734375" customWidth="1"/>
    <col min="16047" max="16047" width="3.44140625" customWidth="1"/>
    <col min="16048" max="16048" width="2.77734375" customWidth="1"/>
    <col min="16049" max="16049" width="3.21875" customWidth="1"/>
    <col min="16050" max="16050" width="2" customWidth="1"/>
    <col min="16051" max="16051" width="2.5546875" customWidth="1"/>
    <col min="16052" max="16052" width="5.21875" customWidth="1"/>
    <col min="16053" max="16053" width="13.21875" customWidth="1"/>
    <col min="16054" max="16054" width="15.44140625" customWidth="1"/>
    <col min="16055" max="16055" width="3.77734375" customWidth="1"/>
    <col min="16056" max="16056" width="6.77734375" customWidth="1"/>
    <col min="16057" max="16057" width="12.21875" customWidth="1"/>
    <col min="16058" max="16058" width="3.77734375" customWidth="1"/>
    <col min="16059" max="16060" width="3.21875" customWidth="1"/>
    <col min="16061" max="16061" width="2.77734375" customWidth="1"/>
    <col min="16062" max="16062" width="4.77734375" customWidth="1"/>
    <col min="16063" max="16063" width="6.21875" customWidth="1"/>
    <col min="16064" max="16064" width="6.109375" customWidth="1"/>
    <col min="16065" max="16065" width="5.6640625" customWidth="1"/>
    <col min="16066" max="16066" width="7.44140625" customWidth="1"/>
    <col min="16067" max="16067" width="4.77734375" customWidth="1"/>
    <col min="16068" max="16068" width="7" customWidth="1"/>
    <col min="16069" max="16069" width="5.5546875" customWidth="1"/>
    <col min="16070" max="16070" width="7.77734375" customWidth="1"/>
    <col min="16071" max="16071" width="3.77734375" customWidth="1"/>
    <col min="16072" max="16072" width="6" customWidth="1"/>
    <col min="16073" max="16073" width="5.77734375" customWidth="1"/>
    <col min="16074" max="16074" width="8" customWidth="1"/>
    <col min="16075" max="16075" width="3.77734375" customWidth="1"/>
    <col min="16076" max="16076" width="6.88671875" customWidth="1"/>
    <col min="16077" max="16077" width="5.77734375" customWidth="1"/>
    <col min="16078" max="16078" width="7.21875" customWidth="1"/>
    <col min="16079" max="16079" width="3.88671875" customWidth="1"/>
    <col min="16080" max="16080" width="7.21875" customWidth="1"/>
    <col min="16081" max="16081" width="6.6640625" customWidth="1"/>
    <col min="16082" max="16082" width="8" customWidth="1"/>
    <col min="16083" max="16083" width="3.77734375" customWidth="1"/>
    <col min="16084" max="16084" width="6" customWidth="1"/>
    <col min="16085" max="16085" width="6.77734375" customWidth="1"/>
    <col min="16086" max="16086" width="8.21875" customWidth="1"/>
    <col min="16087" max="16087" width="3.77734375" customWidth="1"/>
    <col min="16088" max="16088" width="6.33203125" customWidth="1"/>
    <col min="16089" max="16089" width="6.21875" customWidth="1"/>
    <col min="16090" max="16090" width="7.21875" customWidth="1"/>
    <col min="16091" max="16091" width="4.77734375" customWidth="1"/>
    <col min="16092" max="16092" width="6.21875" customWidth="1"/>
    <col min="16093" max="16093" width="6" customWidth="1"/>
    <col min="16094" max="16094" width="7.77734375" customWidth="1"/>
    <col min="16095" max="16095" width="3.77734375" customWidth="1"/>
    <col min="16096" max="16096" width="7" customWidth="1"/>
    <col min="16097" max="16097" width="6.5546875" customWidth="1"/>
    <col min="16098" max="16098" width="7.77734375" customWidth="1"/>
    <col min="16099" max="16099" width="5" customWidth="1"/>
    <col min="16100" max="16100" width="6.88671875" customWidth="1"/>
    <col min="16101" max="16101" width="6.21875" customWidth="1"/>
    <col min="16102" max="16102" width="7.77734375" customWidth="1"/>
    <col min="16103" max="16103" width="4.5546875" customWidth="1"/>
    <col min="16104" max="16104" width="3" customWidth="1"/>
    <col min="16105" max="16105" width="4.44140625" customWidth="1"/>
    <col min="16106" max="16106" width="5.21875" customWidth="1"/>
    <col min="16107" max="16107" width="6.77734375" customWidth="1"/>
    <col min="16108" max="16108" width="2.5546875" customWidth="1"/>
    <col min="16109" max="16127" width="0.5546875" customWidth="1"/>
    <col min="16128" max="16128" width="2.77734375" customWidth="1"/>
    <col min="16129" max="16129" width="2.5546875" customWidth="1"/>
    <col min="16130" max="16130" width="5" customWidth="1"/>
    <col min="16133" max="16133" width="5.109375" customWidth="1"/>
    <col min="16134" max="16134" width="8.21875" customWidth="1"/>
    <col min="16135" max="16135" width="11.33203125" customWidth="1"/>
    <col min="16136" max="16136" width="3.77734375" customWidth="1"/>
    <col min="16137" max="16137" width="4.77734375" customWidth="1"/>
    <col min="16138" max="16138" width="3.44140625" customWidth="1"/>
    <col min="16139" max="16140" width="4.77734375" customWidth="1"/>
    <col min="16141" max="16141" width="5.5546875" customWidth="1"/>
    <col min="16142" max="16142" width="4.77734375" customWidth="1"/>
    <col min="16143" max="16143" width="5.77734375" customWidth="1"/>
    <col min="16144" max="16144" width="6" customWidth="1"/>
    <col min="16145" max="16145" width="4.21875" customWidth="1"/>
    <col min="16146" max="16147" width="4.77734375" customWidth="1"/>
    <col min="16148" max="16148" width="7.33203125" customWidth="1"/>
    <col min="16149" max="16151" width="4.77734375" customWidth="1"/>
    <col min="16152" max="16152" width="5.88671875" customWidth="1"/>
    <col min="16153" max="16153" width="3.77734375" customWidth="1"/>
    <col min="16154" max="16155" width="4.77734375" customWidth="1"/>
    <col min="16156" max="16156" width="6.33203125" customWidth="1"/>
    <col min="16157" max="16157" width="3.77734375" customWidth="1"/>
    <col min="16158" max="16159" width="4.77734375" customWidth="1"/>
    <col min="16160" max="16160" width="5" customWidth="1"/>
    <col min="16161" max="16163" width="4.77734375" customWidth="1"/>
    <col min="16164" max="16164" width="5.44140625" customWidth="1"/>
    <col min="16165" max="16165" width="3.44140625" customWidth="1"/>
    <col min="16166" max="16167" width="4.77734375" customWidth="1"/>
    <col min="16168" max="16168" width="5.5546875" customWidth="1"/>
    <col min="16169" max="16170" width="3.77734375" customWidth="1"/>
    <col min="16171" max="16171" width="3.33203125" customWidth="1"/>
    <col min="16172" max="16172" width="4.33203125" customWidth="1"/>
    <col min="16173" max="16174" width="3.21875" customWidth="1"/>
    <col min="16175" max="16175" width="4.77734375" customWidth="1"/>
    <col min="16176" max="16176" width="4.6640625" customWidth="1"/>
    <col min="16177" max="16177" width="3.6640625" customWidth="1"/>
    <col min="16178" max="16178" width="3.5546875" customWidth="1"/>
    <col min="16179" max="16179" width="4.77734375" customWidth="1"/>
    <col min="16180" max="16180" width="3.6640625" customWidth="1"/>
    <col min="16181" max="16181" width="4.33203125" customWidth="1"/>
    <col min="16182" max="16182" width="3.44140625" customWidth="1"/>
    <col min="16183" max="16183" width="4.77734375" customWidth="1"/>
    <col min="16184" max="16184" width="5.5546875" customWidth="1"/>
    <col min="16185" max="16185" width="6.77734375" customWidth="1"/>
    <col min="16186" max="16186" width="3.77734375" customWidth="1"/>
    <col min="16187" max="16187" width="7.21875" customWidth="1"/>
    <col min="16188" max="16188" width="3.77734375" customWidth="1"/>
    <col min="16189" max="16189" width="10.33203125" customWidth="1"/>
    <col min="16190" max="16190" width="8.77734375" customWidth="1"/>
    <col min="16191" max="16191" width="8.21875" customWidth="1"/>
    <col min="16192" max="16192" width="7.77734375" customWidth="1"/>
    <col min="16193" max="16193" width="10.77734375" customWidth="1"/>
    <col min="16194" max="16194" width="10.33203125" customWidth="1"/>
    <col min="16195" max="16195" width="6" customWidth="1"/>
    <col min="16199" max="16205" width="1.6640625" customWidth="1"/>
    <col min="16206" max="16206" width="2.21875" customWidth="1"/>
    <col min="16207" max="16207" width="2.6640625" customWidth="1"/>
    <col min="16208" max="16208" width="4.77734375" customWidth="1"/>
    <col min="16209" max="16209" width="11.5546875" customWidth="1"/>
    <col min="16211" max="16211" width="4.109375" customWidth="1"/>
    <col min="16212" max="16212" width="8.109375" customWidth="1"/>
    <col min="16213" max="16213" width="10.5546875" customWidth="1"/>
    <col min="16232" max="16232" width="5.6640625" customWidth="1"/>
    <col min="16233" max="16233" width="6.6640625" customWidth="1"/>
    <col min="16234" max="16234" width="8.33203125" customWidth="1"/>
    <col min="16236" max="16236" width="6.6640625" customWidth="1"/>
    <col min="16264" max="16264" width="4.21875" customWidth="1"/>
    <col min="16265" max="16265" width="4.5546875" customWidth="1"/>
    <col min="16266" max="16266" width="5.6640625" customWidth="1"/>
    <col min="16267" max="16267" width="3.77734375" customWidth="1"/>
    <col min="16268" max="16269" width="5.109375" customWidth="1"/>
    <col min="16270" max="16270" width="4.77734375" customWidth="1"/>
    <col min="16271" max="16271" width="4.5546875" customWidth="1"/>
  </cols>
  <sheetData>
    <row r="1" spans="1:195" s="1" customFormat="1" ht="18" customHeight="1" x14ac:dyDescent="0.3">
      <c r="G1" s="167"/>
      <c r="H1" s="168"/>
      <c r="AA1" s="153"/>
      <c r="AB1" s="153"/>
      <c r="AC1" s="169" t="s">
        <v>1145</v>
      </c>
      <c r="AD1" s="153"/>
      <c r="AE1" s="153"/>
      <c r="AH1" s="2" t="s">
        <v>1146</v>
      </c>
      <c r="AI1" s="2" t="s">
        <v>1147</v>
      </c>
      <c r="AJ1" s="2"/>
      <c r="AK1" s="3" t="s">
        <v>1148</v>
      </c>
      <c r="AL1" s="2"/>
      <c r="AM1" s="3" t="s">
        <v>1149</v>
      </c>
      <c r="AN1" s="2"/>
      <c r="AO1" s="2"/>
      <c r="AP1" s="2" t="s">
        <v>1150</v>
      </c>
      <c r="AQ1" s="170">
        <f>SUM(AQ5:AQ14)</f>
        <v>1</v>
      </c>
      <c r="AR1" s="153"/>
      <c r="AT1" s="2" t="s">
        <v>1150</v>
      </c>
      <c r="AU1" s="170">
        <f>SUM(AU5:AU14)</f>
        <v>8</v>
      </c>
      <c r="AV1" s="153"/>
      <c r="AX1" s="2" t="s">
        <v>1150</v>
      </c>
      <c r="AY1" s="153"/>
      <c r="AZ1" s="153"/>
      <c r="BA1" s="2"/>
      <c r="BB1" s="2" t="s">
        <v>1150</v>
      </c>
      <c r="BC1" s="153"/>
      <c r="BD1" s="153"/>
      <c r="BF1" s="2" t="s">
        <v>1150</v>
      </c>
      <c r="BG1" s="153"/>
      <c r="BH1" s="153"/>
      <c r="BJ1" s="2" t="s">
        <v>1150</v>
      </c>
      <c r="BK1" s="153"/>
      <c r="BL1" s="153"/>
      <c r="BN1" s="2" t="s">
        <v>1150</v>
      </c>
      <c r="BO1" s="153"/>
      <c r="BP1" s="153"/>
      <c r="BR1" s="2" t="s">
        <v>1150</v>
      </c>
      <c r="BS1" s="153"/>
      <c r="BT1" s="153"/>
      <c r="BV1" s="2" t="s">
        <v>1150</v>
      </c>
      <c r="BW1" s="153"/>
      <c r="BX1" s="153"/>
      <c r="BZ1" s="2" t="s">
        <v>1150</v>
      </c>
      <c r="CA1" s="153"/>
      <c r="CB1" s="153"/>
      <c r="CC1" s="171"/>
      <c r="CG1" s="153"/>
      <c r="CI1" s="4"/>
      <c r="CJ1" s="4"/>
      <c r="CK1" s="4"/>
      <c r="CL1" s="5"/>
      <c r="CM1" s="5"/>
      <c r="CN1" s="4"/>
      <c r="CO1" s="5"/>
      <c r="CP1" s="2"/>
      <c r="CQ1" s="2"/>
      <c r="DA1" s="6"/>
      <c r="DB1" s="6"/>
      <c r="DC1" s="7" t="s">
        <v>1171</v>
      </c>
      <c r="DD1" s="8"/>
      <c r="DE1" s="8"/>
      <c r="DF1" s="8"/>
      <c r="DH1" s="9" t="s">
        <v>1172</v>
      </c>
      <c r="DI1" s="2" t="s">
        <v>1173</v>
      </c>
      <c r="DJ1" s="2"/>
      <c r="DK1" s="5" t="s">
        <v>1174</v>
      </c>
      <c r="DL1" s="2"/>
      <c r="DM1" s="3" t="s">
        <v>1175</v>
      </c>
      <c r="DN1" s="2"/>
      <c r="DO1" s="2"/>
      <c r="DP1" s="2"/>
      <c r="DQ1" s="10">
        <v>40</v>
      </c>
      <c r="DT1" s="2"/>
      <c r="DW1" s="2"/>
      <c r="DX1" s="2"/>
      <c r="EB1" s="2"/>
      <c r="EF1" s="2"/>
      <c r="EI1" s="2"/>
      <c r="EN1" s="2"/>
      <c r="ER1" s="2"/>
      <c r="EV1" s="2"/>
      <c r="EZ1" s="2"/>
      <c r="FE1" s="5" t="s">
        <v>1176</v>
      </c>
      <c r="FF1" s="11" t="s">
        <v>0</v>
      </c>
      <c r="FG1" s="12"/>
      <c r="FH1" s="5"/>
      <c r="FI1" s="13"/>
      <c r="FK1" s="4" t="s">
        <v>1</v>
      </c>
      <c r="FL1" s="4" t="s">
        <v>2</v>
      </c>
      <c r="FM1" t="s">
        <v>3</v>
      </c>
      <c r="FN1"/>
      <c r="FO1"/>
      <c r="FP1" s="5"/>
      <c r="GA1"/>
      <c r="GB1"/>
      <c r="GC1"/>
      <c r="GD1"/>
      <c r="GE1"/>
      <c r="GF1"/>
      <c r="GG1"/>
      <c r="GH1"/>
      <c r="GI1"/>
      <c r="GJ1"/>
      <c r="GK1"/>
      <c r="GL1"/>
      <c r="GM1"/>
    </row>
    <row r="2" spans="1:195" ht="13.8" hidden="1" thickBot="1" x14ac:dyDescent="0.3">
      <c r="C2" s="172" t="s">
        <v>1151</v>
      </c>
      <c r="D2" s="14"/>
      <c r="G2"/>
      <c r="H2" s="173"/>
      <c r="I2" s="174">
        <f>N4</f>
        <v>6</v>
      </c>
      <c r="AA2" s="154"/>
      <c r="AB2" s="154"/>
      <c r="AC2" s="175" t="s">
        <v>4</v>
      </c>
      <c r="AD2" s="175"/>
      <c r="AE2" s="175"/>
      <c r="AF2" s="175"/>
      <c r="AG2" s="175"/>
      <c r="AH2" s="15"/>
      <c r="AK2" s="16"/>
      <c r="AM2" s="16"/>
      <c r="AP2" s="17"/>
      <c r="AQ2" s="1" t="s">
        <v>5</v>
      </c>
      <c r="AR2" s="1" t="s">
        <v>5</v>
      </c>
      <c r="AU2" s="176" t="s">
        <v>5</v>
      </c>
      <c r="AV2" s="1" t="s">
        <v>5</v>
      </c>
      <c r="AY2" s="1" t="s">
        <v>5</v>
      </c>
      <c r="AZ2" s="1" t="s">
        <v>5</v>
      </c>
      <c r="BC2" s="1" t="s">
        <v>5</v>
      </c>
      <c r="BD2" s="1" t="s">
        <v>5</v>
      </c>
      <c r="BE2"/>
      <c r="BF2"/>
      <c r="BG2" s="1" t="s">
        <v>5</v>
      </c>
      <c r="BH2" s="1" t="s">
        <v>5</v>
      </c>
      <c r="BK2" s="1" t="s">
        <v>5</v>
      </c>
      <c r="BL2" s="1" t="s">
        <v>5</v>
      </c>
      <c r="BO2" s="1" t="s">
        <v>5</v>
      </c>
      <c r="BP2" s="1" t="s">
        <v>5</v>
      </c>
      <c r="BS2" s="1" t="s">
        <v>5</v>
      </c>
      <c r="BT2" s="1" t="s">
        <v>5</v>
      </c>
      <c r="BW2" s="1" t="s">
        <v>5</v>
      </c>
      <c r="BX2" s="1" t="s">
        <v>5</v>
      </c>
      <c r="CA2" s="1" t="s">
        <v>5</v>
      </c>
      <c r="CB2" s="1" t="s">
        <v>5</v>
      </c>
      <c r="CC2" s="18"/>
      <c r="CG2" s="154"/>
      <c r="CH2" s="1"/>
      <c r="DA2" s="19"/>
      <c r="DB2" s="19"/>
      <c r="DC2" s="14" t="s">
        <v>4</v>
      </c>
      <c r="DH2" s="15"/>
      <c r="DK2" s="20"/>
      <c r="DM2" s="16"/>
      <c r="DP2" s="17"/>
      <c r="DQ2" s="21" t="s">
        <v>5</v>
      </c>
      <c r="DR2" s="1" t="s">
        <v>5</v>
      </c>
      <c r="DS2" s="1"/>
      <c r="DT2" s="1"/>
      <c r="DU2" s="1" t="s">
        <v>5</v>
      </c>
      <c r="DV2" s="1" t="s">
        <v>5</v>
      </c>
      <c r="DW2" s="1"/>
      <c r="DX2" s="1"/>
      <c r="DY2" s="1" t="s">
        <v>5</v>
      </c>
      <c r="DZ2" s="1" t="s">
        <v>5</v>
      </c>
      <c r="EA2" s="1"/>
      <c r="EB2" s="1"/>
      <c r="EC2" s="1" t="s">
        <v>5</v>
      </c>
      <c r="ED2" s="1" t="s">
        <v>5</v>
      </c>
      <c r="EE2" s="1"/>
      <c r="EF2" s="1"/>
      <c r="EG2" s="1" t="s">
        <v>5</v>
      </c>
      <c r="EH2" s="1" t="s">
        <v>5</v>
      </c>
      <c r="EI2" s="1"/>
      <c r="EJ2" s="1"/>
      <c r="EK2" s="1" t="s">
        <v>5</v>
      </c>
      <c r="EL2" s="1" t="s">
        <v>5</v>
      </c>
      <c r="EM2" s="1"/>
      <c r="EN2" s="1"/>
      <c r="EO2" s="1" t="s">
        <v>5</v>
      </c>
      <c r="EP2" s="1" t="s">
        <v>5</v>
      </c>
      <c r="EQ2" s="1"/>
      <c r="ER2" s="1"/>
      <c r="ES2" s="1" t="s">
        <v>5</v>
      </c>
      <c r="ET2" s="1" t="s">
        <v>5</v>
      </c>
      <c r="EU2" s="1"/>
      <c r="EV2" s="1"/>
      <c r="EW2" s="1" t="s">
        <v>5</v>
      </c>
      <c r="EX2" s="1" t="s">
        <v>5</v>
      </c>
      <c r="EY2" s="1"/>
      <c r="EZ2" s="1"/>
      <c r="FA2" s="1" t="s">
        <v>5</v>
      </c>
      <c r="FB2" s="1" t="s">
        <v>5</v>
      </c>
      <c r="FF2" s="22"/>
      <c r="FG2" s="23"/>
      <c r="FH2" s="18"/>
      <c r="FI2" s="24"/>
      <c r="FJ2" s="1"/>
      <c r="FK2" s="4"/>
      <c r="FL2" s="4"/>
    </row>
    <row r="3" spans="1:195" ht="132.75" hidden="1" customHeight="1" x14ac:dyDescent="0.25">
      <c r="A3" s="177" t="str">
        <f>'[1]PorEquipeHC 20aa_ddmmaaaa'!CG3</f>
        <v>PAGTO FEDERAÇÃO</v>
      </c>
      <c r="B3" s="178" t="str">
        <f>'[1]PorEquipeHC 20aa_ddmmaaaa'!B3</f>
        <v>No. DA FEDERAÇÃO</v>
      </c>
      <c r="C3" s="179" t="str">
        <f>'[1]PorEquipeHC 20aa_ddmmaaaa'!EC3</f>
        <v>No. DA FEDERAÇÃO</v>
      </c>
      <c r="D3" s="180">
        <f>'[1]PorEquipeHC 20aa_ddmmaaaa'!ED3</f>
        <v>0</v>
      </c>
      <c r="E3" s="181" t="str">
        <f>'[1]PorEquipeHC 20aa_ddmmaaaa'!EE3</f>
        <v>NOME</v>
      </c>
      <c r="F3" s="182" t="str">
        <f>'[1]PorEquipeHC 20aa_ddmmaaaa'!EF3</f>
        <v>SEXO</v>
      </c>
      <c r="G3" s="181" t="str">
        <f>'[1]PorEquipeHC 20aa_ddmmaaaa'!EG3</f>
        <v>TIME</v>
      </c>
      <c r="H3" s="181" t="str">
        <f>'[1]PorEquipeHC 20aa_ddmmaaaa'!EH3</f>
        <v>NASCIMENTO</v>
      </c>
      <c r="I3" s="183" t="str">
        <f>'[1]PorEquipeHC 20aa_ddmmaaaa'!EI3</f>
        <v xml:space="preserve"> HC Fev-Dez2026</v>
      </c>
      <c r="J3" s="181" t="str">
        <f>'[1]PorEquipeHC 20aa_ddmmaaaa'!EJ3</f>
        <v xml:space="preserve"> Cat. Fev-Dez. 2026</v>
      </c>
      <c r="K3" s="180" t="str">
        <f>'[1]PorEquipeHC 20aa_ddmmaaaa'!EK3</f>
        <v>Cat. NSR, SR, MR (Fev-Dez2026)</v>
      </c>
      <c r="L3" s="181" t="str">
        <f>'[1]PorEquipeHC 20aa_ddmmaaaa'!FU3</f>
        <v>Etapas Realiz. X Efetiv. Jogadas</v>
      </c>
      <c r="M3" s="184" t="str">
        <f>'[1]PorEquipeHC 20aa_ddmmaaaa'!FV3</f>
        <v>23o. Bra Final:Gross: 7 Melhores de 10 Etas/Net:10 Etas</v>
      </c>
      <c r="N3" s="185" t="str">
        <f>'[1]PorEquipeHC 20aa_ddmmaaaa'!GN3</f>
        <v>"Soma  de menores pontuações Gross"</v>
      </c>
      <c r="O3" s="186" t="str">
        <f>'[1]PorEquipeHC 20aa_ddmmaaaa'!EL3</f>
        <v>JOGO01</v>
      </c>
      <c r="P3" s="186" t="str">
        <f>'[1]PorEquipeHC 20aa_ddmmaaaa'!EM3</f>
        <v>JOGO02</v>
      </c>
      <c r="Q3" s="187" t="str">
        <f>'[1]PorEquipeHC 20aa_ddmmaaaa'!EN3</f>
        <v>JOGO03</v>
      </c>
      <c r="R3" s="186" t="str">
        <f>'[1]PorEquipeHC 20aa_ddmmaaaa'!EO3</f>
        <v>JOGO04</v>
      </c>
      <c r="S3" s="187" t="str">
        <f>'[1]PorEquipeHC 20aa_ddmmaaaa'!EP3</f>
        <v>JOGO05</v>
      </c>
      <c r="T3" s="186" t="str">
        <f>'[1]PorEquipeHC 20aa_ddmmaaaa'!EQ3</f>
        <v>JOGO06</v>
      </c>
      <c r="U3" s="187" t="str">
        <f>'[1]PorEquipeHC 20aa_ddmmaaaa'!ER3</f>
        <v>JOGO07</v>
      </c>
      <c r="V3" s="186" t="str">
        <f>'[1]PorEquipeHC 20aa_ddmmaaaa'!ES3</f>
        <v>JOGO08</v>
      </c>
      <c r="W3" s="187" t="str">
        <f>'[1]PorEquipeHC 20aa_ddmmaaaa'!ET3</f>
        <v>JOGO09</v>
      </c>
      <c r="X3" s="188" t="str">
        <f>'[1]PorEquipeHC 20aa_ddmmaaaa'!EU3</f>
        <v>JOGO10</v>
      </c>
      <c r="Y3" s="189"/>
      <c r="Z3" s="189"/>
      <c r="AA3" s="154"/>
      <c r="AB3" s="154"/>
      <c r="AC3" s="25" t="str">
        <f t="shared" ref="AC3:AO4" si="0">C3</f>
        <v>No. DA FEDERAÇÃO</v>
      </c>
      <c r="AD3" s="26">
        <f t="shared" si="0"/>
        <v>0</v>
      </c>
      <c r="AE3" s="25" t="str">
        <f t="shared" si="0"/>
        <v>NOME</v>
      </c>
      <c r="AF3" s="26" t="str">
        <f t="shared" si="0"/>
        <v>SEXO</v>
      </c>
      <c r="AG3" s="25" t="str">
        <f t="shared" si="0"/>
        <v>TIME</v>
      </c>
      <c r="AH3" s="27" t="str">
        <f t="shared" si="0"/>
        <v>NASCIMENTO</v>
      </c>
      <c r="AI3" s="25" t="str">
        <f t="shared" si="0"/>
        <v xml:space="preserve"> HC Fev-Dez2026</v>
      </c>
      <c r="AJ3" s="25" t="str">
        <f t="shared" si="0"/>
        <v xml:space="preserve"> Cat. Fev-Dez. 2026</v>
      </c>
      <c r="AK3" s="28" t="str">
        <f t="shared" si="0"/>
        <v>Cat. NSR, SR, MR (Fev-Dez2026)</v>
      </c>
      <c r="AL3" s="25" t="str">
        <f t="shared" si="0"/>
        <v>Etapas Realiz. X Efetiv. Jogadas</v>
      </c>
      <c r="AM3" s="28" t="str">
        <f t="shared" si="0"/>
        <v>23o. Bra Final:Gross: 7 Melhores de 10 Etas/Net:10 Etas</v>
      </c>
      <c r="AN3" s="25" t="str">
        <f t="shared" si="0"/>
        <v>"Soma  de menores pontuações Gross"</v>
      </c>
      <c r="AO3" s="29" t="str">
        <f t="shared" si="0"/>
        <v>JOGO01</v>
      </c>
      <c r="AP3" s="30" t="s">
        <v>6</v>
      </c>
      <c r="AQ3" s="31" t="s">
        <v>7</v>
      </c>
      <c r="AR3" s="32" t="s">
        <v>8</v>
      </c>
      <c r="AS3" s="29" t="str">
        <f t="shared" ref="AS3:AS4" si="1">P3</f>
        <v>JOGO02</v>
      </c>
      <c r="AT3" s="32" t="s">
        <v>9</v>
      </c>
      <c r="AU3" s="31" t="s">
        <v>10</v>
      </c>
      <c r="AV3" s="32" t="s">
        <v>11</v>
      </c>
      <c r="AW3" s="29" t="str">
        <f t="shared" ref="AW3:AW4" si="2">Q3</f>
        <v>JOGO03</v>
      </c>
      <c r="AX3" s="32" t="s">
        <v>12</v>
      </c>
      <c r="AY3" s="33" t="s">
        <v>13</v>
      </c>
      <c r="AZ3" s="32" t="s">
        <v>14</v>
      </c>
      <c r="BA3" s="34" t="str">
        <f t="shared" ref="BA3:BA4" si="3">R3</f>
        <v>JOGO04</v>
      </c>
      <c r="BB3" s="32" t="s">
        <v>15</v>
      </c>
      <c r="BC3" s="33" t="s">
        <v>16</v>
      </c>
      <c r="BD3" s="32" t="s">
        <v>17</v>
      </c>
      <c r="BE3" s="35" t="str">
        <f t="shared" ref="BE3:BE4" si="4">S3</f>
        <v>JOGO05</v>
      </c>
      <c r="BF3" s="32" t="s">
        <v>18</v>
      </c>
      <c r="BG3" s="33" t="s">
        <v>19</v>
      </c>
      <c r="BH3" s="32" t="s">
        <v>20</v>
      </c>
      <c r="BI3" s="25" t="str">
        <f t="shared" ref="BI3:BI4" si="5">T3</f>
        <v>JOGO06</v>
      </c>
      <c r="BJ3" s="36" t="s">
        <v>21</v>
      </c>
      <c r="BK3" s="33" t="s">
        <v>22</v>
      </c>
      <c r="BL3" s="32" t="s">
        <v>23</v>
      </c>
      <c r="BM3" s="37" t="str">
        <f t="shared" ref="BM3:BM4" si="6">U3</f>
        <v>JOGO07</v>
      </c>
      <c r="BN3" s="32" t="s">
        <v>24</v>
      </c>
      <c r="BO3" s="33" t="s">
        <v>25</v>
      </c>
      <c r="BP3" s="32" t="s">
        <v>26</v>
      </c>
      <c r="BQ3" s="35" t="str">
        <f t="shared" ref="BQ3:BQ4" si="7">V3</f>
        <v>JOGO08</v>
      </c>
      <c r="BR3" s="32" t="s">
        <v>27</v>
      </c>
      <c r="BS3" s="33" t="s">
        <v>28</v>
      </c>
      <c r="BT3" s="32" t="s">
        <v>29</v>
      </c>
      <c r="BU3" s="35" t="str">
        <f t="shared" ref="BU3:BU4" si="8">W3</f>
        <v>JOGO09</v>
      </c>
      <c r="BV3" s="32" t="s">
        <v>30</v>
      </c>
      <c r="BW3" s="33" t="s">
        <v>31</v>
      </c>
      <c r="BX3" s="32" t="s">
        <v>32</v>
      </c>
      <c r="BY3" s="37" t="str">
        <f t="shared" ref="BY3:BY4" si="9">X3</f>
        <v>JOGO10</v>
      </c>
      <c r="BZ3" s="32" t="s">
        <v>33</v>
      </c>
      <c r="CA3" s="33" t="s">
        <v>34</v>
      </c>
      <c r="CB3" s="33" t="s">
        <v>35</v>
      </c>
      <c r="CC3" s="38" t="s">
        <v>1177</v>
      </c>
      <c r="CD3" s="39" t="str">
        <f>L3</f>
        <v>Etapas Realiz. X Efetiv. Jogadas</v>
      </c>
      <c r="CE3" s="40" t="str">
        <f>M3</f>
        <v>23o. Bra Final:Gross: 7 Melhores de 10 Etas/Net:10 Etas</v>
      </c>
      <c r="CF3" s="33" t="s">
        <v>36</v>
      </c>
      <c r="CG3" s="155"/>
      <c r="CH3" s="1"/>
      <c r="DA3" s="19"/>
      <c r="DB3" s="19"/>
      <c r="DC3" s="25" t="s">
        <v>37</v>
      </c>
      <c r="DD3" s="26">
        <v>0</v>
      </c>
      <c r="DE3" s="25" t="s">
        <v>38</v>
      </c>
      <c r="DF3" s="26" t="s">
        <v>39</v>
      </c>
      <c r="DG3" s="25" t="s">
        <v>40</v>
      </c>
      <c r="DH3" s="27" t="s">
        <v>41</v>
      </c>
      <c r="DI3" s="25" t="s">
        <v>42</v>
      </c>
      <c r="DJ3" s="25" t="s">
        <v>43</v>
      </c>
      <c r="DK3" s="28" t="s">
        <v>44</v>
      </c>
      <c r="DL3" s="25" t="s">
        <v>45</v>
      </c>
      <c r="DM3" s="28" t="s">
        <v>1133</v>
      </c>
      <c r="DN3" s="25" t="s">
        <v>46</v>
      </c>
      <c r="DO3" s="29" t="s">
        <v>47</v>
      </c>
      <c r="DP3" s="30" t="s">
        <v>6</v>
      </c>
      <c r="DQ3" s="31" t="s">
        <v>7</v>
      </c>
      <c r="DR3" s="32" t="s">
        <v>8</v>
      </c>
      <c r="DS3" s="29" t="s">
        <v>48</v>
      </c>
      <c r="DT3" s="32" t="s">
        <v>9</v>
      </c>
      <c r="DU3" s="31" t="s">
        <v>10</v>
      </c>
      <c r="DV3" s="32" t="s">
        <v>11</v>
      </c>
      <c r="DW3" s="29" t="s">
        <v>49</v>
      </c>
      <c r="DX3" s="32" t="s">
        <v>12</v>
      </c>
      <c r="DY3" s="33" t="s">
        <v>13</v>
      </c>
      <c r="DZ3" s="32" t="s">
        <v>14</v>
      </c>
      <c r="EA3" s="34" t="s">
        <v>50</v>
      </c>
      <c r="EB3" s="32" t="s">
        <v>15</v>
      </c>
      <c r="EC3" s="33" t="s">
        <v>16</v>
      </c>
      <c r="ED3" s="32" t="s">
        <v>17</v>
      </c>
      <c r="EE3" s="35" t="s">
        <v>51</v>
      </c>
      <c r="EF3" s="32" t="s">
        <v>18</v>
      </c>
      <c r="EG3" s="33" t="s">
        <v>19</v>
      </c>
      <c r="EH3" s="32" t="s">
        <v>20</v>
      </c>
      <c r="EI3" s="25" t="s">
        <v>52</v>
      </c>
      <c r="EJ3" s="36" t="s">
        <v>21</v>
      </c>
      <c r="EK3" s="33" t="s">
        <v>22</v>
      </c>
      <c r="EL3" s="32" t="s">
        <v>23</v>
      </c>
      <c r="EM3" s="37" t="s">
        <v>53</v>
      </c>
      <c r="EN3" s="32" t="s">
        <v>24</v>
      </c>
      <c r="EO3" s="33" t="s">
        <v>25</v>
      </c>
      <c r="EP3" s="32" t="s">
        <v>26</v>
      </c>
      <c r="EQ3" s="35" t="s">
        <v>54</v>
      </c>
      <c r="ER3" s="32" t="s">
        <v>27</v>
      </c>
      <c r="ES3" s="33" t="s">
        <v>28</v>
      </c>
      <c r="ET3" s="32" t="s">
        <v>29</v>
      </c>
      <c r="EU3" s="35" t="s">
        <v>55</v>
      </c>
      <c r="EV3" s="32" t="s">
        <v>30</v>
      </c>
      <c r="EW3" s="33" t="s">
        <v>31</v>
      </c>
      <c r="EX3" s="32" t="s">
        <v>32</v>
      </c>
      <c r="EY3" s="37" t="s">
        <v>56</v>
      </c>
      <c r="EZ3" s="32" t="s">
        <v>33</v>
      </c>
      <c r="FA3" s="33" t="s">
        <v>34</v>
      </c>
      <c r="FB3" s="33" t="s">
        <v>35</v>
      </c>
      <c r="FC3" s="38" t="s">
        <v>57</v>
      </c>
      <c r="FD3" s="39" t="s">
        <v>45</v>
      </c>
      <c r="FE3" s="40" t="s">
        <v>1133</v>
      </c>
      <c r="FF3" s="33" t="s">
        <v>36</v>
      </c>
      <c r="FG3" s="41"/>
      <c r="FH3" t="s">
        <v>58</v>
      </c>
      <c r="FI3" t="s">
        <v>59</v>
      </c>
      <c r="FJ3" s="42" t="str">
        <f>DG3</f>
        <v>TIME</v>
      </c>
      <c r="FK3" s="14" t="s">
        <v>1134</v>
      </c>
    </row>
    <row r="4" spans="1:195" ht="13.8" hidden="1" thickBot="1" x14ac:dyDescent="0.3">
      <c r="A4" s="190">
        <v>2026</v>
      </c>
      <c r="B4" s="191">
        <v>2026</v>
      </c>
      <c r="C4" s="192"/>
      <c r="D4" s="193"/>
      <c r="E4" s="194"/>
      <c r="F4" s="195"/>
      <c r="G4" s="194"/>
      <c r="H4" s="194"/>
      <c r="I4" s="196">
        <f>'[1]PorEquipeHC 20aa_ddmmaaaa'!EI4</f>
        <v>1</v>
      </c>
      <c r="J4" s="194"/>
      <c r="K4" s="193"/>
      <c r="L4" s="194"/>
      <c r="M4" s="197"/>
      <c r="N4" s="198">
        <f>'[1]PorEquipeHC 20aa_ddmmaaaa'!GN4</f>
        <v>6</v>
      </c>
      <c r="O4" s="199">
        <f>'[1]PorEquipeHC 20aa_ddmmaaaa'!EL4</f>
        <v>1</v>
      </c>
      <c r="P4" s="199">
        <f>'[1]PorEquipeHC 20aa_ddmmaaaa'!EM4</f>
        <v>1</v>
      </c>
      <c r="Q4" s="199">
        <f>'[1]PorEquipeHC 20aa_ddmmaaaa'!EN4</f>
        <v>1</v>
      </c>
      <c r="R4" s="199">
        <f>'[1]PorEquipeHC 20aa_ddmmaaaa'!EO4</f>
        <v>1</v>
      </c>
      <c r="S4" s="199">
        <f>'[1]PorEquipeHC 20aa_ddmmaaaa'!EP4</f>
        <v>1</v>
      </c>
      <c r="T4" s="199">
        <f>'[1]PorEquipeHC 20aa_ddmmaaaa'!EQ4</f>
        <v>1</v>
      </c>
      <c r="U4" s="199">
        <f>'[1]PorEquipeHC 20aa_ddmmaaaa'!ER4</f>
        <v>1</v>
      </c>
      <c r="V4" s="199">
        <f>'[1]PorEquipeHC 20aa_ddmmaaaa'!ES4</f>
        <v>0</v>
      </c>
      <c r="W4" s="199">
        <f>'[1]PorEquipeHC 20aa_ddmmaaaa'!ET4</f>
        <v>0</v>
      </c>
      <c r="X4" s="199">
        <f>'[1]PorEquipeHC 20aa_ddmmaaaa'!EU4</f>
        <v>0</v>
      </c>
      <c r="Y4" s="200"/>
      <c r="Z4" s="200"/>
      <c r="AA4" s="154"/>
      <c r="AB4" s="154"/>
      <c r="AC4" s="43"/>
      <c r="AD4" s="44"/>
      <c r="AE4" s="43"/>
      <c r="AF4" s="44"/>
      <c r="AG4" s="43"/>
      <c r="AH4" s="45"/>
      <c r="AI4" s="46">
        <f t="shared" si="0"/>
        <v>1</v>
      </c>
      <c r="AJ4" s="43"/>
      <c r="AK4" s="47"/>
      <c r="AL4" s="43"/>
      <c r="AM4" s="47"/>
      <c r="AN4" s="43"/>
      <c r="AO4" s="48">
        <f t="shared" si="0"/>
        <v>1</v>
      </c>
      <c r="AP4" s="49">
        <v>43877</v>
      </c>
      <c r="AQ4" s="49">
        <f>AP4</f>
        <v>43877</v>
      </c>
      <c r="AR4" s="49">
        <f>AP4</f>
        <v>43877</v>
      </c>
      <c r="AS4" s="50">
        <f t="shared" si="1"/>
        <v>1</v>
      </c>
      <c r="AT4" s="51"/>
      <c r="AU4" s="52"/>
      <c r="AV4" s="51"/>
      <c r="AW4" s="50">
        <f t="shared" si="2"/>
        <v>1</v>
      </c>
      <c r="AX4" s="51"/>
      <c r="AY4" s="53"/>
      <c r="AZ4" s="51"/>
      <c r="BA4" s="48">
        <f t="shared" si="3"/>
        <v>1</v>
      </c>
      <c r="BB4" s="51"/>
      <c r="BC4" s="53"/>
      <c r="BD4" s="51"/>
      <c r="BE4" s="54">
        <f t="shared" si="4"/>
        <v>1</v>
      </c>
      <c r="BF4" s="51"/>
      <c r="BG4" s="53"/>
      <c r="BH4" s="51"/>
      <c r="BI4" s="55">
        <f t="shared" si="5"/>
        <v>1</v>
      </c>
      <c r="BJ4" s="56"/>
      <c r="BK4" s="53"/>
      <c r="BL4" s="51"/>
      <c r="BM4" s="57">
        <f t="shared" si="6"/>
        <v>1</v>
      </c>
      <c r="BN4" s="51"/>
      <c r="BO4" s="53"/>
      <c r="BP4" s="51"/>
      <c r="BQ4" s="58">
        <f t="shared" si="7"/>
        <v>0</v>
      </c>
      <c r="BR4" s="51"/>
      <c r="BS4" s="53"/>
      <c r="BT4" s="51"/>
      <c r="BU4" s="58">
        <f t="shared" si="8"/>
        <v>0</v>
      </c>
      <c r="BV4" s="51"/>
      <c r="BW4" s="53"/>
      <c r="BX4" s="59"/>
      <c r="BY4" s="57">
        <f t="shared" si="9"/>
        <v>0</v>
      </c>
      <c r="BZ4" s="59"/>
      <c r="CA4" s="53"/>
      <c r="CB4" s="60"/>
      <c r="CC4" s="18"/>
      <c r="CD4" s="61"/>
      <c r="CE4" s="62"/>
      <c r="CF4" s="63"/>
      <c r="CG4" s="154"/>
      <c r="CH4" s="1"/>
      <c r="DA4" s="19"/>
      <c r="DB4" s="19"/>
      <c r="DC4" s="43"/>
      <c r="DD4" s="44"/>
      <c r="DE4" s="43"/>
      <c r="DF4" s="44"/>
      <c r="DG4" s="43"/>
      <c r="DH4" s="45"/>
      <c r="DI4" s="46">
        <v>1</v>
      </c>
      <c r="DJ4" s="43"/>
      <c r="DK4" s="47"/>
      <c r="DL4" s="43"/>
      <c r="DM4" s="47"/>
      <c r="DN4" s="43"/>
      <c r="DO4" s="48">
        <v>1</v>
      </c>
      <c r="DP4" s="49">
        <v>43877</v>
      </c>
      <c r="DQ4" s="49">
        <v>43877</v>
      </c>
      <c r="DR4" s="49">
        <v>43877</v>
      </c>
      <c r="DS4" s="50">
        <v>1</v>
      </c>
      <c r="DT4" s="51"/>
      <c r="DU4" s="52"/>
      <c r="DV4" s="51"/>
      <c r="DW4" s="50">
        <v>1</v>
      </c>
      <c r="DX4" s="51"/>
      <c r="DY4" s="53"/>
      <c r="DZ4" s="51"/>
      <c r="EA4" s="48">
        <v>1</v>
      </c>
      <c r="EB4" s="51"/>
      <c r="EC4" s="53"/>
      <c r="ED4" s="51"/>
      <c r="EE4" s="54">
        <v>1</v>
      </c>
      <c r="EF4" s="51"/>
      <c r="EG4" s="53"/>
      <c r="EH4" s="51"/>
      <c r="EI4" s="55">
        <v>1</v>
      </c>
      <c r="EJ4" s="56"/>
      <c r="EK4" s="53"/>
      <c r="EL4" s="51"/>
      <c r="EM4" s="57">
        <v>1</v>
      </c>
      <c r="EN4" s="51"/>
      <c r="EO4" s="53"/>
      <c r="EP4" s="51"/>
      <c r="EQ4" s="58">
        <v>0</v>
      </c>
      <c r="ER4" s="51"/>
      <c r="ES4" s="53"/>
      <c r="ET4" s="51"/>
      <c r="EU4" s="58">
        <v>0</v>
      </c>
      <c r="EV4" s="51"/>
      <c r="EW4" s="53"/>
      <c r="EX4" s="59"/>
      <c r="EY4" s="57">
        <v>0</v>
      </c>
      <c r="EZ4" s="59"/>
      <c r="FA4" s="53"/>
      <c r="FB4" s="60"/>
      <c r="FC4" s="18"/>
      <c r="FD4" s="61"/>
      <c r="FE4" s="62"/>
      <c r="FF4" s="63"/>
      <c r="FG4" s="23"/>
      <c r="FK4" s="64">
        <f>DO4+DS4+DW4+EA4+EE4+EI4+EM4+EQ4+EU4+EY4</f>
        <v>7</v>
      </c>
    </row>
    <row r="5" spans="1:195" ht="13.8" hidden="1" x14ac:dyDescent="0.25">
      <c r="A5" t="s">
        <v>1152</v>
      </c>
      <c r="B5" s="201" t="s">
        <v>550</v>
      </c>
      <c r="C5" s="202" t="str">
        <f>IF($B5:$B5&gt;0,VLOOKUP($B5,'[1]PorEquipeHC 20aa_ddmmaaaa'!$EC$5:'[1]PorEquipeHC 20aa_ddmmaaaa'!$GS$1003,1,FALSE))</f>
        <v>572</v>
      </c>
      <c r="D5" s="203" t="str">
        <f>IF($B5:$B5&gt;0,VLOOKUP($B5,'[1]PorEquipeHC 20aa_ddmmaaaa'!$EC$5:'[1]PorEquipeHC 20aa_ddmmaaaa'!$GS$1003,2,FALSE))</f>
        <v>TAKANO</v>
      </c>
      <c r="E5" s="203" t="str">
        <f>IF($B5:$B5&gt;0,VLOOKUP($B5,'[1]PorEquipeHC 20aa_ddmmaaaa'!$EC$5:'[1]PorEquipeHC 20aa_ddmmaaaa'!$GS$1003,3,FALSE))</f>
        <v>ELZA FARUYO</v>
      </c>
      <c r="F5" s="204" t="str">
        <f>IF($B5:$B5&gt;0,VLOOKUP($B5,'[1]PorEquipeHC 20aa_ddmmaaaa'!$EC$5:'[1]PorEquipeHC 20aa_ddmmaaaa'!$GS$1003,4,FALSE))</f>
        <v>F</v>
      </c>
      <c r="G5" s="63" t="str">
        <f>IF($B5:$B5&gt;0,VLOOKUP($B5,'[1]PorEquipeHC 20aa_ddmmaaaa'!$EC$5:'[1]PorEquipeHC 20aa_ddmmaaaa'!$GS$1003,5,FALSE))</f>
        <v>07. GSP</v>
      </c>
      <c r="H5" s="205">
        <f>IF($B5:$B5&gt;0,VLOOKUP($B5,'[1]PorEquipeHC 20aa_ddmmaaaa'!$EC$5:'[1]PorEquipeHC 20aa_ddmmaaaa'!$GS$1003,6,FALSE))</f>
        <v>19929</v>
      </c>
      <c r="I5" s="202">
        <f>IF($B5:$B5&gt;0,VLOOKUP($B5,'[1]PorEquipeHC 20aa_ddmmaaaa'!$EC$5:'[1]PorEquipeHC 20aa_ddmmaaaa'!$GS$1003,7,FALSE))</f>
        <v>6</v>
      </c>
      <c r="J5" s="203" t="str">
        <f>IF($B5:$B5&gt;0,VLOOKUP($B5,'[1]PorEquipeHC 20aa_ddmmaaaa'!$EC$5:'[1]PorEquipeHC 20aa_ddmmaaaa'!$GS$1003,8,FALSE))</f>
        <v>A</v>
      </c>
      <c r="K5" s="203" t="str">
        <f>IF($B5:$B5&gt;0,VLOOKUP($B5,'[1]PorEquipeHC 20aa_ddmmaaaa'!$EC$5:'[1]PorEquipeHC 20aa_ddmmaaaa'!$GS$1003,9,FALSE))</f>
        <v>NSR</v>
      </c>
      <c r="L5" s="202">
        <f>IF($B5:$B5&gt;0,VLOOKUP($B5,'[1]PorEquipeHC 20aa_ddmmaaaa'!$EC$5:'[1]PorEquipeHC 20aa_ddmmaaaa'!$GS$1003,45,FALSE))</f>
        <v>6</v>
      </c>
      <c r="M5" s="63" t="str">
        <f>IF($B5:$B5&gt;0,VLOOKUP($B5,'[1]PorEquipeHC 20aa_ddmmaaaa'!$EC$5:'[1]PorEquipeHC 20aa_ddmmaaaa'!$GS$1003,46,FALSE))</f>
        <v>X</v>
      </c>
      <c r="N5" s="202">
        <f>IF($B5:$B5&gt;0,VLOOKUP($B5,'[1]PorEquipeHC 20aa_ddmmaaaa'!$EC$5:'[1]PorEquipeHC 20aa_ddmmaaaa'!$GS$1003,64,FALSE))</f>
        <v>664</v>
      </c>
      <c r="O5" s="206">
        <f>IF($B5:$B5&gt;0,VLOOKUP($B5,'[1]PorEquipeHC 20aa_ddmmaaaa'!$EC$5:'[1]PorEquipeHC 20aa_ddmmaaaa'!$GS$1003,10,FALSE))</f>
        <v>109</v>
      </c>
      <c r="P5" s="206">
        <f>IF($B5:$B5&gt;0,VLOOKUP($B5,'[1]PorEquipeHC 20aa_ddmmaaaa'!$EC$5:'[1]PorEquipeHC 20aa_ddmmaaaa'!$GS$1003,11,FALSE))</f>
        <v>114</v>
      </c>
      <c r="Q5" s="206">
        <f>IF($B5:$B5&gt;0,VLOOKUP($B5,'[1]PorEquipeHC 20aa_ddmmaaaa'!$EC$5:'[1]PorEquipeHC 20aa_ddmmaaaa'!$GS$1003,12,FALSE))</f>
        <v>109</v>
      </c>
      <c r="R5" s="206" t="str">
        <f>IF($B5:$B5&gt;0,VLOOKUP($B5,'[1]PorEquipeHC 20aa_ddmmaaaa'!$EC$5:'[1]PorEquipeHC 20aa_ddmmaaaa'!$GS$1003,13,FALSE))</f>
        <v xml:space="preserve"> </v>
      </c>
      <c r="S5" s="206">
        <f>IF($B5:$B5&gt;0,VLOOKUP($B5,'[1]PorEquipeHC 20aa_ddmmaaaa'!$EC$5:'[1]PorEquipeHC 20aa_ddmmaaaa'!$GS$1003,14,FALSE))</f>
        <v>115</v>
      </c>
      <c r="T5" s="206">
        <f>IF($B5:$B5&gt;0,VLOOKUP($B5,'[1]PorEquipeHC 20aa_ddmmaaaa'!$EC$5:'[1]PorEquipeHC 20aa_ddmmaaaa'!$GS$1003,15,FALSE))</f>
        <v>124</v>
      </c>
      <c r="U5" s="206">
        <f>IF($B5:$B5&gt;0,VLOOKUP($B5,'[1]PorEquipeHC 20aa_ddmmaaaa'!$EC$5:'[1]PorEquipeHC 20aa_ddmmaaaa'!$GS$1003,16,FALSE))</f>
        <v>93</v>
      </c>
      <c r="V5" s="206" t="b">
        <f>IF($B5:$B5&gt;0,VLOOKUP($B5,'[1]PorEquipeHC 20aa_ddmmaaaa'!$EC$5:'[1]PorEquipeHC 20aa_ddmmaaaa'!$GS$1003,17,FALSE))</f>
        <v>0</v>
      </c>
      <c r="W5" s="206" t="b">
        <f>IF($B5:$B5&gt;0,VLOOKUP($B5,'[1]PorEquipeHC 20aa_ddmmaaaa'!$EC$5:'[1]PorEquipeHC 20aa_ddmmaaaa'!$GS$1003,18,FALSE))</f>
        <v>0</v>
      </c>
      <c r="X5" s="206" t="b">
        <f>IF($B5:$B5&gt;0,VLOOKUP($B5,'[1]PorEquipeHC 20aa_ddmmaaaa'!$EC$5:'[1]PorEquipeHC 20aa_ddmmaaaa'!$GS$1003,19,FALSE))</f>
        <v>0</v>
      </c>
      <c r="Y5" s="207"/>
      <c r="Z5" s="207"/>
      <c r="AA5" s="154"/>
      <c r="AB5" s="154"/>
      <c r="AC5" s="65" t="str">
        <f>C5</f>
        <v>572</v>
      </c>
      <c r="AD5" s="65" t="str">
        <f>D5</f>
        <v>TAKANO</v>
      </c>
      <c r="AE5" s="65" t="str">
        <f>E5</f>
        <v>ELZA FARUYO</v>
      </c>
      <c r="AF5" s="65" t="str">
        <f>F5</f>
        <v>F</v>
      </c>
      <c r="AG5" s="65" t="str">
        <f>G5</f>
        <v>07. GSP</v>
      </c>
      <c r="AH5" s="208">
        <f>H5</f>
        <v>19929</v>
      </c>
      <c r="AI5">
        <f>I5</f>
        <v>6</v>
      </c>
      <c r="AJ5" t="str">
        <f>J5</f>
        <v>A</v>
      </c>
      <c r="AK5" s="209" t="str">
        <f>K5</f>
        <v>NSR</v>
      </c>
      <c r="AL5" s="65">
        <f>L5</f>
        <v>6</v>
      </c>
      <c r="AM5" s="66" t="str">
        <f>M5</f>
        <v>X</v>
      </c>
      <c r="AN5" s="65">
        <f>N5</f>
        <v>664</v>
      </c>
      <c r="AO5" s="65">
        <f>O5</f>
        <v>109</v>
      </c>
      <c r="AP5" s="67">
        <f>IF(AO5=" "," ",(AO5-2*$AI5))</f>
        <v>97</v>
      </c>
      <c r="AQ5" s="68"/>
      <c r="AR5" s="69"/>
      <c r="AS5" s="70">
        <f>P5</f>
        <v>114</v>
      </c>
      <c r="AT5" s="67">
        <f>IF(AS5=" "," ",(AS5-2*$AI5))</f>
        <v>102</v>
      </c>
      <c r="AU5" s="65"/>
      <c r="AV5" s="67"/>
      <c r="AW5" s="70">
        <f>Q5</f>
        <v>109</v>
      </c>
      <c r="AX5" s="67">
        <f>IF(AW5=" "," ",(AW5-2*$AI5))</f>
        <v>97</v>
      </c>
      <c r="AY5" s="67"/>
      <c r="AZ5" s="65"/>
      <c r="BA5" s="67" t="str">
        <f>R5</f>
        <v xml:space="preserve"> </v>
      </c>
      <c r="BB5" s="67" t="str">
        <f>IF(BA5=" "," ",(BA5-2*$AI5))</f>
        <v xml:space="preserve"> </v>
      </c>
      <c r="BC5" s="67"/>
      <c r="BD5" s="67"/>
      <c r="BE5" s="71">
        <f>S5</f>
        <v>115</v>
      </c>
      <c r="BF5" s="67">
        <f>IF(BE5=" "," ",(BE5-2*$AI5))</f>
        <v>103</v>
      </c>
      <c r="BG5" s="67"/>
      <c r="BH5" s="67"/>
      <c r="BI5" s="72">
        <f>T5</f>
        <v>124</v>
      </c>
      <c r="BJ5" s="67">
        <f>IF(BI5=" "," ",(BI5-2*$AI5))</f>
        <v>112</v>
      </c>
      <c r="BK5" s="67"/>
      <c r="BL5" s="67"/>
      <c r="BM5" s="72">
        <f>U5</f>
        <v>93</v>
      </c>
      <c r="BN5" s="67">
        <f>IF(BM5=" "," ",(BM5-2*$AI5))</f>
        <v>81</v>
      </c>
      <c r="BO5" s="68">
        <v>10</v>
      </c>
      <c r="BP5" s="69" t="s">
        <v>61</v>
      </c>
      <c r="BQ5" s="67" t="b">
        <f>V5</f>
        <v>0</v>
      </c>
      <c r="BR5" s="67">
        <f>IF(BQ5=" "," ",(BQ5-2*$AI5))</f>
        <v>-12</v>
      </c>
      <c r="BS5" s="67"/>
      <c r="BT5" s="67"/>
      <c r="BU5" s="67" t="b">
        <f>W5</f>
        <v>0</v>
      </c>
      <c r="BV5" s="67">
        <f>IF(BU5=" "," ",(BU5-2*$AI5))</f>
        <v>-12</v>
      </c>
      <c r="BW5" s="67"/>
      <c r="BX5" s="67"/>
      <c r="BY5" s="67" t="b">
        <f>X5</f>
        <v>0</v>
      </c>
      <c r="BZ5" s="67">
        <f>IF(BY5=" "," ",(BY5-2*$AI5))</f>
        <v>-12</v>
      </c>
      <c r="CA5" s="67"/>
      <c r="CB5" s="67"/>
      <c r="CC5" s="209" t="str">
        <f>IF(AK5="Senior",AK5,"...")</f>
        <v>...</v>
      </c>
      <c r="CD5" s="65">
        <f>L5</f>
        <v>6</v>
      </c>
      <c r="CE5" s="66" t="str">
        <f>M5</f>
        <v>X</v>
      </c>
      <c r="CF5" s="73">
        <f>AQ5*AO$4+AU5*AS$4+AY5*AW$4+BC5*BA$4+BG5*BE$4+BK5*BI$4+BO5*BM$4+BS5*BQ$4+BW5*BU$4+CA5*BY$4</f>
        <v>10</v>
      </c>
      <c r="CG5" s="156"/>
      <c r="CH5" s="1"/>
      <c r="DA5" s="19"/>
      <c r="DB5" s="74"/>
      <c r="DC5" s="67" t="s">
        <v>62</v>
      </c>
      <c r="DD5" s="67" t="s">
        <v>63</v>
      </c>
      <c r="DE5" s="67" t="s">
        <v>64</v>
      </c>
      <c r="DF5" s="67" t="s">
        <v>65</v>
      </c>
      <c r="DG5" s="67" t="s">
        <v>66</v>
      </c>
      <c r="DH5" s="75" t="s">
        <v>67</v>
      </c>
      <c r="DI5" s="67">
        <v>4</v>
      </c>
      <c r="DJ5" s="67" t="s">
        <v>68</v>
      </c>
      <c r="DK5" s="76" t="s">
        <v>69</v>
      </c>
      <c r="DL5" s="67">
        <v>6</v>
      </c>
      <c r="DM5" s="77" t="s">
        <v>70</v>
      </c>
      <c r="DN5" s="67">
        <v>637</v>
      </c>
      <c r="DO5" s="67">
        <v>101</v>
      </c>
      <c r="DP5" s="67">
        <v>93</v>
      </c>
      <c r="DQ5" s="68"/>
      <c r="DR5" s="67"/>
      <c r="DS5" s="70">
        <v>108</v>
      </c>
      <c r="DT5" s="67">
        <v>100</v>
      </c>
      <c r="DU5" s="68"/>
      <c r="DV5" s="67"/>
      <c r="DW5" s="70">
        <v>99</v>
      </c>
      <c r="DX5" s="67">
        <v>91</v>
      </c>
      <c r="DY5" s="67">
        <v>6</v>
      </c>
      <c r="DZ5" s="67" t="s">
        <v>71</v>
      </c>
      <c r="EA5" s="67">
        <v>97</v>
      </c>
      <c r="EB5" s="67">
        <v>89</v>
      </c>
      <c r="EC5" s="67">
        <v>5</v>
      </c>
      <c r="ED5" s="67" t="s">
        <v>72</v>
      </c>
      <c r="EE5" s="71">
        <v>120</v>
      </c>
      <c r="EF5" s="67">
        <v>112</v>
      </c>
      <c r="EG5" s="67"/>
      <c r="EH5" s="67"/>
      <c r="EI5" s="72" t="s">
        <v>79</v>
      </c>
      <c r="EJ5" s="67" t="s">
        <v>79</v>
      </c>
      <c r="EK5" s="67"/>
      <c r="EL5" s="67"/>
      <c r="EM5" s="72">
        <v>112</v>
      </c>
      <c r="EN5" s="67">
        <v>104</v>
      </c>
      <c r="EO5" s="67"/>
      <c r="EP5" s="67"/>
      <c r="EQ5" s="67" t="b">
        <v>0</v>
      </c>
      <c r="ER5" s="67">
        <v>-8</v>
      </c>
      <c r="ES5" s="68"/>
      <c r="ET5" s="69"/>
      <c r="EU5" s="67" t="b">
        <v>0</v>
      </c>
      <c r="EV5" s="67">
        <v>-8</v>
      </c>
      <c r="EW5" s="67"/>
      <c r="EX5" s="67"/>
      <c r="EY5" s="67" t="b">
        <v>0</v>
      </c>
      <c r="EZ5" s="67">
        <v>-8</v>
      </c>
      <c r="FA5" s="67"/>
      <c r="FB5" s="67"/>
      <c r="FC5" s="76" t="s">
        <v>73</v>
      </c>
      <c r="FD5" s="67">
        <v>6</v>
      </c>
      <c r="FE5" s="77" t="s">
        <v>70</v>
      </c>
      <c r="FF5" s="68">
        <v>11</v>
      </c>
      <c r="FG5" s="78"/>
      <c r="FH5" s="65" t="str">
        <f>DK5</f>
        <v>NSR</v>
      </c>
      <c r="FI5" s="65" t="str">
        <f>DF5</f>
        <v>M</v>
      </c>
      <c r="FJ5" s="65" t="str">
        <f>DG5</f>
        <v>01. PIE</v>
      </c>
      <c r="FK5" s="65">
        <f>FF5</f>
        <v>11</v>
      </c>
      <c r="FL5" s="79">
        <f>FK5</f>
        <v>11</v>
      </c>
      <c r="FM5" t="str">
        <f>FO5</f>
        <v>01. PIE</v>
      </c>
      <c r="FN5" t="str">
        <f t="shared" ref="FN5:FN68" si="10">IF(FJ5&lt;&gt;FJ6,FJ5,"...")</f>
        <v>...</v>
      </c>
      <c r="FO5" t="str">
        <f t="shared" ref="FO5:FO43" si="11">DG5</f>
        <v>01. PIE</v>
      </c>
    </row>
    <row r="6" spans="1:195" ht="13.8" hidden="1" x14ac:dyDescent="0.25">
      <c r="A6" t="s">
        <v>1152</v>
      </c>
      <c r="B6" s="65" t="s">
        <v>92</v>
      </c>
      <c r="C6" s="80" t="str">
        <f>IF($B6:$B6&gt;0,VLOOKUP($B6,'[1]PorEquipeHC 20aa_ddmmaaaa'!$EC$5:'[1]PorEquipeHC 20aa_ddmmaaaa'!$GS$1003,1,FALSE))</f>
        <v>728</v>
      </c>
      <c r="D6" s="209" t="str">
        <f>IF($B6:$B6&gt;0,VLOOKUP($B6,'[1]PorEquipeHC 20aa_ddmmaaaa'!$EC$5:'[1]PorEquipeHC 20aa_ddmmaaaa'!$GS$1003,2,FALSE))</f>
        <v>DOS SANTOS LUZ LIMA</v>
      </c>
      <c r="E6" s="209" t="str">
        <f>IF($B6:$B6&gt;0,VLOOKUP($B6,'[1]PorEquipeHC 20aa_ddmmaaaa'!$EC$5:'[1]PorEquipeHC 20aa_ddmmaaaa'!$GS$1003,3,FALSE))</f>
        <v>LUCILENA</v>
      </c>
      <c r="F6" s="66" t="str">
        <f>IF($B6:$B6&gt;0,VLOOKUP($B6,'[1]PorEquipeHC 20aa_ddmmaaaa'!$EC$5:'[1]PorEquipeHC 20aa_ddmmaaaa'!$GS$1003,4,FALSE))</f>
        <v>F</v>
      </c>
      <c r="G6" s="65" t="str">
        <f>IF($B6:$B6&gt;0,VLOOKUP($B6,'[1]PorEquipeHC 20aa_ddmmaaaa'!$EC$5:'[1]PorEquipeHC 20aa_ddmmaaaa'!$GS$1003,5,FALSE))</f>
        <v>18. SOR</v>
      </c>
      <c r="H6" s="210">
        <f>IF($B6:$B6&gt;0,VLOOKUP($B6,'[1]PorEquipeHC 20aa_ddmmaaaa'!$EC$5:'[1]PorEquipeHC 20aa_ddmmaaaa'!$GS$1003,6,FALSE))</f>
        <v>25513</v>
      </c>
      <c r="I6" s="80">
        <f>IF($B6:$B6&gt;0,VLOOKUP($B6,'[1]PorEquipeHC 20aa_ddmmaaaa'!$EC$5:'[1]PorEquipeHC 20aa_ddmmaaaa'!$GS$1003,7,FALSE))</f>
        <v>12</v>
      </c>
      <c r="J6" s="209" t="str">
        <f>IF($B6:$B6&gt;0,VLOOKUP($B6,'[1]PorEquipeHC 20aa_ddmmaaaa'!$EC$5:'[1]PorEquipeHC 20aa_ddmmaaaa'!$GS$1003,8,FALSE))</f>
        <v>C</v>
      </c>
      <c r="K6" s="209" t="str">
        <f>IF($B6:$B6&gt;0,VLOOKUP($B6,'[1]PorEquipeHC 20aa_ddmmaaaa'!$EC$5:'[1]PorEquipeHC 20aa_ddmmaaaa'!$GS$1003,9,FALSE))</f>
        <v>NSR</v>
      </c>
      <c r="L6" s="80">
        <f>IF($B6:$B6&gt;0,VLOOKUP($B6,'[1]PorEquipeHC 20aa_ddmmaaaa'!$EC$5:'[1]PorEquipeHC 20aa_ddmmaaaa'!$GS$1003,45,FALSE))</f>
        <v>7</v>
      </c>
      <c r="M6" s="65" t="str">
        <f>IF($B6:$B6&gt;0,VLOOKUP($B6,'[1]PorEquipeHC 20aa_ddmmaaaa'!$EC$5:'[1]PorEquipeHC 20aa_ddmmaaaa'!$GS$1003,46,FALSE))</f>
        <v>X</v>
      </c>
      <c r="N6" s="80">
        <f>IF($B6:$B6&gt;0,VLOOKUP($B6,'[1]PorEquipeHC 20aa_ddmmaaaa'!$EC$5:'[1]PorEquipeHC 20aa_ddmmaaaa'!$GS$1003,64,FALSE))</f>
        <v>697</v>
      </c>
      <c r="O6" s="211">
        <f>IF($B6:$B6&gt;0,VLOOKUP($B6,'[1]PorEquipeHC 20aa_ddmmaaaa'!$EC$5:'[1]PorEquipeHC 20aa_ddmmaaaa'!$GS$1003,10,FALSE))</f>
        <v>115</v>
      </c>
      <c r="P6" s="211">
        <f>IF($B6:$B6&gt;0,VLOOKUP($B6,'[1]PorEquipeHC 20aa_ddmmaaaa'!$EC$5:'[1]PorEquipeHC 20aa_ddmmaaaa'!$GS$1003,11,FALSE))</f>
        <v>131</v>
      </c>
      <c r="Q6" s="211">
        <f>IF($B6:$B6&gt;0,VLOOKUP($B6,'[1]PorEquipeHC 20aa_ddmmaaaa'!$EC$5:'[1]PorEquipeHC 20aa_ddmmaaaa'!$GS$1003,12,FALSE))</f>
        <v>119</v>
      </c>
      <c r="R6" s="211">
        <f>IF($B6:$B6&gt;0,VLOOKUP($B6,'[1]PorEquipeHC 20aa_ddmmaaaa'!$EC$5:'[1]PorEquipeHC 20aa_ddmmaaaa'!$GS$1003,13,FALSE))</f>
        <v>113</v>
      </c>
      <c r="S6" s="211">
        <f>IF($B6:$B6&gt;0,VLOOKUP($B6,'[1]PorEquipeHC 20aa_ddmmaaaa'!$EC$5:'[1]PorEquipeHC 20aa_ddmmaaaa'!$GS$1003,14,FALSE))</f>
        <v>125</v>
      </c>
      <c r="T6" s="211">
        <f>IF($B6:$B6&gt;0,VLOOKUP($B6,'[1]PorEquipeHC 20aa_ddmmaaaa'!$EC$5:'[1]PorEquipeHC 20aa_ddmmaaaa'!$GS$1003,15,FALSE))</f>
        <v>116</v>
      </c>
      <c r="U6" s="211">
        <f>IF($B6:$B6&gt;0,VLOOKUP($B6,'[1]PorEquipeHC 20aa_ddmmaaaa'!$EC$5:'[1]PorEquipeHC 20aa_ddmmaaaa'!$GS$1003,16,FALSE))</f>
        <v>109</v>
      </c>
      <c r="V6" s="211" t="b">
        <f>IF($B6:$B6&gt;0,VLOOKUP($B6,'[1]PorEquipeHC 20aa_ddmmaaaa'!$EC$5:'[1]PorEquipeHC 20aa_ddmmaaaa'!$GS$1003,17,FALSE))</f>
        <v>0</v>
      </c>
      <c r="W6" s="211" t="b">
        <f>IF($B6:$B6&gt;0,VLOOKUP($B6,'[1]PorEquipeHC 20aa_ddmmaaaa'!$EC$5:'[1]PorEquipeHC 20aa_ddmmaaaa'!$GS$1003,18,FALSE))</f>
        <v>0</v>
      </c>
      <c r="X6" s="211" t="b">
        <f>IF($B6:$B6&gt;0,VLOOKUP($B6,'[1]PorEquipeHC 20aa_ddmmaaaa'!$EC$5:'[1]PorEquipeHC 20aa_ddmmaaaa'!$GS$1003,19,FALSE))</f>
        <v>0</v>
      </c>
      <c r="Y6" s="207"/>
      <c r="Z6" s="207"/>
      <c r="AA6" s="154"/>
      <c r="AB6" s="154"/>
      <c r="AC6" s="65" t="str">
        <f>C6</f>
        <v>728</v>
      </c>
      <c r="AD6" s="65" t="str">
        <f>D6</f>
        <v>DOS SANTOS LUZ LIMA</v>
      </c>
      <c r="AE6" s="65" t="str">
        <f>E6</f>
        <v>LUCILENA</v>
      </c>
      <c r="AF6" s="65" t="str">
        <f>F6</f>
        <v>F</v>
      </c>
      <c r="AG6" s="65" t="str">
        <f>G6</f>
        <v>18. SOR</v>
      </c>
      <c r="AH6" s="15">
        <f>H6</f>
        <v>25513</v>
      </c>
      <c r="AI6">
        <f>I6</f>
        <v>12</v>
      </c>
      <c r="AJ6" t="str">
        <f>J6</f>
        <v>C</v>
      </c>
      <c r="AK6" s="209" t="str">
        <f>K6</f>
        <v>NSR</v>
      </c>
      <c r="AL6" s="65">
        <f>L6</f>
        <v>7</v>
      </c>
      <c r="AM6" s="66" t="str">
        <f>M6</f>
        <v>X</v>
      </c>
      <c r="AN6" s="65">
        <f>N6</f>
        <v>697</v>
      </c>
      <c r="AO6" s="65">
        <f>O6</f>
        <v>115</v>
      </c>
      <c r="AP6" s="67">
        <f>IF(AO6=" "," ",(AO6-2*$AI6))</f>
        <v>91</v>
      </c>
      <c r="AQ6" s="68">
        <v>1</v>
      </c>
      <c r="AR6" s="69" t="s">
        <v>93</v>
      </c>
      <c r="AS6" s="72">
        <f>P6</f>
        <v>131</v>
      </c>
      <c r="AT6" s="67">
        <f>IF(AS6=" "," ",(AS6-2*$AI6))</f>
        <v>107</v>
      </c>
      <c r="AU6" s="65"/>
      <c r="AV6" s="67"/>
      <c r="AW6" s="72">
        <f>Q6</f>
        <v>119</v>
      </c>
      <c r="AX6" s="67">
        <f>IF(AW6=" "," ",(AW6-2*$AI6))</f>
        <v>95</v>
      </c>
      <c r="AY6" s="67"/>
      <c r="AZ6" s="65"/>
      <c r="BA6" s="67">
        <f>R6</f>
        <v>113</v>
      </c>
      <c r="BB6" s="67">
        <f>IF(BA6=" "," ",(BA6-2*$AI6))</f>
        <v>89</v>
      </c>
      <c r="BC6" s="68">
        <v>3.5</v>
      </c>
      <c r="BD6" s="69" t="s">
        <v>94</v>
      </c>
      <c r="BE6" s="71">
        <f>S6</f>
        <v>125</v>
      </c>
      <c r="BF6" s="67">
        <f>IF(BE6=" "," ",(BE6-2*$AI6))</f>
        <v>101</v>
      </c>
      <c r="BG6" s="67"/>
      <c r="BH6" s="67"/>
      <c r="BI6" s="72">
        <f>T6</f>
        <v>116</v>
      </c>
      <c r="BJ6" s="67">
        <f>IF(BI6=" "," ",(BI6-2*$AI6))</f>
        <v>92</v>
      </c>
      <c r="BK6" s="68">
        <v>1</v>
      </c>
      <c r="BL6" s="69" t="s">
        <v>93</v>
      </c>
      <c r="BM6" s="72">
        <f>U6</f>
        <v>109</v>
      </c>
      <c r="BN6" s="67">
        <f>IF(BM6=" "," ",(BM6-2*$AI6))</f>
        <v>85</v>
      </c>
      <c r="BO6" s="68">
        <v>8</v>
      </c>
      <c r="BP6" s="69" t="s">
        <v>75</v>
      </c>
      <c r="BQ6" s="67" t="b">
        <f>V6</f>
        <v>0</v>
      </c>
      <c r="BR6" s="67">
        <f>IF(BQ6=" "," ",(BQ6-2*$AI6))</f>
        <v>-24</v>
      </c>
      <c r="BS6" s="67"/>
      <c r="BT6" s="67"/>
      <c r="BU6" s="67" t="b">
        <f>W6</f>
        <v>0</v>
      </c>
      <c r="BV6" s="67">
        <f>IF(BU6=" "," ",(BU6-2*$AI6))</f>
        <v>-24</v>
      </c>
      <c r="BW6" s="67"/>
      <c r="BX6" s="67"/>
      <c r="BY6" s="67" t="b">
        <f>X6</f>
        <v>0</v>
      </c>
      <c r="BZ6" s="67">
        <f>IF(BY6=" "," ",(BY6-2*$AI6))</f>
        <v>-24</v>
      </c>
      <c r="CA6" s="67"/>
      <c r="CB6" s="67"/>
      <c r="CC6" s="209" t="str">
        <f>IF(AK6="Senior",AK6,"...")</f>
        <v>...</v>
      </c>
      <c r="CD6" s="65">
        <f>L6</f>
        <v>7</v>
      </c>
      <c r="CE6" s="66" t="str">
        <f>M6</f>
        <v>X</v>
      </c>
      <c r="CF6" s="73">
        <f>AQ6*AO$4+AU6*AS$4+AY6*AW$4+BC6*BA$4+BG6*BE$4+BK6*BI$4+BO6*BM$4+BS6*BQ$4+BW6*BU$4+CA6*BY$4</f>
        <v>13.5</v>
      </c>
      <c r="CG6" s="156"/>
      <c r="CH6" s="1"/>
      <c r="DA6" s="19"/>
      <c r="DB6" s="74"/>
      <c r="DC6" s="67" t="s">
        <v>60</v>
      </c>
      <c r="DD6" s="67" t="s">
        <v>76</v>
      </c>
      <c r="DE6" s="67" t="s">
        <v>77</v>
      </c>
      <c r="DF6" s="67" t="s">
        <v>65</v>
      </c>
      <c r="DG6" s="67" t="s">
        <v>66</v>
      </c>
      <c r="DH6" s="75">
        <v>41116</v>
      </c>
      <c r="DI6" s="67">
        <v>12</v>
      </c>
      <c r="DJ6" s="67" t="s">
        <v>78</v>
      </c>
      <c r="DK6" s="76" t="s">
        <v>69</v>
      </c>
      <c r="DL6" s="67">
        <v>5</v>
      </c>
      <c r="DM6" s="77" t="s">
        <v>70</v>
      </c>
      <c r="DN6" s="67" t="e">
        <v>#NUM!</v>
      </c>
      <c r="DO6" s="67">
        <v>120</v>
      </c>
      <c r="DP6" s="67">
        <v>96</v>
      </c>
      <c r="DQ6" s="68"/>
      <c r="DR6" s="67"/>
      <c r="DS6" s="72">
        <v>127</v>
      </c>
      <c r="DT6" s="67">
        <v>103</v>
      </c>
      <c r="DU6" s="68"/>
      <c r="DV6" s="67"/>
      <c r="DW6" s="72" t="s">
        <v>79</v>
      </c>
      <c r="DX6" s="67" t="s">
        <v>79</v>
      </c>
      <c r="DY6" s="67"/>
      <c r="DZ6" s="67"/>
      <c r="EA6" s="67">
        <v>107</v>
      </c>
      <c r="EB6" s="67">
        <v>83</v>
      </c>
      <c r="EC6" s="67">
        <v>10</v>
      </c>
      <c r="ED6" s="67" t="s">
        <v>61</v>
      </c>
      <c r="EE6" s="71">
        <v>119</v>
      </c>
      <c r="EF6" s="67">
        <v>95</v>
      </c>
      <c r="EG6" s="67"/>
      <c r="EH6" s="67"/>
      <c r="EI6" s="72" t="s">
        <v>79</v>
      </c>
      <c r="EJ6" s="67" t="s">
        <v>79</v>
      </c>
      <c r="EK6" s="67"/>
      <c r="EL6" s="67"/>
      <c r="EM6" s="72">
        <v>122</v>
      </c>
      <c r="EN6" s="67">
        <v>98</v>
      </c>
      <c r="EO6" s="67"/>
      <c r="EP6" s="67"/>
      <c r="EQ6" s="67" t="b">
        <v>0</v>
      </c>
      <c r="ER6" s="67">
        <v>-24</v>
      </c>
      <c r="ES6" s="67"/>
      <c r="ET6" s="67"/>
      <c r="EU6" s="67" t="b">
        <v>0</v>
      </c>
      <c r="EV6" s="67">
        <v>-24</v>
      </c>
      <c r="EW6" s="67"/>
      <c r="EX6" s="67"/>
      <c r="EY6" s="67" t="b">
        <v>0</v>
      </c>
      <c r="EZ6" s="67">
        <v>-24</v>
      </c>
      <c r="FA6" s="67"/>
      <c r="FB6" s="67"/>
      <c r="FC6" s="76" t="s">
        <v>73</v>
      </c>
      <c r="FD6" s="67">
        <v>5</v>
      </c>
      <c r="FE6" s="77" t="s">
        <v>70</v>
      </c>
      <c r="FF6" s="68">
        <v>10</v>
      </c>
      <c r="FG6" s="78"/>
      <c r="FH6" s="65" t="str">
        <f t="shared" ref="FH6:FH68" si="12">DK6</f>
        <v>NSR</v>
      </c>
      <c r="FI6" s="65" t="str">
        <f t="shared" ref="FI6:FJ51" si="13">DF6</f>
        <v>M</v>
      </c>
      <c r="FJ6" s="65" t="str">
        <f t="shared" si="13"/>
        <v>01. PIE</v>
      </c>
      <c r="FK6" s="65">
        <f t="shared" ref="FK6:FK68" si="14">FF6</f>
        <v>10</v>
      </c>
      <c r="FL6" s="79">
        <f t="shared" ref="FL6:FL37" si="15">FL5+FK6</f>
        <v>21</v>
      </c>
      <c r="FM6" t="str">
        <f>IF(FJ6&lt;&gt;FJ7,FL6,"...")</f>
        <v>...</v>
      </c>
      <c r="FN6" t="str">
        <f t="shared" si="10"/>
        <v>...</v>
      </c>
      <c r="FO6" t="str">
        <f t="shared" si="11"/>
        <v>01. PIE</v>
      </c>
    </row>
    <row r="7" spans="1:195" ht="13.8" hidden="1" x14ac:dyDescent="0.25">
      <c r="A7" t="s">
        <v>1152</v>
      </c>
      <c r="B7" s="201" t="s">
        <v>148</v>
      </c>
      <c r="C7" s="80" t="str">
        <f>IF($B7:$B7&gt;0,VLOOKUP($B7,'[1]PorEquipeHC 20aa_ddmmaaaa'!$EC$5:'[1]PorEquipeHC 20aa_ddmmaaaa'!$GS$1003,1,FALSE))</f>
        <v>635</v>
      </c>
      <c r="D7" s="209" t="str">
        <f>IF($B7:$B7&gt;0,VLOOKUP($B7,'[1]PorEquipeHC 20aa_ddmmaaaa'!$EC$5:'[1]PorEquipeHC 20aa_ddmmaaaa'!$GS$1003,2,FALSE))</f>
        <v>BABATA</v>
      </c>
      <c r="E7" s="209" t="str">
        <f>IF($B7:$B7&gt;0,VLOOKUP($B7,'[1]PorEquipeHC 20aa_ddmmaaaa'!$EC$5:'[1]PorEquipeHC 20aa_ddmmaaaa'!$GS$1003,3,FALSE))</f>
        <v>JORGE TOSHIO</v>
      </c>
      <c r="F7" s="66" t="str">
        <f>IF($B7:$B7&gt;0,VLOOKUP($B7,'[1]PorEquipeHC 20aa_ddmmaaaa'!$EC$5:'[1]PorEquipeHC 20aa_ddmmaaaa'!$GS$1003,4,FALSE))</f>
        <v>M</v>
      </c>
      <c r="G7" s="65" t="str">
        <f>IF($B7:$B7&gt;0,VLOOKUP($B7,'[1]PorEquipeHC 20aa_ddmmaaaa'!$EC$5:'[1]PorEquipeHC 20aa_ddmmaaaa'!$GS$1003,5,FALSE))</f>
        <v>06. KOK</v>
      </c>
      <c r="H7" s="210">
        <f>IF($B7:$B7&gt;0,VLOOKUP($B7,'[1]PorEquipeHC 20aa_ddmmaaaa'!$EC$5:'[1]PorEquipeHC 20aa_ddmmaaaa'!$GS$1003,6,FALSE))</f>
        <v>21124</v>
      </c>
      <c r="I7" s="80">
        <f>IF($B7:$B7&gt;0,VLOOKUP($B7,'[1]PorEquipeHC 20aa_ddmmaaaa'!$EC$5:'[1]PorEquipeHC 20aa_ddmmaaaa'!$GS$1003,7,FALSE))</f>
        <v>3</v>
      </c>
      <c r="J7" s="209" t="str">
        <f>IF($B7:$B7&gt;0,VLOOKUP($B7,'[1]PorEquipeHC 20aa_ddmmaaaa'!$EC$5:'[1]PorEquipeHC 20aa_ddmmaaaa'!$GS$1003,8,FALSE))</f>
        <v>EX</v>
      </c>
      <c r="K7" s="209" t="str">
        <f>IF($B7:$B7&gt;0,VLOOKUP($B7,'[1]PorEquipeHC 20aa_ddmmaaaa'!$EC$5:'[1]PorEquipeHC 20aa_ddmmaaaa'!$GS$1003,9,FALSE))</f>
        <v>NSR</v>
      </c>
      <c r="L7" s="80">
        <f>IF($B7:$B7&gt;0,VLOOKUP($B7,'[1]PorEquipeHC 20aa_ddmmaaaa'!$EC$5:'[1]PorEquipeHC 20aa_ddmmaaaa'!$GS$1003,45,FALSE))</f>
        <v>7</v>
      </c>
      <c r="M7" s="65" t="str">
        <f>IF($B7:$B7&gt;0,VLOOKUP($B7,'[1]PorEquipeHC 20aa_ddmmaaaa'!$EC$5:'[1]PorEquipeHC 20aa_ddmmaaaa'!$GS$1003,46,FALSE))</f>
        <v>X</v>
      </c>
      <c r="N7" s="80">
        <f>IF($B7:$B7&gt;0,VLOOKUP($B7,'[1]PorEquipeHC 20aa_ddmmaaaa'!$EC$5:'[1]PorEquipeHC 20aa_ddmmaaaa'!$GS$1003,64,FALSE))</f>
        <v>614</v>
      </c>
      <c r="O7" s="211">
        <f>IF($B7:$B7&gt;0,VLOOKUP($B7,'[1]PorEquipeHC 20aa_ddmmaaaa'!$EC$5:'[1]PorEquipeHC 20aa_ddmmaaaa'!$GS$1003,10,FALSE))</f>
        <v>106</v>
      </c>
      <c r="P7" s="211">
        <f>IF($B7:$B7&gt;0,VLOOKUP($B7,'[1]PorEquipeHC 20aa_ddmmaaaa'!$EC$5:'[1]PorEquipeHC 20aa_ddmmaaaa'!$GS$1003,11,FALSE))</f>
        <v>107</v>
      </c>
      <c r="Q7" s="211">
        <f>IF($B7:$B7&gt;0,VLOOKUP($B7,'[1]PorEquipeHC 20aa_ddmmaaaa'!$EC$5:'[1]PorEquipeHC 20aa_ddmmaaaa'!$GS$1003,12,FALSE))</f>
        <v>105</v>
      </c>
      <c r="R7" s="211">
        <f>IF($B7:$B7&gt;0,VLOOKUP($B7,'[1]PorEquipeHC 20aa_ddmmaaaa'!$EC$5:'[1]PorEquipeHC 20aa_ddmmaaaa'!$GS$1003,13,FALSE))</f>
        <v>99</v>
      </c>
      <c r="S7" s="211">
        <f>IF($B7:$B7&gt;0,VLOOKUP($B7,'[1]PorEquipeHC 20aa_ddmmaaaa'!$EC$5:'[1]PorEquipeHC 20aa_ddmmaaaa'!$GS$1003,14,FALSE))</f>
        <v>109</v>
      </c>
      <c r="T7" s="211">
        <f>IF($B7:$B7&gt;0,VLOOKUP($B7,'[1]PorEquipeHC 20aa_ddmmaaaa'!$EC$5:'[1]PorEquipeHC 20aa_ddmmaaaa'!$GS$1003,15,FALSE))</f>
        <v>105</v>
      </c>
      <c r="U7" s="211">
        <f>IF($B7:$B7&gt;0,VLOOKUP($B7,'[1]PorEquipeHC 20aa_ddmmaaaa'!$EC$5:'[1]PorEquipeHC 20aa_ddmmaaaa'!$GS$1003,16,FALSE))</f>
        <v>92</v>
      </c>
      <c r="V7" s="211" t="b">
        <f>IF($B7:$B7&gt;0,VLOOKUP($B7,'[1]PorEquipeHC 20aa_ddmmaaaa'!$EC$5:'[1]PorEquipeHC 20aa_ddmmaaaa'!$GS$1003,17,FALSE))</f>
        <v>0</v>
      </c>
      <c r="W7" s="211" t="b">
        <f>IF($B7:$B7&gt;0,VLOOKUP($B7,'[1]PorEquipeHC 20aa_ddmmaaaa'!$EC$5:'[1]PorEquipeHC 20aa_ddmmaaaa'!$GS$1003,18,FALSE))</f>
        <v>0</v>
      </c>
      <c r="X7" s="211" t="b">
        <f>IF($B7:$B7&gt;0,VLOOKUP($B7,'[1]PorEquipeHC 20aa_ddmmaaaa'!$EC$5:'[1]PorEquipeHC 20aa_ddmmaaaa'!$GS$1003,19,FALSE))</f>
        <v>0</v>
      </c>
      <c r="Y7" s="207"/>
      <c r="Z7" s="207"/>
      <c r="AA7" s="154"/>
      <c r="AB7" s="154"/>
      <c r="AC7" s="65" t="str">
        <f>C7</f>
        <v>635</v>
      </c>
      <c r="AD7" s="65" t="str">
        <f>D7</f>
        <v>BABATA</v>
      </c>
      <c r="AE7" s="65" t="str">
        <f>E7</f>
        <v>JORGE TOSHIO</v>
      </c>
      <c r="AF7" s="65" t="str">
        <f>F7</f>
        <v>M</v>
      </c>
      <c r="AG7" s="65" t="str">
        <f>G7</f>
        <v>06. KOK</v>
      </c>
      <c r="AH7" s="208">
        <f>H7</f>
        <v>21124</v>
      </c>
      <c r="AI7">
        <f>I7</f>
        <v>3</v>
      </c>
      <c r="AJ7" t="str">
        <f>J7</f>
        <v>EX</v>
      </c>
      <c r="AK7" s="209" t="str">
        <f>K7</f>
        <v>NSR</v>
      </c>
      <c r="AL7" s="65">
        <f>L7</f>
        <v>7</v>
      </c>
      <c r="AM7" s="66" t="str">
        <f>M7</f>
        <v>X</v>
      </c>
      <c r="AN7" s="65">
        <f>N7</f>
        <v>614</v>
      </c>
      <c r="AO7" s="65">
        <f>O7</f>
        <v>106</v>
      </c>
      <c r="AP7" s="67">
        <f>IF(AO7=" "," ",(AO7-2*$AI7))</f>
        <v>100</v>
      </c>
      <c r="AQ7" s="68"/>
      <c r="AR7" s="69"/>
      <c r="AS7" s="72">
        <f>P7</f>
        <v>107</v>
      </c>
      <c r="AT7" s="84">
        <f>IF(AS7=" "," ",(AS7-2*$AI7))</f>
        <v>101</v>
      </c>
      <c r="AU7" s="65"/>
      <c r="AV7" s="67"/>
      <c r="AW7" s="72">
        <f>Q7</f>
        <v>105</v>
      </c>
      <c r="AX7" s="67">
        <f>IF(AW7=" "," ",(AW7-2*$AI7))</f>
        <v>99</v>
      </c>
      <c r="AY7" s="67"/>
      <c r="AZ7" s="65"/>
      <c r="BA7" s="67">
        <f>R7</f>
        <v>99</v>
      </c>
      <c r="BB7" s="67">
        <f>IF(BA7=" "," ",(BA7-2*$AI7))</f>
        <v>93</v>
      </c>
      <c r="BC7" s="67"/>
      <c r="BD7" s="67"/>
      <c r="BE7" s="71">
        <f>S7</f>
        <v>109</v>
      </c>
      <c r="BF7" s="67">
        <f>IF(BE7=" "," ",(BE7-2*$AI7))</f>
        <v>103</v>
      </c>
      <c r="BG7" s="67"/>
      <c r="BH7" s="67"/>
      <c r="BI7" s="72">
        <f>T7</f>
        <v>105</v>
      </c>
      <c r="BJ7" s="67">
        <f>IF(BI7=" "," ",(BI7-2*$AI7))</f>
        <v>99</v>
      </c>
      <c r="BK7" s="67"/>
      <c r="BL7" s="67"/>
      <c r="BM7" s="72">
        <f>U7</f>
        <v>92</v>
      </c>
      <c r="BN7" s="67">
        <f>IF(BM7=" "," ",(BM7-2*$AI7))</f>
        <v>86</v>
      </c>
      <c r="BO7" s="68">
        <v>6</v>
      </c>
      <c r="BP7" s="69" t="s">
        <v>71</v>
      </c>
      <c r="BQ7" s="67" t="b">
        <f>V7</f>
        <v>0</v>
      </c>
      <c r="BR7" s="67">
        <f>IF(BQ7=" "," ",(BQ7-2*$AI7))</f>
        <v>-6</v>
      </c>
      <c r="BS7" s="67"/>
      <c r="BT7" s="67"/>
      <c r="BU7" s="67" t="b">
        <f>W7</f>
        <v>0</v>
      </c>
      <c r="BV7" s="67">
        <f>IF(BU7=" "," ",(BU7-2*$AI7))</f>
        <v>-6</v>
      </c>
      <c r="BW7" s="67"/>
      <c r="BX7" s="67"/>
      <c r="BY7" s="67" t="b">
        <f>X7</f>
        <v>0</v>
      </c>
      <c r="BZ7" s="67">
        <f>IF(BY7=" "," ",(BY7-2*$AI7))</f>
        <v>-6</v>
      </c>
      <c r="CA7" s="67"/>
      <c r="CB7" s="67"/>
      <c r="CC7" s="209" t="str">
        <f>IF(AK7="Senior",AK7,"...")</f>
        <v>...</v>
      </c>
      <c r="CD7" s="65">
        <f>L7</f>
        <v>7</v>
      </c>
      <c r="CE7" s="66" t="str">
        <f>M7</f>
        <v>X</v>
      </c>
      <c r="CF7" s="73">
        <f>AQ7*AO$4+AU7*AS$4+AY7*AW$4+BC7*BA$4+BG7*BE$4+BK7*BI$4+BO7*BM$4+BS7*BQ$4+BW7*BU$4+CA7*BY$4</f>
        <v>6</v>
      </c>
      <c r="CG7" s="156"/>
      <c r="CH7" s="1"/>
      <c r="DA7" s="19"/>
      <c r="DB7" s="74"/>
      <c r="DC7" s="67" t="s">
        <v>74</v>
      </c>
      <c r="DD7" s="67" t="s">
        <v>81</v>
      </c>
      <c r="DE7" s="67" t="s">
        <v>82</v>
      </c>
      <c r="DF7" s="67" t="s">
        <v>83</v>
      </c>
      <c r="DG7" s="67" t="s">
        <v>66</v>
      </c>
      <c r="DH7" s="75">
        <v>14975</v>
      </c>
      <c r="DI7" s="67">
        <v>9</v>
      </c>
      <c r="DJ7" s="67" t="s">
        <v>84</v>
      </c>
      <c r="DK7" s="76" t="s">
        <v>85</v>
      </c>
      <c r="DL7" s="67">
        <v>4</v>
      </c>
      <c r="DM7" s="77" t="s">
        <v>70</v>
      </c>
      <c r="DN7" s="67" t="e">
        <v>#NUM!</v>
      </c>
      <c r="DO7" s="67">
        <v>118</v>
      </c>
      <c r="DP7" s="67">
        <v>100</v>
      </c>
      <c r="DQ7" s="68"/>
      <c r="DR7" s="67"/>
      <c r="DS7" s="72">
        <v>119</v>
      </c>
      <c r="DT7" s="67">
        <v>101</v>
      </c>
      <c r="DU7" s="68"/>
      <c r="DV7" s="67"/>
      <c r="DW7" s="72">
        <v>120</v>
      </c>
      <c r="DX7" s="67">
        <v>102</v>
      </c>
      <c r="DY7" s="67"/>
      <c r="DZ7" s="67"/>
      <c r="EA7" s="67">
        <v>105</v>
      </c>
      <c r="EB7" s="67">
        <v>87</v>
      </c>
      <c r="EC7" s="67">
        <v>8</v>
      </c>
      <c r="ED7" s="67" t="s">
        <v>75</v>
      </c>
      <c r="EE7" s="71" t="s">
        <v>79</v>
      </c>
      <c r="EF7" s="67" t="s">
        <v>79</v>
      </c>
      <c r="EG7" s="67"/>
      <c r="EH7" s="67"/>
      <c r="EI7" s="72" t="s">
        <v>79</v>
      </c>
      <c r="EJ7" s="67" t="s">
        <v>79</v>
      </c>
      <c r="EK7" s="67"/>
      <c r="EL7" s="67"/>
      <c r="EM7" s="72" t="s">
        <v>79</v>
      </c>
      <c r="EN7" s="67" t="s">
        <v>79</v>
      </c>
      <c r="EO7" s="67"/>
      <c r="EP7" s="67"/>
      <c r="EQ7" s="67" t="b">
        <v>0</v>
      </c>
      <c r="ER7" s="67">
        <v>-18</v>
      </c>
      <c r="ES7" s="67"/>
      <c r="ET7" s="67"/>
      <c r="EU7" s="67" t="b">
        <v>0</v>
      </c>
      <c r="EV7" s="67">
        <v>-18</v>
      </c>
      <c r="EW7" s="67"/>
      <c r="EX7" s="67"/>
      <c r="EY7" s="67" t="b">
        <v>0</v>
      </c>
      <c r="EZ7" s="67">
        <v>-18</v>
      </c>
      <c r="FA7" s="67"/>
      <c r="FB7" s="67"/>
      <c r="FC7" s="76" t="s">
        <v>73</v>
      </c>
      <c r="FD7" s="67">
        <v>4</v>
      </c>
      <c r="FE7" s="77" t="s">
        <v>70</v>
      </c>
      <c r="FF7" s="68">
        <v>8</v>
      </c>
      <c r="FG7" s="78"/>
      <c r="FH7" s="65" t="str">
        <f t="shared" si="12"/>
        <v>MR</v>
      </c>
      <c r="FI7" s="65" t="str">
        <f t="shared" si="13"/>
        <v>F</v>
      </c>
      <c r="FJ7" s="65" t="str">
        <f t="shared" si="13"/>
        <v>01. PIE</v>
      </c>
      <c r="FK7" s="65">
        <f t="shared" si="14"/>
        <v>8</v>
      </c>
      <c r="FL7" s="79">
        <f t="shared" si="15"/>
        <v>29</v>
      </c>
      <c r="FM7" t="str">
        <f t="shared" ref="FM7:FM28" si="16">IF(FJ7&lt;&gt;FJ8,FL7,"...")</f>
        <v>...</v>
      </c>
      <c r="FN7" t="str">
        <f t="shared" si="10"/>
        <v>...</v>
      </c>
      <c r="FO7" t="str">
        <f t="shared" si="11"/>
        <v>01. PIE</v>
      </c>
    </row>
    <row r="8" spans="1:195" ht="13.8" hidden="1" x14ac:dyDescent="0.25">
      <c r="A8" t="s">
        <v>1152</v>
      </c>
      <c r="B8" s="65" t="s">
        <v>318</v>
      </c>
      <c r="C8" s="80" t="str">
        <f>IF($B8:$B8&gt;0,VLOOKUP($B8,'[1]PorEquipeHC 20aa_ddmmaaaa'!$EC$5:'[1]PorEquipeHC 20aa_ddmmaaaa'!$GS$1003,1,FALSE))</f>
        <v>707</v>
      </c>
      <c r="D8" s="209" t="str">
        <f>IF($B8:$B8&gt;0,VLOOKUP($B8,'[1]PorEquipeHC 20aa_ddmmaaaa'!$EC$5:'[1]PorEquipeHC 20aa_ddmmaaaa'!$GS$1003,2,FALSE))</f>
        <v>IWAMOTO HIRAKAWA</v>
      </c>
      <c r="E8" s="209" t="str">
        <f>IF($B8:$B8&gt;0,VLOOKUP($B8,'[1]PorEquipeHC 20aa_ddmmaaaa'!$EC$5:'[1]PorEquipeHC 20aa_ddmmaaaa'!$GS$1003,3,FALSE))</f>
        <v>NORIE</v>
      </c>
      <c r="F8" s="66" t="str">
        <f>IF($B8:$B8&gt;0,VLOOKUP($B8,'[1]PorEquipeHC 20aa_ddmmaaaa'!$EC$5:'[1]PorEquipeHC 20aa_ddmmaaaa'!$GS$1003,4,FALSE))</f>
        <v>F</v>
      </c>
      <c r="G8" s="65" t="str">
        <f>IF($B8:$B8&gt;0,VLOOKUP($B8,'[1]PorEquipeHC 20aa_ddmmaaaa'!$EC$5:'[1]PorEquipeHC 20aa_ddmmaaaa'!$GS$1003,5,FALSE))</f>
        <v>06. KOK</v>
      </c>
      <c r="H8" s="210">
        <f>IF($B8:$B8&gt;0,VLOOKUP($B8,'[1]PorEquipeHC 20aa_ddmmaaaa'!$EC$5:'[1]PorEquipeHC 20aa_ddmmaaaa'!$GS$1003,6,FALSE))</f>
        <v>19766</v>
      </c>
      <c r="I8" s="80">
        <f>IF($B8:$B8&gt;0,VLOOKUP($B8,'[1]PorEquipeHC 20aa_ddmmaaaa'!$EC$5:'[1]PorEquipeHC 20aa_ddmmaaaa'!$GS$1003,7,FALSE))</f>
        <v>12</v>
      </c>
      <c r="J8" s="209" t="str">
        <f>IF($B8:$B8&gt;0,VLOOKUP($B8,'[1]PorEquipeHC 20aa_ddmmaaaa'!$EC$5:'[1]PorEquipeHC 20aa_ddmmaaaa'!$GS$1003,8,FALSE))</f>
        <v>C</v>
      </c>
      <c r="K8" s="209" t="str">
        <f>IF($B8:$B8&gt;0,VLOOKUP($B8,'[1]PorEquipeHC 20aa_ddmmaaaa'!$EC$5:'[1]PorEquipeHC 20aa_ddmmaaaa'!$GS$1003,9,FALSE))</f>
        <v>NSR</v>
      </c>
      <c r="L8" s="80">
        <f>IF($B8:$B8&gt;0,VLOOKUP($B8,'[1]PorEquipeHC 20aa_ddmmaaaa'!$EC$5:'[1]PorEquipeHC 20aa_ddmmaaaa'!$GS$1003,45,FALSE))</f>
        <v>7</v>
      </c>
      <c r="M8" s="65" t="str">
        <f>IF($B8:$B8&gt;0,VLOOKUP($B8,'[1]PorEquipeHC 20aa_ddmmaaaa'!$EC$5:'[1]PorEquipeHC 20aa_ddmmaaaa'!$GS$1003,46,FALSE))</f>
        <v>X</v>
      </c>
      <c r="N8" s="80">
        <f>IF($B8:$B8&gt;0,VLOOKUP($B8,'[1]PorEquipeHC 20aa_ddmmaaaa'!$EC$5:'[1]PorEquipeHC 20aa_ddmmaaaa'!$GS$1003,64,FALSE))</f>
        <v>727</v>
      </c>
      <c r="O8" s="211">
        <f>IF($B8:$B8&gt;0,VLOOKUP($B8,'[1]PorEquipeHC 20aa_ddmmaaaa'!$EC$5:'[1]PorEquipeHC 20aa_ddmmaaaa'!$GS$1003,10,FALSE))</f>
        <v>127</v>
      </c>
      <c r="P8" s="211">
        <f>IF($B8:$B8&gt;0,VLOOKUP($B8,'[1]PorEquipeHC 20aa_ddmmaaaa'!$EC$5:'[1]PorEquipeHC 20aa_ddmmaaaa'!$GS$1003,11,FALSE))</f>
        <v>115</v>
      </c>
      <c r="Q8" s="211">
        <f>IF($B8:$B8&gt;0,VLOOKUP($B8,'[1]PorEquipeHC 20aa_ddmmaaaa'!$EC$5:'[1]PorEquipeHC 20aa_ddmmaaaa'!$GS$1003,12,FALSE))</f>
        <v>127</v>
      </c>
      <c r="R8" s="211">
        <f>IF($B8:$B8&gt;0,VLOOKUP($B8,'[1]PorEquipeHC 20aa_ddmmaaaa'!$EC$5:'[1]PorEquipeHC 20aa_ddmmaaaa'!$GS$1003,13,FALSE))</f>
        <v>129</v>
      </c>
      <c r="S8" s="211">
        <f>IF($B8:$B8&gt;0,VLOOKUP($B8,'[1]PorEquipeHC 20aa_ddmmaaaa'!$EC$5:'[1]PorEquipeHC 20aa_ddmmaaaa'!$GS$1003,14,FALSE))</f>
        <v>123</v>
      </c>
      <c r="T8" s="211">
        <f>IF($B8:$B8&gt;0,VLOOKUP($B8,'[1]PorEquipeHC 20aa_ddmmaaaa'!$EC$5:'[1]PorEquipeHC 20aa_ddmmaaaa'!$GS$1003,15,FALSE))</f>
        <v>125</v>
      </c>
      <c r="U8" s="211">
        <f>IF($B8:$B8&gt;0,VLOOKUP($B8,'[1]PorEquipeHC 20aa_ddmmaaaa'!$EC$5:'[1]PorEquipeHC 20aa_ddmmaaaa'!$GS$1003,16,FALSE))</f>
        <v>110</v>
      </c>
      <c r="V8" s="211" t="b">
        <f>IF($B8:$B8&gt;0,VLOOKUP($B8,'[1]PorEquipeHC 20aa_ddmmaaaa'!$EC$5:'[1]PorEquipeHC 20aa_ddmmaaaa'!$GS$1003,17,FALSE))</f>
        <v>0</v>
      </c>
      <c r="W8" s="211" t="b">
        <f>IF($B8:$B8&gt;0,VLOOKUP($B8,'[1]PorEquipeHC 20aa_ddmmaaaa'!$EC$5:'[1]PorEquipeHC 20aa_ddmmaaaa'!$GS$1003,18,FALSE))</f>
        <v>0</v>
      </c>
      <c r="X8" s="211" t="b">
        <f>IF($B8:$B8&gt;0,VLOOKUP($B8,'[1]PorEquipeHC 20aa_ddmmaaaa'!$EC$5:'[1]PorEquipeHC 20aa_ddmmaaaa'!$GS$1003,19,FALSE))</f>
        <v>0</v>
      </c>
      <c r="Y8" s="207"/>
      <c r="Z8" s="207"/>
      <c r="AA8" s="154"/>
      <c r="AB8" s="154"/>
      <c r="AC8" s="65" t="str">
        <f>C8</f>
        <v>707</v>
      </c>
      <c r="AD8" s="65" t="str">
        <f>D8</f>
        <v>IWAMOTO HIRAKAWA</v>
      </c>
      <c r="AE8" s="65" t="str">
        <f>E8</f>
        <v>NORIE</v>
      </c>
      <c r="AF8" s="65" t="str">
        <f>F8</f>
        <v>F</v>
      </c>
      <c r="AG8" s="65" t="str">
        <f>G8</f>
        <v>06. KOK</v>
      </c>
      <c r="AH8" s="208">
        <f>H8</f>
        <v>19766</v>
      </c>
      <c r="AI8">
        <f>I8</f>
        <v>12</v>
      </c>
      <c r="AJ8" t="str">
        <f>J8</f>
        <v>C</v>
      </c>
      <c r="AK8" s="209" t="str">
        <f>K8</f>
        <v>NSR</v>
      </c>
      <c r="AL8" s="65">
        <f>L8</f>
        <v>7</v>
      </c>
      <c r="AM8" s="66" t="str">
        <f>M8</f>
        <v>X</v>
      </c>
      <c r="AN8" s="65">
        <f>N8</f>
        <v>727</v>
      </c>
      <c r="AO8" s="65">
        <f>O8</f>
        <v>127</v>
      </c>
      <c r="AP8" s="67">
        <f>IF(AO8=" "," ",(AO8-2*$AI8))</f>
        <v>103</v>
      </c>
      <c r="AQ8" s="68"/>
      <c r="AR8" s="69"/>
      <c r="AS8" s="72">
        <f>P8</f>
        <v>115</v>
      </c>
      <c r="AT8" s="67">
        <f>IF(AS8=" "," ",(AS8-2*$AI8))</f>
        <v>91</v>
      </c>
      <c r="AU8" s="68">
        <v>8</v>
      </c>
      <c r="AV8" s="69" t="s">
        <v>75</v>
      </c>
      <c r="AW8" s="72">
        <f>Q8</f>
        <v>127</v>
      </c>
      <c r="AX8" s="67">
        <f>IF(AW8=" "," ",(AW8-2*$AI8))</f>
        <v>103</v>
      </c>
      <c r="AY8" s="67"/>
      <c r="AZ8" s="65"/>
      <c r="BA8" s="67">
        <f>R8</f>
        <v>129</v>
      </c>
      <c r="BB8" s="67">
        <f>IF(BA8=" "," ",(BA8-2*$AI8))</f>
        <v>105</v>
      </c>
      <c r="BC8" s="67"/>
      <c r="BD8" s="67"/>
      <c r="BE8" s="71">
        <f>S8</f>
        <v>123</v>
      </c>
      <c r="BF8" s="67">
        <f>IF(BE8=" "," ",(BE8-2*$AI8))</f>
        <v>99</v>
      </c>
      <c r="BG8" s="67"/>
      <c r="BH8" s="67"/>
      <c r="BI8" s="72">
        <f>T8</f>
        <v>125</v>
      </c>
      <c r="BJ8" s="67">
        <f>IF(BI8=" "," ",(BI8-2*$AI8))</f>
        <v>101</v>
      </c>
      <c r="BK8" s="67"/>
      <c r="BL8" s="67"/>
      <c r="BM8" s="72">
        <f>U8</f>
        <v>110</v>
      </c>
      <c r="BN8" s="67">
        <f>IF(BM8=" "," ",(BM8-2*$AI8))</f>
        <v>86</v>
      </c>
      <c r="BO8" s="68">
        <v>5</v>
      </c>
      <c r="BP8" s="69" t="s">
        <v>72</v>
      </c>
      <c r="BQ8" s="67" t="b">
        <f>V8</f>
        <v>0</v>
      </c>
      <c r="BR8" s="67">
        <f>IF(BQ8=" "," ",(BQ8-2*$AI8))</f>
        <v>-24</v>
      </c>
      <c r="BS8" s="67"/>
      <c r="BT8" s="67"/>
      <c r="BU8" s="67" t="b">
        <f>W8</f>
        <v>0</v>
      </c>
      <c r="BV8" s="67">
        <f>IF(BU8=" "," ",(BU8-2*$AI8))</f>
        <v>-24</v>
      </c>
      <c r="BW8" s="67"/>
      <c r="BX8" s="67"/>
      <c r="BY8" s="67" t="b">
        <f>X8</f>
        <v>0</v>
      </c>
      <c r="BZ8" s="67">
        <f>IF(BY8=" "," ",(BY8-2*$AI8))</f>
        <v>-24</v>
      </c>
      <c r="CA8" s="67"/>
      <c r="CB8" s="67"/>
      <c r="CC8" s="209" t="str">
        <f>IF(AK8="Senior",AK8,"...")</f>
        <v>...</v>
      </c>
      <c r="CD8" s="65">
        <f>L8</f>
        <v>7</v>
      </c>
      <c r="CE8" s="66" t="str">
        <f>M8</f>
        <v>X</v>
      </c>
      <c r="CF8" s="73">
        <f>AQ8*AO$4+AU8*AS$4+AY8*AW$4+BC8*BA$4+BG8*BE$4+BK8*BI$4+BO8*BM$4+BS8*BQ$4+BW8*BU$4+CA8*BY$4</f>
        <v>13</v>
      </c>
      <c r="CG8" s="156"/>
      <c r="CH8" s="1"/>
      <c r="DA8" s="19"/>
      <c r="DB8" s="74"/>
      <c r="DC8" s="67" t="s">
        <v>80</v>
      </c>
      <c r="DD8" s="67" t="s">
        <v>86</v>
      </c>
      <c r="DE8" s="67" t="s">
        <v>87</v>
      </c>
      <c r="DF8" s="67" t="s">
        <v>65</v>
      </c>
      <c r="DG8" s="67" t="s">
        <v>66</v>
      </c>
      <c r="DH8" s="75">
        <v>21065</v>
      </c>
      <c r="DI8" s="67">
        <v>11</v>
      </c>
      <c r="DJ8" s="67" t="s">
        <v>78</v>
      </c>
      <c r="DK8" s="76" t="s">
        <v>69</v>
      </c>
      <c r="DL8" s="67">
        <v>4</v>
      </c>
      <c r="DM8" s="77" t="s">
        <v>70</v>
      </c>
      <c r="DN8" s="67" t="e">
        <v>#NUM!</v>
      </c>
      <c r="DO8" s="67">
        <v>121</v>
      </c>
      <c r="DP8" s="67">
        <v>99</v>
      </c>
      <c r="DQ8" s="68"/>
      <c r="DR8" s="67"/>
      <c r="DS8" s="72">
        <v>130</v>
      </c>
      <c r="DT8" s="67">
        <v>108</v>
      </c>
      <c r="DU8" s="68"/>
      <c r="DV8" s="67"/>
      <c r="DW8" s="72">
        <v>131</v>
      </c>
      <c r="DX8" s="67">
        <v>109</v>
      </c>
      <c r="DY8" s="67"/>
      <c r="DZ8" s="67"/>
      <c r="EA8" s="67">
        <v>109</v>
      </c>
      <c r="EB8" s="67">
        <v>87</v>
      </c>
      <c r="EC8" s="67">
        <v>6</v>
      </c>
      <c r="ED8" s="67" t="s">
        <v>71</v>
      </c>
      <c r="EE8" s="71" t="s">
        <v>79</v>
      </c>
      <c r="EF8" s="67" t="s">
        <v>79</v>
      </c>
      <c r="EG8" s="67"/>
      <c r="EH8" s="67"/>
      <c r="EI8" s="72" t="s">
        <v>79</v>
      </c>
      <c r="EJ8" s="67" t="s">
        <v>79</v>
      </c>
      <c r="EK8" s="67"/>
      <c r="EL8" s="67"/>
      <c r="EM8" s="72" t="s">
        <v>79</v>
      </c>
      <c r="EN8" s="67" t="s">
        <v>79</v>
      </c>
      <c r="EO8" s="67"/>
      <c r="EP8" s="67"/>
      <c r="EQ8" s="67" t="b">
        <v>0</v>
      </c>
      <c r="ER8" s="67">
        <v>-22</v>
      </c>
      <c r="ES8" s="68"/>
      <c r="ET8" s="69"/>
      <c r="EU8" s="67" t="b">
        <v>0</v>
      </c>
      <c r="EV8" s="67">
        <v>-22</v>
      </c>
      <c r="EW8" s="67"/>
      <c r="EX8" s="67"/>
      <c r="EY8" s="67" t="b">
        <v>0</v>
      </c>
      <c r="EZ8" s="67">
        <v>-22</v>
      </c>
      <c r="FA8" s="67"/>
      <c r="FB8" s="67"/>
      <c r="FC8" s="76" t="s">
        <v>73</v>
      </c>
      <c r="FD8" s="67">
        <v>4</v>
      </c>
      <c r="FE8" s="77" t="s">
        <v>70</v>
      </c>
      <c r="FF8" s="68">
        <v>6</v>
      </c>
      <c r="FG8" s="78"/>
      <c r="FH8" s="65" t="str">
        <f t="shared" si="12"/>
        <v>NSR</v>
      </c>
      <c r="FI8" s="65" t="str">
        <f t="shared" si="13"/>
        <v>M</v>
      </c>
      <c r="FJ8" s="65" t="str">
        <f t="shared" si="13"/>
        <v>01. PIE</v>
      </c>
      <c r="FK8" s="65">
        <f t="shared" si="14"/>
        <v>6</v>
      </c>
      <c r="FL8" s="79">
        <f t="shared" si="15"/>
        <v>35</v>
      </c>
      <c r="FM8" t="str">
        <f t="shared" si="16"/>
        <v>...</v>
      </c>
      <c r="FN8" t="str">
        <f t="shared" si="10"/>
        <v>...</v>
      </c>
      <c r="FO8" t="str">
        <f t="shared" si="11"/>
        <v>01. PIE</v>
      </c>
    </row>
    <row r="9" spans="1:195" ht="13.8" hidden="1" x14ac:dyDescent="0.25">
      <c r="A9" t="s">
        <v>1152</v>
      </c>
      <c r="B9" s="65" t="s">
        <v>324</v>
      </c>
      <c r="C9" s="80" t="str">
        <f>IF($B9:$B9&gt;0,VLOOKUP($B9,'[1]PorEquipeHC 20aa_ddmmaaaa'!$EC$5:'[1]PorEquipeHC 20aa_ddmmaaaa'!$GS$1003,1,FALSE))</f>
        <v>697</v>
      </c>
      <c r="D9" s="209" t="str">
        <f>IF($B9:$B9&gt;0,VLOOKUP($B9,'[1]PorEquipeHC 20aa_ddmmaaaa'!$EC$5:'[1]PorEquipeHC 20aa_ddmmaaaa'!$GS$1003,2,FALSE))</f>
        <v>YADOYA</v>
      </c>
      <c r="E9" s="209" t="str">
        <f>IF($B9:$B9&gt;0,VLOOKUP($B9,'[1]PorEquipeHC 20aa_ddmmaaaa'!$EC$5:'[1]PorEquipeHC 20aa_ddmmaaaa'!$GS$1003,3,FALSE))</f>
        <v>KITARO</v>
      </c>
      <c r="F9" s="66" t="str">
        <f>IF($B9:$B9&gt;0,VLOOKUP($B9,'[1]PorEquipeHC 20aa_ddmmaaaa'!$EC$5:'[1]PorEquipeHC 20aa_ddmmaaaa'!$GS$1003,4,FALSE))</f>
        <v>M</v>
      </c>
      <c r="G9" s="65" t="str">
        <f>IF($B9:$B9&gt;0,VLOOKUP($B9,'[1]PorEquipeHC 20aa_ddmmaaaa'!$EC$5:'[1]PorEquipeHC 20aa_ddmmaaaa'!$GS$1003,5,FALSE))</f>
        <v>07. GSP</v>
      </c>
      <c r="H9" s="210">
        <f>IF($B9:$B9&gt;0,VLOOKUP($B9,'[1]PorEquipeHC 20aa_ddmmaaaa'!$EC$5:'[1]PorEquipeHC 20aa_ddmmaaaa'!$GS$1003,6,FALSE))</f>
        <v>23259</v>
      </c>
      <c r="I9" s="80">
        <f>IF($B9:$B9&gt;0,VLOOKUP($B9,'[1]PorEquipeHC 20aa_ddmmaaaa'!$EC$5:'[1]PorEquipeHC 20aa_ddmmaaaa'!$GS$1003,7,FALSE))</f>
        <v>9</v>
      </c>
      <c r="J9" s="209" t="str">
        <f>IF($B9:$B9&gt;0,VLOOKUP($B9,'[1]PorEquipeHC 20aa_ddmmaaaa'!$EC$5:'[1]PorEquipeHC 20aa_ddmmaaaa'!$GS$1003,8,FALSE))</f>
        <v>B</v>
      </c>
      <c r="K9" s="209" t="str">
        <f>IF($B9:$B9&gt;0,VLOOKUP($B9,'[1]PorEquipeHC 20aa_ddmmaaaa'!$EC$5:'[1]PorEquipeHC 20aa_ddmmaaaa'!$GS$1003,9,FALSE))</f>
        <v>NSR</v>
      </c>
      <c r="L9" s="80">
        <f>IF($B9:$B9&gt;0,VLOOKUP($B9,'[1]PorEquipeHC 20aa_ddmmaaaa'!$EC$5:'[1]PorEquipeHC 20aa_ddmmaaaa'!$GS$1003,45,FALSE))</f>
        <v>7</v>
      </c>
      <c r="M9" s="65" t="str">
        <f>IF($B9:$B9&gt;0,VLOOKUP($B9,'[1]PorEquipeHC 20aa_ddmmaaaa'!$EC$5:'[1]PorEquipeHC 20aa_ddmmaaaa'!$GS$1003,46,FALSE))</f>
        <v>X</v>
      </c>
      <c r="N9" s="80">
        <f>IF($B9:$B9&gt;0,VLOOKUP($B9,'[1]PorEquipeHC 20aa_ddmmaaaa'!$EC$5:'[1]PorEquipeHC 20aa_ddmmaaaa'!$GS$1003,64,FALSE))</f>
        <v>686</v>
      </c>
      <c r="O9" s="211">
        <f>IF($B9:$B9&gt;0,VLOOKUP($B9,'[1]PorEquipeHC 20aa_ddmmaaaa'!$EC$5:'[1]PorEquipeHC 20aa_ddmmaaaa'!$GS$1003,10,FALSE))</f>
        <v>114</v>
      </c>
      <c r="P9" s="211">
        <f>IF($B9:$B9&gt;0,VLOOKUP($B9,'[1]PorEquipeHC 20aa_ddmmaaaa'!$EC$5:'[1]PorEquipeHC 20aa_ddmmaaaa'!$GS$1003,11,FALSE))</f>
        <v>125</v>
      </c>
      <c r="Q9" s="211">
        <f>IF($B9:$B9&gt;0,VLOOKUP($B9,'[1]PorEquipeHC 20aa_ddmmaaaa'!$EC$5:'[1]PorEquipeHC 20aa_ddmmaaaa'!$GS$1003,12,FALSE))</f>
        <v>128</v>
      </c>
      <c r="R9" s="211">
        <f>IF($B9:$B9&gt;0,VLOOKUP($B9,'[1]PorEquipeHC 20aa_ddmmaaaa'!$EC$5:'[1]PorEquipeHC 20aa_ddmmaaaa'!$GS$1003,13,FALSE))</f>
        <v>117</v>
      </c>
      <c r="S9" s="211">
        <f>IF($B9:$B9&gt;0,VLOOKUP($B9,'[1]PorEquipeHC 20aa_ddmmaaaa'!$EC$5:'[1]PorEquipeHC 20aa_ddmmaaaa'!$GS$1003,14,FALSE))</f>
        <v>117</v>
      </c>
      <c r="T9" s="211">
        <f>IF($B9:$B9&gt;0,VLOOKUP($B9,'[1]PorEquipeHC 20aa_ddmmaaaa'!$EC$5:'[1]PorEquipeHC 20aa_ddmmaaaa'!$GS$1003,15,FALSE))</f>
        <v>108</v>
      </c>
      <c r="U9" s="211">
        <f>IF($B9:$B9&gt;0,VLOOKUP($B9,'[1]PorEquipeHC 20aa_ddmmaaaa'!$EC$5:'[1]PorEquipeHC 20aa_ddmmaaaa'!$GS$1003,16,FALSE))</f>
        <v>105</v>
      </c>
      <c r="V9" s="211" t="b">
        <f>IF($B9:$B9&gt;0,VLOOKUP($B9,'[1]PorEquipeHC 20aa_ddmmaaaa'!$EC$5:'[1]PorEquipeHC 20aa_ddmmaaaa'!$GS$1003,17,FALSE))</f>
        <v>0</v>
      </c>
      <c r="W9" s="211" t="b">
        <f>IF($B9:$B9&gt;0,VLOOKUP($B9,'[1]PorEquipeHC 20aa_ddmmaaaa'!$EC$5:'[1]PorEquipeHC 20aa_ddmmaaaa'!$GS$1003,18,FALSE))</f>
        <v>0</v>
      </c>
      <c r="X9" s="211" t="b">
        <f>IF($B9:$B9&gt;0,VLOOKUP($B9,'[1]PorEquipeHC 20aa_ddmmaaaa'!$EC$5:'[1]PorEquipeHC 20aa_ddmmaaaa'!$GS$1003,19,FALSE))</f>
        <v>0</v>
      </c>
      <c r="Y9" s="207"/>
      <c r="Z9" s="207"/>
      <c r="AA9" s="154"/>
      <c r="AB9" s="154"/>
      <c r="AC9" s="65" t="str">
        <f>C9</f>
        <v>697</v>
      </c>
      <c r="AD9" s="65" t="str">
        <f>D9</f>
        <v>YADOYA</v>
      </c>
      <c r="AE9" s="65" t="str">
        <f>E9</f>
        <v>KITARO</v>
      </c>
      <c r="AF9" s="65" t="str">
        <f>F9</f>
        <v>M</v>
      </c>
      <c r="AG9" s="65" t="str">
        <f>G9</f>
        <v>07. GSP</v>
      </c>
      <c r="AH9" s="208">
        <f>H9</f>
        <v>23259</v>
      </c>
      <c r="AI9">
        <f>I9</f>
        <v>9</v>
      </c>
      <c r="AJ9" t="str">
        <f>J9</f>
        <v>B</v>
      </c>
      <c r="AK9" s="209" t="str">
        <f>K9</f>
        <v>NSR</v>
      </c>
      <c r="AL9" s="65">
        <f>L9</f>
        <v>7</v>
      </c>
      <c r="AM9" s="66" t="str">
        <f>M9</f>
        <v>X</v>
      </c>
      <c r="AN9" s="65">
        <f>N9</f>
        <v>686</v>
      </c>
      <c r="AO9" s="65">
        <f>O9</f>
        <v>114</v>
      </c>
      <c r="AP9" s="67">
        <f>IF(AO9=" "," ",(AO9-2*$AI9))</f>
        <v>96</v>
      </c>
      <c r="AQ9" s="68"/>
      <c r="AR9" s="69"/>
      <c r="AS9" s="72">
        <f>P9</f>
        <v>125</v>
      </c>
      <c r="AT9" s="67">
        <f>IF(AS9=" "," ",(AS9-2*$AI9))</f>
        <v>107</v>
      </c>
      <c r="AU9" s="65"/>
      <c r="AV9" s="67"/>
      <c r="AW9" s="72">
        <f>Q9</f>
        <v>128</v>
      </c>
      <c r="AX9" s="67">
        <f>IF(AW9=" "," ",(AW9-2*$AI9))</f>
        <v>110</v>
      </c>
      <c r="AY9" s="67"/>
      <c r="AZ9" s="65"/>
      <c r="BA9" s="67">
        <f>R9</f>
        <v>117</v>
      </c>
      <c r="BB9" s="67">
        <f>IF(BA9=" "," ",(BA9-2*$AI9))</f>
        <v>99</v>
      </c>
      <c r="BC9" s="67"/>
      <c r="BD9" s="67"/>
      <c r="BE9" s="71">
        <f>S9</f>
        <v>117</v>
      </c>
      <c r="BF9" s="67">
        <f>IF(BE9=" "," ",(BE9-2*$AI9))</f>
        <v>99</v>
      </c>
      <c r="BG9" s="67"/>
      <c r="BH9" s="67"/>
      <c r="BI9" s="72">
        <f>T9</f>
        <v>108</v>
      </c>
      <c r="BJ9" s="67">
        <f>IF(BI9=" "," ",(BI9-2*$AI9))</f>
        <v>90</v>
      </c>
      <c r="BK9" s="68">
        <v>8</v>
      </c>
      <c r="BL9" s="69" t="s">
        <v>75</v>
      </c>
      <c r="BM9" s="72">
        <f>U9</f>
        <v>105</v>
      </c>
      <c r="BN9" s="67">
        <f>IF(BM9=" "," ",(BM9-2*$AI9))</f>
        <v>87</v>
      </c>
      <c r="BO9" s="68">
        <v>4</v>
      </c>
      <c r="BP9" s="69" t="s">
        <v>89</v>
      </c>
      <c r="BQ9" s="67" t="b">
        <f>V9</f>
        <v>0</v>
      </c>
      <c r="BR9" s="67">
        <f>IF(BQ9=" "," ",(BQ9-2*$AI9))</f>
        <v>-18</v>
      </c>
      <c r="BS9" s="67"/>
      <c r="BT9" s="67"/>
      <c r="BU9" s="67" t="b">
        <f>W9</f>
        <v>0</v>
      </c>
      <c r="BV9" s="67">
        <f>IF(BU9=" "," ",(BU9-2*$AI9))</f>
        <v>-18</v>
      </c>
      <c r="BW9" s="67"/>
      <c r="BX9" s="67"/>
      <c r="BY9" s="67" t="b">
        <f>X9</f>
        <v>0</v>
      </c>
      <c r="BZ9" s="67">
        <f>IF(BY9=" "," ",(BY9-2*$AI9))</f>
        <v>-18</v>
      </c>
      <c r="CA9" s="67"/>
      <c r="CB9" s="67"/>
      <c r="CC9" s="209" t="str">
        <f>IF(AK9="Senior",AK9,"...")</f>
        <v>...</v>
      </c>
      <c r="CD9" s="65">
        <f>L9</f>
        <v>7</v>
      </c>
      <c r="CE9" s="66" t="str">
        <f>M9</f>
        <v>X</v>
      </c>
      <c r="CF9" s="73">
        <f>AQ9*AO$4+AU9*AS$4+AY9*AW$4+BC9*BA$4+BG9*BE$4+BK9*BI$4+BO9*BM$4+BS9*BQ$4+BW9*BU$4+CA9*BY$4</f>
        <v>12</v>
      </c>
      <c r="CG9" s="156"/>
      <c r="CH9" s="1"/>
      <c r="DA9" s="19"/>
      <c r="DB9" s="74"/>
      <c r="DC9" s="67" t="s">
        <v>88</v>
      </c>
      <c r="DD9" s="67" t="s">
        <v>90</v>
      </c>
      <c r="DE9" s="67" t="s">
        <v>91</v>
      </c>
      <c r="DF9" s="67" t="s">
        <v>83</v>
      </c>
      <c r="DG9" s="67" t="s">
        <v>66</v>
      </c>
      <c r="DH9" s="75">
        <v>21828</v>
      </c>
      <c r="DI9" s="67">
        <v>12</v>
      </c>
      <c r="DJ9" s="67" t="s">
        <v>78</v>
      </c>
      <c r="DK9" s="76" t="s">
        <v>69</v>
      </c>
      <c r="DL9" s="67">
        <v>5</v>
      </c>
      <c r="DM9" s="77" t="s">
        <v>70</v>
      </c>
      <c r="DN9" s="67" t="e">
        <v>#NUM!</v>
      </c>
      <c r="DO9" s="67">
        <v>127</v>
      </c>
      <c r="DP9" s="67">
        <v>103</v>
      </c>
      <c r="DQ9" s="68"/>
      <c r="DR9" s="67"/>
      <c r="DS9" s="72">
        <v>130</v>
      </c>
      <c r="DT9" s="67">
        <v>106</v>
      </c>
      <c r="DU9" s="68"/>
      <c r="DV9" s="67"/>
      <c r="DW9" s="72">
        <v>126</v>
      </c>
      <c r="DX9" s="67">
        <v>102</v>
      </c>
      <c r="DY9" s="67"/>
      <c r="DZ9" s="67"/>
      <c r="EA9" s="67">
        <v>113</v>
      </c>
      <c r="EB9" s="67">
        <v>89</v>
      </c>
      <c r="EC9" s="67">
        <v>3.5</v>
      </c>
      <c r="ED9" s="67" t="s">
        <v>89</v>
      </c>
      <c r="EE9" s="71">
        <v>130</v>
      </c>
      <c r="EF9" s="67">
        <v>106</v>
      </c>
      <c r="EG9" s="67"/>
      <c r="EH9" s="67"/>
      <c r="EI9" s="72" t="s">
        <v>79</v>
      </c>
      <c r="EJ9" s="67" t="s">
        <v>79</v>
      </c>
      <c r="EK9" s="67"/>
      <c r="EL9" s="67"/>
      <c r="EM9" s="72" t="s">
        <v>79</v>
      </c>
      <c r="EN9" s="67" t="s">
        <v>79</v>
      </c>
      <c r="EO9" s="67"/>
      <c r="EP9" s="67"/>
      <c r="EQ9" s="67" t="b">
        <v>0</v>
      </c>
      <c r="ER9" s="67">
        <v>-24</v>
      </c>
      <c r="ES9" s="67"/>
      <c r="ET9" s="67"/>
      <c r="EU9" s="67" t="b">
        <v>0</v>
      </c>
      <c r="EV9" s="67">
        <v>-24</v>
      </c>
      <c r="EW9" s="67"/>
      <c r="EX9" s="67"/>
      <c r="EY9" s="67" t="b">
        <v>0</v>
      </c>
      <c r="EZ9" s="67">
        <v>-24</v>
      </c>
      <c r="FA9" s="67"/>
      <c r="FB9" s="67"/>
      <c r="FC9" s="76" t="s">
        <v>73</v>
      </c>
      <c r="FD9" s="67">
        <v>5</v>
      </c>
      <c r="FE9" s="77" t="s">
        <v>70</v>
      </c>
      <c r="FF9" s="68">
        <v>3.5</v>
      </c>
      <c r="FG9" s="78"/>
      <c r="FH9" s="65" t="str">
        <f t="shared" si="12"/>
        <v>NSR</v>
      </c>
      <c r="FI9" s="65" t="str">
        <f t="shared" si="13"/>
        <v>F</v>
      </c>
      <c r="FJ9" s="65" t="str">
        <f t="shared" si="13"/>
        <v>01. PIE</v>
      </c>
      <c r="FK9" s="65">
        <f t="shared" si="14"/>
        <v>3.5</v>
      </c>
      <c r="FL9" s="79">
        <f t="shared" si="15"/>
        <v>38.5</v>
      </c>
      <c r="FM9" t="str">
        <f t="shared" si="16"/>
        <v>...</v>
      </c>
      <c r="FN9" t="str">
        <f t="shared" si="10"/>
        <v>...</v>
      </c>
      <c r="FO9" t="str">
        <f t="shared" si="11"/>
        <v>01. PIE</v>
      </c>
    </row>
    <row r="10" spans="1:195" ht="13.8" hidden="1" x14ac:dyDescent="0.25">
      <c r="A10" t="s">
        <v>1152</v>
      </c>
      <c r="B10" s="201" t="s">
        <v>621</v>
      </c>
      <c r="C10" s="80" t="str">
        <f>IF($B10:$B10&gt;0,VLOOKUP($B10,'[1]PorEquipeHC 20aa_ddmmaaaa'!$EC$5:'[1]PorEquipeHC 20aa_ddmmaaaa'!$GS$1003,1,FALSE))</f>
        <v>729</v>
      </c>
      <c r="D10" s="209" t="str">
        <f>IF($B10:$B10&gt;0,VLOOKUP($B10,'[1]PorEquipeHC 20aa_ddmmaaaa'!$EC$5:'[1]PorEquipeHC 20aa_ddmmaaaa'!$GS$1003,2,FALSE))</f>
        <v>SAKAKURA</v>
      </c>
      <c r="E10" s="209" t="str">
        <f>IF($B10:$B10&gt;0,VLOOKUP($B10,'[1]PorEquipeHC 20aa_ddmmaaaa'!$EC$5:'[1]PorEquipeHC 20aa_ddmmaaaa'!$GS$1003,3,FALSE))</f>
        <v>TAKEO</v>
      </c>
      <c r="F10" s="66" t="str">
        <f>IF($B10:$B10&gt;0,VLOOKUP($B10,'[1]PorEquipeHC 20aa_ddmmaaaa'!$EC$5:'[1]PorEquipeHC 20aa_ddmmaaaa'!$GS$1003,4,FALSE))</f>
        <v>M</v>
      </c>
      <c r="G10" s="65" t="str">
        <f>IF($B10:$B10&gt;0,VLOOKUP($B10,'[1]PorEquipeHC 20aa_ddmmaaaa'!$EC$5:'[1]PorEquipeHC 20aa_ddmmaaaa'!$GS$1003,5,FALSE))</f>
        <v>07. GSP</v>
      </c>
      <c r="H10" s="210">
        <f>IF($B10:$B10&gt;0,VLOOKUP($B10,'[1]PorEquipeHC 20aa_ddmmaaaa'!$EC$5:'[1]PorEquipeHC 20aa_ddmmaaaa'!$GS$1003,6,FALSE))</f>
        <v>18490</v>
      </c>
      <c r="I10" s="80">
        <f>IF($B10:$B10&gt;0,VLOOKUP($B10,'[1]PorEquipeHC 20aa_ddmmaaaa'!$EC$5:'[1]PorEquipeHC 20aa_ddmmaaaa'!$GS$1003,7,FALSE))</f>
        <v>12</v>
      </c>
      <c r="J10" s="209" t="str">
        <f>IF($B10:$B10&gt;0,VLOOKUP($B10,'[1]PorEquipeHC 20aa_ddmmaaaa'!$EC$5:'[1]PorEquipeHC 20aa_ddmmaaaa'!$GS$1003,8,FALSE))</f>
        <v>C</v>
      </c>
      <c r="K10" s="209" t="str">
        <f>IF($B10:$B10&gt;0,VLOOKUP($B10,'[1]PorEquipeHC 20aa_ddmmaaaa'!$EC$5:'[1]PorEquipeHC 20aa_ddmmaaaa'!$GS$1003,9,FALSE))</f>
        <v>SR</v>
      </c>
      <c r="L10" s="80">
        <f>IF($B10:$B10&gt;0,VLOOKUP($B10,'[1]PorEquipeHC 20aa_ddmmaaaa'!$EC$5:'[1]PorEquipeHC 20aa_ddmmaaaa'!$GS$1003,45,FALSE))</f>
        <v>1</v>
      </c>
      <c r="M10" s="65" t="str">
        <f>IF($B10:$B10&gt;0,VLOOKUP($B10,'[1]PorEquipeHC 20aa_ddmmaaaa'!$EC$5:'[1]PorEquipeHC 20aa_ddmmaaaa'!$GS$1003,46,FALSE))</f>
        <v>X</v>
      </c>
      <c r="N10" s="80" t="e">
        <f>IF($B10:$B10&gt;0,VLOOKUP($B10,'[1]PorEquipeHC 20aa_ddmmaaaa'!$EC$5:'[1]PorEquipeHC 20aa_ddmmaaaa'!$GS$1003,64,FALSE))</f>
        <v>#NUM!</v>
      </c>
      <c r="O10" s="211" t="str">
        <f>IF($B10:$B10&gt;0,VLOOKUP($B10,'[1]PorEquipeHC 20aa_ddmmaaaa'!$EC$5:'[1]PorEquipeHC 20aa_ddmmaaaa'!$GS$1003,10,FALSE))</f>
        <v xml:space="preserve"> </v>
      </c>
      <c r="P10" s="211" t="str">
        <f>IF($B10:$B10&gt;0,VLOOKUP($B10,'[1]PorEquipeHC 20aa_ddmmaaaa'!$EC$5:'[1]PorEquipeHC 20aa_ddmmaaaa'!$GS$1003,11,FALSE))</f>
        <v xml:space="preserve"> </v>
      </c>
      <c r="Q10" s="211" t="str">
        <f>IF($B10:$B10&gt;0,VLOOKUP($B10,'[1]PorEquipeHC 20aa_ddmmaaaa'!$EC$5:'[1]PorEquipeHC 20aa_ddmmaaaa'!$GS$1003,12,FALSE))</f>
        <v xml:space="preserve"> </v>
      </c>
      <c r="R10" s="211" t="str">
        <f>IF($B10:$B10&gt;0,VLOOKUP($B10,'[1]PorEquipeHC 20aa_ddmmaaaa'!$EC$5:'[1]PorEquipeHC 20aa_ddmmaaaa'!$GS$1003,13,FALSE))</f>
        <v xml:space="preserve"> </v>
      </c>
      <c r="S10" s="211" t="str">
        <f>IF($B10:$B10&gt;0,VLOOKUP($B10,'[1]PorEquipeHC 20aa_ddmmaaaa'!$EC$5:'[1]PorEquipeHC 20aa_ddmmaaaa'!$GS$1003,14,FALSE))</f>
        <v xml:space="preserve"> </v>
      </c>
      <c r="T10" s="211" t="str">
        <f>IF($B10:$B10&gt;0,VLOOKUP($B10,'[1]PorEquipeHC 20aa_ddmmaaaa'!$EC$5:'[1]PorEquipeHC 20aa_ddmmaaaa'!$GS$1003,15,FALSE))</f>
        <v xml:space="preserve"> </v>
      </c>
      <c r="U10" s="211">
        <f>IF($B10:$B10&gt;0,VLOOKUP($B10,'[1]PorEquipeHC 20aa_ddmmaaaa'!$EC$5:'[1]PorEquipeHC 20aa_ddmmaaaa'!$GS$1003,16,FALSE))</f>
        <v>111</v>
      </c>
      <c r="V10" s="211" t="b">
        <f>IF($B10:$B10&gt;0,VLOOKUP($B10,'[1]PorEquipeHC 20aa_ddmmaaaa'!$EC$5:'[1]PorEquipeHC 20aa_ddmmaaaa'!$GS$1003,17,FALSE))</f>
        <v>0</v>
      </c>
      <c r="W10" s="211" t="b">
        <f>IF($B10:$B10&gt;0,VLOOKUP($B10,'[1]PorEquipeHC 20aa_ddmmaaaa'!$EC$5:'[1]PorEquipeHC 20aa_ddmmaaaa'!$GS$1003,18,FALSE))</f>
        <v>0</v>
      </c>
      <c r="X10" s="211" t="b">
        <f>IF($B10:$B10&gt;0,VLOOKUP($B10,'[1]PorEquipeHC 20aa_ddmmaaaa'!$EC$5:'[1]PorEquipeHC 20aa_ddmmaaaa'!$GS$1003,19,FALSE))</f>
        <v>0</v>
      </c>
      <c r="Y10" s="207"/>
      <c r="Z10" s="207"/>
      <c r="AA10" s="154"/>
      <c r="AB10" s="154"/>
      <c r="AC10" s="65" t="str">
        <f>C10</f>
        <v>729</v>
      </c>
      <c r="AD10" s="65" t="str">
        <f>D10</f>
        <v>SAKAKURA</v>
      </c>
      <c r="AE10" s="65" t="str">
        <f>E10</f>
        <v>TAKEO</v>
      </c>
      <c r="AF10" s="65" t="str">
        <f>F10</f>
        <v>M</v>
      </c>
      <c r="AG10" s="65" t="str">
        <f>G10</f>
        <v>07. GSP</v>
      </c>
      <c r="AH10" s="208">
        <f>H10</f>
        <v>18490</v>
      </c>
      <c r="AI10">
        <f>I10</f>
        <v>12</v>
      </c>
      <c r="AJ10" t="str">
        <f>J10</f>
        <v>C</v>
      </c>
      <c r="AK10" s="209" t="str">
        <f>K10</f>
        <v>SR</v>
      </c>
      <c r="AL10" s="65">
        <f>L10</f>
        <v>1</v>
      </c>
      <c r="AM10" s="66" t="str">
        <f>M10</f>
        <v>X</v>
      </c>
      <c r="AN10" s="65" t="e">
        <f>N10</f>
        <v>#NUM!</v>
      </c>
      <c r="AO10" s="65" t="str">
        <f>O10</f>
        <v xml:space="preserve"> </v>
      </c>
      <c r="AP10" s="67" t="str">
        <f>IF(AO10=" "," ",(AO10-2*$AI10))</f>
        <v xml:space="preserve"> </v>
      </c>
      <c r="AQ10" s="68"/>
      <c r="AR10" s="69"/>
      <c r="AS10" s="72" t="str">
        <f>P10</f>
        <v xml:space="preserve"> </v>
      </c>
      <c r="AT10" s="67" t="str">
        <f>IF(AS10=" "," ",(AS10-2*$AI10))</f>
        <v xml:space="preserve"> </v>
      </c>
      <c r="AU10" s="65"/>
      <c r="AV10" s="67"/>
      <c r="AW10" s="72" t="str">
        <f>Q10</f>
        <v xml:space="preserve"> </v>
      </c>
      <c r="AX10" s="67" t="str">
        <f>IF(AW10=" "," ",(AW10-2*$AI10))</f>
        <v xml:space="preserve"> </v>
      </c>
      <c r="AY10" s="67"/>
      <c r="AZ10" s="65"/>
      <c r="BA10" s="67" t="str">
        <f>R10</f>
        <v xml:space="preserve"> </v>
      </c>
      <c r="BB10" s="67" t="str">
        <f>IF(BA10=" "," ",(BA10-2*$AI10))</f>
        <v xml:space="preserve"> </v>
      </c>
      <c r="BC10" s="67"/>
      <c r="BD10" s="67"/>
      <c r="BE10" s="71" t="str">
        <f>S10</f>
        <v xml:space="preserve"> </v>
      </c>
      <c r="BF10" s="67" t="str">
        <f>IF(BE10=" "," ",(BE10-2*$AI10))</f>
        <v xml:space="preserve"> </v>
      </c>
      <c r="BG10" s="67"/>
      <c r="BH10" s="67"/>
      <c r="BI10" s="72" t="str">
        <f>T10</f>
        <v xml:space="preserve"> </v>
      </c>
      <c r="BJ10" s="67" t="str">
        <f>IF(BI10=" "," ",(BI10-2*$AI10))</f>
        <v xml:space="preserve"> </v>
      </c>
      <c r="BK10" s="67"/>
      <c r="BL10" s="67"/>
      <c r="BM10" s="72">
        <f>U10</f>
        <v>111</v>
      </c>
      <c r="BN10" s="67">
        <f>IF(BM10=" "," ",(BM10-2*$AI10))</f>
        <v>87</v>
      </c>
      <c r="BO10" s="68">
        <v>3</v>
      </c>
      <c r="BP10" s="69" t="s">
        <v>94</v>
      </c>
      <c r="BQ10" s="67" t="b">
        <f>V10</f>
        <v>0</v>
      </c>
      <c r="BR10" s="67">
        <f>IF(BQ10=" "," ",(BQ10-2*$AI10))</f>
        <v>-24</v>
      </c>
      <c r="BS10" s="67"/>
      <c r="BT10" s="67"/>
      <c r="BU10" s="67" t="b">
        <f>W10</f>
        <v>0</v>
      </c>
      <c r="BV10" s="67">
        <f>IF(BU10=" "," ",(BU10-2*$AI10))</f>
        <v>-24</v>
      </c>
      <c r="BW10" s="67"/>
      <c r="BX10" s="67"/>
      <c r="BY10" s="67" t="b">
        <f>X10</f>
        <v>0</v>
      </c>
      <c r="BZ10" s="67">
        <f>IF(BY10=" "," ",(BY10-2*$AI10))</f>
        <v>-24</v>
      </c>
      <c r="CA10" s="67"/>
      <c r="CB10" s="67"/>
      <c r="CC10" s="209" t="str">
        <f>IF(AK10="Senior",AK10,"...")</f>
        <v>...</v>
      </c>
      <c r="CD10" s="65">
        <f>L10</f>
        <v>1</v>
      </c>
      <c r="CE10" s="66" t="str">
        <f>M10</f>
        <v>X</v>
      </c>
      <c r="CF10" s="73">
        <f>AQ10*AO$4+AU10*AS$4+AY10*AW$4+BC10*BA$4+BG10*BE$4+BK10*BI$4+BO10*BM$4+BS10*BQ$4+BW10*BU$4+CA10*BY$4</f>
        <v>3</v>
      </c>
      <c r="CG10" s="156"/>
      <c r="CH10" s="1"/>
      <c r="DA10" s="19"/>
      <c r="DB10" s="74"/>
      <c r="DC10" s="67" t="s">
        <v>95</v>
      </c>
      <c r="DD10" s="67" t="s">
        <v>96</v>
      </c>
      <c r="DE10" s="67" t="s">
        <v>97</v>
      </c>
      <c r="DF10" s="67" t="s">
        <v>65</v>
      </c>
      <c r="DG10" s="67" t="s">
        <v>66</v>
      </c>
      <c r="DH10" s="75">
        <v>24985</v>
      </c>
      <c r="DI10" s="67">
        <v>4</v>
      </c>
      <c r="DJ10" s="67" t="s">
        <v>68</v>
      </c>
      <c r="DK10" s="76" t="s">
        <v>69</v>
      </c>
      <c r="DL10" s="67">
        <v>7</v>
      </c>
      <c r="DM10" s="77" t="s">
        <v>70</v>
      </c>
      <c r="DN10" s="67">
        <v>636</v>
      </c>
      <c r="DO10" s="67">
        <v>97</v>
      </c>
      <c r="DP10" s="67">
        <v>89</v>
      </c>
      <c r="DQ10" s="68">
        <v>3</v>
      </c>
      <c r="DR10" s="67" t="s">
        <v>94</v>
      </c>
      <c r="DS10" s="72">
        <v>107</v>
      </c>
      <c r="DT10" s="67">
        <v>99</v>
      </c>
      <c r="DU10" s="68"/>
      <c r="DV10" s="67"/>
      <c r="DW10" s="72">
        <v>109</v>
      </c>
      <c r="DX10" s="67">
        <v>101</v>
      </c>
      <c r="DY10" s="68"/>
      <c r="DZ10" s="69"/>
      <c r="EA10" s="67">
        <v>104</v>
      </c>
      <c r="EB10" s="67">
        <v>96</v>
      </c>
      <c r="EC10" s="67"/>
      <c r="ED10" s="67"/>
      <c r="EE10" s="71">
        <v>112</v>
      </c>
      <c r="EF10" s="67">
        <v>104</v>
      </c>
      <c r="EG10" s="67"/>
      <c r="EH10" s="67"/>
      <c r="EI10" s="72">
        <v>123</v>
      </c>
      <c r="EJ10" s="67">
        <v>115</v>
      </c>
      <c r="EK10" s="67"/>
      <c r="EL10" s="67"/>
      <c r="EM10" s="72">
        <v>107</v>
      </c>
      <c r="EN10" s="67">
        <v>99</v>
      </c>
      <c r="EO10" s="67"/>
      <c r="EP10" s="67"/>
      <c r="EQ10" s="67" t="b">
        <v>0</v>
      </c>
      <c r="ER10" s="67">
        <v>-8</v>
      </c>
      <c r="ES10" s="67"/>
      <c r="ET10" s="67"/>
      <c r="EU10" s="67" t="b">
        <v>0</v>
      </c>
      <c r="EV10" s="67">
        <v>-8</v>
      </c>
      <c r="EW10" s="67"/>
      <c r="EX10" s="67"/>
      <c r="EY10" s="67" t="b">
        <v>0</v>
      </c>
      <c r="EZ10" s="67">
        <v>-8</v>
      </c>
      <c r="FA10" s="67"/>
      <c r="FB10" s="67"/>
      <c r="FC10" s="76" t="s">
        <v>73</v>
      </c>
      <c r="FD10" s="67">
        <v>7</v>
      </c>
      <c r="FE10" s="77" t="s">
        <v>70</v>
      </c>
      <c r="FF10" s="68">
        <v>3</v>
      </c>
      <c r="FG10" s="78"/>
      <c r="FH10" s="65" t="str">
        <f t="shared" si="12"/>
        <v>NSR</v>
      </c>
      <c r="FI10" s="65" t="str">
        <f t="shared" si="13"/>
        <v>M</v>
      </c>
      <c r="FJ10" s="65" t="str">
        <f t="shared" si="13"/>
        <v>01. PIE</v>
      </c>
      <c r="FK10" s="65">
        <f t="shared" si="14"/>
        <v>3</v>
      </c>
      <c r="FL10" s="79">
        <f t="shared" si="15"/>
        <v>41.5</v>
      </c>
      <c r="FM10" t="str">
        <f t="shared" si="16"/>
        <v>...</v>
      </c>
      <c r="FN10" t="str">
        <f t="shared" si="10"/>
        <v>...</v>
      </c>
      <c r="FO10" t="str">
        <f t="shared" si="11"/>
        <v>01. PIE</v>
      </c>
    </row>
    <row r="11" spans="1:195" ht="13.8" hidden="1" x14ac:dyDescent="0.25">
      <c r="A11" t="s">
        <v>1152</v>
      </c>
      <c r="B11" s="201" t="s">
        <v>103</v>
      </c>
      <c r="C11" s="80" t="str">
        <f>IF($B11:$B11&gt;0,VLOOKUP($B11,'[1]PorEquipeHC 20aa_ddmmaaaa'!$EC$5:'[1]PorEquipeHC 20aa_ddmmaaaa'!$GS$1003,1,FALSE))</f>
        <v>903</v>
      </c>
      <c r="D11" s="209" t="str">
        <f>IF($B11:$B11&gt;0,VLOOKUP($B11,'[1]PorEquipeHC 20aa_ddmmaaaa'!$EC$5:'[1]PorEquipeHC 20aa_ddmmaaaa'!$GS$1003,2,FALSE))</f>
        <v>NAGATA</v>
      </c>
      <c r="E11" s="209" t="str">
        <f>IF($B11:$B11&gt;0,VLOOKUP($B11,'[1]PorEquipeHC 20aa_ddmmaaaa'!$EC$5:'[1]PorEquipeHC 20aa_ddmmaaaa'!$GS$1003,3,FALSE))</f>
        <v>AROLDO KOJI</v>
      </c>
      <c r="F11" s="66" t="str">
        <f>IF($B11:$B11&gt;0,VLOOKUP($B11,'[1]PorEquipeHC 20aa_ddmmaaaa'!$EC$5:'[1]PorEquipeHC 20aa_ddmmaaaa'!$GS$1003,4,FALSE))</f>
        <v>M</v>
      </c>
      <c r="G11" s="65" t="str">
        <f>IF($B11:$B11&gt;0,VLOOKUP($B11,'[1]PorEquipeHC 20aa_ddmmaaaa'!$EC$5:'[1]PorEquipeHC 20aa_ddmmaaaa'!$GS$1003,5,FALSE))</f>
        <v>12. COO</v>
      </c>
      <c r="H11" s="210">
        <f>IF($B11:$B11&gt;0,VLOOKUP($B11,'[1]PorEquipeHC 20aa_ddmmaaaa'!$EC$5:'[1]PorEquipeHC 20aa_ddmmaaaa'!$GS$1003,6,FALSE))</f>
        <v>27807</v>
      </c>
      <c r="I11" s="80">
        <f>IF($B11:$B11&gt;0,VLOOKUP($B11,'[1]PorEquipeHC 20aa_ddmmaaaa'!$EC$5:'[1]PorEquipeHC 20aa_ddmmaaaa'!$GS$1003,7,FALSE))</f>
        <v>5</v>
      </c>
      <c r="J11" s="209" t="str">
        <f>IF($B11:$B11&gt;0,VLOOKUP($B11,'[1]PorEquipeHC 20aa_ddmmaaaa'!$EC$5:'[1]PorEquipeHC 20aa_ddmmaaaa'!$GS$1003,8,FALSE))</f>
        <v>A</v>
      </c>
      <c r="K11" s="209" t="str">
        <f>IF($B11:$B11&gt;0,VLOOKUP($B11,'[1]PorEquipeHC 20aa_ddmmaaaa'!$EC$5:'[1]PorEquipeHC 20aa_ddmmaaaa'!$GS$1003,9,FALSE))</f>
        <v>NSR</v>
      </c>
      <c r="L11" s="80">
        <f>IF($B11:$B11&gt;0,VLOOKUP($B11,'[1]PorEquipeHC 20aa_ddmmaaaa'!$EC$5:'[1]PorEquipeHC 20aa_ddmmaaaa'!$GS$1003,45,FALSE))</f>
        <v>7</v>
      </c>
      <c r="M11" s="65" t="str">
        <f>IF($B11:$B11&gt;0,VLOOKUP($B11,'[1]PorEquipeHC 20aa_ddmmaaaa'!$EC$5:'[1]PorEquipeHC 20aa_ddmmaaaa'!$GS$1003,46,FALSE))</f>
        <v>X</v>
      </c>
      <c r="N11" s="80">
        <f>IF($B11:$B11&gt;0,VLOOKUP($B11,'[1]PorEquipeHC 20aa_ddmmaaaa'!$EC$5:'[1]PorEquipeHC 20aa_ddmmaaaa'!$GS$1003,64,FALSE))</f>
        <v>625</v>
      </c>
      <c r="O11" s="211">
        <f>IF($B11:$B11&gt;0,VLOOKUP($B11,'[1]PorEquipeHC 20aa_ddmmaaaa'!$EC$5:'[1]PorEquipeHC 20aa_ddmmaaaa'!$GS$1003,10,FALSE))</f>
        <v>110</v>
      </c>
      <c r="P11" s="211">
        <f>IF($B11:$B11&gt;0,VLOOKUP($B11,'[1]PorEquipeHC 20aa_ddmmaaaa'!$EC$5:'[1]PorEquipeHC 20aa_ddmmaaaa'!$GS$1003,11,FALSE))</f>
        <v>121</v>
      </c>
      <c r="Q11" s="211">
        <f>IF($B11:$B11&gt;0,VLOOKUP($B11,'[1]PorEquipeHC 20aa_ddmmaaaa'!$EC$5:'[1]PorEquipeHC 20aa_ddmmaaaa'!$GS$1003,12,FALSE))</f>
        <v>100</v>
      </c>
      <c r="R11" s="211">
        <f>IF($B11:$B11&gt;0,VLOOKUP($B11,'[1]PorEquipeHC 20aa_ddmmaaaa'!$EC$5:'[1]PorEquipeHC 20aa_ddmmaaaa'!$GS$1003,13,FALSE))</f>
        <v>100</v>
      </c>
      <c r="S11" s="211">
        <f>IF($B11:$B11&gt;0,VLOOKUP($B11,'[1]PorEquipeHC 20aa_ddmmaaaa'!$EC$5:'[1]PorEquipeHC 20aa_ddmmaaaa'!$GS$1003,14,FALSE))</f>
        <v>103</v>
      </c>
      <c r="T11" s="211">
        <f>IF($B11:$B11&gt;0,VLOOKUP($B11,'[1]PorEquipeHC 20aa_ddmmaaaa'!$EC$5:'[1]PorEquipeHC 20aa_ddmmaaaa'!$GS$1003,15,FALSE))</f>
        <v>114</v>
      </c>
      <c r="U11" s="211">
        <f>IF($B11:$B11&gt;0,VLOOKUP($B11,'[1]PorEquipeHC 20aa_ddmmaaaa'!$EC$5:'[1]PorEquipeHC 20aa_ddmmaaaa'!$GS$1003,16,FALSE))</f>
        <v>98</v>
      </c>
      <c r="V11" s="211" t="b">
        <f>IF($B11:$B11&gt;0,VLOOKUP($B11,'[1]PorEquipeHC 20aa_ddmmaaaa'!$EC$5:'[1]PorEquipeHC 20aa_ddmmaaaa'!$GS$1003,17,FALSE))</f>
        <v>0</v>
      </c>
      <c r="W11" s="211" t="b">
        <f>IF($B11:$B11&gt;0,VLOOKUP($B11,'[1]PorEquipeHC 20aa_ddmmaaaa'!$EC$5:'[1]PorEquipeHC 20aa_ddmmaaaa'!$GS$1003,18,FALSE))</f>
        <v>0</v>
      </c>
      <c r="X11" s="211" t="b">
        <f>IF($B11:$B11&gt;0,VLOOKUP($B11,'[1]PorEquipeHC 20aa_ddmmaaaa'!$EC$5:'[1]PorEquipeHC 20aa_ddmmaaaa'!$GS$1003,19,FALSE))</f>
        <v>0</v>
      </c>
      <c r="Y11" s="207"/>
      <c r="Z11" s="207"/>
      <c r="AA11" s="154"/>
      <c r="AB11" s="154"/>
      <c r="AC11" s="65" t="str">
        <f>C11</f>
        <v>903</v>
      </c>
      <c r="AD11" s="65" t="str">
        <f>D11</f>
        <v>NAGATA</v>
      </c>
      <c r="AE11" s="65" t="str">
        <f>E11</f>
        <v>AROLDO KOJI</v>
      </c>
      <c r="AF11" s="65" t="str">
        <f>F11</f>
        <v>M</v>
      </c>
      <c r="AG11" s="65" t="str">
        <f>G11</f>
        <v>12. COO</v>
      </c>
      <c r="AH11" s="208">
        <f>H11</f>
        <v>27807</v>
      </c>
      <c r="AI11">
        <f>I11</f>
        <v>5</v>
      </c>
      <c r="AJ11" t="str">
        <f>J11</f>
        <v>A</v>
      </c>
      <c r="AK11" s="209" t="str">
        <f>K11</f>
        <v>NSR</v>
      </c>
      <c r="AL11" s="65">
        <f>L11</f>
        <v>7</v>
      </c>
      <c r="AM11" s="66" t="str">
        <f>M11</f>
        <v>X</v>
      </c>
      <c r="AN11" s="65">
        <f>N11</f>
        <v>625</v>
      </c>
      <c r="AO11" s="65">
        <f>O11</f>
        <v>110</v>
      </c>
      <c r="AP11" s="67">
        <f>IF(AO11=" "," ",(AO11-2*$AI11))</f>
        <v>100</v>
      </c>
      <c r="AQ11" s="68"/>
      <c r="AR11" s="69"/>
      <c r="AS11" s="72">
        <f>P11</f>
        <v>121</v>
      </c>
      <c r="AT11" s="67">
        <f>IF(AS11=" "," ",(AS11-2*$AI11))</f>
        <v>111</v>
      </c>
      <c r="AU11" s="65"/>
      <c r="AV11" s="67"/>
      <c r="AW11" s="72">
        <f>Q11</f>
        <v>100</v>
      </c>
      <c r="AX11" s="67">
        <f>IF(AW11=" "," ",(AW11-2*$AI11))</f>
        <v>90</v>
      </c>
      <c r="AY11" s="68">
        <v>10</v>
      </c>
      <c r="AZ11" s="69" t="s">
        <v>61</v>
      </c>
      <c r="BA11" s="67">
        <f>R11</f>
        <v>100</v>
      </c>
      <c r="BB11" s="67">
        <f>IF(BA11=" "," ",(BA11-2*$AI11))</f>
        <v>90</v>
      </c>
      <c r="BC11" s="68">
        <v>0.75</v>
      </c>
      <c r="BD11" s="69" t="s">
        <v>93</v>
      </c>
      <c r="BE11" s="71">
        <f>S11</f>
        <v>103</v>
      </c>
      <c r="BF11" s="67">
        <f>IF(BE11=" "," ",(BE11-2*$AI11))</f>
        <v>93</v>
      </c>
      <c r="BG11" s="68">
        <v>0.5</v>
      </c>
      <c r="BH11" s="69" t="s">
        <v>113</v>
      </c>
      <c r="BI11" s="72">
        <f>T11</f>
        <v>114</v>
      </c>
      <c r="BJ11" s="67">
        <f>IF(BI11=" "," ",(BI11-2*$AI11))</f>
        <v>104</v>
      </c>
      <c r="BK11" s="67"/>
      <c r="BL11" s="67"/>
      <c r="BM11" s="72">
        <f>U11</f>
        <v>98</v>
      </c>
      <c r="BN11" s="67">
        <f>IF(BM11=" "," ",(BM11-2*$AI11))</f>
        <v>88</v>
      </c>
      <c r="BO11" s="68">
        <v>2</v>
      </c>
      <c r="BP11" s="69" t="s">
        <v>99</v>
      </c>
      <c r="BQ11" s="67" t="b">
        <f>V11</f>
        <v>0</v>
      </c>
      <c r="BR11" s="67">
        <f>IF(BQ11=" "," ",(BQ11-2*$AI11))</f>
        <v>-10</v>
      </c>
      <c r="BS11" s="67"/>
      <c r="BT11" s="67"/>
      <c r="BU11" s="67" t="b">
        <f>W11</f>
        <v>0</v>
      </c>
      <c r="BV11" s="67">
        <f>IF(BU11=" "," ",(BU11-2*$AI11))</f>
        <v>-10</v>
      </c>
      <c r="BW11" s="67"/>
      <c r="BX11" s="67"/>
      <c r="BY11" s="67" t="b">
        <f>X11</f>
        <v>0</v>
      </c>
      <c r="BZ11" s="67">
        <f>IF(BY11=" "," ",(BY11-2*$AI11))</f>
        <v>-10</v>
      </c>
      <c r="CA11" s="67"/>
      <c r="CB11" s="67"/>
      <c r="CC11" s="209" t="str">
        <f>IF(AK11="Senior",AK11,"...")</f>
        <v>...</v>
      </c>
      <c r="CD11" s="65">
        <f>L11</f>
        <v>7</v>
      </c>
      <c r="CE11" s="66" t="str">
        <f>M11</f>
        <v>X</v>
      </c>
      <c r="CF11" s="73">
        <f>AQ11*AO$4+AU11*AS$4+AY11*AW$4+BC11*BA$4+BG11*BE$4+BK11*BI$4+BO11*BM$4+BS11*BQ$4+BW11*BU$4+CA11*BY$4</f>
        <v>13.25</v>
      </c>
      <c r="CG11" s="156"/>
      <c r="CH11" s="1"/>
      <c r="DA11" s="19"/>
      <c r="DB11" s="74"/>
      <c r="DC11" s="67" t="s">
        <v>98</v>
      </c>
      <c r="DD11" s="67" t="s">
        <v>100</v>
      </c>
      <c r="DE11" s="67" t="s">
        <v>101</v>
      </c>
      <c r="DF11" s="67" t="s">
        <v>83</v>
      </c>
      <c r="DG11" s="67" t="s">
        <v>66</v>
      </c>
      <c r="DH11" s="75">
        <v>15977</v>
      </c>
      <c r="DI11" s="67">
        <v>5</v>
      </c>
      <c r="DJ11" s="67" t="s">
        <v>68</v>
      </c>
      <c r="DK11" s="76" t="s">
        <v>102</v>
      </c>
      <c r="DL11" s="67">
        <v>6</v>
      </c>
      <c r="DM11" s="77" t="s">
        <v>70</v>
      </c>
      <c r="DN11" s="67">
        <v>682</v>
      </c>
      <c r="DO11" s="67">
        <v>117</v>
      </c>
      <c r="DP11" s="67">
        <v>107</v>
      </c>
      <c r="DQ11" s="68"/>
      <c r="DR11" s="67"/>
      <c r="DS11" s="72">
        <v>116</v>
      </c>
      <c r="DT11" s="67">
        <v>106</v>
      </c>
      <c r="DU11" s="68"/>
      <c r="DV11" s="67"/>
      <c r="DW11" s="72">
        <v>119</v>
      </c>
      <c r="DX11" s="67">
        <v>109</v>
      </c>
      <c r="DY11" s="67"/>
      <c r="DZ11" s="67"/>
      <c r="EA11" s="67">
        <v>100</v>
      </c>
      <c r="EB11" s="67">
        <v>90</v>
      </c>
      <c r="EC11" s="67">
        <v>2</v>
      </c>
      <c r="ED11" s="67" t="s">
        <v>99</v>
      </c>
      <c r="EE11" s="71" t="s">
        <v>79</v>
      </c>
      <c r="EF11" s="67" t="s">
        <v>79</v>
      </c>
      <c r="EG11" s="67"/>
      <c r="EH11" s="67"/>
      <c r="EI11" s="72">
        <v>118</v>
      </c>
      <c r="EJ11" s="67">
        <v>108</v>
      </c>
      <c r="EK11" s="67"/>
      <c r="EL11" s="67"/>
      <c r="EM11" s="72">
        <v>112</v>
      </c>
      <c r="EN11" s="67">
        <v>102</v>
      </c>
      <c r="EO11" s="67"/>
      <c r="EP11" s="67"/>
      <c r="EQ11" s="67" t="b">
        <v>0</v>
      </c>
      <c r="ER11" s="67">
        <v>-10</v>
      </c>
      <c r="ES11" s="67"/>
      <c r="ET11" s="67"/>
      <c r="EU11" s="67" t="b">
        <v>0</v>
      </c>
      <c r="EV11" s="67">
        <v>-10</v>
      </c>
      <c r="EW11" s="67"/>
      <c r="EX11" s="67"/>
      <c r="EY11" s="67" t="b">
        <v>0</v>
      </c>
      <c r="EZ11" s="67">
        <v>-10</v>
      </c>
      <c r="FA11" s="67"/>
      <c r="FB11" s="67"/>
      <c r="FC11" s="76" t="s">
        <v>73</v>
      </c>
      <c r="FD11" s="67">
        <v>6</v>
      </c>
      <c r="FE11" s="77" t="s">
        <v>70</v>
      </c>
      <c r="FF11" s="68">
        <v>2</v>
      </c>
      <c r="FG11" s="78"/>
      <c r="FH11" s="65" t="str">
        <f t="shared" si="12"/>
        <v>SR</v>
      </c>
      <c r="FI11" s="65" t="str">
        <f t="shared" si="13"/>
        <v>F</v>
      </c>
      <c r="FJ11" s="65" t="str">
        <f t="shared" si="13"/>
        <v>01. PIE</v>
      </c>
      <c r="FK11" s="65">
        <f t="shared" si="14"/>
        <v>2</v>
      </c>
      <c r="FL11" s="79">
        <f t="shared" si="15"/>
        <v>43.5</v>
      </c>
      <c r="FM11" t="str">
        <f t="shared" si="16"/>
        <v>...</v>
      </c>
      <c r="FN11" t="str">
        <f t="shared" si="10"/>
        <v>...</v>
      </c>
      <c r="FO11" t="str">
        <f t="shared" si="11"/>
        <v>01. PIE</v>
      </c>
    </row>
    <row r="12" spans="1:195" ht="13.8" hidden="1" x14ac:dyDescent="0.25">
      <c r="A12" t="s">
        <v>1152</v>
      </c>
      <c r="B12" s="201" t="s">
        <v>390</v>
      </c>
      <c r="C12" s="80" t="str">
        <f>IF($B12:$B12&gt;0,VLOOKUP($B12,'[1]PorEquipeHC 20aa_ddmmaaaa'!$EC$5:'[1]PorEquipeHC 20aa_ddmmaaaa'!$GS$1003,1,FALSE))</f>
        <v>616</v>
      </c>
      <c r="D12" s="209" t="str">
        <f>IF($B12:$B12&gt;0,VLOOKUP($B12,'[1]PorEquipeHC 20aa_ddmmaaaa'!$EC$5:'[1]PorEquipeHC 20aa_ddmmaaaa'!$GS$1003,2,FALSE))</f>
        <v>MORITA</v>
      </c>
      <c r="E12" s="209" t="str">
        <f>IF($B12:$B12&gt;0,VLOOKUP($B12,'[1]PorEquipeHC 20aa_ddmmaaaa'!$EC$5:'[1]PorEquipeHC 20aa_ddmmaaaa'!$GS$1003,3,FALSE))</f>
        <v>IROKO</v>
      </c>
      <c r="F12" s="66" t="str">
        <f>IF($B12:$B12&gt;0,VLOOKUP($B12,'[1]PorEquipeHC 20aa_ddmmaaaa'!$EC$5:'[1]PorEquipeHC 20aa_ddmmaaaa'!$GS$1003,4,FALSE))</f>
        <v>F</v>
      </c>
      <c r="G12" s="65" t="str">
        <f>IF($B12:$B12&gt;0,VLOOKUP($B12,'[1]PorEquipeHC 20aa_ddmmaaaa'!$EC$5:'[1]PorEquipeHC 20aa_ddmmaaaa'!$GS$1003,5,FALSE))</f>
        <v>07. GSP</v>
      </c>
      <c r="H12" s="210">
        <f>IF($B12:$B12&gt;0,VLOOKUP($B12,'[1]PorEquipeHC 20aa_ddmmaaaa'!$EC$5:'[1]PorEquipeHC 20aa_ddmmaaaa'!$GS$1003,6,FALSE))</f>
        <v>16580</v>
      </c>
      <c r="I12" s="80">
        <f>IF($B12:$B12&gt;0,VLOOKUP($B12,'[1]PorEquipeHC 20aa_ddmmaaaa'!$EC$5:'[1]PorEquipeHC 20aa_ddmmaaaa'!$GS$1003,7,FALSE))</f>
        <v>6</v>
      </c>
      <c r="J12" s="209" t="str">
        <f>IF($B12:$B12&gt;0,VLOOKUP($B12,'[1]PorEquipeHC 20aa_ddmmaaaa'!$EC$5:'[1]PorEquipeHC 20aa_ddmmaaaa'!$GS$1003,8,FALSE))</f>
        <v>A</v>
      </c>
      <c r="K12" s="209" t="str">
        <f>IF($B12:$B12&gt;0,VLOOKUP($B12,'[1]PorEquipeHC 20aa_ddmmaaaa'!$EC$5:'[1]PorEquipeHC 20aa_ddmmaaaa'!$GS$1003,9,FALSE))</f>
        <v>SR</v>
      </c>
      <c r="L12" s="80">
        <f>IF($B12:$B12&gt;0,VLOOKUP($B12,'[1]PorEquipeHC 20aa_ddmmaaaa'!$EC$5:'[1]PorEquipeHC 20aa_ddmmaaaa'!$GS$1003,45,FALSE))</f>
        <v>4</v>
      </c>
      <c r="M12" s="65" t="str">
        <f>IF($B12:$B12&gt;0,VLOOKUP($B12,'[1]PorEquipeHC 20aa_ddmmaaaa'!$EC$5:'[1]PorEquipeHC 20aa_ddmmaaaa'!$GS$1003,46,FALSE))</f>
        <v>X</v>
      </c>
      <c r="N12" s="80" t="e">
        <f>IF($B12:$B12&gt;0,VLOOKUP($B12,'[1]PorEquipeHC 20aa_ddmmaaaa'!$EC$5:'[1]PorEquipeHC 20aa_ddmmaaaa'!$GS$1003,64,FALSE))</f>
        <v>#NUM!</v>
      </c>
      <c r="O12" s="211" t="str">
        <f>IF($B12:$B12&gt;0,VLOOKUP($B12,'[1]PorEquipeHC 20aa_ddmmaaaa'!$EC$5:'[1]PorEquipeHC 20aa_ddmmaaaa'!$GS$1003,10,FALSE))</f>
        <v xml:space="preserve"> </v>
      </c>
      <c r="P12" s="211" t="str">
        <f>IF($B12:$B12&gt;0,VLOOKUP($B12,'[1]PorEquipeHC 20aa_ddmmaaaa'!$EC$5:'[1]PorEquipeHC 20aa_ddmmaaaa'!$GS$1003,11,FALSE))</f>
        <v xml:space="preserve"> </v>
      </c>
      <c r="Q12" s="211" t="str">
        <f>IF($B12:$B12&gt;0,VLOOKUP($B12,'[1]PorEquipeHC 20aa_ddmmaaaa'!$EC$5:'[1]PorEquipeHC 20aa_ddmmaaaa'!$GS$1003,12,FALSE))</f>
        <v xml:space="preserve"> </v>
      </c>
      <c r="R12" s="211">
        <f>IF($B12:$B12&gt;0,VLOOKUP($B12,'[1]PorEquipeHC 20aa_ddmmaaaa'!$EC$5:'[1]PorEquipeHC 20aa_ddmmaaaa'!$GS$1003,13,FALSE))</f>
        <v>113</v>
      </c>
      <c r="S12" s="211">
        <f>IF($B12:$B12&gt;0,VLOOKUP($B12,'[1]PorEquipeHC 20aa_ddmmaaaa'!$EC$5:'[1]PorEquipeHC 20aa_ddmmaaaa'!$GS$1003,14,FALSE))</f>
        <v>113</v>
      </c>
      <c r="T12" s="211">
        <f>IF($B12:$B12&gt;0,VLOOKUP($B12,'[1]PorEquipeHC 20aa_ddmmaaaa'!$EC$5:'[1]PorEquipeHC 20aa_ddmmaaaa'!$GS$1003,15,FALSE))</f>
        <v>106</v>
      </c>
      <c r="U12" s="211">
        <f>IF($B12:$B12&gt;0,VLOOKUP($B12,'[1]PorEquipeHC 20aa_ddmmaaaa'!$EC$5:'[1]PorEquipeHC 20aa_ddmmaaaa'!$GS$1003,16,FALSE))</f>
        <v>100</v>
      </c>
      <c r="V12" s="211" t="b">
        <f>IF($B12:$B12&gt;0,VLOOKUP($B12,'[1]PorEquipeHC 20aa_ddmmaaaa'!$EC$5:'[1]PorEquipeHC 20aa_ddmmaaaa'!$GS$1003,17,FALSE))</f>
        <v>0</v>
      </c>
      <c r="W12" s="211" t="b">
        <f>IF($B12:$B12&gt;0,VLOOKUP($B12,'[1]PorEquipeHC 20aa_ddmmaaaa'!$EC$5:'[1]PorEquipeHC 20aa_ddmmaaaa'!$GS$1003,18,FALSE))</f>
        <v>0</v>
      </c>
      <c r="X12" s="211" t="b">
        <f>IF($B12:$B12&gt;0,VLOOKUP($B12,'[1]PorEquipeHC 20aa_ddmmaaaa'!$EC$5:'[1]PorEquipeHC 20aa_ddmmaaaa'!$GS$1003,19,FALSE))</f>
        <v>0</v>
      </c>
      <c r="Y12" s="207"/>
      <c r="Z12" s="207"/>
      <c r="AA12" s="154"/>
      <c r="AB12" s="154"/>
      <c r="AC12" s="65" t="str">
        <f>C12</f>
        <v>616</v>
      </c>
      <c r="AD12" s="65" t="str">
        <f>D12</f>
        <v>MORITA</v>
      </c>
      <c r="AE12" s="65" t="str">
        <f>E12</f>
        <v>IROKO</v>
      </c>
      <c r="AF12" s="65" t="str">
        <f>F12</f>
        <v>F</v>
      </c>
      <c r="AG12" s="65" t="str">
        <f>G12</f>
        <v>07. GSP</v>
      </c>
      <c r="AH12" s="208">
        <f>H12</f>
        <v>16580</v>
      </c>
      <c r="AI12">
        <f>I12</f>
        <v>6</v>
      </c>
      <c r="AJ12" t="str">
        <f>J12</f>
        <v>A</v>
      </c>
      <c r="AK12" s="209" t="str">
        <f>K12</f>
        <v>SR</v>
      </c>
      <c r="AL12" s="65">
        <f>L12</f>
        <v>4</v>
      </c>
      <c r="AM12" s="66" t="str">
        <f>M12</f>
        <v>X</v>
      </c>
      <c r="AN12" s="65" t="e">
        <f>N12</f>
        <v>#NUM!</v>
      </c>
      <c r="AO12" s="65" t="str">
        <f>O12</f>
        <v xml:space="preserve"> </v>
      </c>
      <c r="AP12" s="67" t="str">
        <f>IF(AO12=" "," ",(AO12-2*$AI12))</f>
        <v xml:space="preserve"> </v>
      </c>
      <c r="AQ12" s="68"/>
      <c r="AR12" s="69"/>
      <c r="AS12" s="72" t="str">
        <f>P12</f>
        <v xml:space="preserve"> </v>
      </c>
      <c r="AT12" s="67" t="str">
        <f>IF(AS12=" "," ",(AS12-2*$AI12))</f>
        <v xml:space="preserve"> </v>
      </c>
      <c r="AU12" s="65"/>
      <c r="AV12" s="67"/>
      <c r="AW12" s="72" t="str">
        <f>Q12</f>
        <v xml:space="preserve"> </v>
      </c>
      <c r="AX12" s="67" t="str">
        <f>IF(AW12=" "," ",(AW12-2*$AI12))</f>
        <v xml:space="preserve"> </v>
      </c>
      <c r="AY12" s="67"/>
      <c r="AZ12" s="65"/>
      <c r="BA12" s="67">
        <f>R12</f>
        <v>113</v>
      </c>
      <c r="BB12" s="67">
        <f>IF(BA12=" "," ",(BA12-2*$AI12))</f>
        <v>101</v>
      </c>
      <c r="BC12" s="67"/>
      <c r="BD12" s="67"/>
      <c r="BE12" s="71">
        <f>S12</f>
        <v>113</v>
      </c>
      <c r="BF12" s="67">
        <f>IF(BE12=" "," ",(BE12-2*$AI12))</f>
        <v>101</v>
      </c>
      <c r="BG12" s="67"/>
      <c r="BH12" s="67"/>
      <c r="BI12" s="72">
        <f>T12</f>
        <v>106</v>
      </c>
      <c r="BJ12" s="67">
        <f>IF(BI12=" "," ",(BI12-2*$AI12))</f>
        <v>94</v>
      </c>
      <c r="BK12" s="68">
        <v>0.5</v>
      </c>
      <c r="BL12" s="69" t="s">
        <v>113</v>
      </c>
      <c r="BM12" s="72">
        <f>U12</f>
        <v>100</v>
      </c>
      <c r="BN12" s="67">
        <f>IF(BM12=" "," ",(BM12-2*$AI12))</f>
        <v>88</v>
      </c>
      <c r="BO12" s="68">
        <v>1</v>
      </c>
      <c r="BP12" s="69" t="s">
        <v>93</v>
      </c>
      <c r="BQ12" s="67" t="b">
        <f>V12</f>
        <v>0</v>
      </c>
      <c r="BR12" s="67">
        <f>IF(BQ12=" "," ",(BQ12-2*$AI12))</f>
        <v>-12</v>
      </c>
      <c r="BS12" s="67"/>
      <c r="BT12" s="67"/>
      <c r="BU12" s="67" t="b">
        <f>W12</f>
        <v>0</v>
      </c>
      <c r="BV12" s="67">
        <f>IF(BU12=" "," ",(BU12-2*$AI12))</f>
        <v>-12</v>
      </c>
      <c r="BW12" s="67"/>
      <c r="BX12" s="67"/>
      <c r="BY12" s="67" t="b">
        <f>X12</f>
        <v>0</v>
      </c>
      <c r="BZ12" s="67">
        <f>IF(BY12=" "," ",(BY12-2*$AI12))</f>
        <v>-12</v>
      </c>
      <c r="CA12" s="67"/>
      <c r="CB12" s="67"/>
      <c r="CC12" s="209" t="str">
        <f>IF(AK12="Senior",AK12,"...")</f>
        <v>...</v>
      </c>
      <c r="CD12" s="65">
        <f>L12</f>
        <v>4</v>
      </c>
      <c r="CE12" s="66" t="str">
        <f>M12</f>
        <v>X</v>
      </c>
      <c r="CF12" s="73">
        <f>AQ12*AO$4+AU12*AS$4+AY12*AW$4+BC12*BA$4+BG12*BE$4+BK12*BI$4+BO12*BM$4+BS12*BQ$4+BW12*BU$4+CA12*BY$4</f>
        <v>1.5</v>
      </c>
      <c r="CG12" s="156"/>
      <c r="CH12" s="1"/>
      <c r="DA12" s="19"/>
      <c r="DB12" s="74"/>
      <c r="DC12" s="67" t="s">
        <v>104</v>
      </c>
      <c r="DD12" s="67" t="s">
        <v>105</v>
      </c>
      <c r="DE12" s="67" t="s">
        <v>106</v>
      </c>
      <c r="DF12" s="67" t="s">
        <v>65</v>
      </c>
      <c r="DG12" s="67" t="s">
        <v>66</v>
      </c>
      <c r="DH12" s="75">
        <v>16893</v>
      </c>
      <c r="DI12" s="67">
        <v>8</v>
      </c>
      <c r="DJ12" s="67" t="s">
        <v>84</v>
      </c>
      <c r="DK12" s="76" t="s">
        <v>102</v>
      </c>
      <c r="DL12" s="67">
        <v>5</v>
      </c>
      <c r="DM12" s="77" t="s">
        <v>70</v>
      </c>
      <c r="DN12" s="67" t="e">
        <v>#NUM!</v>
      </c>
      <c r="DO12" s="67">
        <v>114</v>
      </c>
      <c r="DP12" s="67">
        <v>98</v>
      </c>
      <c r="DQ12" s="68"/>
      <c r="DR12" s="67"/>
      <c r="DS12" s="72">
        <v>122</v>
      </c>
      <c r="DT12" s="67">
        <v>106</v>
      </c>
      <c r="DU12" s="68"/>
      <c r="DV12" s="67"/>
      <c r="DW12" s="72" t="s">
        <v>79</v>
      </c>
      <c r="DX12" s="67" t="s">
        <v>79</v>
      </c>
      <c r="DY12" s="67"/>
      <c r="DZ12" s="67"/>
      <c r="EA12" s="67">
        <v>106</v>
      </c>
      <c r="EB12" s="67">
        <v>90</v>
      </c>
      <c r="EC12" s="67">
        <v>0.75</v>
      </c>
      <c r="ED12" s="67" t="s">
        <v>107</v>
      </c>
      <c r="EE12" s="71" t="s">
        <v>79</v>
      </c>
      <c r="EF12" s="67" t="s">
        <v>79</v>
      </c>
      <c r="EG12" s="67"/>
      <c r="EH12" s="67"/>
      <c r="EI12" s="72">
        <v>113</v>
      </c>
      <c r="EJ12" s="67">
        <v>97</v>
      </c>
      <c r="EK12" s="67"/>
      <c r="EL12" s="67"/>
      <c r="EM12" s="72">
        <v>115</v>
      </c>
      <c r="EN12" s="67">
        <v>99</v>
      </c>
      <c r="EO12" s="67"/>
      <c r="EP12" s="67"/>
      <c r="EQ12" s="67" t="b">
        <v>0</v>
      </c>
      <c r="ER12" s="67">
        <v>-16</v>
      </c>
      <c r="ES12" s="67"/>
      <c r="ET12" s="67"/>
      <c r="EU12" s="67" t="b">
        <v>0</v>
      </c>
      <c r="EV12" s="67">
        <v>-16</v>
      </c>
      <c r="EW12" s="67"/>
      <c r="EX12" s="67"/>
      <c r="EY12" s="67" t="b">
        <v>0</v>
      </c>
      <c r="EZ12" s="67">
        <v>-16</v>
      </c>
      <c r="FA12" s="68"/>
      <c r="FB12" s="69"/>
      <c r="FC12" s="76" t="s">
        <v>73</v>
      </c>
      <c r="FD12" s="67">
        <v>5</v>
      </c>
      <c r="FE12" s="77" t="s">
        <v>70</v>
      </c>
      <c r="FF12" s="68">
        <v>0.75</v>
      </c>
      <c r="FG12" s="78"/>
      <c r="FH12" s="65" t="str">
        <f t="shared" si="12"/>
        <v>SR</v>
      </c>
      <c r="FI12" s="65" t="str">
        <f t="shared" si="13"/>
        <v>M</v>
      </c>
      <c r="FJ12" s="65" t="str">
        <f t="shared" si="13"/>
        <v>01. PIE</v>
      </c>
      <c r="FK12" s="65">
        <f t="shared" si="14"/>
        <v>0.75</v>
      </c>
      <c r="FL12" s="79">
        <f t="shared" si="15"/>
        <v>44.25</v>
      </c>
      <c r="FM12" t="str">
        <f t="shared" si="16"/>
        <v>...</v>
      </c>
      <c r="FN12" t="str">
        <f t="shared" si="10"/>
        <v>...</v>
      </c>
      <c r="FO12" t="str">
        <f t="shared" si="11"/>
        <v>01. PIE</v>
      </c>
    </row>
    <row r="13" spans="1:195" ht="13.8" hidden="1" x14ac:dyDescent="0.25">
      <c r="A13" t="s">
        <v>1152</v>
      </c>
      <c r="B13" s="65" t="s">
        <v>572</v>
      </c>
      <c r="C13" s="80" t="str">
        <f>IF($B13:$B13&gt;0,VLOOKUP($B13,'[1]PorEquipeHC 20aa_ddmmaaaa'!$EC$5:'[1]PorEquipeHC 20aa_ddmmaaaa'!$GS$1003,1,FALSE))</f>
        <v>725</v>
      </c>
      <c r="D13" s="209" t="str">
        <f>IF($B13:$B13&gt;0,VLOOKUP($B13,'[1]PorEquipeHC 20aa_ddmmaaaa'!$EC$5:'[1]PorEquipeHC 20aa_ddmmaaaa'!$GS$1003,2,FALSE))</f>
        <v>KUNII</v>
      </c>
      <c r="E13" s="209" t="str">
        <f>IF($B13:$B13&gt;0,VLOOKUP($B13,'[1]PorEquipeHC 20aa_ddmmaaaa'!$EC$5:'[1]PorEquipeHC 20aa_ddmmaaaa'!$GS$1003,3,FALSE))</f>
        <v>EMIKO</v>
      </c>
      <c r="F13" s="66" t="str">
        <f>IF($B13:$B13&gt;0,VLOOKUP($B13,'[1]PorEquipeHC 20aa_ddmmaaaa'!$EC$5:'[1]PorEquipeHC 20aa_ddmmaaaa'!$GS$1003,4,FALSE))</f>
        <v>F</v>
      </c>
      <c r="G13" s="65" t="str">
        <f>IF($B13:$B13&gt;0,VLOOKUP($B13,'[1]PorEquipeHC 20aa_ddmmaaaa'!$EC$5:'[1]PorEquipeHC 20aa_ddmmaaaa'!$GS$1003,5,FALSE))</f>
        <v>07. GSP</v>
      </c>
      <c r="H13" s="210">
        <f>IF($B13:$B13&gt;0,VLOOKUP($B13,'[1]PorEquipeHC 20aa_ddmmaaaa'!$EC$5:'[1]PorEquipeHC 20aa_ddmmaaaa'!$GS$1003,6,FALSE))</f>
        <v>14124</v>
      </c>
      <c r="I13" s="80">
        <f>IF($B13:$B13&gt;0,VLOOKUP($B13,'[1]PorEquipeHC 20aa_ddmmaaaa'!$EC$5:'[1]PorEquipeHC 20aa_ddmmaaaa'!$GS$1003,7,FALSE))</f>
        <v>9</v>
      </c>
      <c r="J13" s="209" t="str">
        <f>IF($B13:$B13&gt;0,VLOOKUP($B13,'[1]PorEquipeHC 20aa_ddmmaaaa'!$EC$5:'[1]PorEquipeHC 20aa_ddmmaaaa'!$GS$1003,8,FALSE))</f>
        <v>B</v>
      </c>
      <c r="K13" s="209" t="str">
        <f>IF($B13:$B13&gt;0,VLOOKUP($B13,'[1]PorEquipeHC 20aa_ddmmaaaa'!$EC$5:'[1]PorEquipeHC 20aa_ddmmaaaa'!$GS$1003,9,FALSE))</f>
        <v>MR</v>
      </c>
      <c r="L13" s="80">
        <f>IF($B13:$B13&gt;0,VLOOKUP($B13,'[1]PorEquipeHC 20aa_ddmmaaaa'!$EC$5:'[1]PorEquipeHC 20aa_ddmmaaaa'!$GS$1003,45,FALSE))</f>
        <v>5</v>
      </c>
      <c r="M13" s="65" t="str">
        <f>IF($B13:$B13&gt;0,VLOOKUP($B13,'[1]PorEquipeHC 20aa_ddmmaaaa'!$EC$5:'[1]PorEquipeHC 20aa_ddmmaaaa'!$GS$1003,46,FALSE))</f>
        <v>X</v>
      </c>
      <c r="N13" s="80" t="e">
        <f>IF($B13:$B13&gt;0,VLOOKUP($B13,'[1]PorEquipeHC 20aa_ddmmaaaa'!$EC$5:'[1]PorEquipeHC 20aa_ddmmaaaa'!$GS$1003,64,FALSE))</f>
        <v>#NUM!</v>
      </c>
      <c r="O13" s="211">
        <f>IF($B13:$B13&gt;0,VLOOKUP($B13,'[1]PorEquipeHC 20aa_ddmmaaaa'!$EC$5:'[1]PorEquipeHC 20aa_ddmmaaaa'!$GS$1003,10,FALSE))</f>
        <v>125</v>
      </c>
      <c r="P13" s="211" t="str">
        <f>IF($B13:$B13&gt;0,VLOOKUP($B13,'[1]PorEquipeHC 20aa_ddmmaaaa'!$EC$5:'[1]PorEquipeHC 20aa_ddmmaaaa'!$GS$1003,11,FALSE))</f>
        <v xml:space="preserve"> </v>
      </c>
      <c r="Q13" s="211">
        <f>IF($B13:$B13&gt;0,VLOOKUP($B13,'[1]PorEquipeHC 20aa_ddmmaaaa'!$EC$5:'[1]PorEquipeHC 20aa_ddmmaaaa'!$GS$1003,12,FALSE))</f>
        <v>130</v>
      </c>
      <c r="R13" s="211">
        <f>IF($B13:$B13&gt;0,VLOOKUP($B13,'[1]PorEquipeHC 20aa_ddmmaaaa'!$EC$5:'[1]PorEquipeHC 20aa_ddmmaaaa'!$GS$1003,13,FALSE))</f>
        <v>128</v>
      </c>
      <c r="S13" s="211" t="str">
        <f>IF($B13:$B13&gt;0,VLOOKUP($B13,'[1]PorEquipeHC 20aa_ddmmaaaa'!$EC$5:'[1]PorEquipeHC 20aa_ddmmaaaa'!$GS$1003,14,FALSE))</f>
        <v xml:space="preserve"> </v>
      </c>
      <c r="T13" s="211">
        <f>IF($B13:$B13&gt;0,VLOOKUP($B13,'[1]PorEquipeHC 20aa_ddmmaaaa'!$EC$5:'[1]PorEquipeHC 20aa_ddmmaaaa'!$GS$1003,15,FALSE))</f>
        <v>124</v>
      </c>
      <c r="U13" s="211">
        <f>IF($B13:$B13&gt;0,VLOOKUP($B13,'[1]PorEquipeHC 20aa_ddmmaaaa'!$EC$5:'[1]PorEquipeHC 20aa_ddmmaaaa'!$GS$1003,16,FALSE))</f>
        <v>107</v>
      </c>
      <c r="V13" s="211" t="b">
        <f>IF($B13:$B13&gt;0,VLOOKUP($B13,'[1]PorEquipeHC 20aa_ddmmaaaa'!$EC$5:'[1]PorEquipeHC 20aa_ddmmaaaa'!$GS$1003,17,FALSE))</f>
        <v>0</v>
      </c>
      <c r="W13" s="211" t="b">
        <f>IF($B13:$B13&gt;0,VLOOKUP($B13,'[1]PorEquipeHC 20aa_ddmmaaaa'!$EC$5:'[1]PorEquipeHC 20aa_ddmmaaaa'!$GS$1003,18,FALSE))</f>
        <v>0</v>
      </c>
      <c r="X13" s="211" t="b">
        <f>IF($B13:$B13&gt;0,VLOOKUP($B13,'[1]PorEquipeHC 20aa_ddmmaaaa'!$EC$5:'[1]PorEquipeHC 20aa_ddmmaaaa'!$GS$1003,19,FALSE))</f>
        <v>0</v>
      </c>
      <c r="Y13" s="207"/>
      <c r="Z13" s="207"/>
      <c r="AA13" s="154"/>
      <c r="AB13" s="154"/>
      <c r="AC13" s="65" t="str">
        <f>C13</f>
        <v>725</v>
      </c>
      <c r="AD13" s="65" t="str">
        <f>D13</f>
        <v>KUNII</v>
      </c>
      <c r="AE13" s="65" t="str">
        <f>E13</f>
        <v>EMIKO</v>
      </c>
      <c r="AF13" s="65" t="str">
        <f>F13</f>
        <v>F</v>
      </c>
      <c r="AG13" s="65" t="str">
        <f>G13</f>
        <v>07. GSP</v>
      </c>
      <c r="AH13" s="208">
        <f>H13</f>
        <v>14124</v>
      </c>
      <c r="AI13">
        <f>I13</f>
        <v>9</v>
      </c>
      <c r="AJ13" t="str">
        <f>J13</f>
        <v>B</v>
      </c>
      <c r="AK13" s="209" t="str">
        <f>K13</f>
        <v>MR</v>
      </c>
      <c r="AL13" s="65">
        <f>L13</f>
        <v>5</v>
      </c>
      <c r="AM13" s="66" t="str">
        <f>M13</f>
        <v>X</v>
      </c>
      <c r="AN13" s="65" t="e">
        <f>N13</f>
        <v>#NUM!</v>
      </c>
      <c r="AO13" s="65">
        <f>O13</f>
        <v>125</v>
      </c>
      <c r="AP13" s="67">
        <f>IF(AO13=" "," ",(AO13-2*$AI13))</f>
        <v>107</v>
      </c>
      <c r="AQ13" s="68"/>
      <c r="AR13" s="69"/>
      <c r="AS13" s="72" t="str">
        <f>P13</f>
        <v xml:space="preserve"> </v>
      </c>
      <c r="AT13" s="67" t="str">
        <f>IF(AS13=" "," ",(AS13-2*$AI13))</f>
        <v xml:space="preserve"> </v>
      </c>
      <c r="AU13" s="65"/>
      <c r="AV13" s="67"/>
      <c r="AW13" s="72">
        <f>Q13</f>
        <v>130</v>
      </c>
      <c r="AX13" s="67">
        <f>IF(AW13=" "," ",(AW13-2*$AI13))</f>
        <v>112</v>
      </c>
      <c r="AY13" s="67"/>
      <c r="AZ13" s="65"/>
      <c r="BA13" s="67">
        <f>R13</f>
        <v>128</v>
      </c>
      <c r="BB13" s="67">
        <f>IF(BA13=" "," ",(BA13-2*$AI13))</f>
        <v>110</v>
      </c>
      <c r="BC13" s="67"/>
      <c r="BD13" s="67"/>
      <c r="BE13" s="71" t="str">
        <f>S13</f>
        <v xml:space="preserve"> </v>
      </c>
      <c r="BF13" s="67" t="str">
        <f>IF(BE13=" "," ",(BE13-2*$AI13))</f>
        <v xml:space="preserve"> </v>
      </c>
      <c r="BG13" s="67"/>
      <c r="BH13" s="67"/>
      <c r="BI13" s="72">
        <f>T13</f>
        <v>124</v>
      </c>
      <c r="BJ13" s="67">
        <f>IF(BI13=" "," ",(BI13-2*$AI13))</f>
        <v>106</v>
      </c>
      <c r="BK13" s="67"/>
      <c r="BL13" s="67"/>
      <c r="BM13" s="72">
        <f>U13</f>
        <v>107</v>
      </c>
      <c r="BN13" s="67">
        <f>IF(BM13=" "," ",(BM13-2*$AI13))</f>
        <v>89</v>
      </c>
      <c r="BO13" s="68">
        <v>0.5</v>
      </c>
      <c r="BP13" s="69" t="s">
        <v>107</v>
      </c>
      <c r="BQ13" s="67" t="b">
        <f>V13</f>
        <v>0</v>
      </c>
      <c r="BR13" s="67">
        <f>IF(BQ13=" "," ",(BQ13-2*$AI13))</f>
        <v>-18</v>
      </c>
      <c r="BS13" s="67"/>
      <c r="BT13" s="67"/>
      <c r="BU13" s="67" t="b">
        <f>W13</f>
        <v>0</v>
      </c>
      <c r="BV13" s="67">
        <f>IF(BU13=" "," ",(BU13-2*$AI13))</f>
        <v>-18</v>
      </c>
      <c r="BW13" s="67"/>
      <c r="BX13" s="67"/>
      <c r="BY13" s="67" t="b">
        <f>X13</f>
        <v>0</v>
      </c>
      <c r="BZ13" s="67">
        <f>IF(BY13=" "," ",(BY13-2*$AI13))</f>
        <v>-18</v>
      </c>
      <c r="CA13" s="67"/>
      <c r="CB13" s="67"/>
      <c r="CC13" s="209" t="str">
        <f>IF(AK13="Senior",AK13,"...")</f>
        <v>...</v>
      </c>
      <c r="CD13" s="65">
        <f>L13</f>
        <v>5</v>
      </c>
      <c r="CE13" s="66" t="str">
        <f>M13</f>
        <v>X</v>
      </c>
      <c r="CF13" s="73">
        <f>AQ13*AO$4+AU13*AS$4+AY13*AW$4+BC13*BA$4+BG13*BE$4+BK13*BI$4+BO13*BM$4+BS13*BQ$4+BW13*BU$4+CA13*BY$4</f>
        <v>0.5</v>
      </c>
      <c r="CG13" s="156"/>
      <c r="CH13" s="1"/>
      <c r="DA13" s="19"/>
      <c r="DB13" s="74"/>
      <c r="DC13" s="67" t="s">
        <v>108</v>
      </c>
      <c r="DD13" s="67" t="s">
        <v>109</v>
      </c>
      <c r="DE13" s="67" t="s">
        <v>110</v>
      </c>
      <c r="DF13" s="67" t="s">
        <v>65</v>
      </c>
      <c r="DG13" s="67" t="s">
        <v>66</v>
      </c>
      <c r="DH13" s="75">
        <v>19641</v>
      </c>
      <c r="DI13" s="67">
        <v>1</v>
      </c>
      <c r="DJ13" s="67" t="s">
        <v>111</v>
      </c>
      <c r="DK13" s="76" t="s">
        <v>69</v>
      </c>
      <c r="DL13" s="67">
        <v>5</v>
      </c>
      <c r="DM13" s="77" t="s">
        <v>70</v>
      </c>
      <c r="DN13" s="67" t="e">
        <v>#NUM!</v>
      </c>
      <c r="DO13" s="67">
        <v>104</v>
      </c>
      <c r="DP13" s="67">
        <v>102</v>
      </c>
      <c r="DQ13" s="68"/>
      <c r="DR13" s="67"/>
      <c r="DS13" s="72">
        <v>105</v>
      </c>
      <c r="DT13" s="67">
        <v>103</v>
      </c>
      <c r="DU13" s="68"/>
      <c r="DV13" s="69"/>
      <c r="DW13" s="72">
        <v>117</v>
      </c>
      <c r="DX13" s="67">
        <v>115</v>
      </c>
      <c r="DY13" s="67"/>
      <c r="DZ13" s="67"/>
      <c r="EA13" s="67">
        <v>104</v>
      </c>
      <c r="EB13" s="67">
        <v>102</v>
      </c>
      <c r="EC13" s="67"/>
      <c r="ED13" s="67"/>
      <c r="EE13" s="71">
        <v>115</v>
      </c>
      <c r="EF13" s="67">
        <v>113</v>
      </c>
      <c r="EG13" s="68"/>
      <c r="EH13" s="69"/>
      <c r="EI13" s="72" t="s">
        <v>79</v>
      </c>
      <c r="EJ13" s="67" t="s">
        <v>79</v>
      </c>
      <c r="EK13" s="67"/>
      <c r="EL13" s="67"/>
      <c r="EM13" s="72" t="s">
        <v>79</v>
      </c>
      <c r="EN13" s="67" t="s">
        <v>79</v>
      </c>
      <c r="EO13" s="68"/>
      <c r="EP13" s="69"/>
      <c r="EQ13" s="67" t="b">
        <v>0</v>
      </c>
      <c r="ER13" s="67">
        <v>-2</v>
      </c>
      <c r="ES13" s="67"/>
      <c r="ET13" s="67"/>
      <c r="EU13" s="67" t="b">
        <v>0</v>
      </c>
      <c r="EV13" s="67">
        <v>-2</v>
      </c>
      <c r="EW13" s="67"/>
      <c r="EX13" s="67"/>
      <c r="EY13" s="67" t="b">
        <v>0</v>
      </c>
      <c r="EZ13" s="67">
        <v>-2</v>
      </c>
      <c r="FA13" s="67"/>
      <c r="FB13" s="67"/>
      <c r="FC13" s="76" t="s">
        <v>73</v>
      </c>
      <c r="FD13" s="67">
        <v>5</v>
      </c>
      <c r="FE13" s="77" t="s">
        <v>70</v>
      </c>
      <c r="FF13" s="68">
        <v>0</v>
      </c>
      <c r="FG13" s="78"/>
      <c r="FH13" s="65" t="str">
        <f t="shared" si="12"/>
        <v>NSR</v>
      </c>
      <c r="FI13" s="65" t="str">
        <f t="shared" si="13"/>
        <v>M</v>
      </c>
      <c r="FJ13" s="65" t="str">
        <f t="shared" si="13"/>
        <v>01. PIE</v>
      </c>
      <c r="FK13" s="65">
        <f t="shared" si="14"/>
        <v>0</v>
      </c>
      <c r="FL13" s="79">
        <f t="shared" si="15"/>
        <v>44.25</v>
      </c>
      <c r="FM13" t="str">
        <f t="shared" si="16"/>
        <v>...</v>
      </c>
      <c r="FN13" t="str">
        <f t="shared" si="10"/>
        <v>...</v>
      </c>
      <c r="FO13" t="str">
        <f t="shared" si="11"/>
        <v>01. PIE</v>
      </c>
    </row>
    <row r="14" spans="1:195" ht="13.8" hidden="1" x14ac:dyDescent="0.25">
      <c r="A14" t="s">
        <v>1152</v>
      </c>
      <c r="B14" s="201" t="s">
        <v>514</v>
      </c>
      <c r="C14" s="80" t="str">
        <f>IF($B14:$B14&gt;0,VLOOKUP($B14,'[1]PorEquipeHC 20aa_ddmmaaaa'!$EC$5:'[1]PorEquipeHC 20aa_ddmmaaaa'!$GS$1003,1,FALSE))</f>
        <v>914</v>
      </c>
      <c r="D14" s="209" t="str">
        <f>IF($B14:$B14&gt;0,VLOOKUP($B14,'[1]PorEquipeHC 20aa_ddmmaaaa'!$EC$5:'[1]PorEquipeHC 20aa_ddmmaaaa'!$GS$1003,2,FALSE))</f>
        <v>ODA</v>
      </c>
      <c r="E14" s="209" t="str">
        <f>IF($B14:$B14&gt;0,VLOOKUP($B14,'[1]PorEquipeHC 20aa_ddmmaaaa'!$EC$5:'[1]PorEquipeHC 20aa_ddmmaaaa'!$GS$1003,3,FALSE))</f>
        <v>TOMIKO</v>
      </c>
      <c r="F14" s="66" t="str">
        <f>IF($B14:$B14&gt;0,VLOOKUP($B14,'[1]PorEquipeHC 20aa_ddmmaaaa'!$EC$5:'[1]PorEquipeHC 20aa_ddmmaaaa'!$GS$1003,4,FALSE))</f>
        <v>F</v>
      </c>
      <c r="G14" s="65" t="str">
        <f>IF($B14:$B14&gt;0,VLOOKUP($B14,'[1]PorEquipeHC 20aa_ddmmaaaa'!$EC$5:'[1]PorEquipeHC 20aa_ddmmaaaa'!$GS$1003,5,FALSE))</f>
        <v>07. GSP</v>
      </c>
      <c r="H14" s="210">
        <f>IF($B14:$B14&gt;0,VLOOKUP($B14,'[1]PorEquipeHC 20aa_ddmmaaaa'!$EC$5:'[1]PorEquipeHC 20aa_ddmmaaaa'!$GS$1003,6,FALSE))</f>
        <v>19438</v>
      </c>
      <c r="I14" s="80">
        <f>IF($B14:$B14&gt;0,VLOOKUP($B14,'[1]PorEquipeHC 20aa_ddmmaaaa'!$EC$5:'[1]PorEquipeHC 20aa_ddmmaaaa'!$GS$1003,7,FALSE))</f>
        <v>3</v>
      </c>
      <c r="J14" s="209" t="str">
        <f>IF($B14:$B14&gt;0,VLOOKUP($B14,'[1]PorEquipeHC 20aa_ddmmaaaa'!$EC$5:'[1]PorEquipeHC 20aa_ddmmaaaa'!$GS$1003,8,FALSE))</f>
        <v>EX</v>
      </c>
      <c r="K14" s="209" t="str">
        <f>IF($B14:$B14&gt;0,VLOOKUP($B14,'[1]PorEquipeHC 20aa_ddmmaaaa'!$EC$5:'[1]PorEquipeHC 20aa_ddmmaaaa'!$GS$1003,9,FALSE))</f>
        <v>NSR</v>
      </c>
      <c r="L14" s="80">
        <f>IF($B14:$B14&gt;0,VLOOKUP($B14,'[1]PorEquipeHC 20aa_ddmmaaaa'!$EC$5:'[1]PorEquipeHC 20aa_ddmmaaaa'!$GS$1003,45,FALSE))</f>
        <v>7</v>
      </c>
      <c r="M14" s="65" t="str">
        <f>IF($B14:$B14&gt;0,VLOOKUP($B14,'[1]PorEquipeHC 20aa_ddmmaaaa'!$EC$5:'[1]PorEquipeHC 20aa_ddmmaaaa'!$GS$1003,46,FALSE))</f>
        <v>X</v>
      </c>
      <c r="N14" s="80">
        <f>IF($B14:$B14&gt;0,VLOOKUP($B14,'[1]PorEquipeHC 20aa_ddmmaaaa'!$EC$5:'[1]PorEquipeHC 20aa_ddmmaaaa'!$GS$1003,64,FALSE))</f>
        <v>652</v>
      </c>
      <c r="O14" s="211">
        <f>IF($B14:$B14&gt;0,VLOOKUP($B14,'[1]PorEquipeHC 20aa_ddmmaaaa'!$EC$5:'[1]PorEquipeHC 20aa_ddmmaaaa'!$GS$1003,10,FALSE))</f>
        <v>107</v>
      </c>
      <c r="P14" s="211">
        <f>IF($B14:$B14&gt;0,VLOOKUP($B14,'[1]PorEquipeHC 20aa_ddmmaaaa'!$EC$5:'[1]PorEquipeHC 20aa_ddmmaaaa'!$GS$1003,11,FALSE))</f>
        <v>110</v>
      </c>
      <c r="Q14" s="211">
        <f>IF($B14:$B14&gt;0,VLOOKUP($B14,'[1]PorEquipeHC 20aa_ddmmaaaa'!$EC$5:'[1]PorEquipeHC 20aa_ddmmaaaa'!$GS$1003,12,FALSE))</f>
        <v>114</v>
      </c>
      <c r="R14" s="211">
        <f>IF($B14:$B14&gt;0,VLOOKUP($B14,'[1]PorEquipeHC 20aa_ddmmaaaa'!$EC$5:'[1]PorEquipeHC 20aa_ddmmaaaa'!$GS$1003,13,FALSE))</f>
        <v>115</v>
      </c>
      <c r="S14" s="211">
        <f>IF($B14:$B14&gt;0,VLOOKUP($B14,'[1]PorEquipeHC 20aa_ddmmaaaa'!$EC$5:'[1]PorEquipeHC 20aa_ddmmaaaa'!$GS$1003,14,FALSE))</f>
        <v>113</v>
      </c>
      <c r="T14" s="211">
        <f>IF($B14:$B14&gt;0,VLOOKUP($B14,'[1]PorEquipeHC 20aa_ddmmaaaa'!$EC$5:'[1]PorEquipeHC 20aa_ddmmaaaa'!$GS$1003,15,FALSE))</f>
        <v>112</v>
      </c>
      <c r="U14" s="211">
        <f>IF($B14:$B14&gt;0,VLOOKUP($B14,'[1]PorEquipeHC 20aa_ddmmaaaa'!$EC$5:'[1]PorEquipeHC 20aa_ddmmaaaa'!$GS$1003,16,FALSE))</f>
        <v>96</v>
      </c>
      <c r="V14" s="211" t="b">
        <f>IF($B14:$B14&gt;0,VLOOKUP($B14,'[1]PorEquipeHC 20aa_ddmmaaaa'!$EC$5:'[1]PorEquipeHC 20aa_ddmmaaaa'!$GS$1003,17,FALSE))</f>
        <v>0</v>
      </c>
      <c r="W14" s="211" t="b">
        <f>IF($B14:$B14&gt;0,VLOOKUP($B14,'[1]PorEquipeHC 20aa_ddmmaaaa'!$EC$5:'[1]PorEquipeHC 20aa_ddmmaaaa'!$GS$1003,18,FALSE))</f>
        <v>0</v>
      </c>
      <c r="X14" s="211" t="b">
        <f>IF($B14:$B14&gt;0,VLOOKUP($B14,'[1]PorEquipeHC 20aa_ddmmaaaa'!$EC$5:'[1]PorEquipeHC 20aa_ddmmaaaa'!$GS$1003,19,FALSE))</f>
        <v>0</v>
      </c>
      <c r="Y14" s="207"/>
      <c r="Z14" s="207"/>
      <c r="AA14" s="154"/>
      <c r="AB14" s="154"/>
      <c r="AC14" s="65" t="str">
        <f>C14</f>
        <v>914</v>
      </c>
      <c r="AD14" s="65" t="str">
        <f>D14</f>
        <v>ODA</v>
      </c>
      <c r="AE14" s="65" t="str">
        <f>E14</f>
        <v>TOMIKO</v>
      </c>
      <c r="AF14" s="65" t="str">
        <f>F14</f>
        <v>F</v>
      </c>
      <c r="AG14" s="65" t="str">
        <f>G14</f>
        <v>07. GSP</v>
      </c>
      <c r="AH14" s="208">
        <f>H14</f>
        <v>19438</v>
      </c>
      <c r="AI14">
        <f>I14</f>
        <v>3</v>
      </c>
      <c r="AJ14" t="str">
        <f>J14</f>
        <v>EX</v>
      </c>
      <c r="AK14" s="209" t="str">
        <f>K14</f>
        <v>NSR</v>
      </c>
      <c r="AL14" s="65">
        <f>L14</f>
        <v>7</v>
      </c>
      <c r="AM14" s="66" t="str">
        <f>M14</f>
        <v>X</v>
      </c>
      <c r="AN14" s="65">
        <f>N14</f>
        <v>652</v>
      </c>
      <c r="AO14" s="65">
        <f>O14</f>
        <v>107</v>
      </c>
      <c r="AP14" s="67">
        <f>IF(AO14=" "," ",(AO14-2*$AI14))</f>
        <v>101</v>
      </c>
      <c r="AQ14" s="68"/>
      <c r="AR14" s="69"/>
      <c r="AS14" s="72">
        <f>P14</f>
        <v>110</v>
      </c>
      <c r="AT14" s="67">
        <f>IF(AS14=" "," ",(AS14-2*$AI14))</f>
        <v>104</v>
      </c>
      <c r="AU14" s="65"/>
      <c r="AV14" s="67"/>
      <c r="AW14" s="72">
        <f>Q14</f>
        <v>114</v>
      </c>
      <c r="AX14" s="67">
        <f>IF(AW14=" "," ",(AW14-2*$AI14))</f>
        <v>108</v>
      </c>
      <c r="AY14" s="67"/>
      <c r="AZ14" s="65"/>
      <c r="BA14" s="67">
        <f>R14</f>
        <v>115</v>
      </c>
      <c r="BB14" s="67">
        <f>IF(BA14=" "," ",(BA14-2*$AI14))</f>
        <v>109</v>
      </c>
      <c r="BC14" s="67"/>
      <c r="BD14" s="67"/>
      <c r="BE14" s="71">
        <f>S14</f>
        <v>113</v>
      </c>
      <c r="BF14" s="67">
        <f>IF(BE14=" "," ",(BE14-2*$AI14))</f>
        <v>107</v>
      </c>
      <c r="BG14" s="67"/>
      <c r="BH14" s="67"/>
      <c r="BI14" s="72">
        <f>T14</f>
        <v>112</v>
      </c>
      <c r="BJ14" s="67">
        <f>IF(BI14=" "," ",(BI14-2*$AI14))</f>
        <v>106</v>
      </c>
      <c r="BK14" s="67"/>
      <c r="BL14" s="67"/>
      <c r="BM14" s="72">
        <f>U14</f>
        <v>96</v>
      </c>
      <c r="BN14" s="67">
        <f>IF(BM14=" "," ",(BM14-2*$AI14))</f>
        <v>90</v>
      </c>
      <c r="BO14" s="68">
        <v>0.5</v>
      </c>
      <c r="BP14" s="69" t="s">
        <v>113</v>
      </c>
      <c r="BQ14" s="67" t="b">
        <f>V14</f>
        <v>0</v>
      </c>
      <c r="BR14" s="67">
        <f>IF(BQ14=" "," ",(BQ14-2*$AI14))</f>
        <v>-6</v>
      </c>
      <c r="BS14" s="67"/>
      <c r="BT14" s="67"/>
      <c r="BU14" s="67" t="b">
        <f>W14</f>
        <v>0</v>
      </c>
      <c r="BV14" s="67">
        <f>IF(BU14=" "," ",(BU14-2*$AI14))</f>
        <v>-6</v>
      </c>
      <c r="BW14" s="67"/>
      <c r="BX14" s="67"/>
      <c r="BY14" s="67" t="b">
        <f>X14</f>
        <v>0</v>
      </c>
      <c r="BZ14" s="67">
        <f>IF(BY14=" "," ",(BY14-2*$AI14))</f>
        <v>-6</v>
      </c>
      <c r="CA14" s="67"/>
      <c r="CB14" s="67"/>
      <c r="CC14" s="209" t="str">
        <f>IF(AK14="Senior",AK14,"...")</f>
        <v>...</v>
      </c>
      <c r="CD14" s="65">
        <f>L14</f>
        <v>7</v>
      </c>
      <c r="CE14" s="66" t="str">
        <f>M14</f>
        <v>X</v>
      </c>
      <c r="CF14" s="73">
        <f>AQ14*AO$4+AU14*AS$4+AY14*AW$4+BC14*BA$4+BG14*BE$4+BK14*BI$4+BO14*BM$4+BS14*BQ$4+BW14*BU$4+CA14*BY$4</f>
        <v>0.5</v>
      </c>
      <c r="CG14" s="156"/>
      <c r="CH14" s="1"/>
      <c r="DA14" s="19"/>
      <c r="DB14" s="74"/>
      <c r="DC14" s="67" t="s">
        <v>114</v>
      </c>
      <c r="DD14" s="67" t="s">
        <v>100</v>
      </c>
      <c r="DE14" s="67" t="s">
        <v>115</v>
      </c>
      <c r="DF14" s="67" t="s">
        <v>65</v>
      </c>
      <c r="DG14" s="67" t="s">
        <v>66</v>
      </c>
      <c r="DH14" s="75">
        <v>15336</v>
      </c>
      <c r="DI14" s="67">
        <v>3</v>
      </c>
      <c r="DJ14" s="67" t="s">
        <v>111</v>
      </c>
      <c r="DK14" s="76" t="s">
        <v>85</v>
      </c>
      <c r="DL14" s="67">
        <v>6</v>
      </c>
      <c r="DM14" s="77" t="s">
        <v>70</v>
      </c>
      <c r="DN14" s="67">
        <v>651</v>
      </c>
      <c r="DO14" s="67">
        <v>106</v>
      </c>
      <c r="DP14" s="67">
        <v>100</v>
      </c>
      <c r="DQ14" s="68"/>
      <c r="DR14" s="67"/>
      <c r="DS14" s="72">
        <v>106</v>
      </c>
      <c r="DT14" s="67">
        <v>100</v>
      </c>
      <c r="DU14" s="68"/>
      <c r="DV14" s="67"/>
      <c r="DW14" s="72">
        <v>115</v>
      </c>
      <c r="DX14" s="67">
        <v>109</v>
      </c>
      <c r="DY14" s="67"/>
      <c r="DZ14" s="67"/>
      <c r="EA14" s="67">
        <v>101</v>
      </c>
      <c r="EB14" s="67">
        <v>95</v>
      </c>
      <c r="EC14" s="68"/>
      <c r="ED14" s="69"/>
      <c r="EE14" s="71" t="s">
        <v>79</v>
      </c>
      <c r="EF14" s="67" t="s">
        <v>79</v>
      </c>
      <c r="EG14" s="67"/>
      <c r="EH14" s="69"/>
      <c r="EI14" s="72">
        <v>115</v>
      </c>
      <c r="EJ14" s="67">
        <v>109</v>
      </c>
      <c r="EK14" s="67"/>
      <c r="EL14" s="67"/>
      <c r="EM14" s="72">
        <v>108</v>
      </c>
      <c r="EN14" s="67">
        <v>102</v>
      </c>
      <c r="EO14" s="67"/>
      <c r="EP14" s="67"/>
      <c r="EQ14" s="67" t="b">
        <v>0</v>
      </c>
      <c r="ER14" s="67">
        <v>-6</v>
      </c>
      <c r="ES14" s="68"/>
      <c r="ET14" s="69"/>
      <c r="EU14" s="67" t="b">
        <v>0</v>
      </c>
      <c r="EV14" s="67">
        <v>-6</v>
      </c>
      <c r="EW14" s="67"/>
      <c r="EX14" s="67"/>
      <c r="EY14" s="67" t="b">
        <v>0</v>
      </c>
      <c r="EZ14" s="67">
        <v>-6</v>
      </c>
      <c r="FA14" s="67"/>
      <c r="FB14" s="67"/>
      <c r="FC14" s="76" t="s">
        <v>73</v>
      </c>
      <c r="FD14" s="67">
        <v>6</v>
      </c>
      <c r="FE14" s="77" t="s">
        <v>70</v>
      </c>
      <c r="FF14" s="68">
        <v>0</v>
      </c>
      <c r="FG14" s="78"/>
      <c r="FH14" s="65" t="str">
        <f t="shared" si="12"/>
        <v>MR</v>
      </c>
      <c r="FI14" s="65" t="str">
        <f t="shared" si="13"/>
        <v>M</v>
      </c>
      <c r="FJ14" s="65" t="str">
        <f t="shared" si="13"/>
        <v>01. PIE</v>
      </c>
      <c r="FK14" s="65">
        <f t="shared" si="14"/>
        <v>0</v>
      </c>
      <c r="FL14" s="79">
        <f t="shared" si="15"/>
        <v>44.25</v>
      </c>
      <c r="FM14" t="str">
        <f t="shared" si="16"/>
        <v>...</v>
      </c>
      <c r="FN14" t="str">
        <f t="shared" si="10"/>
        <v>...</v>
      </c>
      <c r="FO14" t="str">
        <f t="shared" si="11"/>
        <v>01. PIE</v>
      </c>
    </row>
    <row r="15" spans="1:195" ht="13.8" hidden="1" x14ac:dyDescent="0.25">
      <c r="A15" t="s">
        <v>1152</v>
      </c>
      <c r="B15" s="201" t="s">
        <v>155</v>
      </c>
      <c r="C15" s="80" t="str">
        <f>IF($B15:$B15&gt;0,VLOOKUP($B15,'[1]PorEquipeHC 20aa_ddmmaaaa'!$EC$5:'[1]PorEquipeHC 20aa_ddmmaaaa'!$GS$1003,1,FALSE))</f>
        <v>855</v>
      </c>
      <c r="D15" s="209" t="str">
        <f>IF($B15:$B15&gt;0,VLOOKUP($B15,'[1]PorEquipeHC 20aa_ddmmaaaa'!$EC$5:'[1]PorEquipeHC 20aa_ddmmaaaa'!$GS$1003,2,FALSE))</f>
        <v>YAMANO</v>
      </c>
      <c r="E15" s="209" t="str">
        <f>IF($B15:$B15&gt;0,VLOOKUP($B15,'[1]PorEquipeHC 20aa_ddmmaaaa'!$EC$5:'[1]PorEquipeHC 20aa_ddmmaaaa'!$GS$1003,3,FALSE))</f>
        <v>MASSAKATSU</v>
      </c>
      <c r="F15" s="66" t="str">
        <f>IF($B15:$B15&gt;0,VLOOKUP($B15,'[1]PorEquipeHC 20aa_ddmmaaaa'!$EC$5:'[1]PorEquipeHC 20aa_ddmmaaaa'!$GS$1003,4,FALSE))</f>
        <v>M</v>
      </c>
      <c r="G15" s="65" t="str">
        <f>IF($B15:$B15&gt;0,VLOOKUP($B15,'[1]PorEquipeHC 20aa_ddmmaaaa'!$EC$5:'[1]PorEquipeHC 20aa_ddmmaaaa'!$GS$1003,5,FALSE))</f>
        <v>03. IBI</v>
      </c>
      <c r="H15" s="210">
        <f>IF($B15:$B15&gt;0,VLOOKUP($B15,'[1]PorEquipeHC 20aa_ddmmaaaa'!$EC$5:'[1]PorEquipeHC 20aa_ddmmaaaa'!$GS$1003,6,FALSE))</f>
        <v>16365</v>
      </c>
      <c r="I15" s="80">
        <f>IF($B15:$B15&gt;0,VLOOKUP($B15,'[1]PorEquipeHC 20aa_ddmmaaaa'!$EC$5:'[1]PorEquipeHC 20aa_ddmmaaaa'!$GS$1003,7,FALSE))</f>
        <v>5</v>
      </c>
      <c r="J15" s="209" t="str">
        <f>IF($B15:$B15&gt;0,VLOOKUP($B15,'[1]PorEquipeHC 20aa_ddmmaaaa'!$EC$5:'[1]PorEquipeHC 20aa_ddmmaaaa'!$GS$1003,8,FALSE))</f>
        <v>A</v>
      </c>
      <c r="K15" s="209" t="str">
        <f>IF($B15:$B15&gt;0,VLOOKUP($B15,'[1]PorEquipeHC 20aa_ddmmaaaa'!$EC$5:'[1]PorEquipeHC 20aa_ddmmaaaa'!$GS$1003,9,FALSE))</f>
        <v>SR</v>
      </c>
      <c r="L15" s="80">
        <f>IF($B15:$B15&gt;0,VLOOKUP($B15,'[1]PorEquipeHC 20aa_ddmmaaaa'!$EC$5:'[1]PorEquipeHC 20aa_ddmmaaaa'!$GS$1003,45,FALSE))</f>
        <v>7</v>
      </c>
      <c r="M15" s="65" t="str">
        <f>IF($B15:$B15&gt;0,VLOOKUP($B15,'[1]PorEquipeHC 20aa_ddmmaaaa'!$EC$5:'[1]PorEquipeHC 20aa_ddmmaaaa'!$GS$1003,46,FALSE))</f>
        <v>X</v>
      </c>
      <c r="N15" s="80">
        <f>IF($B15:$B15&gt;0,VLOOKUP($B15,'[1]PorEquipeHC 20aa_ddmmaaaa'!$EC$5:'[1]PorEquipeHC 20aa_ddmmaaaa'!$GS$1003,64,FALSE))</f>
        <v>646</v>
      </c>
      <c r="O15" s="211">
        <f>IF($B15:$B15&gt;0,VLOOKUP($B15,'[1]PorEquipeHC 20aa_ddmmaaaa'!$EC$5:'[1]PorEquipeHC 20aa_ddmmaaaa'!$GS$1003,10,FALSE))</f>
        <v>104</v>
      </c>
      <c r="P15" s="211">
        <f>IF($B15:$B15&gt;0,VLOOKUP($B15,'[1]PorEquipeHC 20aa_ddmmaaaa'!$EC$5:'[1]PorEquipeHC 20aa_ddmmaaaa'!$GS$1003,11,FALSE))</f>
        <v>115</v>
      </c>
      <c r="Q15" s="211">
        <f>IF($B15:$B15&gt;0,VLOOKUP($B15,'[1]PorEquipeHC 20aa_ddmmaaaa'!$EC$5:'[1]PorEquipeHC 20aa_ddmmaaaa'!$GS$1003,12,FALSE))</f>
        <v>111</v>
      </c>
      <c r="R15" s="211">
        <f>IF($B15:$B15&gt;0,VLOOKUP($B15,'[1]PorEquipeHC 20aa_ddmmaaaa'!$EC$5:'[1]PorEquipeHC 20aa_ddmmaaaa'!$GS$1003,13,FALSE))</f>
        <v>103</v>
      </c>
      <c r="S15" s="211">
        <f>IF($B15:$B15&gt;0,VLOOKUP($B15,'[1]PorEquipeHC 20aa_ddmmaaaa'!$EC$5:'[1]PorEquipeHC 20aa_ddmmaaaa'!$GS$1003,14,FALSE))</f>
        <v>113</v>
      </c>
      <c r="T15" s="211">
        <f>IF($B15:$B15&gt;0,VLOOKUP($B15,'[1]PorEquipeHC 20aa_ddmmaaaa'!$EC$5:'[1]PorEquipeHC 20aa_ddmmaaaa'!$GS$1003,15,FALSE))</f>
        <v>117</v>
      </c>
      <c r="U15" s="211">
        <f>IF($B15:$B15&gt;0,VLOOKUP($B15,'[1]PorEquipeHC 20aa_ddmmaaaa'!$EC$5:'[1]PorEquipeHC 20aa_ddmmaaaa'!$GS$1003,16,FALSE))</f>
        <v>100</v>
      </c>
      <c r="V15" s="211" t="b">
        <f>IF($B15:$B15&gt;0,VLOOKUP($B15,'[1]PorEquipeHC 20aa_ddmmaaaa'!$EC$5:'[1]PorEquipeHC 20aa_ddmmaaaa'!$GS$1003,17,FALSE))</f>
        <v>0</v>
      </c>
      <c r="W15" s="211" t="b">
        <f>IF($B15:$B15&gt;0,VLOOKUP($B15,'[1]PorEquipeHC 20aa_ddmmaaaa'!$EC$5:'[1]PorEquipeHC 20aa_ddmmaaaa'!$GS$1003,18,FALSE))</f>
        <v>0</v>
      </c>
      <c r="X15" s="211" t="b">
        <f>IF($B15:$B15&gt;0,VLOOKUP($B15,'[1]PorEquipeHC 20aa_ddmmaaaa'!$EC$5:'[1]PorEquipeHC 20aa_ddmmaaaa'!$GS$1003,19,FALSE))</f>
        <v>0</v>
      </c>
      <c r="Y15" s="207"/>
      <c r="Z15" s="207"/>
      <c r="AA15" s="154"/>
      <c r="AB15" s="154"/>
      <c r="AC15" s="65" t="str">
        <f>C15</f>
        <v>855</v>
      </c>
      <c r="AD15" s="65" t="str">
        <f>D15</f>
        <v>YAMANO</v>
      </c>
      <c r="AE15" s="65" t="str">
        <f>E15</f>
        <v>MASSAKATSU</v>
      </c>
      <c r="AF15" s="65" t="str">
        <f>F15</f>
        <v>M</v>
      </c>
      <c r="AG15" s="65" t="str">
        <f>G15</f>
        <v>03. IBI</v>
      </c>
      <c r="AH15" s="208">
        <f>H15</f>
        <v>16365</v>
      </c>
      <c r="AI15">
        <f>I15</f>
        <v>5</v>
      </c>
      <c r="AJ15" t="str">
        <f>J15</f>
        <v>A</v>
      </c>
      <c r="AK15" s="209" t="str">
        <f>K15</f>
        <v>SR</v>
      </c>
      <c r="AL15" s="65">
        <f>L15</f>
        <v>7</v>
      </c>
      <c r="AM15" s="66" t="str">
        <f>M15</f>
        <v>X</v>
      </c>
      <c r="AN15" s="65">
        <f>N15</f>
        <v>646</v>
      </c>
      <c r="AO15" s="65">
        <f>O15</f>
        <v>104</v>
      </c>
      <c r="AP15" s="67">
        <f>IF(AO15=" "," ",(AO15-2*$AI15))</f>
        <v>94</v>
      </c>
      <c r="AQ15" s="68"/>
      <c r="AR15" s="69"/>
      <c r="AS15" s="72">
        <f>P15</f>
        <v>115</v>
      </c>
      <c r="AT15" s="67">
        <f>IF(AS15=" "," ",(AS15-2*$AI15))</f>
        <v>105</v>
      </c>
      <c r="AV15" s="82"/>
      <c r="AW15" s="72">
        <f>Q15</f>
        <v>111</v>
      </c>
      <c r="AX15" s="67">
        <f>IF(AW15=" "," ",(AW15-2*$AI15))</f>
        <v>101</v>
      </c>
      <c r="AY15" s="82"/>
      <c r="BA15" s="67">
        <f>R15</f>
        <v>103</v>
      </c>
      <c r="BB15" s="67">
        <f>IF(BA15=" "," ",(BA15-2*$AI15))</f>
        <v>93</v>
      </c>
      <c r="BC15" s="82"/>
      <c r="BD15" s="82"/>
      <c r="BE15" s="71">
        <f>S15</f>
        <v>113</v>
      </c>
      <c r="BF15" s="67">
        <f>IF(BE15=" "," ",(BE15-2*$AI15))</f>
        <v>103</v>
      </c>
      <c r="BG15" s="67"/>
      <c r="BH15" s="67"/>
      <c r="BI15" s="72">
        <f>T15</f>
        <v>117</v>
      </c>
      <c r="BJ15" s="67">
        <f>IF(BI15=" "," ",(BI15-2*$AI15))</f>
        <v>107</v>
      </c>
      <c r="BK15" s="67"/>
      <c r="BL15" s="67"/>
      <c r="BM15" s="72">
        <f>U15</f>
        <v>100</v>
      </c>
      <c r="BN15" s="67">
        <f>IF(BM15=" "," ",(BM15-2*$AI15))</f>
        <v>90</v>
      </c>
      <c r="BO15" s="73"/>
      <c r="BP15" s="65"/>
      <c r="BQ15" s="67" t="b">
        <f>V15</f>
        <v>0</v>
      </c>
      <c r="BR15" s="67">
        <f>IF(BQ15=" "," ",(BQ15-2*$AI15))</f>
        <v>-10</v>
      </c>
      <c r="BS15" s="67"/>
      <c r="BT15" s="67"/>
      <c r="BU15" s="67" t="b">
        <f>W15</f>
        <v>0</v>
      </c>
      <c r="BV15" s="67">
        <f>IF(BU15=" "," ",(BU15-2*$AI15))</f>
        <v>-10</v>
      </c>
      <c r="BW15" s="67"/>
      <c r="BX15" s="67"/>
      <c r="BY15" s="67" t="b">
        <f>X15</f>
        <v>0</v>
      </c>
      <c r="BZ15" s="67">
        <f>IF(BY15=" "," ",(BY15-2*$AI15))</f>
        <v>-10</v>
      </c>
      <c r="CA15" s="67"/>
      <c r="CB15" s="67"/>
      <c r="CC15" s="209" t="str">
        <f>IF(AK15="Senior",AK15,"...")</f>
        <v>...</v>
      </c>
      <c r="CD15" s="65">
        <f>L15</f>
        <v>7</v>
      </c>
      <c r="CE15" s="66" t="str">
        <f>M15</f>
        <v>X</v>
      </c>
      <c r="CF15" s="73">
        <f>AQ15*AO$4+AU15*AS$4+AY15*AW$4+BC15*BA$4+BG15*BE$4+BK15*BI$4+BO15*BM$4+BS15*BQ$4+BW15*BU$4+CA15*BY$4</f>
        <v>0</v>
      </c>
      <c r="CG15" s="156"/>
      <c r="CH15" s="1"/>
      <c r="DA15" s="19"/>
      <c r="DB15" s="19"/>
      <c r="DC15" s="67" t="s">
        <v>117</v>
      </c>
      <c r="DD15" s="67" t="s">
        <v>90</v>
      </c>
      <c r="DE15" s="67" t="s">
        <v>118</v>
      </c>
      <c r="DF15" s="67" t="s">
        <v>65</v>
      </c>
      <c r="DG15" s="67" t="s">
        <v>66</v>
      </c>
      <c r="DH15" s="75">
        <v>21525</v>
      </c>
      <c r="DI15" s="67">
        <v>4</v>
      </c>
      <c r="DJ15" s="67" t="s">
        <v>68</v>
      </c>
      <c r="DK15" s="76" t="s">
        <v>69</v>
      </c>
      <c r="DL15" s="67">
        <v>4</v>
      </c>
      <c r="DM15" s="77" t="s">
        <v>70</v>
      </c>
      <c r="DN15" s="67" t="e">
        <v>#NUM!</v>
      </c>
      <c r="DO15" s="67">
        <v>112</v>
      </c>
      <c r="DP15" s="67">
        <v>104</v>
      </c>
      <c r="DQ15" s="68"/>
      <c r="DR15" s="67"/>
      <c r="DS15" s="72">
        <v>109</v>
      </c>
      <c r="DT15" s="67">
        <v>101</v>
      </c>
      <c r="DU15" s="68"/>
      <c r="DV15" s="67"/>
      <c r="DW15" s="72">
        <v>118</v>
      </c>
      <c r="DX15" s="67">
        <v>110</v>
      </c>
      <c r="DY15" s="67"/>
      <c r="DZ15" s="67"/>
      <c r="EA15" s="67">
        <v>110</v>
      </c>
      <c r="EB15" s="67">
        <v>102</v>
      </c>
      <c r="EC15" s="67"/>
      <c r="ED15" s="67"/>
      <c r="EE15" s="71" t="s">
        <v>79</v>
      </c>
      <c r="EF15" s="67" t="s">
        <v>79</v>
      </c>
      <c r="EG15" s="67"/>
      <c r="EH15" s="67"/>
      <c r="EI15" s="72" t="s">
        <v>79</v>
      </c>
      <c r="EJ15" s="67" t="s">
        <v>79</v>
      </c>
      <c r="EK15" s="67"/>
      <c r="EL15" s="67"/>
      <c r="EM15" s="72" t="s">
        <v>79</v>
      </c>
      <c r="EN15" s="67" t="s">
        <v>79</v>
      </c>
      <c r="EO15" s="67"/>
      <c r="EP15" s="67"/>
      <c r="EQ15" s="67" t="b">
        <v>0</v>
      </c>
      <c r="ER15" s="67">
        <v>-8</v>
      </c>
      <c r="ES15" s="67"/>
      <c r="ET15" s="67"/>
      <c r="EU15" s="67" t="b">
        <v>0</v>
      </c>
      <c r="EV15" s="67">
        <v>-8</v>
      </c>
      <c r="EW15" s="67"/>
      <c r="EX15" s="67"/>
      <c r="EY15" s="67" t="b">
        <v>0</v>
      </c>
      <c r="EZ15" s="67">
        <v>-8</v>
      </c>
      <c r="FA15" s="67"/>
      <c r="FB15" s="67"/>
      <c r="FC15" s="76" t="s">
        <v>73</v>
      </c>
      <c r="FD15" s="67">
        <v>4</v>
      </c>
      <c r="FE15" s="77" t="s">
        <v>70</v>
      </c>
      <c r="FF15" s="68">
        <v>0</v>
      </c>
      <c r="FG15" s="83"/>
      <c r="FH15" s="65" t="str">
        <f t="shared" si="12"/>
        <v>NSR</v>
      </c>
      <c r="FI15" s="65" t="str">
        <f t="shared" si="13"/>
        <v>M</v>
      </c>
      <c r="FJ15" s="65" t="str">
        <f t="shared" si="13"/>
        <v>01. PIE</v>
      </c>
      <c r="FK15" s="65">
        <f t="shared" si="14"/>
        <v>0</v>
      </c>
      <c r="FL15" s="79">
        <f t="shared" si="15"/>
        <v>44.25</v>
      </c>
      <c r="FM15" t="str">
        <f t="shared" si="16"/>
        <v>...</v>
      </c>
      <c r="FN15" t="str">
        <f t="shared" si="10"/>
        <v>...</v>
      </c>
      <c r="FO15" t="str">
        <f t="shared" si="11"/>
        <v>01. PIE</v>
      </c>
    </row>
    <row r="16" spans="1:195" ht="13.8" hidden="1" x14ac:dyDescent="0.25">
      <c r="A16" t="s">
        <v>1152</v>
      </c>
      <c r="B16" s="201" t="s">
        <v>356</v>
      </c>
      <c r="C16" s="80" t="str">
        <f>IF($B16:$B16&gt;0,VLOOKUP($B16,'[1]PorEquipeHC 20aa_ddmmaaaa'!$EC$5:'[1]PorEquipeHC 20aa_ddmmaaaa'!$GS$1003,1,FALSE))</f>
        <v>395</v>
      </c>
      <c r="D16" s="209" t="str">
        <f>IF($B16:$B16&gt;0,VLOOKUP($B16,'[1]PorEquipeHC 20aa_ddmmaaaa'!$EC$5:'[1]PorEquipeHC 20aa_ddmmaaaa'!$GS$1003,2,FALSE))</f>
        <v>UEMURA</v>
      </c>
      <c r="E16" s="209" t="str">
        <f>IF($B16:$B16&gt;0,VLOOKUP($B16,'[1]PorEquipeHC 20aa_ddmmaaaa'!$EC$5:'[1]PorEquipeHC 20aa_ddmmaaaa'!$GS$1003,3,FALSE))</f>
        <v>LUCIA</v>
      </c>
      <c r="F16" s="66" t="str">
        <f>IF($B16:$B16&gt;0,VLOOKUP($B16,'[1]PorEquipeHC 20aa_ddmmaaaa'!$EC$5:'[1]PorEquipeHC 20aa_ddmmaaaa'!$GS$1003,4,FALSE))</f>
        <v>F</v>
      </c>
      <c r="G16" s="65" t="str">
        <f>IF($B16:$B16&gt;0,VLOOKUP($B16,'[1]PorEquipeHC 20aa_ddmmaaaa'!$EC$5:'[1]PorEquipeHC 20aa_ddmmaaaa'!$GS$1003,5,FALSE))</f>
        <v>07. GSP</v>
      </c>
      <c r="H16" s="210">
        <f>IF($B16:$B16&gt;0,VLOOKUP($B16,'[1]PorEquipeHC 20aa_ddmmaaaa'!$EC$5:'[1]PorEquipeHC 20aa_ddmmaaaa'!$GS$1003,6,FALSE))</f>
        <v>17241</v>
      </c>
      <c r="I16" s="80">
        <f>IF($B16:$B16&gt;0,VLOOKUP($B16,'[1]PorEquipeHC 20aa_ddmmaaaa'!$EC$5:'[1]PorEquipeHC 20aa_ddmmaaaa'!$GS$1003,7,FALSE))</f>
        <v>6</v>
      </c>
      <c r="J16" s="209" t="str">
        <f>IF($B16:$B16&gt;0,VLOOKUP($B16,'[1]PorEquipeHC 20aa_ddmmaaaa'!$EC$5:'[1]PorEquipeHC 20aa_ddmmaaaa'!$GS$1003,8,FALSE))</f>
        <v>A</v>
      </c>
      <c r="K16" s="209" t="str">
        <f>IF($B16:$B16&gt;0,VLOOKUP($B16,'[1]PorEquipeHC 20aa_ddmmaaaa'!$EC$5:'[1]PorEquipeHC 20aa_ddmmaaaa'!$GS$1003,9,FALSE))</f>
        <v>SR</v>
      </c>
      <c r="L16" s="80">
        <f>IF($B16:$B16&gt;0,VLOOKUP($B16,'[1]PorEquipeHC 20aa_ddmmaaaa'!$EC$5:'[1]PorEquipeHC 20aa_ddmmaaaa'!$GS$1003,45,FALSE))</f>
        <v>7</v>
      </c>
      <c r="M16" s="65" t="str">
        <f>IF($B16:$B16&gt;0,VLOOKUP($B16,'[1]PorEquipeHC 20aa_ddmmaaaa'!$EC$5:'[1]PorEquipeHC 20aa_ddmmaaaa'!$GS$1003,46,FALSE))</f>
        <v>X</v>
      </c>
      <c r="N16" s="80">
        <f>IF($B16:$B16&gt;0,VLOOKUP($B16,'[1]PorEquipeHC 20aa_ddmmaaaa'!$EC$5:'[1]PorEquipeHC 20aa_ddmmaaaa'!$GS$1003,64,FALSE))</f>
        <v>674</v>
      </c>
      <c r="O16" s="211">
        <f>IF($B16:$B16&gt;0,VLOOKUP($B16,'[1]PorEquipeHC 20aa_ddmmaaaa'!$EC$5:'[1]PorEquipeHC 20aa_ddmmaaaa'!$GS$1003,10,FALSE))</f>
        <v>112</v>
      </c>
      <c r="P16" s="211">
        <f>IF($B16:$B16&gt;0,VLOOKUP($B16,'[1]PorEquipeHC 20aa_ddmmaaaa'!$EC$5:'[1]PorEquipeHC 20aa_ddmmaaaa'!$GS$1003,11,FALSE))</f>
        <v>118</v>
      </c>
      <c r="Q16" s="211">
        <f>IF($B16:$B16&gt;0,VLOOKUP($B16,'[1]PorEquipeHC 20aa_ddmmaaaa'!$EC$5:'[1]PorEquipeHC 20aa_ddmmaaaa'!$GS$1003,12,FALSE))</f>
        <v>119</v>
      </c>
      <c r="R16" s="211">
        <f>IF($B16:$B16&gt;0,VLOOKUP($B16,'[1]PorEquipeHC 20aa_ddmmaaaa'!$EC$5:'[1]PorEquipeHC 20aa_ddmmaaaa'!$GS$1003,13,FALSE))</f>
        <v>112</v>
      </c>
      <c r="S16" s="211">
        <f>IF($B16:$B16&gt;0,VLOOKUP($B16,'[1]PorEquipeHC 20aa_ddmmaaaa'!$EC$5:'[1]PorEquipeHC 20aa_ddmmaaaa'!$GS$1003,14,FALSE))</f>
        <v>113</v>
      </c>
      <c r="T16" s="211">
        <f>IF($B16:$B16&gt;0,VLOOKUP($B16,'[1]PorEquipeHC 20aa_ddmmaaaa'!$EC$5:'[1]PorEquipeHC 20aa_ddmmaaaa'!$GS$1003,15,FALSE))</f>
        <v>117</v>
      </c>
      <c r="U16" s="211">
        <f>IF($B16:$B16&gt;0,VLOOKUP($B16,'[1]PorEquipeHC 20aa_ddmmaaaa'!$EC$5:'[1]PorEquipeHC 20aa_ddmmaaaa'!$GS$1003,16,FALSE))</f>
        <v>102</v>
      </c>
      <c r="V16" s="211" t="b">
        <f>IF($B16:$B16&gt;0,VLOOKUP($B16,'[1]PorEquipeHC 20aa_ddmmaaaa'!$EC$5:'[1]PorEquipeHC 20aa_ddmmaaaa'!$GS$1003,17,FALSE))</f>
        <v>0</v>
      </c>
      <c r="W16" s="211" t="b">
        <f>IF($B16:$B16&gt;0,VLOOKUP($B16,'[1]PorEquipeHC 20aa_ddmmaaaa'!$EC$5:'[1]PorEquipeHC 20aa_ddmmaaaa'!$GS$1003,18,FALSE))</f>
        <v>0</v>
      </c>
      <c r="X16" s="211" t="b">
        <f>IF($B16:$B16&gt;0,VLOOKUP($B16,'[1]PorEquipeHC 20aa_ddmmaaaa'!$EC$5:'[1]PorEquipeHC 20aa_ddmmaaaa'!$GS$1003,19,FALSE))</f>
        <v>0</v>
      </c>
      <c r="Y16" s="207"/>
      <c r="Z16" s="207"/>
      <c r="AA16" s="154"/>
      <c r="AB16" s="154"/>
      <c r="AC16" s="65" t="str">
        <f>C16</f>
        <v>395</v>
      </c>
      <c r="AD16" s="65" t="str">
        <f>D16</f>
        <v>UEMURA</v>
      </c>
      <c r="AE16" s="65" t="str">
        <f>E16</f>
        <v>LUCIA</v>
      </c>
      <c r="AF16" s="65" t="str">
        <f>F16</f>
        <v>F</v>
      </c>
      <c r="AG16" s="65" t="str">
        <f>G16</f>
        <v>07. GSP</v>
      </c>
      <c r="AH16" s="208">
        <f>H16</f>
        <v>17241</v>
      </c>
      <c r="AI16">
        <f>I16</f>
        <v>6</v>
      </c>
      <c r="AJ16" t="str">
        <f>J16</f>
        <v>A</v>
      </c>
      <c r="AK16" s="209" t="str">
        <f>K16</f>
        <v>SR</v>
      </c>
      <c r="AL16" s="65">
        <f>L16</f>
        <v>7</v>
      </c>
      <c r="AM16" s="66" t="str">
        <f>M16</f>
        <v>X</v>
      </c>
      <c r="AN16" s="65">
        <f>N16</f>
        <v>674</v>
      </c>
      <c r="AO16" s="65">
        <f>O16</f>
        <v>112</v>
      </c>
      <c r="AP16" s="67">
        <f>IF(AO16=" "," ",(AO16-2*$AI16))</f>
        <v>100</v>
      </c>
      <c r="AQ16" s="68"/>
      <c r="AR16" s="69"/>
      <c r="AS16" s="72">
        <f>P16</f>
        <v>118</v>
      </c>
      <c r="AT16" s="67">
        <f>IF(AS16=" "," ",(AS16-2*$AI16))</f>
        <v>106</v>
      </c>
      <c r="AU16" s="65"/>
      <c r="AV16" s="67"/>
      <c r="AW16" s="72">
        <f>Q16</f>
        <v>119</v>
      </c>
      <c r="AX16" s="67">
        <f>IF(AW16=" "," ",(AW16-2*$AI16))</f>
        <v>107</v>
      </c>
      <c r="AY16" s="67"/>
      <c r="AZ16" s="65"/>
      <c r="BA16" s="67">
        <f>R16</f>
        <v>112</v>
      </c>
      <c r="BB16" s="67">
        <f>IF(BA16=" "," ",(BA16-2*$AI16))</f>
        <v>100</v>
      </c>
      <c r="BC16" s="67"/>
      <c r="BD16" s="67"/>
      <c r="BE16" s="71">
        <f>S16</f>
        <v>113</v>
      </c>
      <c r="BF16" s="67">
        <f>IF(BE16=" "," ",(BE16-2*$AI16))</f>
        <v>101</v>
      </c>
      <c r="BG16" s="67"/>
      <c r="BH16" s="67"/>
      <c r="BI16" s="72">
        <f>T16</f>
        <v>117</v>
      </c>
      <c r="BJ16" s="67">
        <f>IF(BI16=" "," ",(BI16-2*$AI16))</f>
        <v>105</v>
      </c>
      <c r="BK16" s="67"/>
      <c r="BL16" s="67"/>
      <c r="BM16" s="72">
        <f>U16</f>
        <v>102</v>
      </c>
      <c r="BN16" s="67">
        <f>IF(BM16=" "," ",(BM16-2*$AI16))</f>
        <v>90</v>
      </c>
      <c r="BO16" s="67"/>
      <c r="BP16" s="67"/>
      <c r="BQ16" s="67" t="b">
        <f>V16</f>
        <v>0</v>
      </c>
      <c r="BR16" s="67">
        <f>IF(BQ16=" "," ",(BQ16-2*$AI16))</f>
        <v>-12</v>
      </c>
      <c r="BS16" s="67"/>
      <c r="BT16" s="67"/>
      <c r="BU16" s="67" t="b">
        <f>W16</f>
        <v>0</v>
      </c>
      <c r="BV16" s="67">
        <f>IF(BU16=" "," ",(BU16-2*$AI16))</f>
        <v>-12</v>
      </c>
      <c r="BW16" s="67"/>
      <c r="BX16" s="67"/>
      <c r="BY16" s="67" t="b">
        <f>X16</f>
        <v>0</v>
      </c>
      <c r="BZ16" s="67">
        <f>IF(BY16=" "," ",(BY16-2*$AI16))</f>
        <v>-12</v>
      </c>
      <c r="CA16" s="67"/>
      <c r="CB16" s="67"/>
      <c r="CC16" s="209" t="str">
        <f>IF(AK16="Senior",AK16,"...")</f>
        <v>...</v>
      </c>
      <c r="CD16" s="65">
        <f>L16</f>
        <v>7</v>
      </c>
      <c r="CE16" s="66" t="str">
        <f>M16</f>
        <v>X</v>
      </c>
      <c r="CF16" s="73">
        <f>AQ16*AO$4+AU16*AS$4+AY16*AW$4+BC16*BA$4+BG16*BE$4+BK16*BI$4+BO16*BM$4+BS16*BQ$4+BW16*BU$4+CA16*BY$4</f>
        <v>0</v>
      </c>
      <c r="CG16" s="156"/>
      <c r="CH16" s="1"/>
      <c r="DA16" s="19"/>
      <c r="DB16" s="19"/>
      <c r="DC16" s="67" t="s">
        <v>116</v>
      </c>
      <c r="DD16" s="67" t="s">
        <v>120</v>
      </c>
      <c r="DE16" s="67" t="s">
        <v>121</v>
      </c>
      <c r="DF16" s="67" t="s">
        <v>65</v>
      </c>
      <c r="DG16" s="67" t="s">
        <v>66</v>
      </c>
      <c r="DH16" s="75">
        <v>22800</v>
      </c>
      <c r="DI16" s="67">
        <v>4</v>
      </c>
      <c r="DJ16" s="67" t="s">
        <v>68</v>
      </c>
      <c r="DK16" s="76" t="s">
        <v>69</v>
      </c>
      <c r="DL16" s="67">
        <v>7</v>
      </c>
      <c r="DM16" s="77" t="s">
        <v>70</v>
      </c>
      <c r="DN16" s="67">
        <v>661</v>
      </c>
      <c r="DO16" s="67">
        <v>109</v>
      </c>
      <c r="DP16" s="67">
        <v>101</v>
      </c>
      <c r="DQ16" s="68"/>
      <c r="DR16" s="67"/>
      <c r="DS16" s="72">
        <v>115</v>
      </c>
      <c r="DT16" s="67">
        <v>107</v>
      </c>
      <c r="DU16" s="68"/>
      <c r="DV16" s="67"/>
      <c r="DW16" s="72">
        <v>113</v>
      </c>
      <c r="DX16" s="67">
        <v>105</v>
      </c>
      <c r="DY16" s="67"/>
      <c r="DZ16" s="67"/>
      <c r="EA16" s="67">
        <v>99</v>
      </c>
      <c r="EB16" s="67">
        <v>91</v>
      </c>
      <c r="EC16" s="67"/>
      <c r="ED16" s="67"/>
      <c r="EE16" s="71">
        <v>118</v>
      </c>
      <c r="EF16" s="67">
        <v>110</v>
      </c>
      <c r="EG16" s="67"/>
      <c r="EH16" s="67"/>
      <c r="EI16" s="72">
        <v>124</v>
      </c>
      <c r="EJ16" s="67">
        <v>116</v>
      </c>
      <c r="EK16" s="67"/>
      <c r="EL16" s="67"/>
      <c r="EM16" s="72">
        <v>107</v>
      </c>
      <c r="EN16" s="67">
        <v>99</v>
      </c>
      <c r="EO16" s="67"/>
      <c r="EP16" s="67"/>
      <c r="EQ16" s="67" t="b">
        <v>0</v>
      </c>
      <c r="ER16" s="67">
        <v>-8</v>
      </c>
      <c r="ES16" s="68"/>
      <c r="ET16" s="69"/>
      <c r="EU16" s="67" t="b">
        <v>0</v>
      </c>
      <c r="EV16" s="67">
        <v>-8</v>
      </c>
      <c r="EW16" s="67"/>
      <c r="EX16" s="67"/>
      <c r="EY16" s="67" t="b">
        <v>0</v>
      </c>
      <c r="EZ16" s="67">
        <v>-8</v>
      </c>
      <c r="FA16" s="68"/>
      <c r="FB16" s="69"/>
      <c r="FC16" s="76" t="s">
        <v>73</v>
      </c>
      <c r="FD16" s="67">
        <v>7</v>
      </c>
      <c r="FE16" s="77" t="s">
        <v>70</v>
      </c>
      <c r="FF16" s="68">
        <v>0</v>
      </c>
      <c r="FG16" s="83"/>
      <c r="FH16" s="65" t="str">
        <f t="shared" si="12"/>
        <v>NSR</v>
      </c>
      <c r="FI16" s="65" t="str">
        <f t="shared" si="13"/>
        <v>M</v>
      </c>
      <c r="FJ16" s="65" t="str">
        <f t="shared" si="13"/>
        <v>01. PIE</v>
      </c>
      <c r="FK16" s="65">
        <f t="shared" si="14"/>
        <v>0</v>
      </c>
      <c r="FL16" s="79">
        <f t="shared" si="15"/>
        <v>44.25</v>
      </c>
      <c r="FM16" t="str">
        <f t="shared" si="16"/>
        <v>...</v>
      </c>
      <c r="FN16" t="str">
        <f t="shared" si="10"/>
        <v>...</v>
      </c>
      <c r="FO16" t="str">
        <f t="shared" si="11"/>
        <v>01. PIE</v>
      </c>
    </row>
    <row r="17" spans="1:171" ht="13.8" hidden="1" x14ac:dyDescent="0.25">
      <c r="A17" t="s">
        <v>1152</v>
      </c>
      <c r="B17" s="201" t="s">
        <v>606</v>
      </c>
      <c r="C17" s="80" t="str">
        <f>IF($B17:$B17&gt;0,VLOOKUP($B17,'[1]PorEquipeHC 20aa_ddmmaaaa'!$EC$5:'[1]PorEquipeHC 20aa_ddmmaaaa'!$GS$1003,1,FALSE))</f>
        <v>899</v>
      </c>
      <c r="D17" s="209" t="str">
        <f>IF($B17:$B17&gt;0,VLOOKUP($B17,'[1]PorEquipeHC 20aa_ddmmaaaa'!$EC$5:'[1]PorEquipeHC 20aa_ddmmaaaa'!$GS$1003,2,FALSE))</f>
        <v>OGATA</v>
      </c>
      <c r="E17" s="209" t="str">
        <f>IF($B17:$B17&gt;0,VLOOKUP($B17,'[1]PorEquipeHC 20aa_ddmmaaaa'!$EC$5:'[1]PorEquipeHC 20aa_ddmmaaaa'!$GS$1003,3,FALSE))</f>
        <v>YOSHITAKA</v>
      </c>
      <c r="F17" s="66" t="str">
        <f>IF($B17:$B17&gt;0,VLOOKUP($B17,'[1]PorEquipeHC 20aa_ddmmaaaa'!$EC$5:'[1]PorEquipeHC 20aa_ddmmaaaa'!$GS$1003,4,FALSE))</f>
        <v>M</v>
      </c>
      <c r="G17" s="65" t="str">
        <f>IF($B17:$B17&gt;0,VLOOKUP($B17,'[1]PorEquipeHC 20aa_ddmmaaaa'!$EC$5:'[1]PorEquipeHC 20aa_ddmmaaaa'!$GS$1003,5,FALSE))</f>
        <v>12. COO</v>
      </c>
      <c r="H17" s="210">
        <f>IF($B17:$B17&gt;0,VLOOKUP($B17,'[1]PorEquipeHC 20aa_ddmmaaaa'!$EC$5:'[1]PorEquipeHC 20aa_ddmmaaaa'!$GS$1003,6,FALSE))</f>
        <v>16971</v>
      </c>
      <c r="I17" s="80">
        <f>IF($B17:$B17&gt;0,VLOOKUP($B17,'[1]PorEquipeHC 20aa_ddmmaaaa'!$EC$5:'[1]PorEquipeHC 20aa_ddmmaaaa'!$GS$1003,7,FALSE))</f>
        <v>7</v>
      </c>
      <c r="J17" s="209" t="str">
        <f>IF($B17:$B17&gt;0,VLOOKUP($B17,'[1]PorEquipeHC 20aa_ddmmaaaa'!$EC$5:'[1]PorEquipeHC 20aa_ddmmaaaa'!$GS$1003,8,FALSE))</f>
        <v>B</v>
      </c>
      <c r="K17" s="209" t="str">
        <f>IF($B17:$B17&gt;0,VLOOKUP($B17,'[1]PorEquipeHC 20aa_ddmmaaaa'!$EC$5:'[1]PorEquipeHC 20aa_ddmmaaaa'!$GS$1003,9,FALSE))</f>
        <v>SR</v>
      </c>
      <c r="L17" s="80">
        <f>IF($B17:$B17&gt;0,VLOOKUP($B17,'[1]PorEquipeHC 20aa_ddmmaaaa'!$EC$5:'[1]PorEquipeHC 20aa_ddmmaaaa'!$GS$1003,45,FALSE))</f>
        <v>7</v>
      </c>
      <c r="M17" s="65" t="str">
        <f>IF($B17:$B17&gt;0,VLOOKUP($B17,'[1]PorEquipeHC 20aa_ddmmaaaa'!$EC$5:'[1]PorEquipeHC 20aa_ddmmaaaa'!$GS$1003,46,FALSE))</f>
        <v>X</v>
      </c>
      <c r="N17" s="80">
        <f>IF($B17:$B17&gt;0,VLOOKUP($B17,'[1]PorEquipeHC 20aa_ddmmaaaa'!$EC$5:'[1]PorEquipeHC 20aa_ddmmaaaa'!$GS$1003,64,FALSE))</f>
        <v>684</v>
      </c>
      <c r="O17" s="211">
        <f>IF($B17:$B17&gt;0,VLOOKUP($B17,'[1]PorEquipeHC 20aa_ddmmaaaa'!$EC$5:'[1]PorEquipeHC 20aa_ddmmaaaa'!$GS$1003,10,FALSE))</f>
        <v>114</v>
      </c>
      <c r="P17" s="211">
        <f>IF($B17:$B17&gt;0,VLOOKUP($B17,'[1]PorEquipeHC 20aa_ddmmaaaa'!$EC$5:'[1]PorEquipeHC 20aa_ddmmaaaa'!$GS$1003,11,FALSE))</f>
        <v>114</v>
      </c>
      <c r="Q17" s="211">
        <f>IF($B17:$B17&gt;0,VLOOKUP($B17,'[1]PorEquipeHC 20aa_ddmmaaaa'!$EC$5:'[1]PorEquipeHC 20aa_ddmmaaaa'!$GS$1003,12,FALSE))</f>
        <v>119</v>
      </c>
      <c r="R17" s="211">
        <f>IF($B17:$B17&gt;0,VLOOKUP($B17,'[1]PorEquipeHC 20aa_ddmmaaaa'!$EC$5:'[1]PorEquipeHC 20aa_ddmmaaaa'!$GS$1003,13,FALSE))</f>
        <v>121</v>
      </c>
      <c r="S17" s="211">
        <f>IF($B17:$B17&gt;0,VLOOKUP($B17,'[1]PorEquipeHC 20aa_ddmmaaaa'!$EC$5:'[1]PorEquipeHC 20aa_ddmmaaaa'!$GS$1003,14,FALSE))</f>
        <v>116</v>
      </c>
      <c r="T17" s="211">
        <f>IF($B17:$B17&gt;0,VLOOKUP($B17,'[1]PorEquipeHC 20aa_ddmmaaaa'!$EC$5:'[1]PorEquipeHC 20aa_ddmmaaaa'!$GS$1003,15,FALSE))</f>
        <v>117</v>
      </c>
      <c r="U17" s="211">
        <f>IF($B17:$B17&gt;0,VLOOKUP($B17,'[1]PorEquipeHC 20aa_ddmmaaaa'!$EC$5:'[1]PorEquipeHC 20aa_ddmmaaaa'!$GS$1003,16,FALSE))</f>
        <v>104</v>
      </c>
      <c r="V17" s="211" t="b">
        <f>IF($B17:$B17&gt;0,VLOOKUP($B17,'[1]PorEquipeHC 20aa_ddmmaaaa'!$EC$5:'[1]PorEquipeHC 20aa_ddmmaaaa'!$GS$1003,17,FALSE))</f>
        <v>0</v>
      </c>
      <c r="W17" s="211" t="b">
        <f>IF($B17:$B17&gt;0,VLOOKUP($B17,'[1]PorEquipeHC 20aa_ddmmaaaa'!$EC$5:'[1]PorEquipeHC 20aa_ddmmaaaa'!$GS$1003,18,FALSE))</f>
        <v>0</v>
      </c>
      <c r="X17" s="211" t="b">
        <f>IF($B17:$B17&gt;0,VLOOKUP($B17,'[1]PorEquipeHC 20aa_ddmmaaaa'!$EC$5:'[1]PorEquipeHC 20aa_ddmmaaaa'!$GS$1003,19,FALSE))</f>
        <v>0</v>
      </c>
      <c r="Y17" s="207"/>
      <c r="Z17" s="207"/>
      <c r="AA17" s="154"/>
      <c r="AB17" s="154"/>
      <c r="AC17" s="65" t="str">
        <f>C17</f>
        <v>899</v>
      </c>
      <c r="AD17" s="65" t="str">
        <f>D17</f>
        <v>OGATA</v>
      </c>
      <c r="AE17" s="65" t="str">
        <f>E17</f>
        <v>YOSHITAKA</v>
      </c>
      <c r="AF17" s="65" t="str">
        <f>F17</f>
        <v>M</v>
      </c>
      <c r="AG17" s="65" t="str">
        <f>G17</f>
        <v>12. COO</v>
      </c>
      <c r="AH17" s="208">
        <f>H17</f>
        <v>16971</v>
      </c>
      <c r="AI17">
        <f>I17</f>
        <v>7</v>
      </c>
      <c r="AJ17" t="str">
        <f>J17</f>
        <v>B</v>
      </c>
      <c r="AK17" s="209" t="str">
        <f>K17</f>
        <v>SR</v>
      </c>
      <c r="AL17" s="65">
        <f>L17</f>
        <v>7</v>
      </c>
      <c r="AM17" s="66" t="str">
        <f>M17</f>
        <v>X</v>
      </c>
      <c r="AN17" s="65">
        <f>N17</f>
        <v>684</v>
      </c>
      <c r="AO17" s="65">
        <f>O17</f>
        <v>114</v>
      </c>
      <c r="AP17" s="67">
        <f>IF(AO17=" "," ",(AO17-2*$AI17))</f>
        <v>100</v>
      </c>
      <c r="AQ17" s="68"/>
      <c r="AR17" s="69"/>
      <c r="AS17" s="72">
        <f>P17</f>
        <v>114</v>
      </c>
      <c r="AT17" s="67">
        <f>IF(AS17=" "," ",(AS17-2*$AI17))</f>
        <v>100</v>
      </c>
      <c r="AU17" s="65"/>
      <c r="AV17" s="67"/>
      <c r="AW17" s="72">
        <f>Q17</f>
        <v>119</v>
      </c>
      <c r="AX17" s="67">
        <f>IF(AW17=" "," ",(AW17-2*$AI17))</f>
        <v>105</v>
      </c>
      <c r="AY17" s="67"/>
      <c r="AZ17" s="65"/>
      <c r="BA17" s="67">
        <f>R17</f>
        <v>121</v>
      </c>
      <c r="BB17" s="67">
        <f>IF(BA17=" "," ",(BA17-2*$AI17))</f>
        <v>107</v>
      </c>
      <c r="BC17" s="67"/>
      <c r="BD17" s="67"/>
      <c r="BE17" s="71">
        <f>S17</f>
        <v>116</v>
      </c>
      <c r="BF17" s="67">
        <f>IF(BE17=" "," ",(BE17-2*$AI17))</f>
        <v>102</v>
      </c>
      <c r="BG17" s="67"/>
      <c r="BH17" s="67"/>
      <c r="BI17" s="72">
        <f>T17</f>
        <v>117</v>
      </c>
      <c r="BJ17" s="67">
        <f>IF(BI17=" "," ",(BI17-2*$AI17))</f>
        <v>103</v>
      </c>
      <c r="BK17" s="67"/>
      <c r="BL17" s="67"/>
      <c r="BM17" s="72">
        <f>U17</f>
        <v>104</v>
      </c>
      <c r="BN17" s="67">
        <f>IF(BM17=" "," ",(BM17-2*$AI17))</f>
        <v>90</v>
      </c>
      <c r="BO17" s="67"/>
      <c r="BP17" s="67"/>
      <c r="BQ17" s="67" t="b">
        <f>V17</f>
        <v>0</v>
      </c>
      <c r="BR17" s="67">
        <f>IF(BQ17=" "," ",(BQ17-2*$AI17))</f>
        <v>-14</v>
      </c>
      <c r="BS17" s="67"/>
      <c r="BT17" s="67"/>
      <c r="BU17" s="67" t="b">
        <f>W17</f>
        <v>0</v>
      </c>
      <c r="BV17" s="67">
        <f>IF(BU17=" "," ",(BU17-2*$AI17))</f>
        <v>-14</v>
      </c>
      <c r="BW17" s="67"/>
      <c r="BX17" s="67"/>
      <c r="BY17" s="67" t="b">
        <f>X17</f>
        <v>0</v>
      </c>
      <c r="BZ17" s="67">
        <f>IF(BY17=" "," ",(BY17-2*$AI17))</f>
        <v>-14</v>
      </c>
      <c r="CA17" s="67"/>
      <c r="CB17" s="67"/>
      <c r="CC17" s="209" t="str">
        <f>IF(AK17="Senior",AK17,"...")</f>
        <v>...</v>
      </c>
      <c r="CD17" s="65">
        <f>L17</f>
        <v>7</v>
      </c>
      <c r="CE17" s="66" t="str">
        <f>M17</f>
        <v>X</v>
      </c>
      <c r="CF17" s="73">
        <f>AQ17*AO$4+AU17*AS$4+AY17*AW$4+BC17*BA$4+BG17*BE$4+BK17*BI$4+BO17*BM$4+BS17*BQ$4+BW17*BU$4+CA17*BY$4</f>
        <v>0</v>
      </c>
      <c r="CG17" s="156"/>
      <c r="CH17" s="1"/>
      <c r="DA17" s="19"/>
      <c r="DB17" s="19"/>
      <c r="DC17" s="67" t="s">
        <v>123</v>
      </c>
      <c r="DD17" s="67" t="s">
        <v>124</v>
      </c>
      <c r="DE17" s="67" t="s">
        <v>125</v>
      </c>
      <c r="DF17" s="67" t="s">
        <v>65</v>
      </c>
      <c r="DG17" s="67" t="s">
        <v>66</v>
      </c>
      <c r="DH17" s="75">
        <v>34349</v>
      </c>
      <c r="DI17" s="67">
        <v>4</v>
      </c>
      <c r="DJ17" s="67" t="s">
        <v>68</v>
      </c>
      <c r="DK17" s="76" t="s">
        <v>69</v>
      </c>
      <c r="DL17" s="67">
        <v>2</v>
      </c>
      <c r="DM17" s="77" t="s">
        <v>70</v>
      </c>
      <c r="DN17" s="67" t="e">
        <v>#NUM!</v>
      </c>
      <c r="DO17" s="67" t="s">
        <v>79</v>
      </c>
      <c r="DP17" s="67" t="s">
        <v>79</v>
      </c>
      <c r="DQ17" s="68"/>
      <c r="DR17" s="69"/>
      <c r="DS17" s="72" t="s">
        <v>79</v>
      </c>
      <c r="DT17" s="67" t="s">
        <v>79</v>
      </c>
      <c r="DU17" s="68"/>
      <c r="DV17" s="67"/>
      <c r="DW17" s="72" t="s">
        <v>79</v>
      </c>
      <c r="DX17" s="67" t="s">
        <v>79</v>
      </c>
      <c r="DY17" s="68"/>
      <c r="DZ17" s="69"/>
      <c r="EA17" s="67">
        <v>105</v>
      </c>
      <c r="EB17" s="67">
        <v>97</v>
      </c>
      <c r="EC17" s="67"/>
      <c r="ED17" s="67"/>
      <c r="EE17" s="71" t="s">
        <v>79</v>
      </c>
      <c r="EF17" s="67" t="s">
        <v>79</v>
      </c>
      <c r="EG17" s="67"/>
      <c r="EH17" s="67"/>
      <c r="EI17" s="72" t="s">
        <v>79</v>
      </c>
      <c r="EJ17" s="67" t="s">
        <v>79</v>
      </c>
      <c r="EK17" s="67"/>
      <c r="EL17" s="67"/>
      <c r="EM17" s="72">
        <v>107</v>
      </c>
      <c r="EN17" s="67">
        <v>99</v>
      </c>
      <c r="EO17" s="67"/>
      <c r="EP17" s="67"/>
      <c r="EQ17" s="67" t="b">
        <v>0</v>
      </c>
      <c r="ER17" s="67">
        <v>-8</v>
      </c>
      <c r="ES17" s="67"/>
      <c r="ET17" s="67"/>
      <c r="EU17" s="67" t="b">
        <v>0</v>
      </c>
      <c r="EV17" s="67">
        <v>-8</v>
      </c>
      <c r="EW17" s="68"/>
      <c r="EX17" s="69"/>
      <c r="EY17" s="67" t="b">
        <v>0</v>
      </c>
      <c r="EZ17" s="67">
        <v>-8</v>
      </c>
      <c r="FA17" s="68"/>
      <c r="FB17" s="69"/>
      <c r="FC17" s="76" t="s">
        <v>73</v>
      </c>
      <c r="FD17" s="67">
        <v>2</v>
      </c>
      <c r="FE17" s="77" t="s">
        <v>70</v>
      </c>
      <c r="FF17" s="68">
        <v>0</v>
      </c>
      <c r="FG17" s="83"/>
      <c r="FH17" s="65" t="str">
        <f t="shared" si="12"/>
        <v>NSR</v>
      </c>
      <c r="FI17" s="65" t="str">
        <f t="shared" si="13"/>
        <v>M</v>
      </c>
      <c r="FJ17" s="65" t="str">
        <f t="shared" si="13"/>
        <v>01. PIE</v>
      </c>
      <c r="FK17" s="65">
        <f t="shared" si="14"/>
        <v>0</v>
      </c>
      <c r="FL17" s="79">
        <f t="shared" si="15"/>
        <v>44.25</v>
      </c>
      <c r="FM17" t="str">
        <f t="shared" si="16"/>
        <v>...</v>
      </c>
      <c r="FN17" t="str">
        <f t="shared" si="10"/>
        <v>...</v>
      </c>
      <c r="FO17" t="str">
        <f t="shared" si="11"/>
        <v>01. PIE</v>
      </c>
    </row>
    <row r="18" spans="1:171" ht="13.8" hidden="1" x14ac:dyDescent="0.25">
      <c r="A18" t="s">
        <v>1152</v>
      </c>
      <c r="B18" s="201" t="s">
        <v>420</v>
      </c>
      <c r="C18" s="80" t="str">
        <f>IF($B18:$B18&gt;0,VLOOKUP($B18,'[1]PorEquipeHC 20aa_ddmmaaaa'!$EC$5:'[1]PorEquipeHC 20aa_ddmmaaaa'!$GS$1003,1,FALSE))</f>
        <v>779</v>
      </c>
      <c r="D18" s="209" t="str">
        <f>IF($B18:$B18&gt;0,VLOOKUP($B18,'[1]PorEquipeHC 20aa_ddmmaaaa'!$EC$5:'[1]PorEquipeHC 20aa_ddmmaaaa'!$GS$1003,2,FALSE))</f>
        <v>WATANABE</v>
      </c>
      <c r="E18" s="209" t="str">
        <f>IF($B18:$B18&gt;0,VLOOKUP($B18,'[1]PorEquipeHC 20aa_ddmmaaaa'!$EC$5:'[1]PorEquipeHC 20aa_ddmmaaaa'!$GS$1003,3,FALSE))</f>
        <v>MARIO HIROSHI</v>
      </c>
      <c r="F18" s="66" t="str">
        <f>IF($B18:$B18&gt;0,VLOOKUP($B18,'[1]PorEquipeHC 20aa_ddmmaaaa'!$EC$5:'[1]PorEquipeHC 20aa_ddmmaaaa'!$GS$1003,4,FALSE))</f>
        <v>M</v>
      </c>
      <c r="G18" s="65" t="str">
        <f>IF($B18:$B18&gt;0,VLOOKUP($B18,'[1]PorEquipeHC 20aa_ddmmaaaa'!$EC$5:'[1]PorEquipeHC 20aa_ddmmaaaa'!$GS$1003,5,FALSE))</f>
        <v>06. KOK</v>
      </c>
      <c r="H18" s="210">
        <f>IF($B18:$B18&gt;0,VLOOKUP($B18,'[1]PorEquipeHC 20aa_ddmmaaaa'!$EC$5:'[1]PorEquipeHC 20aa_ddmmaaaa'!$GS$1003,6,FALSE))</f>
        <v>17176</v>
      </c>
      <c r="I18" s="80">
        <f>IF($B18:$B18&gt;0,VLOOKUP($B18,'[1]PorEquipeHC 20aa_ddmmaaaa'!$EC$5:'[1]PorEquipeHC 20aa_ddmmaaaa'!$GS$1003,7,FALSE))</f>
        <v>9</v>
      </c>
      <c r="J18" s="209" t="str">
        <f>IF($B18:$B18&gt;0,VLOOKUP($B18,'[1]PorEquipeHC 20aa_ddmmaaaa'!$EC$5:'[1]PorEquipeHC 20aa_ddmmaaaa'!$GS$1003,8,FALSE))</f>
        <v>B</v>
      </c>
      <c r="K18" s="209" t="str">
        <f>IF($B18:$B18&gt;0,VLOOKUP($B18,'[1]PorEquipeHC 20aa_ddmmaaaa'!$EC$5:'[1]PorEquipeHC 20aa_ddmmaaaa'!$GS$1003,9,FALSE))</f>
        <v>SR</v>
      </c>
      <c r="L18" s="80">
        <f>IF($B18:$B18&gt;0,VLOOKUP($B18,'[1]PorEquipeHC 20aa_ddmmaaaa'!$EC$5:'[1]PorEquipeHC 20aa_ddmmaaaa'!$GS$1003,45,FALSE))</f>
        <v>3</v>
      </c>
      <c r="M18" s="65" t="str">
        <f>IF($B18:$B18&gt;0,VLOOKUP($B18,'[1]PorEquipeHC 20aa_ddmmaaaa'!$EC$5:'[1]PorEquipeHC 20aa_ddmmaaaa'!$GS$1003,46,FALSE))</f>
        <v>X</v>
      </c>
      <c r="N18" s="80" t="e">
        <f>IF($B18:$B18&gt;0,VLOOKUP($B18,'[1]PorEquipeHC 20aa_ddmmaaaa'!$EC$5:'[1]PorEquipeHC 20aa_ddmmaaaa'!$GS$1003,64,FALSE))</f>
        <v>#NUM!</v>
      </c>
      <c r="O18" s="211" t="str">
        <f>IF($B18:$B18&gt;0,VLOOKUP($B18,'[1]PorEquipeHC 20aa_ddmmaaaa'!$EC$5:'[1]PorEquipeHC 20aa_ddmmaaaa'!$GS$1003,10,FALSE))</f>
        <v xml:space="preserve"> </v>
      </c>
      <c r="P18" s="211" t="str">
        <f>IF($B18:$B18&gt;0,VLOOKUP($B18,'[1]PorEquipeHC 20aa_ddmmaaaa'!$EC$5:'[1]PorEquipeHC 20aa_ddmmaaaa'!$GS$1003,11,FALSE))</f>
        <v xml:space="preserve"> </v>
      </c>
      <c r="Q18" s="211">
        <f>IF($B18:$B18&gt;0,VLOOKUP($B18,'[1]PorEquipeHC 20aa_ddmmaaaa'!$EC$5:'[1]PorEquipeHC 20aa_ddmmaaaa'!$GS$1003,12,FALSE))</f>
        <v>151</v>
      </c>
      <c r="R18" s="211" t="str">
        <f>IF($B18:$B18&gt;0,VLOOKUP($B18,'[1]PorEquipeHC 20aa_ddmmaaaa'!$EC$5:'[1]PorEquipeHC 20aa_ddmmaaaa'!$GS$1003,13,FALSE))</f>
        <v xml:space="preserve"> </v>
      </c>
      <c r="S18" s="211">
        <f>IF($B18:$B18&gt;0,VLOOKUP($B18,'[1]PorEquipeHC 20aa_ddmmaaaa'!$EC$5:'[1]PorEquipeHC 20aa_ddmmaaaa'!$GS$1003,14,FALSE))</f>
        <v>125</v>
      </c>
      <c r="T18" s="211" t="str">
        <f>IF($B18:$B18&gt;0,VLOOKUP($B18,'[1]PorEquipeHC 20aa_ddmmaaaa'!$EC$5:'[1]PorEquipeHC 20aa_ddmmaaaa'!$GS$1003,15,FALSE))</f>
        <v xml:space="preserve"> </v>
      </c>
      <c r="U18" s="211">
        <f>IF($B18:$B18&gt;0,VLOOKUP($B18,'[1]PorEquipeHC 20aa_ddmmaaaa'!$EC$5:'[1]PorEquipeHC 20aa_ddmmaaaa'!$GS$1003,16,FALSE))</f>
        <v>108</v>
      </c>
      <c r="V18" s="211" t="b">
        <f>IF($B18:$B18&gt;0,VLOOKUP($B18,'[1]PorEquipeHC 20aa_ddmmaaaa'!$EC$5:'[1]PorEquipeHC 20aa_ddmmaaaa'!$GS$1003,17,FALSE))</f>
        <v>0</v>
      </c>
      <c r="W18" s="211" t="b">
        <f>IF($B18:$B18&gt;0,VLOOKUP($B18,'[1]PorEquipeHC 20aa_ddmmaaaa'!$EC$5:'[1]PorEquipeHC 20aa_ddmmaaaa'!$GS$1003,18,FALSE))</f>
        <v>0</v>
      </c>
      <c r="X18" s="211" t="b">
        <f>IF($B18:$B18&gt;0,VLOOKUP($B18,'[1]PorEquipeHC 20aa_ddmmaaaa'!$EC$5:'[1]PorEquipeHC 20aa_ddmmaaaa'!$GS$1003,19,FALSE))</f>
        <v>0</v>
      </c>
      <c r="Y18" s="207"/>
      <c r="Z18" s="207"/>
      <c r="AA18" s="154"/>
      <c r="AB18" s="154"/>
      <c r="AC18" s="65" t="str">
        <f>C18</f>
        <v>779</v>
      </c>
      <c r="AD18" s="65" t="str">
        <f>D18</f>
        <v>WATANABE</v>
      </c>
      <c r="AE18" s="65" t="str">
        <f>E18</f>
        <v>MARIO HIROSHI</v>
      </c>
      <c r="AF18" s="65" t="str">
        <f>F18</f>
        <v>M</v>
      </c>
      <c r="AG18" s="65" t="str">
        <f>G18</f>
        <v>06. KOK</v>
      </c>
      <c r="AH18" s="208">
        <f>H18</f>
        <v>17176</v>
      </c>
      <c r="AI18">
        <f>I18</f>
        <v>9</v>
      </c>
      <c r="AJ18" t="str">
        <f>J18</f>
        <v>B</v>
      </c>
      <c r="AK18" s="209" t="str">
        <f>K18</f>
        <v>SR</v>
      </c>
      <c r="AL18" s="65">
        <f>L18</f>
        <v>3</v>
      </c>
      <c r="AM18" s="66" t="str">
        <f>M18</f>
        <v>X</v>
      </c>
      <c r="AN18" s="65" t="e">
        <f>N18</f>
        <v>#NUM!</v>
      </c>
      <c r="AO18" s="65" t="str">
        <f>O18</f>
        <v xml:space="preserve"> </v>
      </c>
      <c r="AP18" s="67" t="str">
        <f>IF(AO18=" "," ",(AO18-2*$AI18))</f>
        <v xml:space="preserve"> </v>
      </c>
      <c r="AQ18" s="68"/>
      <c r="AR18" s="69"/>
      <c r="AS18" s="72" t="str">
        <f>P18</f>
        <v xml:space="preserve"> </v>
      </c>
      <c r="AT18" s="67" t="str">
        <f>IF(AS18=" "," ",(AS18-2*$AI18))</f>
        <v xml:space="preserve"> </v>
      </c>
      <c r="AU18" s="65"/>
      <c r="AV18" s="67"/>
      <c r="AW18" s="72">
        <f>Q18</f>
        <v>151</v>
      </c>
      <c r="AX18" s="67">
        <f>IF(AW18=" "," ",(AW18-2*$AI18))</f>
        <v>133</v>
      </c>
      <c r="AY18" s="67"/>
      <c r="AZ18" s="65"/>
      <c r="BA18" s="67" t="str">
        <f>R18</f>
        <v xml:space="preserve"> </v>
      </c>
      <c r="BB18" s="67" t="str">
        <f>IF(BA18=" "," ",(BA18-2*$AI18))</f>
        <v xml:space="preserve"> </v>
      </c>
      <c r="BC18" s="67"/>
      <c r="BD18" s="67"/>
      <c r="BE18" s="71">
        <f>S18</f>
        <v>125</v>
      </c>
      <c r="BF18" s="67">
        <f>IF(BE18=" "," ",(BE18-2*$AI18))</f>
        <v>107</v>
      </c>
      <c r="BG18" s="67"/>
      <c r="BH18" s="67"/>
      <c r="BI18" s="72" t="str">
        <f>T18</f>
        <v xml:space="preserve"> </v>
      </c>
      <c r="BJ18" s="67" t="str">
        <f>IF(BI18=" "," ",(BI18-2*$AI18))</f>
        <v xml:space="preserve"> </v>
      </c>
      <c r="BK18" s="67"/>
      <c r="BL18" s="67"/>
      <c r="BM18" s="72">
        <f>U18</f>
        <v>108</v>
      </c>
      <c r="BN18" s="67">
        <f>IF(BM18=" "," ",(BM18-2*$AI18))</f>
        <v>90</v>
      </c>
      <c r="BO18" s="67"/>
      <c r="BP18" s="67"/>
      <c r="BQ18" s="67" t="b">
        <f>V18</f>
        <v>0</v>
      </c>
      <c r="BR18" s="67">
        <f>IF(BQ18=" "," ",(BQ18-2*$AI18))</f>
        <v>-18</v>
      </c>
      <c r="BS18" s="67"/>
      <c r="BT18" s="67"/>
      <c r="BU18" s="67" t="b">
        <f>W18</f>
        <v>0</v>
      </c>
      <c r="BV18" s="67">
        <f>IF(BU18=" "," ",(BU18-2*$AI18))</f>
        <v>-18</v>
      </c>
      <c r="BW18" s="67"/>
      <c r="BX18" s="67"/>
      <c r="BY18" s="67" t="b">
        <f>X18</f>
        <v>0</v>
      </c>
      <c r="BZ18" s="67">
        <f>IF(BY18=" "," ",(BY18-2*$AI18))</f>
        <v>-18</v>
      </c>
      <c r="CA18" s="67"/>
      <c r="CB18" s="67"/>
      <c r="CC18" s="209" t="str">
        <f>IF(AK18="Senior",AK18,"...")</f>
        <v>...</v>
      </c>
      <c r="CD18" s="65">
        <f>L18</f>
        <v>3</v>
      </c>
      <c r="CE18" s="66" t="str">
        <f>M18</f>
        <v>X</v>
      </c>
      <c r="CF18" s="73">
        <f>AQ18*AO$4+AU18*AS$4+AY18*AW$4+BC18*BA$4+BG18*BE$4+BK18*BI$4+BO18*BM$4+BS18*BQ$4+BW18*BU$4+CA18*BY$4</f>
        <v>0</v>
      </c>
      <c r="CG18" s="156"/>
      <c r="CH18" s="1"/>
      <c r="DA18" s="19"/>
      <c r="DB18" s="19"/>
      <c r="DC18" s="67" t="s">
        <v>127</v>
      </c>
      <c r="DD18" s="67" t="s">
        <v>128</v>
      </c>
      <c r="DE18" s="67" t="s">
        <v>129</v>
      </c>
      <c r="DF18" s="67" t="s">
        <v>65</v>
      </c>
      <c r="DG18" s="67" t="s">
        <v>66</v>
      </c>
      <c r="DH18" s="75">
        <v>23045</v>
      </c>
      <c r="DI18" s="67">
        <v>5</v>
      </c>
      <c r="DJ18" s="67" t="s">
        <v>68</v>
      </c>
      <c r="DK18" s="76" t="s">
        <v>69</v>
      </c>
      <c r="DL18" s="67">
        <v>5</v>
      </c>
      <c r="DM18" s="77" t="s">
        <v>70</v>
      </c>
      <c r="DN18" s="67" t="e">
        <v>#NUM!</v>
      </c>
      <c r="DO18" s="67">
        <v>105</v>
      </c>
      <c r="DP18" s="67">
        <v>95</v>
      </c>
      <c r="DQ18" s="68"/>
      <c r="DR18" s="67"/>
      <c r="DS18" s="72">
        <v>106</v>
      </c>
      <c r="DT18" s="67">
        <v>96</v>
      </c>
      <c r="DU18" s="68"/>
      <c r="DV18" s="67"/>
      <c r="DW18" s="72">
        <v>116</v>
      </c>
      <c r="DX18" s="67">
        <v>106</v>
      </c>
      <c r="DY18" s="67"/>
      <c r="DZ18" s="67"/>
      <c r="EA18" s="67">
        <v>104</v>
      </c>
      <c r="EB18" s="67">
        <v>94</v>
      </c>
      <c r="EC18" s="67"/>
      <c r="ED18" s="67"/>
      <c r="EE18" s="71">
        <v>119</v>
      </c>
      <c r="EF18" s="67">
        <v>109</v>
      </c>
      <c r="EG18" s="67"/>
      <c r="EH18" s="67"/>
      <c r="EI18" s="72" t="s">
        <v>79</v>
      </c>
      <c r="EJ18" s="67" t="s">
        <v>79</v>
      </c>
      <c r="EK18" s="67"/>
      <c r="EL18" s="67"/>
      <c r="EM18" s="72" t="s">
        <v>79</v>
      </c>
      <c r="EN18" s="67" t="s">
        <v>79</v>
      </c>
      <c r="EO18" s="68"/>
      <c r="EP18" s="69"/>
      <c r="EQ18" s="67" t="b">
        <v>0</v>
      </c>
      <c r="ER18" s="67">
        <v>-10</v>
      </c>
      <c r="ES18" s="68"/>
      <c r="ET18" s="69"/>
      <c r="EU18" s="67" t="b">
        <v>0</v>
      </c>
      <c r="EV18" s="67">
        <v>-10</v>
      </c>
      <c r="EW18" s="67"/>
      <c r="EX18" s="67"/>
      <c r="EY18" s="67" t="b">
        <v>0</v>
      </c>
      <c r="EZ18" s="67">
        <v>-10</v>
      </c>
      <c r="FA18" s="67"/>
      <c r="FB18" s="67"/>
      <c r="FC18" s="76" t="s">
        <v>73</v>
      </c>
      <c r="FD18" s="67">
        <v>5</v>
      </c>
      <c r="FE18" s="77" t="s">
        <v>70</v>
      </c>
      <c r="FF18" s="68">
        <v>0</v>
      </c>
      <c r="FG18" s="83"/>
      <c r="FH18" s="65" t="str">
        <f t="shared" si="12"/>
        <v>NSR</v>
      </c>
      <c r="FI18" s="65" t="str">
        <f t="shared" si="13"/>
        <v>M</v>
      </c>
      <c r="FJ18" s="65" t="str">
        <f t="shared" si="13"/>
        <v>01. PIE</v>
      </c>
      <c r="FK18" s="65">
        <f t="shared" si="14"/>
        <v>0</v>
      </c>
      <c r="FL18" s="79">
        <f t="shared" si="15"/>
        <v>44.25</v>
      </c>
      <c r="FM18" t="str">
        <f t="shared" si="16"/>
        <v>...</v>
      </c>
      <c r="FN18" t="str">
        <f t="shared" si="10"/>
        <v>...</v>
      </c>
      <c r="FO18" t="str">
        <f t="shared" si="11"/>
        <v>01. PIE</v>
      </c>
    </row>
    <row r="19" spans="1:171" ht="13.8" hidden="1" x14ac:dyDescent="0.25">
      <c r="A19" t="s">
        <v>1152</v>
      </c>
      <c r="B19" s="201" t="s">
        <v>539</v>
      </c>
      <c r="C19" s="80" t="str">
        <f>IF($B19:$B19&gt;0,VLOOKUP($B19,'[1]PorEquipeHC 20aa_ddmmaaaa'!$EC$5:'[1]PorEquipeHC 20aa_ddmmaaaa'!$GS$1003,1,FALSE))</f>
        <v>582</v>
      </c>
      <c r="D19" s="209" t="str">
        <f>IF($B19:$B19&gt;0,VLOOKUP($B19,'[1]PorEquipeHC 20aa_ddmmaaaa'!$EC$5:'[1]PorEquipeHC 20aa_ddmmaaaa'!$GS$1003,2,FALSE))</f>
        <v>TAKEYA</v>
      </c>
      <c r="E19" s="209" t="str">
        <f>IF($B19:$B19&gt;0,VLOOKUP($B19,'[1]PorEquipeHC 20aa_ddmmaaaa'!$EC$5:'[1]PorEquipeHC 20aa_ddmmaaaa'!$GS$1003,3,FALSE))</f>
        <v>JUNKO</v>
      </c>
      <c r="F19" s="66" t="str">
        <f>IF($B19:$B19&gt;0,VLOOKUP($B19,'[1]PorEquipeHC 20aa_ddmmaaaa'!$EC$5:'[1]PorEquipeHC 20aa_ddmmaaaa'!$GS$1003,4,FALSE))</f>
        <v>F</v>
      </c>
      <c r="G19" s="65" t="str">
        <f>IF($B19:$B19&gt;0,VLOOKUP($B19,'[1]PorEquipeHC 20aa_ddmmaaaa'!$EC$5:'[1]PorEquipeHC 20aa_ddmmaaaa'!$GS$1003,5,FALSE))</f>
        <v>07. GSP</v>
      </c>
      <c r="H19" s="210">
        <f>IF($B19:$B19&gt;0,VLOOKUP($B19,'[1]PorEquipeHC 20aa_ddmmaaaa'!$EC$5:'[1]PorEquipeHC 20aa_ddmmaaaa'!$GS$1003,6,FALSE))</f>
        <v>15736</v>
      </c>
      <c r="I19" s="80">
        <f>IF($B19:$B19&gt;0,VLOOKUP($B19,'[1]PorEquipeHC 20aa_ddmmaaaa'!$EC$5:'[1]PorEquipeHC 20aa_ddmmaaaa'!$GS$1003,7,FALSE))</f>
        <v>6</v>
      </c>
      <c r="J19" s="209" t="str">
        <f>IF($B19:$B19&gt;0,VLOOKUP($B19,'[1]PorEquipeHC 20aa_ddmmaaaa'!$EC$5:'[1]PorEquipeHC 20aa_ddmmaaaa'!$GS$1003,8,FALSE))</f>
        <v>A</v>
      </c>
      <c r="K19" s="209" t="str">
        <f>IF($B19:$B19&gt;0,VLOOKUP($B19,'[1]PorEquipeHC 20aa_ddmmaaaa'!$EC$5:'[1]PorEquipeHC 20aa_ddmmaaaa'!$GS$1003,9,FALSE))</f>
        <v>SR</v>
      </c>
      <c r="L19" s="80">
        <f>IF($B19:$B19&gt;0,VLOOKUP($B19,'[1]PorEquipeHC 20aa_ddmmaaaa'!$EC$5:'[1]PorEquipeHC 20aa_ddmmaaaa'!$GS$1003,45,FALSE))</f>
        <v>2</v>
      </c>
      <c r="M19" s="65" t="str">
        <f>IF($B19:$B19&gt;0,VLOOKUP($B19,'[1]PorEquipeHC 20aa_ddmmaaaa'!$EC$5:'[1]PorEquipeHC 20aa_ddmmaaaa'!$GS$1003,46,FALSE))</f>
        <v>X</v>
      </c>
      <c r="N19" s="80" t="e">
        <f>IF($B19:$B19&gt;0,VLOOKUP($B19,'[1]PorEquipeHC 20aa_ddmmaaaa'!$EC$5:'[1]PorEquipeHC 20aa_ddmmaaaa'!$GS$1003,64,FALSE))</f>
        <v>#NUM!</v>
      </c>
      <c r="O19" s="211">
        <f>IF($B19:$B19&gt;0,VLOOKUP($B19,'[1]PorEquipeHC 20aa_ddmmaaaa'!$EC$5:'[1]PorEquipeHC 20aa_ddmmaaaa'!$GS$1003,10,FALSE))</f>
        <v>112</v>
      </c>
      <c r="P19" s="211" t="str">
        <f>IF($B19:$B19&gt;0,VLOOKUP($B19,'[1]PorEquipeHC 20aa_ddmmaaaa'!$EC$5:'[1]PorEquipeHC 20aa_ddmmaaaa'!$GS$1003,11,FALSE))</f>
        <v xml:space="preserve"> </v>
      </c>
      <c r="Q19" s="211" t="str">
        <f>IF($B19:$B19&gt;0,VLOOKUP($B19,'[1]PorEquipeHC 20aa_ddmmaaaa'!$EC$5:'[1]PorEquipeHC 20aa_ddmmaaaa'!$GS$1003,12,FALSE))</f>
        <v xml:space="preserve"> </v>
      </c>
      <c r="R19" s="211" t="str">
        <f>IF($B19:$B19&gt;0,VLOOKUP($B19,'[1]PorEquipeHC 20aa_ddmmaaaa'!$EC$5:'[1]PorEquipeHC 20aa_ddmmaaaa'!$GS$1003,13,FALSE))</f>
        <v xml:space="preserve"> </v>
      </c>
      <c r="S19" s="211" t="str">
        <f>IF($B19:$B19&gt;0,VLOOKUP($B19,'[1]PorEquipeHC 20aa_ddmmaaaa'!$EC$5:'[1]PorEquipeHC 20aa_ddmmaaaa'!$GS$1003,14,FALSE))</f>
        <v xml:space="preserve"> </v>
      </c>
      <c r="T19" s="211" t="str">
        <f>IF($B19:$B19&gt;0,VLOOKUP($B19,'[1]PorEquipeHC 20aa_ddmmaaaa'!$EC$5:'[1]PorEquipeHC 20aa_ddmmaaaa'!$GS$1003,15,FALSE))</f>
        <v xml:space="preserve"> </v>
      </c>
      <c r="U19" s="211">
        <f>IF($B19:$B19&gt;0,VLOOKUP($B19,'[1]PorEquipeHC 20aa_ddmmaaaa'!$EC$5:'[1]PorEquipeHC 20aa_ddmmaaaa'!$GS$1003,16,FALSE))</f>
        <v>103</v>
      </c>
      <c r="V19" s="211" t="b">
        <f>IF($B19:$B19&gt;0,VLOOKUP($B19,'[1]PorEquipeHC 20aa_ddmmaaaa'!$EC$5:'[1]PorEquipeHC 20aa_ddmmaaaa'!$GS$1003,17,FALSE))</f>
        <v>0</v>
      </c>
      <c r="W19" s="211" t="b">
        <f>IF($B19:$B19&gt;0,VLOOKUP($B19,'[1]PorEquipeHC 20aa_ddmmaaaa'!$EC$5:'[1]PorEquipeHC 20aa_ddmmaaaa'!$GS$1003,18,FALSE))</f>
        <v>0</v>
      </c>
      <c r="X19" s="211" t="b">
        <f>IF($B19:$B19&gt;0,VLOOKUP($B19,'[1]PorEquipeHC 20aa_ddmmaaaa'!$EC$5:'[1]PorEquipeHC 20aa_ddmmaaaa'!$GS$1003,19,FALSE))</f>
        <v>0</v>
      </c>
      <c r="Y19" s="207"/>
      <c r="Z19" s="207"/>
      <c r="AA19" s="154"/>
      <c r="AB19" s="154"/>
      <c r="AC19" s="65" t="str">
        <f>C19</f>
        <v>582</v>
      </c>
      <c r="AD19" s="65" t="str">
        <f>D19</f>
        <v>TAKEYA</v>
      </c>
      <c r="AE19" s="65" t="str">
        <f>E19</f>
        <v>JUNKO</v>
      </c>
      <c r="AF19" s="65" t="str">
        <f>F19</f>
        <v>F</v>
      </c>
      <c r="AG19" s="65" t="str">
        <f>G19</f>
        <v>07. GSP</v>
      </c>
      <c r="AH19" s="208">
        <f>H19</f>
        <v>15736</v>
      </c>
      <c r="AI19">
        <f>I19</f>
        <v>6</v>
      </c>
      <c r="AJ19" t="str">
        <f>J19</f>
        <v>A</v>
      </c>
      <c r="AK19" s="209" t="str">
        <f>K19</f>
        <v>SR</v>
      </c>
      <c r="AL19" s="65">
        <f>L19</f>
        <v>2</v>
      </c>
      <c r="AM19" s="66" t="str">
        <f>M19</f>
        <v>X</v>
      </c>
      <c r="AN19" s="65" t="e">
        <f>N19</f>
        <v>#NUM!</v>
      </c>
      <c r="AO19" s="65">
        <f>O19</f>
        <v>112</v>
      </c>
      <c r="AP19" s="67">
        <f>IF(AO19=" "," ",(AO19-2*$AI19))</f>
        <v>100</v>
      </c>
      <c r="AQ19" s="68"/>
      <c r="AR19" s="69"/>
      <c r="AS19" s="72" t="str">
        <f>P19</f>
        <v xml:space="preserve"> </v>
      </c>
      <c r="AT19" s="67" t="str">
        <f>IF(AS19=" "," ",(AS19-2*$AI19))</f>
        <v xml:space="preserve"> </v>
      </c>
      <c r="AU19" s="65"/>
      <c r="AV19" s="67"/>
      <c r="AW19" s="72" t="str">
        <f>Q19</f>
        <v xml:space="preserve"> </v>
      </c>
      <c r="AX19" s="67" t="str">
        <f>IF(AW19=" "," ",(AW19-2*$AI19))</f>
        <v xml:space="preserve"> </v>
      </c>
      <c r="AY19" s="67"/>
      <c r="AZ19" s="65"/>
      <c r="BA19" s="67" t="str">
        <f>R19</f>
        <v xml:space="preserve"> </v>
      </c>
      <c r="BB19" s="67" t="str">
        <f>IF(BA19=" "," ",(BA19-2*$AI19))</f>
        <v xml:space="preserve"> </v>
      </c>
      <c r="BC19" s="67"/>
      <c r="BD19" s="67"/>
      <c r="BE19" s="71" t="str">
        <f>S19</f>
        <v xml:space="preserve"> </v>
      </c>
      <c r="BF19" s="67" t="str">
        <f>IF(BE19=" "," ",(BE19-2*$AI19))</f>
        <v xml:space="preserve"> </v>
      </c>
      <c r="BG19" s="67"/>
      <c r="BH19" s="67"/>
      <c r="BI19" s="72" t="str">
        <f>T19</f>
        <v xml:space="preserve"> </v>
      </c>
      <c r="BJ19" s="67" t="str">
        <f>IF(BI19=" "," ",(BI19-2*$AI19))</f>
        <v xml:space="preserve"> </v>
      </c>
      <c r="BK19" s="67"/>
      <c r="BL19" s="67"/>
      <c r="BM19" s="72">
        <f>U19</f>
        <v>103</v>
      </c>
      <c r="BN19" s="67">
        <f>IF(BM19=" "," ",(BM19-2*$AI19))</f>
        <v>91</v>
      </c>
      <c r="BO19" s="67"/>
      <c r="BP19" s="67"/>
      <c r="BQ19" s="67" t="b">
        <f>V19</f>
        <v>0</v>
      </c>
      <c r="BR19" s="67">
        <f>IF(BQ19=" "," ",(BQ19-2*$AI19))</f>
        <v>-12</v>
      </c>
      <c r="BS19" s="67"/>
      <c r="BT19" s="67"/>
      <c r="BU19" s="67" t="b">
        <f>W19</f>
        <v>0</v>
      </c>
      <c r="BV19" s="67">
        <f>IF(BU19=" "," ",(BU19-2*$AI19))</f>
        <v>-12</v>
      </c>
      <c r="BW19" s="67"/>
      <c r="BX19" s="67"/>
      <c r="BY19" s="67" t="b">
        <f>X19</f>
        <v>0</v>
      </c>
      <c r="BZ19" s="67">
        <f>IF(BY19=" "," ",(BY19-2*$AI19))</f>
        <v>-12</v>
      </c>
      <c r="CA19" s="67"/>
      <c r="CB19" s="67"/>
      <c r="CC19" s="209" t="str">
        <f>IF(AK19="Senior",AK19,"...")</f>
        <v>...</v>
      </c>
      <c r="CD19" s="65">
        <f>L19</f>
        <v>2</v>
      </c>
      <c r="CE19" s="66" t="str">
        <f>M19</f>
        <v>X</v>
      </c>
      <c r="CF19" s="73">
        <f>AQ19*AO$4+AU19*AS$4+AY19*AW$4+BC19*BA$4+BG19*BE$4+BK19*BI$4+BO19*BM$4+BS19*BQ$4+BW19*BU$4+CA19*BY$4</f>
        <v>0</v>
      </c>
      <c r="CG19" s="156"/>
      <c r="CH19" s="1"/>
      <c r="DA19" s="19"/>
      <c r="DB19" s="19"/>
      <c r="DC19" s="67" t="s">
        <v>131</v>
      </c>
      <c r="DD19" s="67" t="s">
        <v>132</v>
      </c>
      <c r="DE19" s="67" t="s">
        <v>133</v>
      </c>
      <c r="DF19" s="67" t="s">
        <v>65</v>
      </c>
      <c r="DG19" s="67" t="s">
        <v>66</v>
      </c>
      <c r="DH19" s="75">
        <v>28572</v>
      </c>
      <c r="DI19" s="67">
        <v>5</v>
      </c>
      <c r="DJ19" s="67" t="s">
        <v>68</v>
      </c>
      <c r="DK19" s="76" t="s">
        <v>69</v>
      </c>
      <c r="DL19" s="67">
        <v>2</v>
      </c>
      <c r="DM19" s="77" t="s">
        <v>70</v>
      </c>
      <c r="DN19" s="67" t="e">
        <v>#NUM!</v>
      </c>
      <c r="DO19" s="67" t="s">
        <v>79</v>
      </c>
      <c r="DP19" s="67" t="s">
        <v>79</v>
      </c>
      <c r="DQ19" s="68"/>
      <c r="DR19" s="67"/>
      <c r="DS19" s="72" t="s">
        <v>79</v>
      </c>
      <c r="DT19" s="67" t="s">
        <v>79</v>
      </c>
      <c r="DU19" s="68"/>
      <c r="DV19" s="67"/>
      <c r="DW19" s="72" t="s">
        <v>79</v>
      </c>
      <c r="DX19" s="67" t="s">
        <v>79</v>
      </c>
      <c r="DY19" s="67"/>
      <c r="DZ19" s="67"/>
      <c r="EA19" s="67">
        <v>103</v>
      </c>
      <c r="EB19" s="67">
        <v>93</v>
      </c>
      <c r="EC19" s="67"/>
      <c r="ED19" s="67"/>
      <c r="EE19" s="71" t="s">
        <v>79</v>
      </c>
      <c r="EF19" s="67" t="s">
        <v>79</v>
      </c>
      <c r="EG19" s="67"/>
      <c r="EH19" s="67"/>
      <c r="EI19" s="72" t="s">
        <v>79</v>
      </c>
      <c r="EJ19" s="67" t="s">
        <v>79</v>
      </c>
      <c r="EK19" s="67"/>
      <c r="EL19" s="67"/>
      <c r="EM19" s="72">
        <v>109</v>
      </c>
      <c r="EN19" s="67">
        <v>99</v>
      </c>
      <c r="EO19" s="67"/>
      <c r="EP19" s="67"/>
      <c r="EQ19" s="67" t="b">
        <v>0</v>
      </c>
      <c r="ER19" s="67">
        <v>-10</v>
      </c>
      <c r="ES19" s="67"/>
      <c r="ET19" s="67"/>
      <c r="EU19" s="67" t="b">
        <v>0</v>
      </c>
      <c r="EV19" s="67">
        <v>-10</v>
      </c>
      <c r="EW19" s="68"/>
      <c r="EX19" s="69"/>
      <c r="EY19" s="67" t="b">
        <v>0</v>
      </c>
      <c r="EZ19" s="67">
        <v>-10</v>
      </c>
      <c r="FA19" s="67"/>
      <c r="FB19" s="67"/>
      <c r="FC19" s="76" t="s">
        <v>73</v>
      </c>
      <c r="FD19" s="67">
        <v>2</v>
      </c>
      <c r="FE19" s="77" t="s">
        <v>70</v>
      </c>
      <c r="FF19" s="68">
        <v>0</v>
      </c>
      <c r="FG19" s="83"/>
      <c r="FH19" s="65" t="str">
        <f t="shared" si="12"/>
        <v>NSR</v>
      </c>
      <c r="FI19" s="65" t="str">
        <f t="shared" si="13"/>
        <v>M</v>
      </c>
      <c r="FJ19" s="65" t="str">
        <f t="shared" si="13"/>
        <v>01. PIE</v>
      </c>
      <c r="FK19" s="65">
        <f t="shared" si="14"/>
        <v>0</v>
      </c>
      <c r="FL19" s="79">
        <f t="shared" si="15"/>
        <v>44.25</v>
      </c>
      <c r="FM19" t="str">
        <f t="shared" si="16"/>
        <v>...</v>
      </c>
      <c r="FN19" t="str">
        <f t="shared" si="10"/>
        <v>...</v>
      </c>
      <c r="FO19" t="str">
        <f t="shared" si="11"/>
        <v>01. PIE</v>
      </c>
    </row>
    <row r="20" spans="1:171" ht="13.8" hidden="1" x14ac:dyDescent="0.25">
      <c r="A20" t="s">
        <v>1152</v>
      </c>
      <c r="B20" s="201" t="s">
        <v>516</v>
      </c>
      <c r="C20" s="80" t="str">
        <f>IF($B20:$B20&gt;0,VLOOKUP($B20,'[1]PorEquipeHC 20aa_ddmmaaaa'!$EC$5:'[1]PorEquipeHC 20aa_ddmmaaaa'!$GS$1003,1,FALSE))</f>
        <v>489</v>
      </c>
      <c r="D20" s="209" t="str">
        <f>IF($B20:$B20&gt;0,VLOOKUP($B20,'[1]PorEquipeHC 20aa_ddmmaaaa'!$EC$5:'[1]PorEquipeHC 20aa_ddmmaaaa'!$GS$1003,2,FALSE))</f>
        <v>TOGO</v>
      </c>
      <c r="E20" s="209" t="str">
        <f>IF($B20:$B20&gt;0,VLOOKUP($B20,'[1]PorEquipeHC 20aa_ddmmaaaa'!$EC$5:'[1]PorEquipeHC 20aa_ddmmaaaa'!$GS$1003,3,FALSE))</f>
        <v>NARIKO</v>
      </c>
      <c r="F20" s="66" t="str">
        <f>IF($B20:$B20&gt;0,VLOOKUP($B20,'[1]PorEquipeHC 20aa_ddmmaaaa'!$EC$5:'[1]PorEquipeHC 20aa_ddmmaaaa'!$GS$1003,4,FALSE))</f>
        <v>F</v>
      </c>
      <c r="G20" s="65" t="str">
        <f>IF($B20:$B20&gt;0,VLOOKUP($B20,'[1]PorEquipeHC 20aa_ddmmaaaa'!$EC$5:'[1]PorEquipeHC 20aa_ddmmaaaa'!$GS$1003,5,FALSE))</f>
        <v>07. GSP</v>
      </c>
      <c r="H20" s="210">
        <f>IF($B20:$B20&gt;0,VLOOKUP($B20,'[1]PorEquipeHC 20aa_ddmmaaaa'!$EC$5:'[1]PorEquipeHC 20aa_ddmmaaaa'!$GS$1003,6,FALSE))</f>
        <v>18327</v>
      </c>
      <c r="I20" s="80">
        <f>IF($B20:$B20&gt;0,VLOOKUP($B20,'[1]PorEquipeHC 20aa_ddmmaaaa'!$EC$5:'[1]PorEquipeHC 20aa_ddmmaaaa'!$GS$1003,7,FALSE))</f>
        <v>4</v>
      </c>
      <c r="J20" s="209" t="str">
        <f>IF($B20:$B20&gt;0,VLOOKUP($B20,'[1]PorEquipeHC 20aa_ddmmaaaa'!$EC$5:'[1]PorEquipeHC 20aa_ddmmaaaa'!$GS$1003,8,FALSE))</f>
        <v>A</v>
      </c>
      <c r="K20" s="209" t="str">
        <f>IF($B20:$B20&gt;0,VLOOKUP($B20,'[1]PorEquipeHC 20aa_ddmmaaaa'!$EC$5:'[1]PorEquipeHC 20aa_ddmmaaaa'!$GS$1003,9,FALSE))</f>
        <v>SR</v>
      </c>
      <c r="L20" s="80">
        <f>IF($B20:$B20&gt;0,VLOOKUP($B20,'[1]PorEquipeHC 20aa_ddmmaaaa'!$EC$5:'[1]PorEquipeHC 20aa_ddmmaaaa'!$GS$1003,45,FALSE))</f>
        <v>7</v>
      </c>
      <c r="M20" s="65" t="str">
        <f>IF($B20:$B20&gt;0,VLOOKUP($B20,'[1]PorEquipeHC 20aa_ddmmaaaa'!$EC$5:'[1]PorEquipeHC 20aa_ddmmaaaa'!$GS$1003,46,FALSE))</f>
        <v>X</v>
      </c>
      <c r="N20" s="80">
        <f>IF($B20:$B20&gt;0,VLOOKUP($B20,'[1]PorEquipeHC 20aa_ddmmaaaa'!$EC$5:'[1]PorEquipeHC 20aa_ddmmaaaa'!$GS$1003,64,FALSE))</f>
        <v>656</v>
      </c>
      <c r="O20" s="211">
        <f>IF($B20:$B20&gt;0,VLOOKUP($B20,'[1]PorEquipeHC 20aa_ddmmaaaa'!$EC$5:'[1]PorEquipeHC 20aa_ddmmaaaa'!$GS$1003,10,FALSE))</f>
        <v>105</v>
      </c>
      <c r="P20" s="211">
        <f>IF($B20:$B20&gt;0,VLOOKUP($B20,'[1]PorEquipeHC 20aa_ddmmaaaa'!$EC$5:'[1]PorEquipeHC 20aa_ddmmaaaa'!$GS$1003,11,FALSE))</f>
        <v>110</v>
      </c>
      <c r="Q20" s="211">
        <f>IF($B20:$B20&gt;0,VLOOKUP($B20,'[1]PorEquipeHC 20aa_ddmmaaaa'!$EC$5:'[1]PorEquipeHC 20aa_ddmmaaaa'!$GS$1003,12,FALSE))</f>
        <v>115</v>
      </c>
      <c r="R20" s="211">
        <f>IF($B20:$B20&gt;0,VLOOKUP($B20,'[1]PorEquipeHC 20aa_ddmmaaaa'!$EC$5:'[1]PorEquipeHC 20aa_ddmmaaaa'!$GS$1003,13,FALSE))</f>
        <v>112</v>
      </c>
      <c r="S20" s="211">
        <f>IF($B20:$B20&gt;0,VLOOKUP($B20,'[1]PorEquipeHC 20aa_ddmmaaaa'!$EC$5:'[1]PorEquipeHC 20aa_ddmmaaaa'!$GS$1003,14,FALSE))</f>
        <v>117</v>
      </c>
      <c r="T20" s="211">
        <f>IF($B20:$B20&gt;0,VLOOKUP($B20,'[1]PorEquipeHC 20aa_ddmmaaaa'!$EC$5:'[1]PorEquipeHC 20aa_ddmmaaaa'!$GS$1003,15,FALSE))</f>
        <v>114</v>
      </c>
      <c r="U20" s="211">
        <f>IF($B20:$B20&gt;0,VLOOKUP($B20,'[1]PorEquipeHC 20aa_ddmmaaaa'!$EC$5:'[1]PorEquipeHC 20aa_ddmmaaaa'!$GS$1003,16,FALSE))</f>
        <v>100</v>
      </c>
      <c r="V20" s="211" t="b">
        <f>IF($B20:$B20&gt;0,VLOOKUP($B20,'[1]PorEquipeHC 20aa_ddmmaaaa'!$EC$5:'[1]PorEquipeHC 20aa_ddmmaaaa'!$GS$1003,17,FALSE))</f>
        <v>0</v>
      </c>
      <c r="W20" s="211" t="b">
        <f>IF($B20:$B20&gt;0,VLOOKUP($B20,'[1]PorEquipeHC 20aa_ddmmaaaa'!$EC$5:'[1]PorEquipeHC 20aa_ddmmaaaa'!$GS$1003,18,FALSE))</f>
        <v>0</v>
      </c>
      <c r="X20" s="211" t="b">
        <f>IF($B20:$B20&gt;0,VLOOKUP($B20,'[1]PorEquipeHC 20aa_ddmmaaaa'!$EC$5:'[1]PorEquipeHC 20aa_ddmmaaaa'!$GS$1003,19,FALSE))</f>
        <v>0</v>
      </c>
      <c r="Y20" s="207"/>
      <c r="Z20" s="207"/>
      <c r="AA20" s="154"/>
      <c r="AB20" s="154"/>
      <c r="AC20" s="65" t="str">
        <f>C20</f>
        <v>489</v>
      </c>
      <c r="AD20" s="65" t="str">
        <f>D20</f>
        <v>TOGO</v>
      </c>
      <c r="AE20" s="65" t="str">
        <f>E20</f>
        <v>NARIKO</v>
      </c>
      <c r="AF20" s="65" t="str">
        <f>F20</f>
        <v>F</v>
      </c>
      <c r="AG20" s="65" t="str">
        <f>G20</f>
        <v>07. GSP</v>
      </c>
      <c r="AH20" s="208">
        <f>H20</f>
        <v>18327</v>
      </c>
      <c r="AI20">
        <f>I20</f>
        <v>4</v>
      </c>
      <c r="AJ20" t="str">
        <f>J20</f>
        <v>A</v>
      </c>
      <c r="AK20" s="209" t="str">
        <f>K20</f>
        <v>SR</v>
      </c>
      <c r="AL20" s="65">
        <f>L20</f>
        <v>7</v>
      </c>
      <c r="AM20" s="66" t="str">
        <f>M20</f>
        <v>X</v>
      </c>
      <c r="AN20" s="65">
        <f>N20</f>
        <v>656</v>
      </c>
      <c r="AO20" s="65">
        <f>O20</f>
        <v>105</v>
      </c>
      <c r="AP20" s="67">
        <f>IF(AO20=" "," ",(AO20-2*$AI20))</f>
        <v>97</v>
      </c>
      <c r="AQ20" s="68"/>
      <c r="AR20" s="69"/>
      <c r="AS20" s="72">
        <f>P20</f>
        <v>110</v>
      </c>
      <c r="AT20" s="67">
        <f>IF(AS20=" "," ",(AS20-2*$AI20))</f>
        <v>102</v>
      </c>
      <c r="AU20" s="65"/>
      <c r="AV20" s="67"/>
      <c r="AW20" s="72">
        <f>Q20</f>
        <v>115</v>
      </c>
      <c r="AX20" s="67">
        <f>IF(AW20=" "," ",(AW20-2*$AI20))</f>
        <v>107</v>
      </c>
      <c r="AY20" s="67"/>
      <c r="AZ20" s="65"/>
      <c r="BA20" s="67">
        <f>R20</f>
        <v>112</v>
      </c>
      <c r="BB20" s="67">
        <f>IF(BA20=" "," ",(BA20-2*$AI20))</f>
        <v>104</v>
      </c>
      <c r="BC20" s="67"/>
      <c r="BD20" s="67"/>
      <c r="BE20" s="71">
        <f>S20</f>
        <v>117</v>
      </c>
      <c r="BF20" s="67">
        <f>IF(BE20=" "," ",(BE20-2*$AI20))</f>
        <v>109</v>
      </c>
      <c r="BG20" s="67"/>
      <c r="BH20" s="67"/>
      <c r="BI20" s="72">
        <f>T20</f>
        <v>114</v>
      </c>
      <c r="BJ20" s="67">
        <f>IF(BI20=" "," ",(BI20-2*$AI20))</f>
        <v>106</v>
      </c>
      <c r="BK20" s="67"/>
      <c r="BL20" s="67"/>
      <c r="BM20" s="72">
        <f>U20</f>
        <v>100</v>
      </c>
      <c r="BN20" s="67">
        <f>IF(BM20=" "," ",(BM20-2*$AI20))</f>
        <v>92</v>
      </c>
      <c r="BO20" s="67"/>
      <c r="BP20" s="67"/>
      <c r="BQ20" s="67" t="b">
        <f>V20</f>
        <v>0</v>
      </c>
      <c r="BR20" s="67">
        <f>IF(BQ20=" "," ",(BQ20-2*$AI20))</f>
        <v>-8</v>
      </c>
      <c r="BS20" s="67"/>
      <c r="BT20" s="67"/>
      <c r="BU20" s="67" t="b">
        <f>W20</f>
        <v>0</v>
      </c>
      <c r="BV20" s="67">
        <f>IF(BU20=" "," ",(BU20-2*$AI20))</f>
        <v>-8</v>
      </c>
      <c r="BW20" s="67"/>
      <c r="BX20" s="67"/>
      <c r="BY20" s="67" t="b">
        <f>X20</f>
        <v>0</v>
      </c>
      <c r="BZ20" s="67">
        <f>IF(BY20=" "," ",(BY20-2*$AI20))</f>
        <v>-8</v>
      </c>
      <c r="CA20" s="67"/>
      <c r="CB20" s="67"/>
      <c r="CC20" s="209" t="str">
        <f>IF(AK20="Senior",AK20,"...")</f>
        <v>...</v>
      </c>
      <c r="CD20" s="65">
        <f>L20</f>
        <v>7</v>
      </c>
      <c r="CE20" s="66" t="str">
        <f>M20</f>
        <v>X</v>
      </c>
      <c r="CF20" s="73">
        <f>AQ20*AO$4+AU20*AS$4+AY20*AW$4+BC20*BA$4+BG20*BE$4+BK20*BI$4+BO20*BM$4+BS20*BQ$4+BW20*BU$4+CA20*BY$4</f>
        <v>0</v>
      </c>
      <c r="CG20" s="156"/>
      <c r="CH20" s="1"/>
      <c r="DA20" s="19"/>
      <c r="DB20" s="19"/>
      <c r="DC20" s="67" t="s">
        <v>134</v>
      </c>
      <c r="DD20" s="67" t="s">
        <v>135</v>
      </c>
      <c r="DE20" s="67" t="s">
        <v>136</v>
      </c>
      <c r="DF20" s="67" t="s">
        <v>65</v>
      </c>
      <c r="DG20" s="67" t="s">
        <v>66</v>
      </c>
      <c r="DH20" s="75">
        <v>14323</v>
      </c>
      <c r="DI20" s="67">
        <v>6</v>
      </c>
      <c r="DJ20" s="67" t="s">
        <v>68</v>
      </c>
      <c r="DK20" s="76" t="s">
        <v>85</v>
      </c>
      <c r="DL20" s="67">
        <v>7</v>
      </c>
      <c r="DM20" s="77" t="s">
        <v>70</v>
      </c>
      <c r="DN20" s="67">
        <v>657</v>
      </c>
      <c r="DO20" s="67">
        <v>104</v>
      </c>
      <c r="DP20" s="67">
        <v>92</v>
      </c>
      <c r="DQ20" s="68"/>
      <c r="DR20" s="67"/>
      <c r="DS20" s="72">
        <v>111</v>
      </c>
      <c r="DT20" s="67">
        <v>99</v>
      </c>
      <c r="DU20" s="68"/>
      <c r="DV20" s="67"/>
      <c r="DW20" s="72">
        <v>114</v>
      </c>
      <c r="DX20" s="67">
        <v>102</v>
      </c>
      <c r="DY20" s="68"/>
      <c r="DZ20" s="69"/>
      <c r="EA20" s="67">
        <v>104</v>
      </c>
      <c r="EB20" s="67">
        <v>92</v>
      </c>
      <c r="EC20" s="68"/>
      <c r="ED20" s="69"/>
      <c r="EE20" s="71">
        <v>114</v>
      </c>
      <c r="EF20" s="67">
        <v>102</v>
      </c>
      <c r="EG20" s="67"/>
      <c r="EH20" s="67"/>
      <c r="EI20" s="72">
        <v>112</v>
      </c>
      <c r="EJ20" s="67">
        <v>100</v>
      </c>
      <c r="EK20" s="67"/>
      <c r="EL20" s="67"/>
      <c r="EM20" s="72">
        <v>112</v>
      </c>
      <c r="EN20" s="67">
        <v>100</v>
      </c>
      <c r="EO20" s="67"/>
      <c r="EP20" s="67"/>
      <c r="EQ20" s="67" t="b">
        <v>0</v>
      </c>
      <c r="ER20" s="67">
        <v>-12</v>
      </c>
      <c r="ES20" s="67"/>
      <c r="ET20" s="67"/>
      <c r="EU20" s="67" t="b">
        <v>0</v>
      </c>
      <c r="EV20" s="67">
        <v>-12</v>
      </c>
      <c r="EW20" s="67"/>
      <c r="EX20" s="67"/>
      <c r="EY20" s="67" t="b">
        <v>0</v>
      </c>
      <c r="EZ20" s="67">
        <v>-12</v>
      </c>
      <c r="FA20" s="68"/>
      <c r="FB20" s="69"/>
      <c r="FC20" s="76" t="s">
        <v>73</v>
      </c>
      <c r="FD20" s="67">
        <v>7</v>
      </c>
      <c r="FE20" s="77" t="s">
        <v>70</v>
      </c>
      <c r="FF20" s="68">
        <v>0</v>
      </c>
      <c r="FG20" s="83"/>
      <c r="FH20" s="65" t="str">
        <f>DK20</f>
        <v>MR</v>
      </c>
      <c r="FI20" s="65" t="str">
        <f>DF20</f>
        <v>M</v>
      </c>
      <c r="FJ20" s="65" t="str">
        <f t="shared" si="13"/>
        <v>01. PIE</v>
      </c>
      <c r="FK20" s="65">
        <f>FF20</f>
        <v>0</v>
      </c>
      <c r="FL20" s="79">
        <f t="shared" si="15"/>
        <v>44.25</v>
      </c>
      <c r="FM20" t="str">
        <f t="shared" si="16"/>
        <v>...</v>
      </c>
      <c r="FN20" t="str">
        <f t="shared" si="10"/>
        <v>...</v>
      </c>
      <c r="FO20" t="str">
        <f t="shared" si="11"/>
        <v>01. PIE</v>
      </c>
    </row>
    <row r="21" spans="1:171" ht="13.8" hidden="1" x14ac:dyDescent="0.25">
      <c r="A21" t="s">
        <v>1152</v>
      </c>
      <c r="B21" s="201">
        <v>993</v>
      </c>
      <c r="C21" s="80">
        <f>IF($B21:$B21&gt;0,VLOOKUP($B21,'[1]PorEquipeHC 20aa_ddmmaaaa'!$EC$5:'[1]PorEquipeHC 20aa_ddmmaaaa'!$GS$1003,1,FALSE))</f>
        <v>993</v>
      </c>
      <c r="D21" s="209" t="str">
        <f>IF($B21:$B21&gt;0,VLOOKUP($B21,'[1]PorEquipeHC 20aa_ddmmaaaa'!$EC$5:'[1]PorEquipeHC 20aa_ddmmaaaa'!$GS$1003,2,FALSE))</f>
        <v>ABEMATSU</v>
      </c>
      <c r="E21" s="209" t="str">
        <f>IF($B21:$B21&gt;0,VLOOKUP($B21,'[1]PorEquipeHC 20aa_ddmmaaaa'!$EC$5:'[1]PorEquipeHC 20aa_ddmmaaaa'!$GS$1003,3,FALSE))</f>
        <v>KATSUYUKI</v>
      </c>
      <c r="F21" s="66" t="str">
        <f>IF($B21:$B21&gt;0,VLOOKUP($B21,'[1]PorEquipeHC 20aa_ddmmaaaa'!$EC$5:'[1]PorEquipeHC 20aa_ddmmaaaa'!$GS$1003,4,FALSE))</f>
        <v>M</v>
      </c>
      <c r="G21" s="65" t="str">
        <f>IF($B21:$B21&gt;0,VLOOKUP($B21,'[1]PorEquipeHC 20aa_ddmmaaaa'!$EC$5:'[1]PorEquipeHC 20aa_ddmmaaaa'!$GS$1003,5,FALSE))</f>
        <v>07. GSP</v>
      </c>
      <c r="H21" s="210">
        <f>IF($B21:$B21&gt;0,VLOOKUP($B21,'[1]PorEquipeHC 20aa_ddmmaaaa'!$EC$5:'[1]PorEquipeHC 20aa_ddmmaaaa'!$GS$1003,6,FALSE))</f>
        <v>17411</v>
      </c>
      <c r="I21" s="80">
        <f>IF($B21:$B21&gt;0,VLOOKUP($B21,'[1]PorEquipeHC 20aa_ddmmaaaa'!$EC$5:'[1]PorEquipeHC 20aa_ddmmaaaa'!$GS$1003,7,FALSE))</f>
        <v>5</v>
      </c>
      <c r="J21" s="209" t="str">
        <f>IF($B21:$B21&gt;0,VLOOKUP($B21,'[1]PorEquipeHC 20aa_ddmmaaaa'!$EC$5:'[1]PorEquipeHC 20aa_ddmmaaaa'!$GS$1003,8,FALSE))</f>
        <v>A</v>
      </c>
      <c r="K21" s="209" t="str">
        <f>IF($B21:$B21&gt;0,VLOOKUP($B21,'[1]PorEquipeHC 20aa_ddmmaaaa'!$EC$5:'[1]PorEquipeHC 20aa_ddmmaaaa'!$GS$1003,9,FALSE))</f>
        <v>SR</v>
      </c>
      <c r="L21" s="80">
        <f>IF($B21:$B21&gt;0,VLOOKUP($B21,'[1]PorEquipeHC 20aa_ddmmaaaa'!$EC$5:'[1]PorEquipeHC 20aa_ddmmaaaa'!$GS$1003,45,FALSE))</f>
        <v>7</v>
      </c>
      <c r="M21" s="65" t="str">
        <f>IF($B21:$B21&gt;0,VLOOKUP($B21,'[1]PorEquipeHC 20aa_ddmmaaaa'!$EC$5:'[1]PorEquipeHC 20aa_ddmmaaaa'!$GS$1003,46,FALSE))</f>
        <v>X</v>
      </c>
      <c r="N21" s="80">
        <f>IF($B21:$B21&gt;0,VLOOKUP($B21,'[1]PorEquipeHC 20aa_ddmmaaaa'!$EC$5:'[1]PorEquipeHC 20aa_ddmmaaaa'!$GS$1003,64,FALSE))</f>
        <v>677</v>
      </c>
      <c r="O21" s="211">
        <f>IF($B21:$B21&gt;0,VLOOKUP($B21,'[1]PorEquipeHC 20aa_ddmmaaaa'!$EC$5:'[1]PorEquipeHC 20aa_ddmmaaaa'!$GS$1003,10,FALSE))</f>
        <v>117</v>
      </c>
      <c r="P21" s="211">
        <f>IF($B21:$B21&gt;0,VLOOKUP($B21,'[1]PorEquipeHC 20aa_ddmmaaaa'!$EC$5:'[1]PorEquipeHC 20aa_ddmmaaaa'!$GS$1003,11,FALSE))</f>
        <v>118</v>
      </c>
      <c r="Q21" s="211">
        <f>IF($B21:$B21&gt;0,VLOOKUP($B21,'[1]PorEquipeHC 20aa_ddmmaaaa'!$EC$5:'[1]PorEquipeHC 20aa_ddmmaaaa'!$GS$1003,12,FALSE))</f>
        <v>125</v>
      </c>
      <c r="R21" s="211">
        <f>IF($B21:$B21&gt;0,VLOOKUP($B21,'[1]PorEquipeHC 20aa_ddmmaaaa'!$EC$5:'[1]PorEquipeHC 20aa_ddmmaaaa'!$GS$1003,13,FALSE))</f>
        <v>112</v>
      </c>
      <c r="S21" s="211">
        <f>IF($B21:$B21&gt;0,VLOOKUP($B21,'[1]PorEquipeHC 20aa_ddmmaaaa'!$EC$5:'[1]PorEquipeHC 20aa_ddmmaaaa'!$GS$1003,14,FALSE))</f>
        <v>113</v>
      </c>
      <c r="T21" s="211">
        <f>IF($B21:$B21&gt;0,VLOOKUP($B21,'[1]PorEquipeHC 20aa_ddmmaaaa'!$EC$5:'[1]PorEquipeHC 20aa_ddmmaaaa'!$GS$1003,15,FALSE))</f>
        <v>115</v>
      </c>
      <c r="U21" s="211">
        <f>IF($B21:$B21&gt;0,VLOOKUP($B21,'[1]PorEquipeHC 20aa_ddmmaaaa'!$EC$5:'[1]PorEquipeHC 20aa_ddmmaaaa'!$GS$1003,16,FALSE))</f>
        <v>102</v>
      </c>
      <c r="V21" s="211" t="b">
        <f>IF($B21:$B21&gt;0,VLOOKUP($B21,'[1]PorEquipeHC 20aa_ddmmaaaa'!$EC$5:'[1]PorEquipeHC 20aa_ddmmaaaa'!$GS$1003,17,FALSE))</f>
        <v>0</v>
      </c>
      <c r="W21" s="211" t="b">
        <f>IF($B21:$B21&gt;0,VLOOKUP($B21,'[1]PorEquipeHC 20aa_ddmmaaaa'!$EC$5:'[1]PorEquipeHC 20aa_ddmmaaaa'!$GS$1003,18,FALSE))</f>
        <v>0</v>
      </c>
      <c r="X21" s="211" t="b">
        <f>IF($B21:$B21&gt;0,VLOOKUP($B21,'[1]PorEquipeHC 20aa_ddmmaaaa'!$EC$5:'[1]PorEquipeHC 20aa_ddmmaaaa'!$GS$1003,19,FALSE))</f>
        <v>0</v>
      </c>
      <c r="Y21" s="207"/>
      <c r="Z21" s="207"/>
      <c r="AA21" s="154"/>
      <c r="AB21" s="154"/>
      <c r="AC21" s="65">
        <f>C21</f>
        <v>993</v>
      </c>
      <c r="AD21" s="65" t="str">
        <f>D21</f>
        <v>ABEMATSU</v>
      </c>
      <c r="AE21" s="65" t="str">
        <f>E21</f>
        <v>KATSUYUKI</v>
      </c>
      <c r="AF21" s="65" t="str">
        <f>F21</f>
        <v>M</v>
      </c>
      <c r="AG21" s="65" t="str">
        <f>G21</f>
        <v>07. GSP</v>
      </c>
      <c r="AH21" s="208">
        <f>H21</f>
        <v>17411</v>
      </c>
      <c r="AI21">
        <f>I21</f>
        <v>5</v>
      </c>
      <c r="AJ21" t="str">
        <f>J21</f>
        <v>A</v>
      </c>
      <c r="AK21" s="209" t="str">
        <f>K21</f>
        <v>SR</v>
      </c>
      <c r="AL21" s="65">
        <f>L21</f>
        <v>7</v>
      </c>
      <c r="AM21" s="66" t="str">
        <f>M21</f>
        <v>X</v>
      </c>
      <c r="AN21" s="65">
        <f>N21</f>
        <v>677</v>
      </c>
      <c r="AO21" s="65">
        <f>O21</f>
        <v>117</v>
      </c>
      <c r="AP21" s="67">
        <f>IF(AO21=" "," ",(AO21-2*$AI21))</f>
        <v>107</v>
      </c>
      <c r="AQ21" s="68"/>
      <c r="AR21" s="69"/>
      <c r="AS21" s="72">
        <f>P21</f>
        <v>118</v>
      </c>
      <c r="AT21" s="67">
        <f>IF(AS21=" "," ",(AS21-2*$AI21))</f>
        <v>108</v>
      </c>
      <c r="AU21" s="65"/>
      <c r="AV21" s="67"/>
      <c r="AW21" s="72">
        <f>Q21</f>
        <v>125</v>
      </c>
      <c r="AX21" s="67">
        <f>IF(AW21=" "," ",(AW21-2*$AI21))</f>
        <v>115</v>
      </c>
      <c r="AY21" s="67"/>
      <c r="AZ21" s="65"/>
      <c r="BA21" s="67">
        <f>R21</f>
        <v>112</v>
      </c>
      <c r="BB21" s="67">
        <f>IF(BA21=" "," ",(BA21-2*$AI21))</f>
        <v>102</v>
      </c>
      <c r="BC21" s="67"/>
      <c r="BD21" s="67"/>
      <c r="BE21" s="71">
        <f>S21</f>
        <v>113</v>
      </c>
      <c r="BF21" s="67">
        <f>IF(BE21=" "," ",(BE21-2*$AI21))</f>
        <v>103</v>
      </c>
      <c r="BG21" s="67"/>
      <c r="BH21" s="67"/>
      <c r="BI21" s="72">
        <f>T21</f>
        <v>115</v>
      </c>
      <c r="BJ21" s="67">
        <f>IF(BI21=" "," ",(BI21-2*$AI21))</f>
        <v>105</v>
      </c>
      <c r="BK21" s="67"/>
      <c r="BL21" s="67"/>
      <c r="BM21" s="72">
        <f>U21</f>
        <v>102</v>
      </c>
      <c r="BN21" s="67">
        <f>IF(BM21=" "," ",(BM21-2*$AI21))</f>
        <v>92</v>
      </c>
      <c r="BO21" s="67"/>
      <c r="BP21" s="67"/>
      <c r="BQ21" s="67" t="b">
        <f>V21</f>
        <v>0</v>
      </c>
      <c r="BR21" s="67">
        <f>IF(BQ21=" "," ",(BQ21-2*$AI21))</f>
        <v>-10</v>
      </c>
      <c r="BS21" s="67"/>
      <c r="BT21" s="67"/>
      <c r="BU21" s="67" t="b">
        <f>W21</f>
        <v>0</v>
      </c>
      <c r="BV21" s="67">
        <f>IF(BU21=" "," ",(BU21-2*$AI21))</f>
        <v>-10</v>
      </c>
      <c r="BW21" s="67"/>
      <c r="BX21" s="67"/>
      <c r="BY21" s="67" t="b">
        <f>X21</f>
        <v>0</v>
      </c>
      <c r="BZ21" s="67">
        <f>IF(BY21=" "," ",(BY21-2*$AI21))</f>
        <v>-10</v>
      </c>
      <c r="CA21" s="67"/>
      <c r="CB21" s="67"/>
      <c r="CC21" s="209" t="str">
        <f>IF(AK21="Senior",AK21,"...")</f>
        <v>...</v>
      </c>
      <c r="CD21" s="65">
        <f>L21</f>
        <v>7</v>
      </c>
      <c r="CE21" s="66" t="str">
        <f>M21</f>
        <v>X</v>
      </c>
      <c r="CF21" s="73">
        <f>AQ21*AO$4+AU21*AS$4+AY21*AW$4+BC21*BA$4+BG21*BE$4+BK21*BI$4+BO21*BM$4+BS21*BQ$4+BW21*BU$4+CA21*BY$4</f>
        <v>0</v>
      </c>
      <c r="CG21" s="156"/>
      <c r="CH21" s="1"/>
      <c r="DA21" s="19"/>
      <c r="DB21" s="19"/>
      <c r="DC21" s="67" t="s">
        <v>138</v>
      </c>
      <c r="DD21" s="67" t="s">
        <v>139</v>
      </c>
      <c r="DE21" s="67" t="s">
        <v>140</v>
      </c>
      <c r="DF21" s="67" t="s">
        <v>83</v>
      </c>
      <c r="DG21" s="67" t="s">
        <v>66</v>
      </c>
      <c r="DH21" s="75">
        <v>17503</v>
      </c>
      <c r="DI21" s="67">
        <v>6</v>
      </c>
      <c r="DJ21" s="67" t="s">
        <v>68</v>
      </c>
      <c r="DK21" s="76" t="s">
        <v>102</v>
      </c>
      <c r="DL21" s="67">
        <v>0</v>
      </c>
      <c r="DM21" s="77" t="s">
        <v>70</v>
      </c>
      <c r="DN21" s="67" t="e">
        <v>#NUM!</v>
      </c>
      <c r="DO21" s="67" t="s">
        <v>79</v>
      </c>
      <c r="DP21" s="67" t="s">
        <v>79</v>
      </c>
      <c r="DQ21" s="68"/>
      <c r="DR21" s="67"/>
      <c r="DS21" s="72" t="s">
        <v>79</v>
      </c>
      <c r="DT21" s="67" t="s">
        <v>79</v>
      </c>
      <c r="DU21" s="68"/>
      <c r="DV21" s="69"/>
      <c r="DW21" s="72" t="s">
        <v>79</v>
      </c>
      <c r="DX21" s="67" t="s">
        <v>79</v>
      </c>
      <c r="DY21" s="67"/>
      <c r="DZ21" s="67"/>
      <c r="EA21" s="67" t="s">
        <v>79</v>
      </c>
      <c r="EB21" s="67" t="s">
        <v>79</v>
      </c>
      <c r="EC21" s="67"/>
      <c r="ED21" s="67"/>
      <c r="EE21" s="71" t="s">
        <v>79</v>
      </c>
      <c r="EF21" s="67" t="s">
        <v>79</v>
      </c>
      <c r="EG21" s="68"/>
      <c r="EH21" s="69"/>
      <c r="EI21" s="72" t="s">
        <v>79</v>
      </c>
      <c r="EJ21" s="67" t="s">
        <v>79</v>
      </c>
      <c r="EK21" s="67"/>
      <c r="EL21" s="67"/>
      <c r="EM21" s="72" t="s">
        <v>79</v>
      </c>
      <c r="EN21" s="67" t="s">
        <v>79</v>
      </c>
      <c r="EO21" s="67"/>
      <c r="EP21" s="67"/>
      <c r="EQ21" s="67" t="b">
        <v>0</v>
      </c>
      <c r="ER21" s="67">
        <v>-12</v>
      </c>
      <c r="ES21" s="67"/>
      <c r="ET21" s="67"/>
      <c r="EU21" s="67" t="b">
        <v>0</v>
      </c>
      <c r="EV21" s="67">
        <v>-12</v>
      </c>
      <c r="EW21" s="67"/>
      <c r="EX21" s="67"/>
      <c r="EY21" s="67" t="b">
        <v>0</v>
      </c>
      <c r="EZ21" s="67">
        <v>-12</v>
      </c>
      <c r="FA21" s="67"/>
      <c r="FB21" s="67"/>
      <c r="FC21" s="76" t="s">
        <v>73</v>
      </c>
      <c r="FD21" s="67">
        <v>0</v>
      </c>
      <c r="FE21" s="77" t="s">
        <v>70</v>
      </c>
      <c r="FF21" s="68">
        <v>0</v>
      </c>
      <c r="FG21" s="83"/>
      <c r="FH21" s="65" t="str">
        <f t="shared" si="12"/>
        <v>SR</v>
      </c>
      <c r="FI21" s="65" t="str">
        <f t="shared" si="13"/>
        <v>F</v>
      </c>
      <c r="FJ21" s="65" t="str">
        <f t="shared" si="13"/>
        <v>01. PIE</v>
      </c>
      <c r="FK21" s="65">
        <f t="shared" si="14"/>
        <v>0</v>
      </c>
      <c r="FL21" s="79">
        <f t="shared" si="15"/>
        <v>44.25</v>
      </c>
      <c r="FM21" t="str">
        <f t="shared" si="16"/>
        <v>...</v>
      </c>
      <c r="FN21" t="str">
        <f t="shared" si="10"/>
        <v>...</v>
      </c>
      <c r="FO21" t="str">
        <f t="shared" si="11"/>
        <v>01. PIE</v>
      </c>
    </row>
    <row r="22" spans="1:171" ht="13.8" hidden="1" x14ac:dyDescent="0.25">
      <c r="A22" t="s">
        <v>1152</v>
      </c>
      <c r="B22" s="201" t="s">
        <v>214</v>
      </c>
      <c r="C22" s="80" t="str">
        <f>IF($B22:$B22&gt;0,VLOOKUP($B22,'[1]PorEquipeHC 20aa_ddmmaaaa'!$EC$5:'[1]PorEquipeHC 20aa_ddmmaaaa'!$GS$1003,1,FALSE))</f>
        <v>250</v>
      </c>
      <c r="D22" s="209" t="str">
        <f>IF($B22:$B22&gt;0,VLOOKUP($B22,'[1]PorEquipeHC 20aa_ddmmaaaa'!$EC$5:'[1]PorEquipeHC 20aa_ddmmaaaa'!$GS$1003,2,FALSE))</f>
        <v>OSADA</v>
      </c>
      <c r="E22" s="209" t="str">
        <f>IF($B22:$B22&gt;0,VLOOKUP($B22,'[1]PorEquipeHC 20aa_ddmmaaaa'!$EC$5:'[1]PorEquipeHC 20aa_ddmmaaaa'!$GS$1003,3,FALSE))</f>
        <v>ASAO</v>
      </c>
      <c r="F22" s="66" t="str">
        <f>IF($B22:$B22&gt;0,VLOOKUP($B22,'[1]PorEquipeHC 20aa_ddmmaaaa'!$EC$5:'[1]PorEquipeHC 20aa_ddmmaaaa'!$GS$1003,4,FALSE))</f>
        <v>M</v>
      </c>
      <c r="G22" s="65" t="str">
        <f>IF($B22:$B22&gt;0,VLOOKUP($B22,'[1]PorEquipeHC 20aa_ddmmaaaa'!$EC$5:'[1]PorEquipeHC 20aa_ddmmaaaa'!$GS$1003,5,FALSE))</f>
        <v>18. SOR</v>
      </c>
      <c r="H22" s="210">
        <f>IF($B22:$B22&gt;0,VLOOKUP($B22,'[1]PorEquipeHC 20aa_ddmmaaaa'!$EC$5:'[1]PorEquipeHC 20aa_ddmmaaaa'!$GS$1003,6,FALSE))</f>
        <v>13681</v>
      </c>
      <c r="I22" s="80">
        <f>IF($B22:$B22&gt;0,VLOOKUP($B22,'[1]PorEquipeHC 20aa_ddmmaaaa'!$EC$5:'[1]PorEquipeHC 20aa_ddmmaaaa'!$GS$1003,7,FALSE))</f>
        <v>6</v>
      </c>
      <c r="J22" s="209" t="str">
        <f>IF($B22:$B22&gt;0,VLOOKUP($B22,'[1]PorEquipeHC 20aa_ddmmaaaa'!$EC$5:'[1]PorEquipeHC 20aa_ddmmaaaa'!$GS$1003,8,FALSE))</f>
        <v>A</v>
      </c>
      <c r="K22" s="209" t="str">
        <f>IF($B22:$B22&gt;0,VLOOKUP($B22,'[1]PorEquipeHC 20aa_ddmmaaaa'!$EC$5:'[1]PorEquipeHC 20aa_ddmmaaaa'!$GS$1003,9,FALSE))</f>
        <v>MR</v>
      </c>
      <c r="L22" s="80">
        <f>IF($B22:$B22&gt;0,VLOOKUP($B22,'[1]PorEquipeHC 20aa_ddmmaaaa'!$EC$5:'[1]PorEquipeHC 20aa_ddmmaaaa'!$GS$1003,45,FALSE))</f>
        <v>6</v>
      </c>
      <c r="M22" s="65" t="str">
        <f>IF($B22:$B22&gt;0,VLOOKUP($B22,'[1]PorEquipeHC 20aa_ddmmaaaa'!$EC$5:'[1]PorEquipeHC 20aa_ddmmaaaa'!$GS$1003,46,FALSE))</f>
        <v>X</v>
      </c>
      <c r="N22" s="80">
        <f>IF($B22:$B22&gt;0,VLOOKUP($B22,'[1]PorEquipeHC 20aa_ddmmaaaa'!$EC$5:'[1]PorEquipeHC 20aa_ddmmaaaa'!$GS$1003,64,FALSE))</f>
        <v>676</v>
      </c>
      <c r="O22" s="211">
        <f>IF($B22:$B22&gt;0,VLOOKUP($B22,'[1]PorEquipeHC 20aa_ddmmaaaa'!$EC$5:'[1]PorEquipeHC 20aa_ddmmaaaa'!$GS$1003,10,FALSE))</f>
        <v>119</v>
      </c>
      <c r="P22" s="211">
        <f>IF($B22:$B22&gt;0,VLOOKUP($B22,'[1]PorEquipeHC 20aa_ddmmaaaa'!$EC$5:'[1]PorEquipeHC 20aa_ddmmaaaa'!$GS$1003,11,FALSE))</f>
        <v>104</v>
      </c>
      <c r="Q22" s="211">
        <f>IF($B22:$B22&gt;0,VLOOKUP($B22,'[1]PorEquipeHC 20aa_ddmmaaaa'!$EC$5:'[1]PorEquipeHC 20aa_ddmmaaaa'!$GS$1003,12,FALSE))</f>
        <v>117</v>
      </c>
      <c r="R22" s="211">
        <f>IF($B22:$B22&gt;0,VLOOKUP($B22,'[1]PorEquipeHC 20aa_ddmmaaaa'!$EC$5:'[1]PorEquipeHC 20aa_ddmmaaaa'!$GS$1003,13,FALSE))</f>
        <v>108</v>
      </c>
      <c r="S22" s="211">
        <f>IF($B22:$B22&gt;0,VLOOKUP($B22,'[1]PorEquipeHC 20aa_ddmmaaaa'!$EC$5:'[1]PorEquipeHC 20aa_ddmmaaaa'!$GS$1003,14,FALSE))</f>
        <v>124</v>
      </c>
      <c r="T22" s="211" t="str">
        <f>IF($B22:$B22&gt;0,VLOOKUP($B22,'[1]PorEquipeHC 20aa_ddmmaaaa'!$EC$5:'[1]PorEquipeHC 20aa_ddmmaaaa'!$GS$1003,15,FALSE))</f>
        <v xml:space="preserve"> </v>
      </c>
      <c r="U22" s="211">
        <f>IF($B22:$B22&gt;0,VLOOKUP($B22,'[1]PorEquipeHC 20aa_ddmmaaaa'!$EC$5:'[1]PorEquipeHC 20aa_ddmmaaaa'!$GS$1003,16,FALSE))</f>
        <v>104</v>
      </c>
      <c r="V22" s="211" t="b">
        <f>IF($B22:$B22&gt;0,VLOOKUP($B22,'[1]PorEquipeHC 20aa_ddmmaaaa'!$EC$5:'[1]PorEquipeHC 20aa_ddmmaaaa'!$GS$1003,17,FALSE))</f>
        <v>0</v>
      </c>
      <c r="W22" s="211" t="b">
        <f>IF($B22:$B22&gt;0,VLOOKUP($B22,'[1]PorEquipeHC 20aa_ddmmaaaa'!$EC$5:'[1]PorEquipeHC 20aa_ddmmaaaa'!$GS$1003,18,FALSE))</f>
        <v>0</v>
      </c>
      <c r="X22" s="211" t="b">
        <f>IF($B22:$B22&gt;0,VLOOKUP($B22,'[1]PorEquipeHC 20aa_ddmmaaaa'!$EC$5:'[1]PorEquipeHC 20aa_ddmmaaaa'!$GS$1003,19,FALSE))</f>
        <v>0</v>
      </c>
      <c r="Y22" s="207"/>
      <c r="Z22" s="207"/>
      <c r="AA22" s="154"/>
      <c r="AB22" s="154"/>
      <c r="AC22" s="65" t="str">
        <f>C22</f>
        <v>250</v>
      </c>
      <c r="AD22" s="65" t="str">
        <f>D22</f>
        <v>OSADA</v>
      </c>
      <c r="AE22" s="65" t="str">
        <f>E22</f>
        <v>ASAO</v>
      </c>
      <c r="AF22" s="65" t="str">
        <f>F22</f>
        <v>M</v>
      </c>
      <c r="AG22" s="65" t="str">
        <f>G22</f>
        <v>18. SOR</v>
      </c>
      <c r="AH22" s="208">
        <f>H22</f>
        <v>13681</v>
      </c>
      <c r="AI22">
        <f>I22</f>
        <v>6</v>
      </c>
      <c r="AJ22" t="str">
        <f>J22</f>
        <v>A</v>
      </c>
      <c r="AK22" s="209" t="str">
        <f>K22</f>
        <v>MR</v>
      </c>
      <c r="AL22" s="65">
        <f>L22</f>
        <v>6</v>
      </c>
      <c r="AM22" s="66" t="str">
        <f>M22</f>
        <v>X</v>
      </c>
      <c r="AN22" s="65">
        <f>N22</f>
        <v>676</v>
      </c>
      <c r="AO22" s="65">
        <f>O22</f>
        <v>119</v>
      </c>
      <c r="AP22" s="67">
        <f>IF(AO22=" "," ",(AO22-2*$AI22))</f>
        <v>107</v>
      </c>
      <c r="AQ22" s="68"/>
      <c r="AR22" s="69"/>
      <c r="AS22" s="72">
        <f>P22</f>
        <v>104</v>
      </c>
      <c r="AT22" s="67">
        <f>IF(AS22=" "," ",(AS22-2*$AI22))</f>
        <v>92</v>
      </c>
      <c r="AU22" s="68">
        <v>6</v>
      </c>
      <c r="AV22" s="69" t="s">
        <v>71</v>
      </c>
      <c r="AW22" s="72">
        <f>Q22</f>
        <v>117</v>
      </c>
      <c r="AX22" s="67">
        <f>IF(AW22=" "," ",(AW22-2*$AI22))</f>
        <v>105</v>
      </c>
      <c r="AY22" s="67"/>
      <c r="AZ22" s="65"/>
      <c r="BA22" s="67">
        <f>R22</f>
        <v>108</v>
      </c>
      <c r="BB22" s="67">
        <f>IF(BA22=" "," ",(BA22-2*$AI22))</f>
        <v>96</v>
      </c>
      <c r="BC22" s="67"/>
      <c r="BD22" s="67"/>
      <c r="BE22" s="71">
        <f>S22</f>
        <v>124</v>
      </c>
      <c r="BF22" s="67">
        <f>IF(BE22=" "," ",(BE22-2*$AI22))</f>
        <v>112</v>
      </c>
      <c r="BG22" s="67"/>
      <c r="BH22" s="67"/>
      <c r="BI22" s="72" t="str">
        <f>T22</f>
        <v xml:space="preserve"> </v>
      </c>
      <c r="BJ22" s="67" t="str">
        <f>IF(BI22=" "," ",(BI22-2*$AI22))</f>
        <v xml:space="preserve"> </v>
      </c>
      <c r="BK22" s="67"/>
      <c r="BL22" s="67"/>
      <c r="BM22" s="72">
        <f>U22</f>
        <v>104</v>
      </c>
      <c r="BN22" s="67">
        <f>IF(BM22=" "," ",(BM22-2*$AI22))</f>
        <v>92</v>
      </c>
      <c r="BO22" s="67"/>
      <c r="BP22" s="67"/>
      <c r="BQ22" s="67" t="b">
        <f>V22</f>
        <v>0</v>
      </c>
      <c r="BR22" s="67">
        <f>IF(BQ22=" "," ",(BQ22-2*$AI22))</f>
        <v>-12</v>
      </c>
      <c r="BS22" s="67"/>
      <c r="BT22" s="67"/>
      <c r="BU22" s="67" t="b">
        <f>W22</f>
        <v>0</v>
      </c>
      <c r="BV22" s="67">
        <f>IF(BU22=" "," ",(BU22-2*$AI22))</f>
        <v>-12</v>
      </c>
      <c r="BW22" s="67"/>
      <c r="BX22" s="67"/>
      <c r="BY22" s="67" t="b">
        <f>X22</f>
        <v>0</v>
      </c>
      <c r="BZ22" s="67">
        <f>IF(BY22=" "," ",(BY22-2*$AI22))</f>
        <v>-12</v>
      </c>
      <c r="CA22" s="67"/>
      <c r="CB22" s="67"/>
      <c r="CC22" s="209" t="str">
        <f>IF(AK22="Senior",AK22,"...")</f>
        <v>...</v>
      </c>
      <c r="CD22" s="65">
        <f>L22</f>
        <v>6</v>
      </c>
      <c r="CE22" s="66" t="str">
        <f>M22</f>
        <v>X</v>
      </c>
      <c r="CF22" s="73">
        <f>AQ22*AO$4+AU22*AS$4+AY22*AW$4+BC22*BA$4+BG22*BE$4+BK22*BI$4+BO22*BM$4+BS22*BQ$4+BW22*BU$4+CA22*BY$4</f>
        <v>6</v>
      </c>
      <c r="CG22" s="156"/>
      <c r="CH22" s="1"/>
      <c r="DA22" s="19"/>
      <c r="DB22" s="19"/>
      <c r="DC22" s="67" t="s">
        <v>142</v>
      </c>
      <c r="DD22" s="67" t="s">
        <v>81</v>
      </c>
      <c r="DE22" s="67" t="s">
        <v>143</v>
      </c>
      <c r="DF22" s="67" t="s">
        <v>65</v>
      </c>
      <c r="DG22" s="67" t="s">
        <v>66</v>
      </c>
      <c r="DH22" s="75">
        <v>13234</v>
      </c>
      <c r="DI22" s="67">
        <v>8</v>
      </c>
      <c r="DJ22" s="67" t="s">
        <v>84</v>
      </c>
      <c r="DK22" s="76" t="s">
        <v>85</v>
      </c>
      <c r="DL22" s="67">
        <v>0</v>
      </c>
      <c r="DM22" s="77" t="s">
        <v>70</v>
      </c>
      <c r="DN22" s="67" t="e">
        <v>#NUM!</v>
      </c>
      <c r="DO22" s="67" t="s">
        <v>79</v>
      </c>
      <c r="DP22" s="67" t="s">
        <v>79</v>
      </c>
      <c r="DQ22" s="68"/>
      <c r="DR22" s="67"/>
      <c r="DS22" s="72" t="s">
        <v>79</v>
      </c>
      <c r="DT22" s="67" t="s">
        <v>79</v>
      </c>
      <c r="DU22" s="68"/>
      <c r="DV22" s="67"/>
      <c r="DW22" s="72" t="s">
        <v>79</v>
      </c>
      <c r="DX22" s="67" t="s">
        <v>79</v>
      </c>
      <c r="DY22" s="67"/>
      <c r="DZ22" s="67"/>
      <c r="EA22" s="67" t="s">
        <v>79</v>
      </c>
      <c r="EB22" s="67" t="s">
        <v>79</v>
      </c>
      <c r="EC22" s="67"/>
      <c r="ED22" s="67"/>
      <c r="EE22" s="71" t="s">
        <v>79</v>
      </c>
      <c r="EF22" s="67" t="s">
        <v>79</v>
      </c>
      <c r="EG22" s="68"/>
      <c r="EH22" s="69"/>
      <c r="EI22" s="72" t="s">
        <v>79</v>
      </c>
      <c r="EJ22" s="67" t="s">
        <v>79</v>
      </c>
      <c r="EK22" s="67"/>
      <c r="EL22" s="67"/>
      <c r="EM22" s="72" t="s">
        <v>79</v>
      </c>
      <c r="EN22" s="67" t="s">
        <v>79</v>
      </c>
      <c r="EO22" s="67"/>
      <c r="EP22" s="67"/>
      <c r="EQ22" s="67" t="b">
        <v>0</v>
      </c>
      <c r="ER22" s="67">
        <v>-16</v>
      </c>
      <c r="ES22" s="68"/>
      <c r="ET22" s="69"/>
      <c r="EU22" s="67" t="b">
        <v>0</v>
      </c>
      <c r="EV22" s="67">
        <v>-16</v>
      </c>
      <c r="EW22" s="67"/>
      <c r="EX22" s="67"/>
      <c r="EY22" s="67" t="b">
        <v>0</v>
      </c>
      <c r="EZ22" s="67">
        <v>-16</v>
      </c>
      <c r="FA22" s="67"/>
      <c r="FB22" s="67"/>
      <c r="FC22" s="76" t="s">
        <v>73</v>
      </c>
      <c r="FD22" s="67">
        <v>0</v>
      </c>
      <c r="FE22" s="77" t="s">
        <v>70</v>
      </c>
      <c r="FF22" s="68">
        <v>0</v>
      </c>
      <c r="FG22" s="83"/>
      <c r="FH22" s="65" t="str">
        <f t="shared" si="12"/>
        <v>MR</v>
      </c>
      <c r="FI22" s="65" t="str">
        <f t="shared" si="13"/>
        <v>M</v>
      </c>
      <c r="FJ22" s="65" t="str">
        <f t="shared" si="13"/>
        <v>01. PIE</v>
      </c>
      <c r="FK22" s="65">
        <f t="shared" si="14"/>
        <v>0</v>
      </c>
      <c r="FL22" s="79">
        <f t="shared" si="15"/>
        <v>44.25</v>
      </c>
      <c r="FM22" t="str">
        <f t="shared" si="16"/>
        <v>...</v>
      </c>
      <c r="FN22" t="str">
        <f t="shared" si="10"/>
        <v>...</v>
      </c>
      <c r="FO22" t="str">
        <f t="shared" si="11"/>
        <v>01. PIE</v>
      </c>
    </row>
    <row r="23" spans="1:171" ht="13.8" hidden="1" x14ac:dyDescent="0.25">
      <c r="A23" t="s">
        <v>1152</v>
      </c>
      <c r="B23" s="201" t="s">
        <v>559</v>
      </c>
      <c r="C23" s="80" t="str">
        <f>IF($B23:$B23&gt;0,VLOOKUP($B23,'[1]PorEquipeHC 20aa_ddmmaaaa'!$EC$5:'[1]PorEquipeHC 20aa_ddmmaaaa'!$GS$1003,1,FALSE))</f>
        <v>888</v>
      </c>
      <c r="D23" s="209" t="str">
        <f>IF($B23:$B23&gt;0,VLOOKUP($B23,'[1]PorEquipeHC 20aa_ddmmaaaa'!$EC$5:'[1]PorEquipeHC 20aa_ddmmaaaa'!$GS$1003,2,FALSE))</f>
        <v>I. YOKOYAMA</v>
      </c>
      <c r="E23" s="209" t="str">
        <f>IF($B23:$B23&gt;0,VLOOKUP($B23,'[1]PorEquipeHC 20aa_ddmmaaaa'!$EC$5:'[1]PorEquipeHC 20aa_ddmmaaaa'!$GS$1003,3,FALSE))</f>
        <v>ELISA MASSAE</v>
      </c>
      <c r="F23" s="66" t="str">
        <f>IF($B23:$B23&gt;0,VLOOKUP($B23,'[1]PorEquipeHC 20aa_ddmmaaaa'!$EC$5:'[1]PorEquipeHC 20aa_ddmmaaaa'!$GS$1003,4,FALSE))</f>
        <v>F</v>
      </c>
      <c r="G23" s="65" t="str">
        <f>IF($B23:$B23&gt;0,VLOOKUP($B23,'[1]PorEquipeHC 20aa_ddmmaaaa'!$EC$5:'[1]PorEquipeHC 20aa_ddmmaaaa'!$GS$1003,5,FALSE))</f>
        <v>07. GSP</v>
      </c>
      <c r="H23" s="210">
        <f>IF($B23:$B23&gt;0,VLOOKUP($B23,'[1]PorEquipeHC 20aa_ddmmaaaa'!$EC$5:'[1]PorEquipeHC 20aa_ddmmaaaa'!$GS$1003,6,FALSE))</f>
        <v>20981</v>
      </c>
      <c r="I23" s="80">
        <f>IF($B23:$B23&gt;0,VLOOKUP($B23,'[1]PorEquipeHC 20aa_ddmmaaaa'!$EC$5:'[1]PorEquipeHC 20aa_ddmmaaaa'!$GS$1003,7,FALSE))</f>
        <v>7</v>
      </c>
      <c r="J23" s="209" t="str">
        <f>IF($B23:$B23&gt;0,VLOOKUP($B23,'[1]PorEquipeHC 20aa_ddmmaaaa'!$EC$5:'[1]PorEquipeHC 20aa_ddmmaaaa'!$GS$1003,8,FALSE))</f>
        <v>B</v>
      </c>
      <c r="K23" s="209" t="str">
        <f>IF($B23:$B23&gt;0,VLOOKUP($B23,'[1]PorEquipeHC 20aa_ddmmaaaa'!$EC$5:'[1]PorEquipeHC 20aa_ddmmaaaa'!$GS$1003,9,FALSE))</f>
        <v>NSR</v>
      </c>
      <c r="L23" s="80">
        <f>IF($B23:$B23&gt;0,VLOOKUP($B23,'[1]PorEquipeHC 20aa_ddmmaaaa'!$EC$5:'[1]PorEquipeHC 20aa_ddmmaaaa'!$GS$1003,45,FALSE))</f>
        <v>6</v>
      </c>
      <c r="M23" s="65" t="str">
        <f>IF($B23:$B23&gt;0,VLOOKUP($B23,'[1]PorEquipeHC 20aa_ddmmaaaa'!$EC$5:'[1]PorEquipeHC 20aa_ddmmaaaa'!$GS$1003,46,FALSE))</f>
        <v>X</v>
      </c>
      <c r="N23" s="80">
        <f>IF($B23:$B23&gt;0,VLOOKUP($B23,'[1]PorEquipeHC 20aa_ddmmaaaa'!$EC$5:'[1]PorEquipeHC 20aa_ddmmaaaa'!$GS$1003,64,FALSE))</f>
        <v>703</v>
      </c>
      <c r="O23" s="211">
        <f>IF($B23:$B23&gt;0,VLOOKUP($B23,'[1]PorEquipeHC 20aa_ddmmaaaa'!$EC$5:'[1]PorEquipeHC 20aa_ddmmaaaa'!$GS$1003,10,FALSE))</f>
        <v>117</v>
      </c>
      <c r="P23" s="211">
        <f>IF($B23:$B23&gt;0,VLOOKUP($B23,'[1]PorEquipeHC 20aa_ddmmaaaa'!$EC$5:'[1]PorEquipeHC 20aa_ddmmaaaa'!$GS$1003,11,FALSE))</f>
        <v>120</v>
      </c>
      <c r="Q23" s="211">
        <f>IF($B23:$B23&gt;0,VLOOKUP($B23,'[1]PorEquipeHC 20aa_ddmmaaaa'!$EC$5:'[1]PorEquipeHC 20aa_ddmmaaaa'!$GS$1003,12,FALSE))</f>
        <v>126</v>
      </c>
      <c r="R23" s="211" t="str">
        <f>IF($B23:$B23&gt;0,VLOOKUP($B23,'[1]PorEquipeHC 20aa_ddmmaaaa'!$EC$5:'[1]PorEquipeHC 20aa_ddmmaaaa'!$GS$1003,13,FALSE))</f>
        <v xml:space="preserve"> </v>
      </c>
      <c r="S23" s="211">
        <f>IF($B23:$B23&gt;0,VLOOKUP($B23,'[1]PorEquipeHC 20aa_ddmmaaaa'!$EC$5:'[1]PorEquipeHC 20aa_ddmmaaaa'!$GS$1003,14,FALSE))</f>
        <v>115</v>
      </c>
      <c r="T23" s="211">
        <f>IF($B23:$B23&gt;0,VLOOKUP($B23,'[1]PorEquipeHC 20aa_ddmmaaaa'!$EC$5:'[1]PorEquipeHC 20aa_ddmmaaaa'!$GS$1003,15,FALSE))</f>
        <v>119</v>
      </c>
      <c r="U23" s="211">
        <f>IF($B23:$B23&gt;0,VLOOKUP($B23,'[1]PorEquipeHC 20aa_ddmmaaaa'!$EC$5:'[1]PorEquipeHC 20aa_ddmmaaaa'!$GS$1003,16,FALSE))</f>
        <v>106</v>
      </c>
      <c r="V23" s="211" t="b">
        <f>IF($B23:$B23&gt;0,VLOOKUP($B23,'[1]PorEquipeHC 20aa_ddmmaaaa'!$EC$5:'[1]PorEquipeHC 20aa_ddmmaaaa'!$GS$1003,17,FALSE))</f>
        <v>0</v>
      </c>
      <c r="W23" s="211" t="b">
        <f>IF($B23:$B23&gt;0,VLOOKUP($B23,'[1]PorEquipeHC 20aa_ddmmaaaa'!$EC$5:'[1]PorEquipeHC 20aa_ddmmaaaa'!$GS$1003,18,FALSE))</f>
        <v>0</v>
      </c>
      <c r="X23" s="211" t="b">
        <f>IF($B23:$B23&gt;0,VLOOKUP($B23,'[1]PorEquipeHC 20aa_ddmmaaaa'!$EC$5:'[1]PorEquipeHC 20aa_ddmmaaaa'!$GS$1003,19,FALSE))</f>
        <v>0</v>
      </c>
      <c r="Y23" s="207"/>
      <c r="Z23" s="207"/>
      <c r="AA23" s="154"/>
      <c r="AB23" s="154"/>
      <c r="AC23" s="65" t="str">
        <f>C23</f>
        <v>888</v>
      </c>
      <c r="AD23" s="65" t="str">
        <f>D23</f>
        <v>I. YOKOYAMA</v>
      </c>
      <c r="AE23" s="65" t="str">
        <f>E23</f>
        <v>ELISA MASSAE</v>
      </c>
      <c r="AF23" s="65" t="str">
        <f>F23</f>
        <v>F</v>
      </c>
      <c r="AG23" s="65" t="str">
        <f>G23</f>
        <v>07. GSP</v>
      </c>
      <c r="AH23" s="208">
        <f>H23</f>
        <v>20981</v>
      </c>
      <c r="AI23">
        <f>I23</f>
        <v>7</v>
      </c>
      <c r="AJ23" t="str">
        <f>J23</f>
        <v>B</v>
      </c>
      <c r="AK23" s="209" t="str">
        <f>K23</f>
        <v>NSR</v>
      </c>
      <c r="AL23" s="65">
        <f>L23</f>
        <v>6</v>
      </c>
      <c r="AM23" s="66" t="str">
        <f>M23</f>
        <v>X</v>
      </c>
      <c r="AN23" s="65">
        <f>N23</f>
        <v>703</v>
      </c>
      <c r="AO23" s="65">
        <f>O23</f>
        <v>117</v>
      </c>
      <c r="AP23" s="67">
        <f>IF(AO23=" "," ",(AO23-2*$AI23))</f>
        <v>103</v>
      </c>
      <c r="AQ23" s="68"/>
      <c r="AR23" s="69"/>
      <c r="AS23" s="72">
        <f>P23</f>
        <v>120</v>
      </c>
      <c r="AT23" s="67">
        <f>IF(AS23=" "," ",(AS23-2*$AI23))</f>
        <v>106</v>
      </c>
      <c r="AU23" s="65"/>
      <c r="AV23" s="67"/>
      <c r="AW23" s="72">
        <f>Q23</f>
        <v>126</v>
      </c>
      <c r="AX23" s="67">
        <f>IF(AW23=" "," ",(AW23-2*$AI23))</f>
        <v>112</v>
      </c>
      <c r="AY23" s="67"/>
      <c r="AZ23" s="65"/>
      <c r="BA23" s="67" t="str">
        <f>R23</f>
        <v xml:space="preserve"> </v>
      </c>
      <c r="BB23" s="67" t="str">
        <f>IF(BA23=" "," ",(BA23-2*$AI23))</f>
        <v xml:space="preserve"> </v>
      </c>
      <c r="BC23" s="67"/>
      <c r="BD23" s="67"/>
      <c r="BE23" s="71">
        <f>S23</f>
        <v>115</v>
      </c>
      <c r="BF23" s="67">
        <f>IF(BE23=" "," ",(BE23-2*$AI23))</f>
        <v>101</v>
      </c>
      <c r="BG23" s="67"/>
      <c r="BH23" s="67"/>
      <c r="BI23" s="72">
        <f>T23</f>
        <v>119</v>
      </c>
      <c r="BJ23" s="67">
        <f>IF(BI23=" "," ",(BI23-2*$AI23))</f>
        <v>105</v>
      </c>
      <c r="BK23" s="67"/>
      <c r="BL23" s="67"/>
      <c r="BM23" s="72">
        <f>U23</f>
        <v>106</v>
      </c>
      <c r="BN23" s="67">
        <f>IF(BM23=" "," ",(BM23-2*$AI23))</f>
        <v>92</v>
      </c>
      <c r="BO23" s="67"/>
      <c r="BP23" s="67"/>
      <c r="BQ23" s="67" t="b">
        <f>V23</f>
        <v>0</v>
      </c>
      <c r="BR23" s="67">
        <f>IF(BQ23=" "," ",(BQ23-2*$AI23))</f>
        <v>-14</v>
      </c>
      <c r="BS23" s="67"/>
      <c r="BT23" s="67"/>
      <c r="BU23" s="67" t="b">
        <f>W23</f>
        <v>0</v>
      </c>
      <c r="BV23" s="67">
        <f>IF(BU23=" "," ",(BU23-2*$AI23))</f>
        <v>-14</v>
      </c>
      <c r="BW23" s="67"/>
      <c r="BX23" s="67"/>
      <c r="BY23" s="67" t="b">
        <f>X23</f>
        <v>0</v>
      </c>
      <c r="BZ23" s="67">
        <f>IF(BY23=" "," ",(BY23-2*$AI23))</f>
        <v>-14</v>
      </c>
      <c r="CA23" s="67"/>
      <c r="CB23" s="67"/>
      <c r="CC23" s="209" t="str">
        <f>IF(AK23="Senior",AK23,"...")</f>
        <v>...</v>
      </c>
      <c r="CD23" s="65">
        <f>L23</f>
        <v>6</v>
      </c>
      <c r="CE23" s="66" t="str">
        <f>M23</f>
        <v>X</v>
      </c>
      <c r="CF23" s="73">
        <f>AQ23*AO$4+AU23*AS$4+AY23*AW$4+BC23*BA$4+BG23*BE$4+BK23*BI$4+BO23*BM$4+BS23*BQ$4+BW23*BU$4+CA23*BY$4</f>
        <v>0</v>
      </c>
      <c r="CG23" s="156"/>
      <c r="CH23" s="1"/>
      <c r="DA23" s="19"/>
      <c r="DB23" s="19"/>
      <c r="DC23" s="67" t="s">
        <v>141</v>
      </c>
      <c r="DD23" s="67" t="s">
        <v>149</v>
      </c>
      <c r="DE23" s="67" t="s">
        <v>150</v>
      </c>
      <c r="DF23" s="67" t="s">
        <v>65</v>
      </c>
      <c r="DG23" s="67" t="s">
        <v>66</v>
      </c>
      <c r="DH23" s="75">
        <v>19729</v>
      </c>
      <c r="DI23" s="67">
        <v>8</v>
      </c>
      <c r="DJ23" s="67" t="s">
        <v>84</v>
      </c>
      <c r="DK23" s="76" t="s">
        <v>69</v>
      </c>
      <c r="DL23" s="67">
        <v>7</v>
      </c>
      <c r="DM23" s="77" t="s">
        <v>70</v>
      </c>
      <c r="DN23" s="67">
        <v>696</v>
      </c>
      <c r="DO23" s="67">
        <v>114</v>
      </c>
      <c r="DP23" s="67">
        <v>98</v>
      </c>
      <c r="DQ23" s="68"/>
      <c r="DR23" s="67"/>
      <c r="DS23" s="72">
        <v>117</v>
      </c>
      <c r="DT23" s="67">
        <v>101</v>
      </c>
      <c r="DU23" s="68"/>
      <c r="DV23" s="67"/>
      <c r="DW23" s="72">
        <v>121</v>
      </c>
      <c r="DX23" s="67">
        <v>105</v>
      </c>
      <c r="DY23" s="67"/>
      <c r="DZ23" s="67"/>
      <c r="EA23" s="67">
        <v>108</v>
      </c>
      <c r="EB23" s="67">
        <v>92</v>
      </c>
      <c r="EC23" s="67"/>
      <c r="ED23" s="67"/>
      <c r="EE23" s="71">
        <v>119</v>
      </c>
      <c r="EF23" s="67">
        <v>103</v>
      </c>
      <c r="EG23" s="67"/>
      <c r="EH23" s="67"/>
      <c r="EI23" s="72">
        <v>126</v>
      </c>
      <c r="EJ23" s="67">
        <v>110</v>
      </c>
      <c r="EK23" s="67"/>
      <c r="EL23" s="67"/>
      <c r="EM23" s="72">
        <v>117</v>
      </c>
      <c r="EN23" s="67">
        <v>101</v>
      </c>
      <c r="EO23" s="68"/>
      <c r="EP23" s="69"/>
      <c r="EQ23" s="67" t="b">
        <v>0</v>
      </c>
      <c r="ER23" s="67">
        <v>-16</v>
      </c>
      <c r="ES23" s="68"/>
      <c r="ET23" s="69"/>
      <c r="EU23" s="67" t="b">
        <v>0</v>
      </c>
      <c r="EV23" s="67">
        <v>-16</v>
      </c>
      <c r="EW23" s="67"/>
      <c r="EX23" s="67"/>
      <c r="EY23" s="67" t="b">
        <v>0</v>
      </c>
      <c r="EZ23" s="67">
        <v>-16</v>
      </c>
      <c r="FA23" s="67"/>
      <c r="FB23" s="67"/>
      <c r="FC23" s="76" t="s">
        <v>73</v>
      </c>
      <c r="FD23" s="67">
        <v>7</v>
      </c>
      <c r="FE23" s="77" t="s">
        <v>70</v>
      </c>
      <c r="FF23" s="68">
        <v>0</v>
      </c>
      <c r="FG23" s="83"/>
      <c r="FH23" s="65" t="str">
        <f t="shared" si="12"/>
        <v>NSR</v>
      </c>
      <c r="FI23" s="65" t="str">
        <f t="shared" si="13"/>
        <v>M</v>
      </c>
      <c r="FJ23" s="65" t="str">
        <f t="shared" si="13"/>
        <v>01. PIE</v>
      </c>
      <c r="FK23" s="65">
        <f t="shared" si="14"/>
        <v>0</v>
      </c>
      <c r="FL23" s="79">
        <f t="shared" si="15"/>
        <v>44.25</v>
      </c>
      <c r="FM23" t="str">
        <f t="shared" si="16"/>
        <v>...</v>
      </c>
      <c r="FN23" t="str">
        <f t="shared" si="10"/>
        <v>...</v>
      </c>
      <c r="FO23" t="str">
        <f t="shared" si="11"/>
        <v>01. PIE</v>
      </c>
    </row>
    <row r="24" spans="1:171" ht="13.8" hidden="1" x14ac:dyDescent="0.25">
      <c r="A24" t="s">
        <v>1152</v>
      </c>
      <c r="B24" s="201">
        <v>802</v>
      </c>
      <c r="C24" s="80">
        <f>IF($B24:$B24&gt;0,VLOOKUP($B24,'[1]PorEquipeHC 20aa_ddmmaaaa'!$EC$5:'[1]PorEquipeHC 20aa_ddmmaaaa'!$GS$1003,1,FALSE))</f>
        <v>802</v>
      </c>
      <c r="D24" s="209" t="str">
        <f>IF($B24:$B24&gt;0,VLOOKUP($B24,'[1]PorEquipeHC 20aa_ddmmaaaa'!$EC$5:'[1]PorEquipeHC 20aa_ddmmaaaa'!$GS$1003,2,FALSE))</f>
        <v>SANTANA</v>
      </c>
      <c r="E24" s="209" t="str">
        <f>IF($B24:$B24&gt;0,VLOOKUP($B24,'[1]PorEquipeHC 20aa_ddmmaaaa'!$EC$5:'[1]PorEquipeHC 20aa_ddmmaaaa'!$GS$1003,3,FALSE))</f>
        <v>SOLAN  DE JESUS</v>
      </c>
      <c r="F24" s="66" t="str">
        <f>IF($B24:$B24&gt;0,VLOOKUP($B24,'[1]PorEquipeHC 20aa_ddmmaaaa'!$EC$5:'[1]PorEquipeHC 20aa_ddmmaaaa'!$GS$1003,4,FALSE))</f>
        <v>M</v>
      </c>
      <c r="G24" s="65" t="str">
        <f>IF($B24:$B24&gt;0,VLOOKUP($B24,'[1]PorEquipeHC 20aa_ddmmaaaa'!$EC$5:'[1]PorEquipeHC 20aa_ddmmaaaa'!$GS$1003,5,FALSE))</f>
        <v>07. GSP</v>
      </c>
      <c r="H24" s="210">
        <f>IF($B24:$B24&gt;0,VLOOKUP($B24,'[1]PorEquipeHC 20aa_ddmmaaaa'!$EC$5:'[1]PorEquipeHC 20aa_ddmmaaaa'!$GS$1003,6,FALSE))</f>
        <v>29896</v>
      </c>
      <c r="I24" s="80">
        <f>IF($B24:$B24&gt;0,VLOOKUP($B24,'[1]PorEquipeHC 20aa_ddmmaaaa'!$EC$5:'[1]PorEquipeHC 20aa_ddmmaaaa'!$GS$1003,7,FALSE))</f>
        <v>9</v>
      </c>
      <c r="J24" s="209" t="str">
        <f>IF($B24:$B24&gt;0,VLOOKUP($B24,'[1]PorEquipeHC 20aa_ddmmaaaa'!$EC$5:'[1]PorEquipeHC 20aa_ddmmaaaa'!$GS$1003,8,FALSE))</f>
        <v>B</v>
      </c>
      <c r="K24" s="209" t="str">
        <f>IF($B24:$B24&gt;0,VLOOKUP($B24,'[1]PorEquipeHC 20aa_ddmmaaaa'!$EC$5:'[1]PorEquipeHC 20aa_ddmmaaaa'!$GS$1003,9,FALSE))</f>
        <v>NSR</v>
      </c>
      <c r="L24" s="80">
        <f>IF($B24:$B24&gt;0,VLOOKUP($B24,'[1]PorEquipeHC 20aa_ddmmaaaa'!$EC$5:'[1]PorEquipeHC 20aa_ddmmaaaa'!$GS$1003,45,FALSE))</f>
        <v>1</v>
      </c>
      <c r="M24" s="65" t="str">
        <f>IF($B24:$B24&gt;0,VLOOKUP($B24,'[1]PorEquipeHC 20aa_ddmmaaaa'!$EC$5:'[1]PorEquipeHC 20aa_ddmmaaaa'!$GS$1003,46,FALSE))</f>
        <v>X</v>
      </c>
      <c r="N24" s="80" t="e">
        <f>IF($B24:$B24&gt;0,VLOOKUP($B24,'[1]PorEquipeHC 20aa_ddmmaaaa'!$EC$5:'[1]PorEquipeHC 20aa_ddmmaaaa'!$GS$1003,64,FALSE))</f>
        <v>#NUM!</v>
      </c>
      <c r="O24" s="211" t="str">
        <f>IF($B24:$B24&gt;0,VLOOKUP($B24,'[1]PorEquipeHC 20aa_ddmmaaaa'!$EC$5:'[1]PorEquipeHC 20aa_ddmmaaaa'!$GS$1003,10,FALSE))</f>
        <v xml:space="preserve"> </v>
      </c>
      <c r="P24" s="211" t="str">
        <f>IF($B24:$B24&gt;0,VLOOKUP($B24,'[1]PorEquipeHC 20aa_ddmmaaaa'!$EC$5:'[1]PorEquipeHC 20aa_ddmmaaaa'!$GS$1003,11,FALSE))</f>
        <v xml:space="preserve"> </v>
      </c>
      <c r="Q24" s="211" t="str">
        <f>IF($B24:$B24&gt;0,VLOOKUP($B24,'[1]PorEquipeHC 20aa_ddmmaaaa'!$EC$5:'[1]PorEquipeHC 20aa_ddmmaaaa'!$GS$1003,12,FALSE))</f>
        <v xml:space="preserve"> </v>
      </c>
      <c r="R24" s="211" t="str">
        <f>IF($B24:$B24&gt;0,VLOOKUP($B24,'[1]PorEquipeHC 20aa_ddmmaaaa'!$EC$5:'[1]PorEquipeHC 20aa_ddmmaaaa'!$GS$1003,13,FALSE))</f>
        <v xml:space="preserve"> </v>
      </c>
      <c r="S24" s="211" t="str">
        <f>IF($B24:$B24&gt;0,VLOOKUP($B24,'[1]PorEquipeHC 20aa_ddmmaaaa'!$EC$5:'[1]PorEquipeHC 20aa_ddmmaaaa'!$GS$1003,14,FALSE))</f>
        <v xml:space="preserve"> </v>
      </c>
      <c r="T24" s="211" t="str">
        <f>IF($B24:$B24&gt;0,VLOOKUP($B24,'[1]PorEquipeHC 20aa_ddmmaaaa'!$EC$5:'[1]PorEquipeHC 20aa_ddmmaaaa'!$GS$1003,15,FALSE))</f>
        <v xml:space="preserve"> </v>
      </c>
      <c r="U24" s="211">
        <f>IF($B24:$B24&gt;0,VLOOKUP($B24,'[1]PorEquipeHC 20aa_ddmmaaaa'!$EC$5:'[1]PorEquipeHC 20aa_ddmmaaaa'!$GS$1003,16,FALSE))</f>
        <v>110</v>
      </c>
      <c r="V24" s="211" t="b">
        <f>IF($B24:$B24&gt;0,VLOOKUP($B24,'[1]PorEquipeHC 20aa_ddmmaaaa'!$EC$5:'[1]PorEquipeHC 20aa_ddmmaaaa'!$GS$1003,17,FALSE))</f>
        <v>0</v>
      </c>
      <c r="W24" s="211" t="b">
        <f>IF($B24:$B24&gt;0,VLOOKUP($B24,'[1]PorEquipeHC 20aa_ddmmaaaa'!$EC$5:'[1]PorEquipeHC 20aa_ddmmaaaa'!$GS$1003,18,FALSE))</f>
        <v>0</v>
      </c>
      <c r="X24" s="211" t="b">
        <f>IF($B24:$B24&gt;0,VLOOKUP($B24,'[1]PorEquipeHC 20aa_ddmmaaaa'!$EC$5:'[1]PorEquipeHC 20aa_ddmmaaaa'!$GS$1003,19,FALSE))</f>
        <v>0</v>
      </c>
      <c r="Y24" s="207"/>
      <c r="Z24" s="207"/>
      <c r="AA24" s="154"/>
      <c r="AB24" s="154"/>
      <c r="AC24" s="65">
        <f>C24</f>
        <v>802</v>
      </c>
      <c r="AD24" s="65" t="str">
        <f>D24</f>
        <v>SANTANA</v>
      </c>
      <c r="AE24" s="65" t="str">
        <f>E24</f>
        <v>SOLAN  DE JESUS</v>
      </c>
      <c r="AF24" s="65" t="str">
        <f>F24</f>
        <v>M</v>
      </c>
      <c r="AG24" s="65" t="str">
        <f>G24</f>
        <v>07. GSP</v>
      </c>
      <c r="AH24" s="208">
        <f>H24</f>
        <v>29896</v>
      </c>
      <c r="AI24">
        <f>I24</f>
        <v>9</v>
      </c>
      <c r="AJ24" t="str">
        <f>J24</f>
        <v>B</v>
      </c>
      <c r="AK24" s="209" t="str">
        <f>K24</f>
        <v>NSR</v>
      </c>
      <c r="AL24" s="65">
        <f>L24</f>
        <v>1</v>
      </c>
      <c r="AM24" s="66" t="str">
        <f>M24</f>
        <v>X</v>
      </c>
      <c r="AN24" s="65" t="e">
        <f>N24</f>
        <v>#NUM!</v>
      </c>
      <c r="AO24" s="65" t="str">
        <f>O24</f>
        <v xml:space="preserve"> </v>
      </c>
      <c r="AP24" s="67" t="str">
        <f>IF(AO24=" "," ",(AO24-2*$AI24))</f>
        <v xml:space="preserve"> </v>
      </c>
      <c r="AQ24" s="68"/>
      <c r="AR24" s="69"/>
      <c r="AS24" s="72" t="str">
        <f>P24</f>
        <v xml:space="preserve"> </v>
      </c>
      <c r="AT24" s="67" t="str">
        <f>IF(AS24=" "," ",(AS24-2*$AI24))</f>
        <v xml:space="preserve"> </v>
      </c>
      <c r="AU24" s="65"/>
      <c r="AV24" s="67"/>
      <c r="AW24" s="72" t="str">
        <f>Q24</f>
        <v xml:space="preserve"> </v>
      </c>
      <c r="AX24" s="67" t="str">
        <f>IF(AW24=" "," ",(AW24-2*$AI24))</f>
        <v xml:space="preserve"> </v>
      </c>
      <c r="AY24" s="67"/>
      <c r="AZ24" s="65"/>
      <c r="BA24" s="67" t="str">
        <f>R24</f>
        <v xml:space="preserve"> </v>
      </c>
      <c r="BB24" s="67" t="str">
        <f>IF(BA24=" "," ",(BA24-2*$AI24))</f>
        <v xml:space="preserve"> </v>
      </c>
      <c r="BC24" s="67"/>
      <c r="BD24" s="67"/>
      <c r="BE24" s="71" t="str">
        <f>S24</f>
        <v xml:space="preserve"> </v>
      </c>
      <c r="BF24" s="67" t="str">
        <f>IF(BE24=" "," ",(BE24-2*$AI24))</f>
        <v xml:space="preserve"> </v>
      </c>
      <c r="BG24" s="67"/>
      <c r="BH24" s="67"/>
      <c r="BI24" s="72" t="str">
        <f>T24</f>
        <v xml:space="preserve"> </v>
      </c>
      <c r="BJ24" s="67" t="str">
        <f>IF(BI24=" "," ",(BI24-2*$AI24))</f>
        <v xml:space="preserve"> </v>
      </c>
      <c r="BK24" s="67"/>
      <c r="BL24" s="67"/>
      <c r="BM24" s="72">
        <f>U24</f>
        <v>110</v>
      </c>
      <c r="BN24" s="67">
        <f>IF(BM24=" "," ",(BM24-2*$AI24))</f>
        <v>92</v>
      </c>
      <c r="BO24" s="67"/>
      <c r="BP24" s="67"/>
      <c r="BQ24" s="67" t="b">
        <f>V24</f>
        <v>0</v>
      </c>
      <c r="BR24" s="67">
        <f>IF(BQ24=" "," ",(BQ24-2*$AI24))</f>
        <v>-18</v>
      </c>
      <c r="BS24" s="67"/>
      <c r="BT24" s="67"/>
      <c r="BU24" s="67" t="b">
        <f>W24</f>
        <v>0</v>
      </c>
      <c r="BV24" s="67">
        <f>IF(BU24=" "," ",(BU24-2*$AI24))</f>
        <v>-18</v>
      </c>
      <c r="BW24" s="67"/>
      <c r="BX24" s="67"/>
      <c r="BY24" s="67" t="b">
        <f>X24</f>
        <v>0</v>
      </c>
      <c r="BZ24" s="67">
        <f>IF(BY24=" "," ",(BY24-2*$AI24))</f>
        <v>-18</v>
      </c>
      <c r="CA24" s="67"/>
      <c r="CB24" s="67"/>
      <c r="CC24" s="209" t="str">
        <f>IF(AK24="Senior",AK24,"...")</f>
        <v>...</v>
      </c>
      <c r="CD24" s="65">
        <f>L24</f>
        <v>1</v>
      </c>
      <c r="CE24" s="66" t="str">
        <f>M24</f>
        <v>X</v>
      </c>
      <c r="CF24" s="73">
        <f>AQ24*AO$4+AU24*AS$4+AY24*AW$4+BC24*BA$4+BG24*BE$4+BK24*BI$4+BO24*BM$4+BS24*BQ$4+BW24*BU$4+CA24*BY$4</f>
        <v>0</v>
      </c>
      <c r="CG24" s="156"/>
      <c r="CH24" s="1"/>
      <c r="DA24" s="19"/>
      <c r="DB24" s="19"/>
      <c r="DC24" s="67" t="s">
        <v>152</v>
      </c>
      <c r="DD24" s="67" t="s">
        <v>153</v>
      </c>
      <c r="DE24" s="67" t="s">
        <v>154</v>
      </c>
      <c r="DF24" s="67" t="s">
        <v>65</v>
      </c>
      <c r="DG24" s="67" t="s">
        <v>66</v>
      </c>
      <c r="DH24" s="75">
        <v>15479</v>
      </c>
      <c r="DI24" s="67">
        <v>9</v>
      </c>
      <c r="DJ24" s="67" t="s">
        <v>84</v>
      </c>
      <c r="DK24" s="76" t="s">
        <v>102</v>
      </c>
      <c r="DL24" s="67">
        <v>1</v>
      </c>
      <c r="DM24" s="77" t="s">
        <v>70</v>
      </c>
      <c r="DN24" s="67" t="e">
        <v>#NUM!</v>
      </c>
      <c r="DO24" s="67">
        <v>126</v>
      </c>
      <c r="DP24" s="67">
        <v>108</v>
      </c>
      <c r="DQ24" s="68"/>
      <c r="DR24" s="67"/>
      <c r="DS24" s="72" t="s">
        <v>79</v>
      </c>
      <c r="DT24" s="67" t="s">
        <v>79</v>
      </c>
      <c r="DU24" s="68"/>
      <c r="DV24" s="67"/>
      <c r="DW24" s="72" t="s">
        <v>79</v>
      </c>
      <c r="DX24" s="67" t="s">
        <v>79</v>
      </c>
      <c r="DY24" s="67"/>
      <c r="DZ24" s="67"/>
      <c r="EA24" s="67" t="s">
        <v>79</v>
      </c>
      <c r="EB24" s="67" t="s">
        <v>79</v>
      </c>
      <c r="EC24" s="68"/>
      <c r="ED24" s="67"/>
      <c r="EE24" s="71" t="s">
        <v>79</v>
      </c>
      <c r="EF24" s="67" t="s">
        <v>79</v>
      </c>
      <c r="EG24" s="67"/>
      <c r="EH24" s="67"/>
      <c r="EI24" s="72" t="s">
        <v>79</v>
      </c>
      <c r="EJ24" s="67" t="s">
        <v>79</v>
      </c>
      <c r="EK24" s="67"/>
      <c r="EL24" s="67"/>
      <c r="EM24" s="72" t="s">
        <v>79</v>
      </c>
      <c r="EN24" s="67" t="s">
        <v>79</v>
      </c>
      <c r="EO24" s="67"/>
      <c r="EP24" s="67"/>
      <c r="EQ24" s="67" t="b">
        <v>0</v>
      </c>
      <c r="ER24" s="67">
        <v>-18</v>
      </c>
      <c r="ES24" s="67"/>
      <c r="ET24" s="67"/>
      <c r="EU24" s="67" t="b">
        <v>0</v>
      </c>
      <c r="EV24" s="67">
        <v>-18</v>
      </c>
      <c r="EW24" s="67"/>
      <c r="EX24" s="67"/>
      <c r="EY24" s="67" t="b">
        <v>0</v>
      </c>
      <c r="EZ24" s="67">
        <v>-18</v>
      </c>
      <c r="FA24" s="67"/>
      <c r="FB24" s="67"/>
      <c r="FC24" s="76" t="s">
        <v>73</v>
      </c>
      <c r="FD24" s="67">
        <v>1</v>
      </c>
      <c r="FE24" s="77" t="s">
        <v>70</v>
      </c>
      <c r="FF24" s="68">
        <v>0</v>
      </c>
      <c r="FG24" s="83"/>
      <c r="FH24" s="65" t="str">
        <f t="shared" si="12"/>
        <v>SR</v>
      </c>
      <c r="FI24" s="65" t="str">
        <f t="shared" si="13"/>
        <v>M</v>
      </c>
      <c r="FJ24" s="65" t="str">
        <f t="shared" si="13"/>
        <v>01. PIE</v>
      </c>
      <c r="FK24" s="65">
        <f t="shared" si="14"/>
        <v>0</v>
      </c>
      <c r="FL24" s="79">
        <f t="shared" si="15"/>
        <v>44.25</v>
      </c>
      <c r="FM24" t="str">
        <f t="shared" si="16"/>
        <v>...</v>
      </c>
      <c r="FN24" t="str">
        <f t="shared" si="10"/>
        <v>...</v>
      </c>
      <c r="FO24" t="str">
        <f t="shared" si="11"/>
        <v>01. PIE</v>
      </c>
    </row>
    <row r="25" spans="1:171" ht="13.8" hidden="1" x14ac:dyDescent="0.25">
      <c r="A25" t="s">
        <v>1152</v>
      </c>
      <c r="B25" s="65" t="s">
        <v>495</v>
      </c>
      <c r="C25" s="80" t="str">
        <f>IF($B25:$B25&gt;0,VLOOKUP($B25,'[1]PorEquipeHC 20aa_ddmmaaaa'!$EC$5:'[1]PorEquipeHC 20aa_ddmmaaaa'!$GS$1003,1,FALSE))</f>
        <v>696</v>
      </c>
      <c r="D25" s="209" t="str">
        <f>IF($B25:$B25&gt;0,VLOOKUP($B25,'[1]PorEquipeHC 20aa_ddmmaaaa'!$EC$5:'[1]PorEquipeHC 20aa_ddmmaaaa'!$GS$1003,2,FALSE))</f>
        <v>M. SILVA YADOYA</v>
      </c>
      <c r="E25" s="209" t="str">
        <f>IF($B25:$B25&gt;0,VLOOKUP($B25,'[1]PorEquipeHC 20aa_ddmmaaaa'!$EC$5:'[1]PorEquipeHC 20aa_ddmmaaaa'!$GS$1003,3,FALSE))</f>
        <v>ROSILEIDE</v>
      </c>
      <c r="F25" s="66" t="str">
        <f>IF($B25:$B25&gt;0,VLOOKUP($B25,'[1]PorEquipeHC 20aa_ddmmaaaa'!$EC$5:'[1]PorEquipeHC 20aa_ddmmaaaa'!$GS$1003,4,FALSE))</f>
        <v>F</v>
      </c>
      <c r="G25" s="65" t="str">
        <f>IF($B25:$B25&gt;0,VLOOKUP($B25,'[1]PorEquipeHC 20aa_ddmmaaaa'!$EC$5:'[1]PorEquipeHC 20aa_ddmmaaaa'!$GS$1003,5,FALSE))</f>
        <v>07. GSP</v>
      </c>
      <c r="H25" s="210">
        <f>IF($B25:$B25&gt;0,VLOOKUP($B25,'[1]PorEquipeHC 20aa_ddmmaaaa'!$EC$5:'[1]PorEquipeHC 20aa_ddmmaaaa'!$GS$1003,6,FALSE))</f>
        <v>26071</v>
      </c>
      <c r="I25" s="80">
        <f>IF($B25:$B25&gt;0,VLOOKUP($B25,'[1]PorEquipeHC 20aa_ddmmaaaa'!$EC$5:'[1]PorEquipeHC 20aa_ddmmaaaa'!$GS$1003,7,FALSE))</f>
        <v>12</v>
      </c>
      <c r="J25" s="209" t="str">
        <f>IF($B25:$B25&gt;0,VLOOKUP($B25,'[1]PorEquipeHC 20aa_ddmmaaaa'!$EC$5:'[1]PorEquipeHC 20aa_ddmmaaaa'!$GS$1003,8,FALSE))</f>
        <v>C</v>
      </c>
      <c r="K25" s="209" t="str">
        <f>IF($B25:$B25&gt;0,VLOOKUP($B25,'[1]PorEquipeHC 20aa_ddmmaaaa'!$EC$5:'[1]PorEquipeHC 20aa_ddmmaaaa'!$GS$1003,9,FALSE))</f>
        <v>NSR</v>
      </c>
      <c r="L25" s="80">
        <f>IF($B25:$B25&gt;0,VLOOKUP($B25,'[1]PorEquipeHC 20aa_ddmmaaaa'!$EC$5:'[1]PorEquipeHC 20aa_ddmmaaaa'!$GS$1003,45,FALSE))</f>
        <v>7</v>
      </c>
      <c r="M25" s="65" t="str">
        <f>IF($B25:$B25&gt;0,VLOOKUP($B25,'[1]PorEquipeHC 20aa_ddmmaaaa'!$EC$5:'[1]PorEquipeHC 20aa_ddmmaaaa'!$GS$1003,46,FALSE))</f>
        <v>X</v>
      </c>
      <c r="N25" s="80">
        <f>IF($B25:$B25&gt;0,VLOOKUP($B25,'[1]PorEquipeHC 20aa_ddmmaaaa'!$EC$5:'[1]PorEquipeHC 20aa_ddmmaaaa'!$GS$1003,64,FALSE))</f>
        <v>736</v>
      </c>
      <c r="O25" s="211">
        <f>IF($B25:$B25&gt;0,VLOOKUP($B25,'[1]PorEquipeHC 20aa_ddmmaaaa'!$EC$5:'[1]PorEquipeHC 20aa_ddmmaaaa'!$GS$1003,10,FALSE))</f>
        <v>128</v>
      </c>
      <c r="P25" s="211">
        <f>IF($B25:$B25&gt;0,VLOOKUP($B25,'[1]PorEquipeHC 20aa_ddmmaaaa'!$EC$5:'[1]PorEquipeHC 20aa_ddmmaaaa'!$GS$1003,11,FALSE))</f>
        <v>137</v>
      </c>
      <c r="Q25" s="211">
        <f>IF($B25:$B25&gt;0,VLOOKUP($B25,'[1]PorEquipeHC 20aa_ddmmaaaa'!$EC$5:'[1]PorEquipeHC 20aa_ddmmaaaa'!$GS$1003,12,FALSE))</f>
        <v>124</v>
      </c>
      <c r="R25" s="211">
        <f>IF($B25:$B25&gt;0,VLOOKUP($B25,'[1]PorEquipeHC 20aa_ddmmaaaa'!$EC$5:'[1]PorEquipeHC 20aa_ddmmaaaa'!$GS$1003,13,FALSE))</f>
        <v>127</v>
      </c>
      <c r="S25" s="211">
        <f>IF($B25:$B25&gt;0,VLOOKUP($B25,'[1]PorEquipeHC 20aa_ddmmaaaa'!$EC$5:'[1]PorEquipeHC 20aa_ddmmaaaa'!$GS$1003,14,FALSE))</f>
        <v>116</v>
      </c>
      <c r="T25" s="211">
        <f>IF($B25:$B25&gt;0,VLOOKUP($B25,'[1]PorEquipeHC 20aa_ddmmaaaa'!$EC$5:'[1]PorEquipeHC 20aa_ddmmaaaa'!$GS$1003,15,FALSE))</f>
        <v>125</v>
      </c>
      <c r="U25" s="211">
        <f>IF($B25:$B25&gt;0,VLOOKUP($B25,'[1]PorEquipeHC 20aa_ddmmaaaa'!$EC$5:'[1]PorEquipeHC 20aa_ddmmaaaa'!$GS$1003,16,FALSE))</f>
        <v>116</v>
      </c>
      <c r="V25" s="211" t="b">
        <f>IF($B25:$B25&gt;0,VLOOKUP($B25,'[1]PorEquipeHC 20aa_ddmmaaaa'!$EC$5:'[1]PorEquipeHC 20aa_ddmmaaaa'!$GS$1003,17,FALSE))</f>
        <v>0</v>
      </c>
      <c r="W25" s="211" t="b">
        <f>IF($B25:$B25&gt;0,VLOOKUP($B25,'[1]PorEquipeHC 20aa_ddmmaaaa'!$EC$5:'[1]PorEquipeHC 20aa_ddmmaaaa'!$GS$1003,18,FALSE))</f>
        <v>0</v>
      </c>
      <c r="X25" s="211" t="b">
        <f>IF($B25:$B25&gt;0,VLOOKUP($B25,'[1]PorEquipeHC 20aa_ddmmaaaa'!$EC$5:'[1]PorEquipeHC 20aa_ddmmaaaa'!$GS$1003,19,FALSE))</f>
        <v>0</v>
      </c>
      <c r="Y25" s="207"/>
      <c r="Z25" s="207"/>
      <c r="AA25" s="154"/>
      <c r="AB25" s="154"/>
      <c r="AC25" s="65" t="str">
        <f>C25</f>
        <v>696</v>
      </c>
      <c r="AD25" s="65" t="str">
        <f>D25</f>
        <v>M. SILVA YADOYA</v>
      </c>
      <c r="AE25" s="65" t="str">
        <f>E25</f>
        <v>ROSILEIDE</v>
      </c>
      <c r="AF25" s="65" t="str">
        <f>F25</f>
        <v>F</v>
      </c>
      <c r="AG25" s="65" t="str">
        <f>G25</f>
        <v>07. GSP</v>
      </c>
      <c r="AH25" s="208">
        <f>H25</f>
        <v>26071</v>
      </c>
      <c r="AI25">
        <f>I25</f>
        <v>12</v>
      </c>
      <c r="AJ25" t="str">
        <f>J25</f>
        <v>C</v>
      </c>
      <c r="AK25" s="209" t="str">
        <f>K25</f>
        <v>NSR</v>
      </c>
      <c r="AL25" s="65">
        <f>L25</f>
        <v>7</v>
      </c>
      <c r="AM25" s="66" t="str">
        <f>M25</f>
        <v>X</v>
      </c>
      <c r="AN25" s="65">
        <f>N25</f>
        <v>736</v>
      </c>
      <c r="AO25" s="65">
        <f>O25</f>
        <v>128</v>
      </c>
      <c r="AP25" s="67">
        <f>IF(AO25=" "," ",(AO25-2*$AI25))</f>
        <v>104</v>
      </c>
      <c r="AQ25" s="68"/>
      <c r="AR25" s="69"/>
      <c r="AS25" s="72">
        <f>P25</f>
        <v>137</v>
      </c>
      <c r="AT25" s="67">
        <f>IF(AS25=" "," ",(AS25-2*$AI25))</f>
        <v>113</v>
      </c>
      <c r="AU25" s="65"/>
      <c r="AV25" s="67"/>
      <c r="AW25" s="72">
        <f>Q25</f>
        <v>124</v>
      </c>
      <c r="AX25" s="67">
        <f>IF(AW25=" "," ",(AW25-2*$AI25))</f>
        <v>100</v>
      </c>
      <c r="AY25" s="67"/>
      <c r="AZ25" s="65"/>
      <c r="BA25" s="67">
        <f>R25</f>
        <v>127</v>
      </c>
      <c r="BB25" s="67">
        <f>IF(BA25=" "," ",(BA25-2*$AI25))</f>
        <v>103</v>
      </c>
      <c r="BC25" s="67"/>
      <c r="BD25" s="67"/>
      <c r="BE25" s="71">
        <f>S25</f>
        <v>116</v>
      </c>
      <c r="BF25" s="67">
        <f>IF(BE25=" "," ",(BE25-2*$AI25))</f>
        <v>92</v>
      </c>
      <c r="BG25" s="68">
        <v>3</v>
      </c>
      <c r="BH25" s="69" t="s">
        <v>94</v>
      </c>
      <c r="BI25" s="72">
        <f>T25</f>
        <v>125</v>
      </c>
      <c r="BJ25" s="67">
        <f>IF(BI25=" "," ",(BI25-2*$AI25))</f>
        <v>101</v>
      </c>
      <c r="BK25" s="67"/>
      <c r="BL25" s="67"/>
      <c r="BM25" s="72">
        <f>U25</f>
        <v>116</v>
      </c>
      <c r="BN25" s="67">
        <f>IF(BM25=" "," ",(BM25-2*$AI25))</f>
        <v>92</v>
      </c>
      <c r="BO25" s="67"/>
      <c r="BP25" s="67"/>
      <c r="BQ25" s="67" t="b">
        <f>V25</f>
        <v>0</v>
      </c>
      <c r="BR25" s="67">
        <f>IF(BQ25=" "," ",(BQ25-2*$AI25))</f>
        <v>-24</v>
      </c>
      <c r="BS25" s="67"/>
      <c r="BT25" s="67"/>
      <c r="BU25" s="67" t="b">
        <f>W25</f>
        <v>0</v>
      </c>
      <c r="BV25" s="67">
        <f>IF(BU25=" "," ",(BU25-2*$AI25))</f>
        <v>-24</v>
      </c>
      <c r="BW25" s="67"/>
      <c r="BX25" s="67"/>
      <c r="BY25" s="67" t="b">
        <f>X25</f>
        <v>0</v>
      </c>
      <c r="BZ25" s="67">
        <f>IF(BY25=" "," ",(BY25-2*$AI25))</f>
        <v>-24</v>
      </c>
      <c r="CA25" s="67"/>
      <c r="CB25" s="67"/>
      <c r="CC25" s="209" t="str">
        <f>IF(AK25="Senior",AK25,"...")</f>
        <v>...</v>
      </c>
      <c r="CD25" s="65">
        <f>L25</f>
        <v>7</v>
      </c>
      <c r="CE25" s="66" t="str">
        <f>M25</f>
        <v>X</v>
      </c>
      <c r="CF25" s="73">
        <f>AQ25*AO$4+AU25*AS$4+AY25*AW$4+BC25*BA$4+BG25*BE$4+BK25*BI$4+BO25*BM$4+BS25*BQ$4+BW25*BU$4+CA25*BY$4</f>
        <v>3</v>
      </c>
      <c r="CG25" s="156"/>
      <c r="CH25" s="1"/>
      <c r="DA25" s="19"/>
      <c r="DB25" s="19"/>
      <c r="DC25" s="67" t="s">
        <v>156</v>
      </c>
      <c r="DD25" s="67" t="s">
        <v>157</v>
      </c>
      <c r="DE25" s="67" t="s">
        <v>158</v>
      </c>
      <c r="DF25" s="67" t="s">
        <v>83</v>
      </c>
      <c r="DG25" s="67" t="s">
        <v>66</v>
      </c>
      <c r="DH25" s="75">
        <v>15534</v>
      </c>
      <c r="DI25" s="67">
        <v>9</v>
      </c>
      <c r="DJ25" s="67" t="s">
        <v>84</v>
      </c>
      <c r="DK25" s="76" t="s">
        <v>102</v>
      </c>
      <c r="DL25" s="67">
        <v>1</v>
      </c>
      <c r="DM25" s="77" t="s">
        <v>70</v>
      </c>
      <c r="DN25" s="67" t="e">
        <v>#NUM!</v>
      </c>
      <c r="DO25" s="67" t="s">
        <v>79</v>
      </c>
      <c r="DP25" s="67" t="s">
        <v>79</v>
      </c>
      <c r="DQ25" s="68"/>
      <c r="DR25" s="67"/>
      <c r="DS25" s="72" t="s">
        <v>79</v>
      </c>
      <c r="DT25" s="67" t="s">
        <v>79</v>
      </c>
      <c r="DU25" s="68"/>
      <c r="DV25" s="67"/>
      <c r="DW25" s="72" t="s">
        <v>79</v>
      </c>
      <c r="DX25" s="67" t="s">
        <v>79</v>
      </c>
      <c r="DY25" s="67"/>
      <c r="DZ25" s="67"/>
      <c r="EA25" s="67">
        <v>128</v>
      </c>
      <c r="EB25" s="67">
        <v>110</v>
      </c>
      <c r="EC25" s="68"/>
      <c r="ED25" s="69"/>
      <c r="EE25" s="71" t="s">
        <v>79</v>
      </c>
      <c r="EF25" s="67" t="s">
        <v>79</v>
      </c>
      <c r="EG25" s="67"/>
      <c r="EH25" s="67"/>
      <c r="EI25" s="72" t="s">
        <v>79</v>
      </c>
      <c r="EJ25" s="67" t="s">
        <v>79</v>
      </c>
      <c r="EK25" s="67"/>
      <c r="EL25" s="67"/>
      <c r="EM25" s="72" t="s">
        <v>79</v>
      </c>
      <c r="EN25" s="67" t="s">
        <v>79</v>
      </c>
      <c r="EO25" s="67"/>
      <c r="EP25" s="67"/>
      <c r="EQ25" s="67" t="b">
        <v>0</v>
      </c>
      <c r="ER25" s="67">
        <v>-18</v>
      </c>
      <c r="ES25" s="68"/>
      <c r="ET25" s="69"/>
      <c r="EU25" s="67" t="b">
        <v>0</v>
      </c>
      <c r="EV25" s="67">
        <v>-18</v>
      </c>
      <c r="EW25" s="67"/>
      <c r="EX25" s="67"/>
      <c r="EY25" s="67" t="b">
        <v>0</v>
      </c>
      <c r="EZ25" s="67">
        <v>-18</v>
      </c>
      <c r="FA25" s="67"/>
      <c r="FB25" s="67"/>
      <c r="FC25" s="76" t="s">
        <v>73</v>
      </c>
      <c r="FD25" s="67">
        <v>1</v>
      </c>
      <c r="FE25" s="77" t="s">
        <v>70</v>
      </c>
      <c r="FF25" s="68">
        <v>0</v>
      </c>
      <c r="FG25" s="83"/>
      <c r="FH25" s="65" t="str">
        <f t="shared" si="12"/>
        <v>SR</v>
      </c>
      <c r="FI25" s="65" t="str">
        <f t="shared" si="13"/>
        <v>F</v>
      </c>
      <c r="FJ25" s="65" t="str">
        <f t="shared" si="13"/>
        <v>01. PIE</v>
      </c>
      <c r="FK25" s="65">
        <f t="shared" si="14"/>
        <v>0</v>
      </c>
      <c r="FL25" s="79">
        <f t="shared" si="15"/>
        <v>44.25</v>
      </c>
      <c r="FM25" t="str">
        <f t="shared" si="16"/>
        <v>...</v>
      </c>
      <c r="FN25" t="str">
        <f t="shared" si="10"/>
        <v>...</v>
      </c>
      <c r="FO25" t="str">
        <f t="shared" si="11"/>
        <v>01. PIE</v>
      </c>
    </row>
    <row r="26" spans="1:171" ht="13.8" hidden="1" x14ac:dyDescent="0.25">
      <c r="A26" t="s">
        <v>1152</v>
      </c>
      <c r="B26" s="201" t="s">
        <v>265</v>
      </c>
      <c r="C26" s="80" t="str">
        <f>IF($B26:$B26&gt;0,VLOOKUP($B26,'[1]PorEquipeHC 20aa_ddmmaaaa'!$EC$5:'[1]PorEquipeHC 20aa_ddmmaaaa'!$GS$1003,1,FALSE))</f>
        <v>513</v>
      </c>
      <c r="D26" s="209" t="str">
        <f>IF($B26:$B26&gt;0,VLOOKUP($B26,'[1]PorEquipeHC 20aa_ddmmaaaa'!$EC$5:'[1]PorEquipeHC 20aa_ddmmaaaa'!$GS$1003,2,FALSE))</f>
        <v>TIZUKA</v>
      </c>
      <c r="E26" s="209" t="str">
        <f>IF($B26:$B26&gt;0,VLOOKUP($B26,'[1]PorEquipeHC 20aa_ddmmaaaa'!$EC$5:'[1]PorEquipeHC 20aa_ddmmaaaa'!$GS$1003,3,FALSE))</f>
        <v>SACHIKO</v>
      </c>
      <c r="F26" s="66" t="str">
        <f>IF($B26:$B26&gt;0,VLOOKUP($B26,'[1]PorEquipeHC 20aa_ddmmaaaa'!$EC$5:'[1]PorEquipeHC 20aa_ddmmaaaa'!$GS$1003,4,FALSE))</f>
        <v>F</v>
      </c>
      <c r="G26" s="65" t="str">
        <f>IF($B26:$B26&gt;0,VLOOKUP($B26,'[1]PorEquipeHC 20aa_ddmmaaaa'!$EC$5:'[1]PorEquipeHC 20aa_ddmmaaaa'!$GS$1003,5,FALSE))</f>
        <v>07. GSP</v>
      </c>
      <c r="H26" s="210">
        <f>IF($B26:$B26&gt;0,VLOOKUP($B26,'[1]PorEquipeHC 20aa_ddmmaaaa'!$EC$5:'[1]PorEquipeHC 20aa_ddmmaaaa'!$GS$1003,6,FALSE))</f>
        <v>19170</v>
      </c>
      <c r="I26" s="80">
        <f>IF($B26:$B26&gt;0,VLOOKUP($B26,'[1]PorEquipeHC 20aa_ddmmaaaa'!$EC$5:'[1]PorEquipeHC 20aa_ddmmaaaa'!$GS$1003,7,FALSE))</f>
        <v>4</v>
      </c>
      <c r="J26" s="209" t="str">
        <f>IF($B26:$B26&gt;0,VLOOKUP($B26,'[1]PorEquipeHC 20aa_ddmmaaaa'!$EC$5:'[1]PorEquipeHC 20aa_ddmmaaaa'!$GS$1003,8,FALSE))</f>
        <v>A</v>
      </c>
      <c r="K26" s="209" t="str">
        <f>IF($B26:$B26&gt;0,VLOOKUP($B26,'[1]PorEquipeHC 20aa_ddmmaaaa'!$EC$5:'[1]PorEquipeHC 20aa_ddmmaaaa'!$GS$1003,9,FALSE))</f>
        <v>NSR</v>
      </c>
      <c r="L26" s="80">
        <f>IF($B26:$B26&gt;0,VLOOKUP($B26,'[1]PorEquipeHC 20aa_ddmmaaaa'!$EC$5:'[1]PorEquipeHC 20aa_ddmmaaaa'!$GS$1003,45,FALSE))</f>
        <v>7</v>
      </c>
      <c r="M26" s="65" t="str">
        <f>IF($B26:$B26&gt;0,VLOOKUP($B26,'[1]PorEquipeHC 20aa_ddmmaaaa'!$EC$5:'[1]PorEquipeHC 20aa_ddmmaaaa'!$GS$1003,46,FALSE))</f>
        <v>X</v>
      </c>
      <c r="N26" s="80">
        <f>IF($B26:$B26&gt;0,VLOOKUP($B26,'[1]PorEquipeHC 20aa_ddmmaaaa'!$EC$5:'[1]PorEquipeHC 20aa_ddmmaaaa'!$GS$1003,64,FALSE))</f>
        <v>648</v>
      </c>
      <c r="O26" s="211">
        <f>IF($B26:$B26&gt;0,VLOOKUP($B26,'[1]PorEquipeHC 20aa_ddmmaaaa'!$EC$5:'[1]PorEquipeHC 20aa_ddmmaaaa'!$GS$1003,10,FALSE))</f>
        <v>109</v>
      </c>
      <c r="P26" s="211">
        <f>IF($B26:$B26&gt;0,VLOOKUP($B26,'[1]PorEquipeHC 20aa_ddmmaaaa'!$EC$5:'[1]PorEquipeHC 20aa_ddmmaaaa'!$GS$1003,11,FALSE))</f>
        <v>118</v>
      </c>
      <c r="Q26" s="211">
        <f>IF($B26:$B26&gt;0,VLOOKUP($B26,'[1]PorEquipeHC 20aa_ddmmaaaa'!$EC$5:'[1]PorEquipeHC 20aa_ddmmaaaa'!$GS$1003,12,FALSE))</f>
        <v>115</v>
      </c>
      <c r="R26" s="211">
        <f>IF($B26:$B26&gt;0,VLOOKUP($B26,'[1]PorEquipeHC 20aa_ddmmaaaa'!$EC$5:'[1]PorEquipeHC 20aa_ddmmaaaa'!$GS$1003,13,FALSE))</f>
        <v>106</v>
      </c>
      <c r="S26" s="211">
        <f>IF($B26:$B26&gt;0,VLOOKUP($B26,'[1]PorEquipeHC 20aa_ddmmaaaa'!$EC$5:'[1]PorEquipeHC 20aa_ddmmaaaa'!$GS$1003,14,FALSE))</f>
        <v>106</v>
      </c>
      <c r="T26" s="211">
        <f>IF($B26:$B26&gt;0,VLOOKUP($B26,'[1]PorEquipeHC 20aa_ddmmaaaa'!$EC$5:'[1]PorEquipeHC 20aa_ddmmaaaa'!$GS$1003,15,FALSE))</f>
        <v>111</v>
      </c>
      <c r="U26" s="211">
        <f>IF($B26:$B26&gt;0,VLOOKUP($B26,'[1]PorEquipeHC 20aa_ddmmaaaa'!$EC$5:'[1]PorEquipeHC 20aa_ddmmaaaa'!$GS$1003,16,FALSE))</f>
        <v>101</v>
      </c>
      <c r="V26" s="211" t="b">
        <f>IF($B26:$B26&gt;0,VLOOKUP($B26,'[1]PorEquipeHC 20aa_ddmmaaaa'!$EC$5:'[1]PorEquipeHC 20aa_ddmmaaaa'!$GS$1003,17,FALSE))</f>
        <v>0</v>
      </c>
      <c r="W26" s="211" t="b">
        <f>IF($B26:$B26&gt;0,VLOOKUP($B26,'[1]PorEquipeHC 20aa_ddmmaaaa'!$EC$5:'[1]PorEquipeHC 20aa_ddmmaaaa'!$GS$1003,18,FALSE))</f>
        <v>0</v>
      </c>
      <c r="X26" s="211" t="b">
        <f>IF($B26:$B26&gt;0,VLOOKUP($B26,'[1]PorEquipeHC 20aa_ddmmaaaa'!$EC$5:'[1]PorEquipeHC 20aa_ddmmaaaa'!$GS$1003,19,FALSE))</f>
        <v>0</v>
      </c>
      <c r="Y26" s="207"/>
      <c r="Z26" s="207"/>
      <c r="AA26" s="154"/>
      <c r="AB26" s="154"/>
      <c r="AC26" s="65" t="str">
        <f>C26</f>
        <v>513</v>
      </c>
      <c r="AD26" s="65" t="str">
        <f>D26</f>
        <v>TIZUKA</v>
      </c>
      <c r="AE26" s="65" t="str">
        <f>E26</f>
        <v>SACHIKO</v>
      </c>
      <c r="AF26" s="65" t="str">
        <f>F26</f>
        <v>F</v>
      </c>
      <c r="AG26" s="65" t="str">
        <f>G26</f>
        <v>07. GSP</v>
      </c>
      <c r="AH26" s="208">
        <f>H26</f>
        <v>19170</v>
      </c>
      <c r="AI26">
        <f>I26</f>
        <v>4</v>
      </c>
      <c r="AJ26" t="str">
        <f>J26</f>
        <v>A</v>
      </c>
      <c r="AK26" s="209" t="str">
        <f>K26</f>
        <v>NSR</v>
      </c>
      <c r="AL26" s="65">
        <f>L26</f>
        <v>7</v>
      </c>
      <c r="AM26" s="66" t="str">
        <f>M26</f>
        <v>X</v>
      </c>
      <c r="AN26" s="65">
        <f>N26</f>
        <v>648</v>
      </c>
      <c r="AO26" s="65">
        <f>O26</f>
        <v>109</v>
      </c>
      <c r="AP26" s="67">
        <f>IF(AO26=" "," ",(AO26-2*$AI26))</f>
        <v>101</v>
      </c>
      <c r="AQ26" s="68"/>
      <c r="AR26" s="69"/>
      <c r="AS26" s="72">
        <f>P26</f>
        <v>118</v>
      </c>
      <c r="AT26" s="67">
        <f>IF(AS26=" "," ",(AS26-2*$AI26))</f>
        <v>110</v>
      </c>
      <c r="AU26" s="65"/>
      <c r="AV26" s="67"/>
      <c r="AW26" s="72">
        <f>Q26</f>
        <v>115</v>
      </c>
      <c r="AX26" s="67">
        <f>IF(AW26=" "," ",(AW26-2*$AI26))</f>
        <v>107</v>
      </c>
      <c r="AY26" s="67"/>
      <c r="AZ26" s="65"/>
      <c r="BA26" s="67">
        <f>R26</f>
        <v>106</v>
      </c>
      <c r="BB26" s="67">
        <f>IF(BA26=" "," ",(BA26-2*$AI26))</f>
        <v>98</v>
      </c>
      <c r="BC26" s="67"/>
      <c r="BD26" s="67"/>
      <c r="BE26" s="71">
        <f>S26</f>
        <v>106</v>
      </c>
      <c r="BF26" s="67">
        <f>IF(BE26=" "," ",(BE26-2*$AI26))</f>
        <v>98</v>
      </c>
      <c r="BG26" s="67"/>
      <c r="BH26" s="67"/>
      <c r="BI26" s="72">
        <f>T26</f>
        <v>111</v>
      </c>
      <c r="BJ26" s="67">
        <f>IF(BI26=" "," ",(BI26-2*$AI26))</f>
        <v>103</v>
      </c>
      <c r="BK26" s="67"/>
      <c r="BL26" s="67"/>
      <c r="BM26" s="72">
        <f>U26</f>
        <v>101</v>
      </c>
      <c r="BN26" s="67">
        <f>IF(BM26=" "," ",(BM26-2*$AI26))</f>
        <v>93</v>
      </c>
      <c r="BO26" s="67"/>
      <c r="BP26" s="67"/>
      <c r="BQ26" s="67" t="b">
        <f>V26</f>
        <v>0</v>
      </c>
      <c r="BR26" s="67">
        <f>IF(BQ26=" "," ",(BQ26-2*$AI26))</f>
        <v>-8</v>
      </c>
      <c r="BS26" s="67"/>
      <c r="BT26" s="67"/>
      <c r="BU26" s="67" t="b">
        <f>W26</f>
        <v>0</v>
      </c>
      <c r="BV26" s="67">
        <f>IF(BU26=" "," ",(BU26-2*$AI26))</f>
        <v>-8</v>
      </c>
      <c r="BW26" s="67"/>
      <c r="BX26" s="67"/>
      <c r="BY26" s="67" t="b">
        <f>X26</f>
        <v>0</v>
      </c>
      <c r="BZ26" s="67">
        <f>IF(BY26=" "," ",(BY26-2*$AI26))</f>
        <v>-8</v>
      </c>
      <c r="CA26" s="67"/>
      <c r="CB26" s="67"/>
      <c r="CC26" s="209" t="str">
        <f>IF(AK26="Senior",AK26,"...")</f>
        <v>...</v>
      </c>
      <c r="CD26" s="65">
        <f>L26</f>
        <v>7</v>
      </c>
      <c r="CE26" s="66" t="str">
        <f>M26</f>
        <v>X</v>
      </c>
      <c r="CF26" s="73">
        <f>AQ26*AO$4+AU26*AS$4+AY26*AW$4+BC26*BA$4+BG26*BE$4+BK26*BI$4+BO26*BM$4+BS26*BQ$4+BW26*BU$4+CA26*BY$4</f>
        <v>0</v>
      </c>
      <c r="CG26" s="156"/>
      <c r="CH26" s="1"/>
      <c r="DA26" s="19"/>
      <c r="DB26" s="19"/>
      <c r="DC26" s="67" t="s">
        <v>159</v>
      </c>
      <c r="DD26" s="67" t="s">
        <v>153</v>
      </c>
      <c r="DE26" s="67" t="s">
        <v>160</v>
      </c>
      <c r="DF26" s="67" t="s">
        <v>83</v>
      </c>
      <c r="DG26" s="67" t="s">
        <v>66</v>
      </c>
      <c r="DH26" s="75">
        <v>15668</v>
      </c>
      <c r="DI26" s="67">
        <v>9</v>
      </c>
      <c r="DJ26" s="67" t="s">
        <v>84</v>
      </c>
      <c r="DK26" s="76" t="s">
        <v>102</v>
      </c>
      <c r="DL26" s="67">
        <v>1</v>
      </c>
      <c r="DM26" s="77" t="s">
        <v>70</v>
      </c>
      <c r="DN26" s="67" t="e">
        <v>#NUM!</v>
      </c>
      <c r="DO26" s="67">
        <v>118</v>
      </c>
      <c r="DP26" s="67">
        <v>100</v>
      </c>
      <c r="DQ26" s="68"/>
      <c r="DR26" s="67"/>
      <c r="DS26" s="72" t="s">
        <v>79</v>
      </c>
      <c r="DT26" s="67" t="s">
        <v>79</v>
      </c>
      <c r="DU26" s="68"/>
      <c r="DV26" s="67"/>
      <c r="DW26" s="72" t="s">
        <v>79</v>
      </c>
      <c r="DX26" s="67" t="s">
        <v>79</v>
      </c>
      <c r="DY26" s="67"/>
      <c r="DZ26" s="67"/>
      <c r="EA26" s="67" t="s">
        <v>79</v>
      </c>
      <c r="EB26" s="67" t="s">
        <v>79</v>
      </c>
      <c r="EC26" s="67"/>
      <c r="ED26" s="67"/>
      <c r="EE26" s="71" t="s">
        <v>79</v>
      </c>
      <c r="EF26" s="67" t="s">
        <v>79</v>
      </c>
      <c r="EG26" s="68"/>
      <c r="EH26" s="69"/>
      <c r="EI26" s="72" t="s">
        <v>79</v>
      </c>
      <c r="EJ26" s="67" t="s">
        <v>79</v>
      </c>
      <c r="EK26" s="67"/>
      <c r="EL26" s="67"/>
      <c r="EM26" s="72" t="s">
        <v>79</v>
      </c>
      <c r="EN26" s="67" t="s">
        <v>79</v>
      </c>
      <c r="EO26" s="67"/>
      <c r="EP26" s="67"/>
      <c r="EQ26" s="67" t="b">
        <v>0</v>
      </c>
      <c r="ER26" s="67">
        <v>-18</v>
      </c>
      <c r="ES26" s="67"/>
      <c r="ET26" s="67"/>
      <c r="EU26" s="67" t="b">
        <v>0</v>
      </c>
      <c r="EV26" s="67">
        <v>-18</v>
      </c>
      <c r="EW26" s="67"/>
      <c r="EX26" s="67"/>
      <c r="EY26" s="67" t="b">
        <v>0</v>
      </c>
      <c r="EZ26" s="67">
        <v>-18</v>
      </c>
      <c r="FA26" s="67"/>
      <c r="FB26" s="67"/>
      <c r="FC26" s="76" t="s">
        <v>73</v>
      </c>
      <c r="FD26" s="67">
        <v>1</v>
      </c>
      <c r="FE26" s="77" t="s">
        <v>70</v>
      </c>
      <c r="FF26" s="68">
        <v>0</v>
      </c>
      <c r="FG26" s="83"/>
      <c r="FH26" s="65" t="str">
        <f t="shared" si="12"/>
        <v>SR</v>
      </c>
      <c r="FI26" s="65" t="str">
        <f t="shared" si="13"/>
        <v>F</v>
      </c>
      <c r="FJ26" s="65" t="str">
        <f t="shared" si="13"/>
        <v>01. PIE</v>
      </c>
      <c r="FK26" s="65">
        <f t="shared" si="14"/>
        <v>0</v>
      </c>
      <c r="FL26" s="79">
        <f t="shared" si="15"/>
        <v>44.25</v>
      </c>
      <c r="FM26" t="str">
        <f t="shared" si="16"/>
        <v>...</v>
      </c>
      <c r="FN26" t="str">
        <f t="shared" si="10"/>
        <v>...</v>
      </c>
      <c r="FO26" t="str">
        <f t="shared" si="11"/>
        <v>01. PIE</v>
      </c>
    </row>
    <row r="27" spans="1:171" ht="13.8" hidden="1" x14ac:dyDescent="0.25">
      <c r="A27" t="s">
        <v>1152</v>
      </c>
      <c r="B27" s="201" t="s">
        <v>353</v>
      </c>
      <c r="C27" s="80" t="str">
        <f>IF($B27:$B27&gt;0,VLOOKUP($B27,'[1]PorEquipeHC 20aa_ddmmaaaa'!$EC$5:'[1]PorEquipeHC 20aa_ddmmaaaa'!$GS$1003,1,FALSE))</f>
        <v>276</v>
      </c>
      <c r="D27" s="209" t="str">
        <f>IF($B27:$B27&gt;0,VLOOKUP($B27,'[1]PorEquipeHC 20aa_ddmmaaaa'!$EC$5:'[1]PorEquipeHC 20aa_ddmmaaaa'!$GS$1003,2,FALSE))</f>
        <v>KUDO</v>
      </c>
      <c r="E27" s="209" t="str">
        <f>IF($B27:$B27&gt;0,VLOOKUP($B27,'[1]PorEquipeHC 20aa_ddmmaaaa'!$EC$5:'[1]PorEquipeHC 20aa_ddmmaaaa'!$GS$1003,3,FALSE))</f>
        <v>SHOJI</v>
      </c>
      <c r="F27" s="66" t="str">
        <f>IF($B27:$B27&gt;0,VLOOKUP($B27,'[1]PorEquipeHC 20aa_ddmmaaaa'!$EC$5:'[1]PorEquipeHC 20aa_ddmmaaaa'!$GS$1003,4,FALSE))</f>
        <v>M</v>
      </c>
      <c r="G27" s="65" t="str">
        <f>IF($B27:$B27&gt;0,VLOOKUP($B27,'[1]PorEquipeHC 20aa_ddmmaaaa'!$EC$5:'[1]PorEquipeHC 20aa_ddmmaaaa'!$GS$1003,5,FALSE))</f>
        <v>06. KOK</v>
      </c>
      <c r="H27" s="210">
        <f>IF($B27:$B27&gt;0,VLOOKUP($B27,'[1]PorEquipeHC 20aa_ddmmaaaa'!$EC$5:'[1]PorEquipeHC 20aa_ddmmaaaa'!$GS$1003,6,FALSE))</f>
        <v>13665</v>
      </c>
      <c r="I27" s="80">
        <f>IF($B27:$B27&gt;0,VLOOKUP($B27,'[1]PorEquipeHC 20aa_ddmmaaaa'!$EC$5:'[1]PorEquipeHC 20aa_ddmmaaaa'!$GS$1003,7,FALSE))</f>
        <v>6</v>
      </c>
      <c r="J27" s="209" t="str">
        <f>IF($B27:$B27&gt;0,VLOOKUP($B27,'[1]PorEquipeHC 20aa_ddmmaaaa'!$EC$5:'[1]PorEquipeHC 20aa_ddmmaaaa'!$GS$1003,8,FALSE))</f>
        <v>A</v>
      </c>
      <c r="K27" s="209" t="str">
        <f>IF($B27:$B27&gt;0,VLOOKUP($B27,'[1]PorEquipeHC 20aa_ddmmaaaa'!$EC$5:'[1]PorEquipeHC 20aa_ddmmaaaa'!$GS$1003,9,FALSE))</f>
        <v>MR</v>
      </c>
      <c r="L27" s="80">
        <f>IF($B27:$B27&gt;0,VLOOKUP($B27,'[1]PorEquipeHC 20aa_ddmmaaaa'!$EC$5:'[1]PorEquipeHC 20aa_ddmmaaaa'!$GS$1003,45,FALSE))</f>
        <v>3</v>
      </c>
      <c r="M27" s="65" t="str">
        <f>IF($B27:$B27&gt;0,VLOOKUP($B27,'[1]PorEquipeHC 20aa_ddmmaaaa'!$EC$5:'[1]PorEquipeHC 20aa_ddmmaaaa'!$GS$1003,46,FALSE))</f>
        <v>X</v>
      </c>
      <c r="N27" s="80" t="e">
        <f>IF($B27:$B27&gt;0,VLOOKUP($B27,'[1]PorEquipeHC 20aa_ddmmaaaa'!$EC$5:'[1]PorEquipeHC 20aa_ddmmaaaa'!$GS$1003,64,FALSE))</f>
        <v>#NUM!</v>
      </c>
      <c r="O27" s="211" t="str">
        <f>IF($B27:$B27&gt;0,VLOOKUP($B27,'[1]PorEquipeHC 20aa_ddmmaaaa'!$EC$5:'[1]PorEquipeHC 20aa_ddmmaaaa'!$GS$1003,10,FALSE))</f>
        <v xml:space="preserve"> </v>
      </c>
      <c r="P27" s="211" t="str">
        <f>IF($B27:$B27&gt;0,VLOOKUP($B27,'[1]PorEquipeHC 20aa_ddmmaaaa'!$EC$5:'[1]PorEquipeHC 20aa_ddmmaaaa'!$GS$1003,11,FALSE))</f>
        <v xml:space="preserve"> </v>
      </c>
      <c r="Q27" s="211" t="str">
        <f>IF($B27:$B27&gt;0,VLOOKUP($B27,'[1]PorEquipeHC 20aa_ddmmaaaa'!$EC$5:'[1]PorEquipeHC 20aa_ddmmaaaa'!$GS$1003,12,FALSE))</f>
        <v xml:space="preserve"> </v>
      </c>
      <c r="R27" s="211" t="str">
        <f>IF($B27:$B27&gt;0,VLOOKUP($B27,'[1]PorEquipeHC 20aa_ddmmaaaa'!$EC$5:'[1]PorEquipeHC 20aa_ddmmaaaa'!$GS$1003,13,FALSE))</f>
        <v xml:space="preserve"> </v>
      </c>
      <c r="S27" s="211">
        <f>IF($B27:$B27&gt;0,VLOOKUP($B27,'[1]PorEquipeHC 20aa_ddmmaaaa'!$EC$5:'[1]PorEquipeHC 20aa_ddmmaaaa'!$GS$1003,14,FALSE))</f>
        <v>108</v>
      </c>
      <c r="T27" s="211">
        <f>IF($B27:$B27&gt;0,VLOOKUP($B27,'[1]PorEquipeHC 20aa_ddmmaaaa'!$EC$5:'[1]PorEquipeHC 20aa_ddmmaaaa'!$GS$1003,15,FALSE))</f>
        <v>111</v>
      </c>
      <c r="U27" s="211">
        <f>IF($B27:$B27&gt;0,VLOOKUP($B27,'[1]PorEquipeHC 20aa_ddmmaaaa'!$EC$5:'[1]PorEquipeHC 20aa_ddmmaaaa'!$GS$1003,16,FALSE))</f>
        <v>105</v>
      </c>
      <c r="V27" s="211" t="b">
        <f>IF($B27:$B27&gt;0,VLOOKUP($B27,'[1]PorEquipeHC 20aa_ddmmaaaa'!$EC$5:'[1]PorEquipeHC 20aa_ddmmaaaa'!$GS$1003,17,FALSE))</f>
        <v>0</v>
      </c>
      <c r="W27" s="211" t="b">
        <f>IF($B27:$B27&gt;0,VLOOKUP($B27,'[1]PorEquipeHC 20aa_ddmmaaaa'!$EC$5:'[1]PorEquipeHC 20aa_ddmmaaaa'!$GS$1003,18,FALSE))</f>
        <v>0</v>
      </c>
      <c r="X27" s="211" t="b">
        <f>IF($B27:$B27&gt;0,VLOOKUP($B27,'[1]PorEquipeHC 20aa_ddmmaaaa'!$EC$5:'[1]PorEquipeHC 20aa_ddmmaaaa'!$GS$1003,19,FALSE))</f>
        <v>0</v>
      </c>
      <c r="Y27" s="207"/>
      <c r="Z27" s="207"/>
      <c r="AA27" s="154"/>
      <c r="AB27" s="154"/>
      <c r="AC27" s="65" t="str">
        <f>C27</f>
        <v>276</v>
      </c>
      <c r="AD27" s="65" t="str">
        <f>D27</f>
        <v>KUDO</v>
      </c>
      <c r="AE27" s="65" t="str">
        <f>E27</f>
        <v>SHOJI</v>
      </c>
      <c r="AF27" s="65" t="str">
        <f>F27</f>
        <v>M</v>
      </c>
      <c r="AG27" s="65" t="str">
        <f>G27</f>
        <v>06. KOK</v>
      </c>
      <c r="AH27" s="208">
        <f>H27</f>
        <v>13665</v>
      </c>
      <c r="AI27">
        <f>I27</f>
        <v>6</v>
      </c>
      <c r="AJ27" t="str">
        <f>J27</f>
        <v>A</v>
      </c>
      <c r="AK27" s="209" t="str">
        <f>K27</f>
        <v>MR</v>
      </c>
      <c r="AL27" s="65">
        <f>L27</f>
        <v>3</v>
      </c>
      <c r="AM27" s="66" t="str">
        <f>M27</f>
        <v>X</v>
      </c>
      <c r="AN27" s="65" t="e">
        <f>N27</f>
        <v>#NUM!</v>
      </c>
      <c r="AO27" s="65" t="str">
        <f>O27</f>
        <v xml:space="preserve"> </v>
      </c>
      <c r="AP27" s="67" t="str">
        <f>IF(AO27=" "," ",(AO27-2*$AI27))</f>
        <v xml:space="preserve"> </v>
      </c>
      <c r="AQ27" s="68"/>
      <c r="AR27" s="69"/>
      <c r="AS27" s="72" t="str">
        <f>P27</f>
        <v xml:space="preserve"> </v>
      </c>
      <c r="AT27" s="67" t="str">
        <f>IF(AS27=" "," ",(AS27-2*$AI27))</f>
        <v xml:space="preserve"> </v>
      </c>
      <c r="AU27" s="65"/>
      <c r="AV27" s="67"/>
      <c r="AW27" s="72" t="str">
        <f>Q27</f>
        <v xml:space="preserve"> </v>
      </c>
      <c r="AX27" s="67" t="str">
        <f>IF(AW27=" "," ",(AW27-2*$AI27))</f>
        <v xml:space="preserve"> </v>
      </c>
      <c r="AY27" s="67"/>
      <c r="AZ27" s="65"/>
      <c r="BA27" s="67" t="str">
        <f>R27</f>
        <v xml:space="preserve"> </v>
      </c>
      <c r="BB27" s="67" t="str">
        <f>IF(BA27=" "," ",(BA27-2*$AI27))</f>
        <v xml:space="preserve"> </v>
      </c>
      <c r="BC27" s="67"/>
      <c r="BD27" s="67"/>
      <c r="BE27" s="71">
        <f>S27</f>
        <v>108</v>
      </c>
      <c r="BF27" s="67">
        <f>IF(BE27=" "," ",(BE27-2*$AI27))</f>
        <v>96</v>
      </c>
      <c r="BG27" s="67"/>
      <c r="BH27" s="67"/>
      <c r="BI27" s="72">
        <f>T27</f>
        <v>111</v>
      </c>
      <c r="BJ27" s="67">
        <f>IF(BI27=" "," ",(BI27-2*$AI27))</f>
        <v>99</v>
      </c>
      <c r="BK27" s="67"/>
      <c r="BL27" s="67"/>
      <c r="BM27" s="72">
        <f>U27</f>
        <v>105</v>
      </c>
      <c r="BN27" s="67">
        <f>IF(BM27=" "," ",(BM27-2*$AI27))</f>
        <v>93</v>
      </c>
      <c r="BO27" s="67"/>
      <c r="BP27" s="67"/>
      <c r="BQ27" s="67" t="b">
        <f>V27</f>
        <v>0</v>
      </c>
      <c r="BR27" s="67">
        <f>IF(BQ27=" "," ",(BQ27-2*$AI27))</f>
        <v>-12</v>
      </c>
      <c r="BS27" s="67"/>
      <c r="BT27" s="67"/>
      <c r="BU27" s="67" t="b">
        <f>W27</f>
        <v>0</v>
      </c>
      <c r="BV27" s="67">
        <f>IF(BU27=" "," ",(BU27-2*$AI27))</f>
        <v>-12</v>
      </c>
      <c r="BW27" s="67"/>
      <c r="BX27" s="67"/>
      <c r="BY27" s="67" t="b">
        <f>X27</f>
        <v>0</v>
      </c>
      <c r="BZ27" s="67">
        <f>IF(BY27=" "," ",(BY27-2*$AI27))</f>
        <v>-12</v>
      </c>
      <c r="CA27" s="67"/>
      <c r="CB27" s="67"/>
      <c r="CC27" s="209" t="str">
        <f>IF(AK27="Senior",AK27,"...")</f>
        <v>...</v>
      </c>
      <c r="CD27" s="65">
        <f>L27</f>
        <v>3</v>
      </c>
      <c r="CE27" s="66" t="str">
        <f>M27</f>
        <v>X</v>
      </c>
      <c r="CF27" s="73">
        <f>AQ27*AO$4+AU27*AS$4+AY27*AW$4+BC27*BA$4+BG27*BE$4+BK27*BI$4+BO27*BM$4+BS27*BQ$4+BW27*BU$4+CA27*BY$4</f>
        <v>0</v>
      </c>
      <c r="CG27" s="156"/>
      <c r="CH27" s="1"/>
      <c r="DA27" s="19"/>
      <c r="DB27" s="19"/>
      <c r="DC27" s="67" t="s">
        <v>162</v>
      </c>
      <c r="DD27" s="67" t="s">
        <v>163</v>
      </c>
      <c r="DE27" s="67" t="s">
        <v>164</v>
      </c>
      <c r="DF27" s="67" t="s">
        <v>65</v>
      </c>
      <c r="DG27" s="67" t="s">
        <v>66</v>
      </c>
      <c r="DH27" s="75">
        <v>29247</v>
      </c>
      <c r="DI27" s="67">
        <v>9</v>
      </c>
      <c r="DJ27" s="67" t="s">
        <v>84</v>
      </c>
      <c r="DK27" s="76" t="s">
        <v>69</v>
      </c>
      <c r="DL27" s="67">
        <v>3</v>
      </c>
      <c r="DM27" s="77" t="s">
        <v>70</v>
      </c>
      <c r="DN27" s="67" t="e">
        <v>#NUM!</v>
      </c>
      <c r="DO27" s="67">
        <v>125</v>
      </c>
      <c r="DP27" s="67">
        <v>107</v>
      </c>
      <c r="DQ27" s="68"/>
      <c r="DR27" s="67"/>
      <c r="DS27" s="72">
        <v>126</v>
      </c>
      <c r="DT27" s="67">
        <v>108</v>
      </c>
      <c r="DU27" s="68"/>
      <c r="DV27" s="67"/>
      <c r="DW27" s="72" t="s">
        <v>79</v>
      </c>
      <c r="DX27" s="67" t="s">
        <v>79</v>
      </c>
      <c r="DY27" s="67"/>
      <c r="DZ27" s="67"/>
      <c r="EA27" s="67">
        <v>121</v>
      </c>
      <c r="EB27" s="67">
        <v>103</v>
      </c>
      <c r="EC27" s="68"/>
      <c r="ED27" s="67"/>
      <c r="EE27" s="71" t="s">
        <v>79</v>
      </c>
      <c r="EF27" s="67" t="s">
        <v>79</v>
      </c>
      <c r="EG27" s="67"/>
      <c r="EH27" s="67"/>
      <c r="EI27" s="72" t="s">
        <v>79</v>
      </c>
      <c r="EJ27" s="67" t="s">
        <v>79</v>
      </c>
      <c r="EK27" s="67"/>
      <c r="EL27" s="67"/>
      <c r="EM27" s="72" t="s">
        <v>79</v>
      </c>
      <c r="EN27" s="67" t="s">
        <v>79</v>
      </c>
      <c r="EO27" s="68"/>
      <c r="EP27" s="69"/>
      <c r="EQ27" s="67" t="b">
        <v>0</v>
      </c>
      <c r="ER27" s="67">
        <v>-18</v>
      </c>
      <c r="ES27" s="67"/>
      <c r="ET27" s="67"/>
      <c r="EU27" s="67" t="b">
        <v>0</v>
      </c>
      <c r="EV27" s="67">
        <v>-18</v>
      </c>
      <c r="EW27" s="67"/>
      <c r="EX27" s="67"/>
      <c r="EY27" s="67" t="b">
        <v>0</v>
      </c>
      <c r="EZ27" s="67">
        <v>-18</v>
      </c>
      <c r="FA27" s="67"/>
      <c r="FB27" s="67"/>
      <c r="FC27" s="76" t="s">
        <v>73</v>
      </c>
      <c r="FD27" s="67">
        <v>3</v>
      </c>
      <c r="FE27" s="77" t="s">
        <v>70</v>
      </c>
      <c r="FF27" s="68">
        <v>0</v>
      </c>
      <c r="FG27" s="83"/>
      <c r="FH27" s="65" t="str">
        <f t="shared" si="12"/>
        <v>NSR</v>
      </c>
      <c r="FI27" s="65" t="str">
        <f t="shared" si="13"/>
        <v>M</v>
      </c>
      <c r="FJ27" s="65" t="str">
        <f t="shared" si="13"/>
        <v>01. PIE</v>
      </c>
      <c r="FK27" s="65">
        <f t="shared" si="14"/>
        <v>0</v>
      </c>
      <c r="FL27" s="79">
        <f t="shared" si="15"/>
        <v>44.25</v>
      </c>
      <c r="FM27" t="str">
        <f t="shared" si="16"/>
        <v>...</v>
      </c>
      <c r="FN27" t="str">
        <f t="shared" si="10"/>
        <v>...</v>
      </c>
      <c r="FO27" t="str">
        <f t="shared" si="11"/>
        <v>01. PIE</v>
      </c>
    </row>
    <row r="28" spans="1:171" ht="13.8" hidden="1" x14ac:dyDescent="0.25">
      <c r="A28" t="s">
        <v>1152</v>
      </c>
      <c r="B28" s="201" t="s">
        <v>743</v>
      </c>
      <c r="C28" s="80" t="str">
        <f>IF($B28:$B28&gt;0,VLOOKUP($B28,'[1]PorEquipeHC 20aa_ddmmaaaa'!$EC$5:'[1]PorEquipeHC 20aa_ddmmaaaa'!$GS$1003,1,FALSE))</f>
        <v>535</v>
      </c>
      <c r="D28" s="209" t="str">
        <f>IF($B28:$B28&gt;0,VLOOKUP($B28,'[1]PorEquipeHC 20aa_ddmmaaaa'!$EC$5:'[1]PorEquipeHC 20aa_ddmmaaaa'!$GS$1003,2,FALSE))</f>
        <v>ASHITANI</v>
      </c>
      <c r="E28" s="209" t="str">
        <f>IF($B28:$B28&gt;0,VLOOKUP($B28,'[1]PorEquipeHC 20aa_ddmmaaaa'!$EC$5:'[1]PorEquipeHC 20aa_ddmmaaaa'!$GS$1003,3,FALSE))</f>
        <v>TADATAKA</v>
      </c>
      <c r="F28" s="66" t="str">
        <f>IF($B28:$B28&gt;0,VLOOKUP($B28,'[1]PorEquipeHC 20aa_ddmmaaaa'!$EC$5:'[1]PorEquipeHC 20aa_ddmmaaaa'!$GS$1003,4,FALSE))</f>
        <v>M</v>
      </c>
      <c r="G28" s="65" t="str">
        <f>IF($B28:$B28&gt;0,VLOOKUP($B28,'[1]PorEquipeHC 20aa_ddmmaaaa'!$EC$5:'[1]PorEquipeHC 20aa_ddmmaaaa'!$GS$1003,5,FALSE))</f>
        <v>12. COO</v>
      </c>
      <c r="H28" s="210">
        <f>IF($B28:$B28&gt;0,VLOOKUP($B28,'[1]PorEquipeHC 20aa_ddmmaaaa'!$EC$5:'[1]PorEquipeHC 20aa_ddmmaaaa'!$GS$1003,6,FALSE))</f>
        <v>15313</v>
      </c>
      <c r="I28" s="80">
        <f>IF($B28:$B28&gt;0,VLOOKUP($B28,'[1]PorEquipeHC 20aa_ddmmaaaa'!$EC$5:'[1]PorEquipeHC 20aa_ddmmaaaa'!$GS$1003,7,FALSE))</f>
        <v>6</v>
      </c>
      <c r="J28" s="209" t="str">
        <f>IF($B28:$B28&gt;0,VLOOKUP($B28,'[1]PorEquipeHC 20aa_ddmmaaaa'!$EC$5:'[1]PorEquipeHC 20aa_ddmmaaaa'!$GS$1003,8,FALSE))</f>
        <v>A</v>
      </c>
      <c r="K28" s="209" t="str">
        <f>IF($B28:$B28&gt;0,VLOOKUP($B28,'[1]PorEquipeHC 20aa_ddmmaaaa'!$EC$5:'[1]PorEquipeHC 20aa_ddmmaaaa'!$GS$1003,9,FALSE))</f>
        <v>MR</v>
      </c>
      <c r="L28" s="80">
        <f>IF($B28:$B28&gt;0,VLOOKUP($B28,'[1]PorEquipeHC 20aa_ddmmaaaa'!$EC$5:'[1]PorEquipeHC 20aa_ddmmaaaa'!$GS$1003,45,FALSE))</f>
        <v>3</v>
      </c>
      <c r="M28" s="65" t="str">
        <f>IF($B28:$B28&gt;0,VLOOKUP($B28,'[1]PorEquipeHC 20aa_ddmmaaaa'!$EC$5:'[1]PorEquipeHC 20aa_ddmmaaaa'!$GS$1003,46,FALSE))</f>
        <v>X</v>
      </c>
      <c r="N28" s="80" t="e">
        <f>IF($B28:$B28&gt;0,VLOOKUP($B28,'[1]PorEquipeHC 20aa_ddmmaaaa'!$EC$5:'[1]PorEquipeHC 20aa_ddmmaaaa'!$GS$1003,64,FALSE))</f>
        <v>#NUM!</v>
      </c>
      <c r="O28" s="211">
        <f>IF($B28:$B28&gt;0,VLOOKUP($B28,'[1]PorEquipeHC 20aa_ddmmaaaa'!$EC$5:'[1]PorEquipeHC 20aa_ddmmaaaa'!$GS$1003,10,FALSE))</f>
        <v>108</v>
      </c>
      <c r="P28" s="211" t="str">
        <f>IF($B28:$B28&gt;0,VLOOKUP($B28,'[1]PorEquipeHC 20aa_ddmmaaaa'!$EC$5:'[1]PorEquipeHC 20aa_ddmmaaaa'!$GS$1003,11,FALSE))</f>
        <v xml:space="preserve"> </v>
      </c>
      <c r="Q28" s="211">
        <f>IF($B28:$B28&gt;0,VLOOKUP($B28,'[1]PorEquipeHC 20aa_ddmmaaaa'!$EC$5:'[1]PorEquipeHC 20aa_ddmmaaaa'!$GS$1003,12,FALSE))</f>
        <v>114</v>
      </c>
      <c r="R28" s="211" t="str">
        <f>IF($B28:$B28&gt;0,VLOOKUP($B28,'[1]PorEquipeHC 20aa_ddmmaaaa'!$EC$5:'[1]PorEquipeHC 20aa_ddmmaaaa'!$GS$1003,13,FALSE))</f>
        <v xml:space="preserve"> </v>
      </c>
      <c r="S28" s="211" t="str">
        <f>IF($B28:$B28&gt;0,VLOOKUP($B28,'[1]PorEquipeHC 20aa_ddmmaaaa'!$EC$5:'[1]PorEquipeHC 20aa_ddmmaaaa'!$GS$1003,14,FALSE))</f>
        <v xml:space="preserve"> </v>
      </c>
      <c r="T28" s="211" t="str">
        <f>IF($B28:$B28&gt;0,VLOOKUP($B28,'[1]PorEquipeHC 20aa_ddmmaaaa'!$EC$5:'[1]PorEquipeHC 20aa_ddmmaaaa'!$GS$1003,15,FALSE))</f>
        <v xml:space="preserve"> </v>
      </c>
      <c r="U28" s="211">
        <f>IF($B28:$B28&gt;0,VLOOKUP($B28,'[1]PorEquipeHC 20aa_ddmmaaaa'!$EC$5:'[1]PorEquipeHC 20aa_ddmmaaaa'!$GS$1003,16,FALSE))</f>
        <v>105</v>
      </c>
      <c r="V28" s="211" t="b">
        <f>IF($B28:$B28&gt;0,VLOOKUP($B28,'[1]PorEquipeHC 20aa_ddmmaaaa'!$EC$5:'[1]PorEquipeHC 20aa_ddmmaaaa'!$GS$1003,17,FALSE))</f>
        <v>0</v>
      </c>
      <c r="W28" s="211" t="b">
        <f>IF($B28:$B28&gt;0,VLOOKUP($B28,'[1]PorEquipeHC 20aa_ddmmaaaa'!$EC$5:'[1]PorEquipeHC 20aa_ddmmaaaa'!$GS$1003,18,FALSE))</f>
        <v>0</v>
      </c>
      <c r="X28" s="211" t="b">
        <f>IF($B28:$B28&gt;0,VLOOKUP($B28,'[1]PorEquipeHC 20aa_ddmmaaaa'!$EC$5:'[1]PorEquipeHC 20aa_ddmmaaaa'!$GS$1003,19,FALSE))</f>
        <v>0</v>
      </c>
      <c r="Y28" s="207"/>
      <c r="Z28" s="207"/>
      <c r="AA28" s="154"/>
      <c r="AB28" s="154"/>
      <c r="AC28" s="65" t="str">
        <f>C28</f>
        <v>535</v>
      </c>
      <c r="AD28" s="65" t="str">
        <f>D28</f>
        <v>ASHITANI</v>
      </c>
      <c r="AE28" s="65" t="str">
        <f>E28</f>
        <v>TADATAKA</v>
      </c>
      <c r="AF28" s="65" t="str">
        <f>F28</f>
        <v>M</v>
      </c>
      <c r="AG28" s="65" t="str">
        <f>G28</f>
        <v>12. COO</v>
      </c>
      <c r="AH28" s="208">
        <f>H28</f>
        <v>15313</v>
      </c>
      <c r="AI28">
        <f>I28</f>
        <v>6</v>
      </c>
      <c r="AJ28" t="str">
        <f>J28</f>
        <v>A</v>
      </c>
      <c r="AK28" s="209" t="str">
        <f>K28</f>
        <v>MR</v>
      </c>
      <c r="AL28" s="65">
        <f>L28</f>
        <v>3</v>
      </c>
      <c r="AM28" s="66" t="str">
        <f>M28</f>
        <v>X</v>
      </c>
      <c r="AN28" s="65" t="e">
        <f>N28</f>
        <v>#NUM!</v>
      </c>
      <c r="AO28" s="65">
        <f>O28</f>
        <v>108</v>
      </c>
      <c r="AP28" s="67">
        <f>IF(AO28=" "," ",(AO28-2*$AI28))</f>
        <v>96</v>
      </c>
      <c r="AQ28" s="68"/>
      <c r="AR28" s="69"/>
      <c r="AS28" s="72" t="str">
        <f>P28</f>
        <v xml:space="preserve"> </v>
      </c>
      <c r="AT28" s="84" t="str">
        <f>IF(AS28=" "," ",(AS28-2*$AI28))</f>
        <v xml:space="preserve"> </v>
      </c>
      <c r="AU28" s="65"/>
      <c r="AV28" s="67"/>
      <c r="AW28" s="72">
        <f>Q28</f>
        <v>114</v>
      </c>
      <c r="AX28" s="67">
        <f>IF(AW28=" "," ",(AW28-2*$AI28))</f>
        <v>102</v>
      </c>
      <c r="AY28" s="67"/>
      <c r="AZ28" s="65"/>
      <c r="BA28" s="67" t="str">
        <f>R28</f>
        <v xml:space="preserve"> </v>
      </c>
      <c r="BB28" s="67" t="str">
        <f>IF(BA28=" "," ",(BA28-2*$AI28))</f>
        <v xml:space="preserve"> </v>
      </c>
      <c r="BC28" s="67"/>
      <c r="BD28" s="67"/>
      <c r="BE28" s="71" t="str">
        <f>S28</f>
        <v xml:space="preserve"> </v>
      </c>
      <c r="BF28" s="67" t="str">
        <f>IF(BE28=" "," ",(BE28-2*$AI28))</f>
        <v xml:space="preserve"> </v>
      </c>
      <c r="BG28" s="67"/>
      <c r="BH28" s="67"/>
      <c r="BI28" s="72" t="str">
        <f>T28</f>
        <v xml:space="preserve"> </v>
      </c>
      <c r="BJ28" s="67" t="str">
        <f>IF(BI28=" "," ",(BI28-2*$AI28))</f>
        <v xml:space="preserve"> </v>
      </c>
      <c r="BK28" s="67"/>
      <c r="BL28" s="67"/>
      <c r="BM28" s="72">
        <f>U28</f>
        <v>105</v>
      </c>
      <c r="BN28" s="67">
        <f>IF(BM28=" "," ",(BM28-2*$AI28))</f>
        <v>93</v>
      </c>
      <c r="BO28" s="67"/>
      <c r="BP28" s="67"/>
      <c r="BQ28" s="67" t="b">
        <f>V28</f>
        <v>0</v>
      </c>
      <c r="BR28" s="67">
        <f>IF(BQ28=" "," ",(BQ28-2*$AI28))</f>
        <v>-12</v>
      </c>
      <c r="BS28" s="67"/>
      <c r="BT28" s="67"/>
      <c r="BU28" s="67" t="b">
        <f>W28</f>
        <v>0</v>
      </c>
      <c r="BV28" s="67">
        <f>IF(BU28=" "," ",(BU28-2*$AI28))</f>
        <v>-12</v>
      </c>
      <c r="BW28" s="67"/>
      <c r="BX28" s="67"/>
      <c r="BY28" s="67" t="b">
        <f>X28</f>
        <v>0</v>
      </c>
      <c r="BZ28" s="67">
        <f>IF(BY28=" "," ",(BY28-2*$AI28))</f>
        <v>-12</v>
      </c>
      <c r="CA28" s="67"/>
      <c r="CB28" s="67"/>
      <c r="CC28" s="209" t="str">
        <f>IF(AK28="Senior",AK28,"...")</f>
        <v>...</v>
      </c>
      <c r="CD28" s="65">
        <f>L28</f>
        <v>3</v>
      </c>
      <c r="CE28" s="66" t="str">
        <f>M28</f>
        <v>X</v>
      </c>
      <c r="CF28" s="73">
        <f>AQ28*AO$4+AU28*AS$4+AY28*AW$4+BC28*BA$4+BG28*BE$4+BK28*BI$4+BO28*BM$4+BS28*BQ$4+BW28*BU$4+CA28*BY$4</f>
        <v>0</v>
      </c>
      <c r="CG28" s="156"/>
      <c r="CH28" s="1"/>
      <c r="DA28" s="19"/>
      <c r="DB28" s="19"/>
      <c r="DC28" s="67" t="s">
        <v>166</v>
      </c>
      <c r="DD28" s="67" t="s">
        <v>167</v>
      </c>
      <c r="DE28" s="67" t="s">
        <v>168</v>
      </c>
      <c r="DF28" s="67" t="s">
        <v>65</v>
      </c>
      <c r="DG28" s="67" t="s">
        <v>66</v>
      </c>
      <c r="DH28" s="75">
        <v>13051</v>
      </c>
      <c r="DI28" s="67">
        <v>12</v>
      </c>
      <c r="DJ28" s="67" t="s">
        <v>78</v>
      </c>
      <c r="DK28" s="76" t="s">
        <v>85</v>
      </c>
      <c r="DL28" s="67">
        <v>0</v>
      </c>
      <c r="DM28" s="77" t="s">
        <v>70</v>
      </c>
      <c r="DN28" s="67" t="e">
        <v>#NUM!</v>
      </c>
      <c r="DO28" s="67" t="s">
        <v>79</v>
      </c>
      <c r="DP28" s="67" t="s">
        <v>79</v>
      </c>
      <c r="DQ28" s="68"/>
      <c r="DR28" s="67"/>
      <c r="DS28" s="72" t="s">
        <v>79</v>
      </c>
      <c r="DT28" s="67" t="s">
        <v>79</v>
      </c>
      <c r="DU28" s="68"/>
      <c r="DV28" s="67"/>
      <c r="DW28" s="72" t="s">
        <v>79</v>
      </c>
      <c r="DX28" s="67" t="s">
        <v>79</v>
      </c>
      <c r="DY28" s="67"/>
      <c r="DZ28" s="67"/>
      <c r="EA28" s="67" t="s">
        <v>79</v>
      </c>
      <c r="EB28" s="67" t="s">
        <v>79</v>
      </c>
      <c r="EC28" s="67"/>
      <c r="ED28" s="67"/>
      <c r="EE28" s="71" t="s">
        <v>79</v>
      </c>
      <c r="EF28" s="67" t="s">
        <v>79</v>
      </c>
      <c r="EG28" s="67"/>
      <c r="EH28" s="67"/>
      <c r="EI28" s="72" t="s">
        <v>79</v>
      </c>
      <c r="EJ28" s="67" t="s">
        <v>79</v>
      </c>
      <c r="EK28" s="67"/>
      <c r="EL28" s="67"/>
      <c r="EM28" s="72" t="s">
        <v>79</v>
      </c>
      <c r="EN28" s="67" t="s">
        <v>79</v>
      </c>
      <c r="EO28" s="68"/>
      <c r="EP28" s="69"/>
      <c r="EQ28" s="67" t="b">
        <v>0</v>
      </c>
      <c r="ER28" s="67">
        <v>-24</v>
      </c>
      <c r="ES28" s="67"/>
      <c r="ET28" s="67"/>
      <c r="EU28" s="67" t="b">
        <v>0</v>
      </c>
      <c r="EV28" s="67">
        <v>-24</v>
      </c>
      <c r="EW28" s="67"/>
      <c r="EX28" s="67"/>
      <c r="EY28" s="67" t="b">
        <v>0</v>
      </c>
      <c r="EZ28" s="67">
        <v>-24</v>
      </c>
      <c r="FA28" s="67"/>
      <c r="FB28" s="67"/>
      <c r="FC28" s="76" t="s">
        <v>73</v>
      </c>
      <c r="FD28" s="67">
        <v>0</v>
      </c>
      <c r="FE28" s="77" t="s">
        <v>70</v>
      </c>
      <c r="FF28" s="68">
        <v>0</v>
      </c>
      <c r="FG28" s="83"/>
      <c r="FH28" s="65" t="str">
        <f t="shared" si="12"/>
        <v>MR</v>
      </c>
      <c r="FI28" s="65" t="str">
        <f t="shared" si="13"/>
        <v>M</v>
      </c>
      <c r="FJ28" s="65" t="str">
        <f t="shared" si="13"/>
        <v>01. PIE</v>
      </c>
      <c r="FK28" s="65">
        <f t="shared" si="14"/>
        <v>0</v>
      </c>
      <c r="FL28" s="79">
        <f t="shared" si="15"/>
        <v>44.25</v>
      </c>
      <c r="FM28" t="str">
        <f t="shared" si="16"/>
        <v>...</v>
      </c>
      <c r="FN28" t="str">
        <f t="shared" si="10"/>
        <v>...</v>
      </c>
      <c r="FO28" t="str">
        <f t="shared" si="11"/>
        <v>01. PIE</v>
      </c>
    </row>
    <row r="29" spans="1:171" ht="13.8" hidden="1" x14ac:dyDescent="0.25">
      <c r="A29" t="s">
        <v>1152</v>
      </c>
      <c r="B29" s="201" t="s">
        <v>565</v>
      </c>
      <c r="C29" s="80" t="str">
        <f>IF($B29:$B29&gt;0,VLOOKUP($B29,'[1]PorEquipeHC 20aa_ddmmaaaa'!$EC$5:'[1]PorEquipeHC 20aa_ddmmaaaa'!$GS$1003,1,FALSE))</f>
        <v>522</v>
      </c>
      <c r="D29" s="209" t="str">
        <f>IF($B29:$B29&gt;0,VLOOKUP($B29,'[1]PorEquipeHC 20aa_ddmmaaaa'!$EC$5:'[1]PorEquipeHC 20aa_ddmmaaaa'!$GS$1003,2,FALSE))</f>
        <v>TABATA</v>
      </c>
      <c r="E29" s="209" t="str">
        <f>IF($B29:$B29&gt;0,VLOOKUP($B29,'[1]PorEquipeHC 20aa_ddmmaaaa'!$EC$5:'[1]PorEquipeHC 20aa_ddmmaaaa'!$GS$1003,3,FALSE))</f>
        <v>MARIO KAZUNORI</v>
      </c>
      <c r="F29" s="66" t="str">
        <f>IF($B29:$B29&gt;0,VLOOKUP($B29,'[1]PorEquipeHC 20aa_ddmmaaaa'!$EC$5:'[1]PorEquipeHC 20aa_ddmmaaaa'!$GS$1003,4,FALSE))</f>
        <v>M</v>
      </c>
      <c r="G29" s="65" t="str">
        <f>IF($B29:$B29&gt;0,VLOOKUP($B29,'[1]PorEquipeHC 20aa_ddmmaaaa'!$EC$5:'[1]PorEquipeHC 20aa_ddmmaaaa'!$GS$1003,5,FALSE))</f>
        <v>07. GSP</v>
      </c>
      <c r="H29" s="210">
        <f>IF($B29:$B29&gt;0,VLOOKUP($B29,'[1]PorEquipeHC 20aa_ddmmaaaa'!$EC$5:'[1]PorEquipeHC 20aa_ddmmaaaa'!$GS$1003,6,FALSE))</f>
        <v>18853</v>
      </c>
      <c r="I29" s="80">
        <f>IF($B29:$B29&gt;0,VLOOKUP($B29,'[1]PorEquipeHC 20aa_ddmmaaaa'!$EC$5:'[1]PorEquipeHC 20aa_ddmmaaaa'!$GS$1003,7,FALSE))</f>
        <v>8</v>
      </c>
      <c r="J29" s="209" t="str">
        <f>IF($B29:$B29&gt;0,VLOOKUP($B29,'[1]PorEquipeHC 20aa_ddmmaaaa'!$EC$5:'[1]PorEquipeHC 20aa_ddmmaaaa'!$GS$1003,8,FALSE))</f>
        <v>B</v>
      </c>
      <c r="K29" s="209" t="str">
        <f>IF($B29:$B29&gt;0,VLOOKUP($B29,'[1]PorEquipeHC 20aa_ddmmaaaa'!$EC$5:'[1]PorEquipeHC 20aa_ddmmaaaa'!$GS$1003,9,FALSE))</f>
        <v>SR</v>
      </c>
      <c r="L29" s="80">
        <f>IF($B29:$B29&gt;0,VLOOKUP($B29,'[1]PorEquipeHC 20aa_ddmmaaaa'!$EC$5:'[1]PorEquipeHC 20aa_ddmmaaaa'!$GS$1003,45,FALSE))</f>
        <v>6</v>
      </c>
      <c r="M29" s="65" t="str">
        <f>IF($B29:$B29&gt;0,VLOOKUP($B29,'[1]PorEquipeHC 20aa_ddmmaaaa'!$EC$5:'[1]PorEquipeHC 20aa_ddmmaaaa'!$GS$1003,46,FALSE))</f>
        <v>X</v>
      </c>
      <c r="N29" s="80">
        <f>IF($B29:$B29&gt;0,VLOOKUP($B29,'[1]PorEquipeHC 20aa_ddmmaaaa'!$EC$5:'[1]PorEquipeHC 20aa_ddmmaaaa'!$GS$1003,64,FALSE))</f>
        <v>697</v>
      </c>
      <c r="O29" s="211">
        <f>IF($B29:$B29&gt;0,VLOOKUP($B29,'[1]PorEquipeHC 20aa_ddmmaaaa'!$EC$5:'[1]PorEquipeHC 20aa_ddmmaaaa'!$GS$1003,10,FALSE))</f>
        <v>122</v>
      </c>
      <c r="P29" s="211">
        <f>IF($B29:$B29&gt;0,VLOOKUP($B29,'[1]PorEquipeHC 20aa_ddmmaaaa'!$EC$5:'[1]PorEquipeHC 20aa_ddmmaaaa'!$GS$1003,11,FALSE))</f>
        <v>115</v>
      </c>
      <c r="Q29" s="211">
        <f>IF($B29:$B29&gt;0,VLOOKUP($B29,'[1]PorEquipeHC 20aa_ddmmaaaa'!$EC$5:'[1]PorEquipeHC 20aa_ddmmaaaa'!$GS$1003,12,FALSE))</f>
        <v>115</v>
      </c>
      <c r="R29" s="211">
        <f>IF($B29:$B29&gt;0,VLOOKUP($B29,'[1]PorEquipeHC 20aa_ddmmaaaa'!$EC$5:'[1]PorEquipeHC 20aa_ddmmaaaa'!$GS$1003,13,FALSE))</f>
        <v>126</v>
      </c>
      <c r="S29" s="211" t="str">
        <f>IF($B29:$B29&gt;0,VLOOKUP($B29,'[1]PorEquipeHC 20aa_ddmmaaaa'!$EC$5:'[1]PorEquipeHC 20aa_ddmmaaaa'!$GS$1003,14,FALSE))</f>
        <v xml:space="preserve"> </v>
      </c>
      <c r="T29" s="211">
        <f>IF($B29:$B29&gt;0,VLOOKUP($B29,'[1]PorEquipeHC 20aa_ddmmaaaa'!$EC$5:'[1]PorEquipeHC 20aa_ddmmaaaa'!$GS$1003,15,FALSE))</f>
        <v>110</v>
      </c>
      <c r="U29" s="211">
        <f>IF($B29:$B29&gt;0,VLOOKUP($B29,'[1]PorEquipeHC 20aa_ddmmaaaa'!$EC$5:'[1]PorEquipeHC 20aa_ddmmaaaa'!$GS$1003,16,FALSE))</f>
        <v>109</v>
      </c>
      <c r="V29" s="211" t="b">
        <f>IF($B29:$B29&gt;0,VLOOKUP($B29,'[1]PorEquipeHC 20aa_ddmmaaaa'!$EC$5:'[1]PorEquipeHC 20aa_ddmmaaaa'!$GS$1003,17,FALSE))</f>
        <v>0</v>
      </c>
      <c r="W29" s="211" t="b">
        <f>IF($B29:$B29&gt;0,VLOOKUP($B29,'[1]PorEquipeHC 20aa_ddmmaaaa'!$EC$5:'[1]PorEquipeHC 20aa_ddmmaaaa'!$GS$1003,18,FALSE))</f>
        <v>0</v>
      </c>
      <c r="X29" s="211" t="b">
        <f>IF($B29:$B29&gt;0,VLOOKUP($B29,'[1]PorEquipeHC 20aa_ddmmaaaa'!$EC$5:'[1]PorEquipeHC 20aa_ddmmaaaa'!$GS$1003,19,FALSE))</f>
        <v>0</v>
      </c>
      <c r="Y29" s="207"/>
      <c r="Z29" s="207"/>
      <c r="AA29" s="154"/>
      <c r="AB29" s="154"/>
      <c r="AC29" s="65" t="str">
        <f>C29</f>
        <v>522</v>
      </c>
      <c r="AD29" s="65" t="str">
        <f>D29</f>
        <v>TABATA</v>
      </c>
      <c r="AE29" s="65" t="str">
        <f>E29</f>
        <v>MARIO KAZUNORI</v>
      </c>
      <c r="AF29" s="65" t="str">
        <f>F29</f>
        <v>M</v>
      </c>
      <c r="AG29" s="65" t="str">
        <f>G29</f>
        <v>07. GSP</v>
      </c>
      <c r="AH29" s="208">
        <f>H29</f>
        <v>18853</v>
      </c>
      <c r="AI29">
        <f>I29</f>
        <v>8</v>
      </c>
      <c r="AJ29" t="str">
        <f>J29</f>
        <v>B</v>
      </c>
      <c r="AK29" s="209" t="str">
        <f>K29</f>
        <v>SR</v>
      </c>
      <c r="AL29" s="65">
        <f>L29</f>
        <v>6</v>
      </c>
      <c r="AM29" s="66" t="str">
        <f>M29</f>
        <v>X</v>
      </c>
      <c r="AN29" s="65">
        <f>N29</f>
        <v>697</v>
      </c>
      <c r="AO29" s="65">
        <f>O29</f>
        <v>122</v>
      </c>
      <c r="AP29" s="67">
        <f>IF(AO29=" "," ",(AO29-2*$AI29))</f>
        <v>106</v>
      </c>
      <c r="AQ29" s="68"/>
      <c r="AR29" s="69"/>
      <c r="AS29" s="72">
        <f>P29</f>
        <v>115</v>
      </c>
      <c r="AT29" s="67">
        <f>IF(AS29=" "," ",(AS29-2*$AI29))</f>
        <v>99</v>
      </c>
      <c r="AU29" s="65"/>
      <c r="AV29" s="67"/>
      <c r="AW29" s="72">
        <f>Q29</f>
        <v>115</v>
      </c>
      <c r="AX29" s="67">
        <f>IF(AW29=" "," ",(AW29-2*$AI29))</f>
        <v>99</v>
      </c>
      <c r="AY29" s="67"/>
      <c r="AZ29" s="65"/>
      <c r="BA29" s="67">
        <f>R29</f>
        <v>126</v>
      </c>
      <c r="BB29" s="67">
        <f>IF(BA29=" "," ",(BA29-2*$AI29))</f>
        <v>110</v>
      </c>
      <c r="BC29" s="67"/>
      <c r="BD29" s="67"/>
      <c r="BE29" s="71" t="str">
        <f>S29</f>
        <v xml:space="preserve"> </v>
      </c>
      <c r="BF29" s="67" t="str">
        <f>IF(BE29=" "," ",(BE29-2*$AI29))</f>
        <v xml:space="preserve"> </v>
      </c>
      <c r="BG29" s="67"/>
      <c r="BH29" s="67"/>
      <c r="BI29" s="72">
        <f>T29</f>
        <v>110</v>
      </c>
      <c r="BJ29" s="67">
        <f>IF(BI29=" "," ",(BI29-2*$AI29))</f>
        <v>94</v>
      </c>
      <c r="BK29" s="67"/>
      <c r="BL29" s="67"/>
      <c r="BM29" s="72">
        <f>U29</f>
        <v>109</v>
      </c>
      <c r="BN29" s="67">
        <f>IF(BM29=" "," ",(BM29-2*$AI29))</f>
        <v>93</v>
      </c>
      <c r="BO29" s="67"/>
      <c r="BP29" s="67"/>
      <c r="BQ29" s="67" t="b">
        <f>V29</f>
        <v>0</v>
      </c>
      <c r="BR29" s="67">
        <f>IF(BQ29=" "," ",(BQ29-2*$AI29))</f>
        <v>-16</v>
      </c>
      <c r="BS29" s="67"/>
      <c r="BT29" s="67"/>
      <c r="BU29" s="67" t="b">
        <f>W29</f>
        <v>0</v>
      </c>
      <c r="BV29" s="67">
        <f>IF(BU29=" "," ",(BU29-2*$AI29))</f>
        <v>-16</v>
      </c>
      <c r="BW29" s="67"/>
      <c r="BX29" s="67"/>
      <c r="BY29" s="67" t="b">
        <f>X29</f>
        <v>0</v>
      </c>
      <c r="BZ29" s="67">
        <f>IF(BY29=" "," ",(BY29-2*$AI29))</f>
        <v>-16</v>
      </c>
      <c r="CA29" s="67"/>
      <c r="CB29" s="67"/>
      <c r="CC29" s="209" t="str">
        <f>IF(AK29="Senior",AK29,"...")</f>
        <v>...</v>
      </c>
      <c r="CD29" s="65">
        <f>L29</f>
        <v>6</v>
      </c>
      <c r="CE29" s="66" t="str">
        <f>M29</f>
        <v>X</v>
      </c>
      <c r="CF29" s="73">
        <f>AQ29*AO$4+AU29*AS$4+AY29*AW$4+BC29*BA$4+BG29*BE$4+BK29*BI$4+BO29*BM$4+BS29*BQ$4+BW29*BU$4+CA29*BY$4</f>
        <v>0</v>
      </c>
      <c r="CG29" s="156"/>
      <c r="CH29" s="1"/>
      <c r="DA29" s="19"/>
      <c r="DB29" s="19"/>
      <c r="DC29" s="67" t="s">
        <v>170</v>
      </c>
      <c r="DD29" s="67" t="s">
        <v>171</v>
      </c>
      <c r="DE29" s="67" t="s">
        <v>172</v>
      </c>
      <c r="DF29" s="67" t="s">
        <v>65</v>
      </c>
      <c r="DG29" s="67" t="s">
        <v>66</v>
      </c>
      <c r="DH29" s="75">
        <v>16003</v>
      </c>
      <c r="DI29" s="67">
        <v>12</v>
      </c>
      <c r="DJ29" s="67" t="s">
        <v>78</v>
      </c>
      <c r="DK29" s="76" t="s">
        <v>102</v>
      </c>
      <c r="DL29" s="67">
        <v>1</v>
      </c>
      <c r="DM29" s="77" t="s">
        <v>70</v>
      </c>
      <c r="DN29" s="67" t="e">
        <v>#NUM!</v>
      </c>
      <c r="DO29" s="67" t="s">
        <v>79</v>
      </c>
      <c r="DP29" s="67" t="s">
        <v>79</v>
      </c>
      <c r="DQ29" s="68"/>
      <c r="DR29" s="67"/>
      <c r="DS29" s="72" t="s">
        <v>79</v>
      </c>
      <c r="DT29" s="67" t="s">
        <v>79</v>
      </c>
      <c r="DU29" s="68"/>
      <c r="DV29" s="67"/>
      <c r="DW29" s="72" t="s">
        <v>79</v>
      </c>
      <c r="DX29" s="67" t="s">
        <v>79</v>
      </c>
      <c r="DY29" s="67"/>
      <c r="DZ29" s="67"/>
      <c r="EA29" s="67">
        <v>153</v>
      </c>
      <c r="EB29" s="67">
        <v>129</v>
      </c>
      <c r="EC29" s="67"/>
      <c r="ED29" s="67"/>
      <c r="EE29" s="71" t="s">
        <v>79</v>
      </c>
      <c r="EF29" s="67" t="s">
        <v>79</v>
      </c>
      <c r="EG29" s="68"/>
      <c r="EH29" s="69"/>
      <c r="EI29" s="72" t="s">
        <v>79</v>
      </c>
      <c r="EJ29" s="67" t="s">
        <v>79</v>
      </c>
      <c r="EK29" s="67"/>
      <c r="EL29" s="67"/>
      <c r="EM29" s="72" t="s">
        <v>79</v>
      </c>
      <c r="EN29" s="67" t="s">
        <v>79</v>
      </c>
      <c r="EO29" s="67"/>
      <c r="EP29" s="67"/>
      <c r="EQ29" s="67" t="b">
        <v>0</v>
      </c>
      <c r="ER29" s="67">
        <v>-24</v>
      </c>
      <c r="ES29" s="67"/>
      <c r="ET29" s="67"/>
      <c r="EU29" s="67" t="b">
        <v>0</v>
      </c>
      <c r="EV29" s="67">
        <v>-24</v>
      </c>
      <c r="EW29" s="67"/>
      <c r="EX29" s="67"/>
      <c r="EY29" s="67" t="b">
        <v>0</v>
      </c>
      <c r="EZ29" s="67">
        <v>-24</v>
      </c>
      <c r="FA29" s="67"/>
      <c r="FB29" s="67"/>
      <c r="FC29" s="76" t="s">
        <v>73</v>
      </c>
      <c r="FD29" s="67">
        <v>1</v>
      </c>
      <c r="FE29" s="77" t="s">
        <v>70</v>
      </c>
      <c r="FF29" s="68">
        <v>0</v>
      </c>
      <c r="FG29" s="83"/>
      <c r="FH29" s="65" t="str">
        <f t="shared" si="12"/>
        <v>SR</v>
      </c>
      <c r="FI29" s="65" t="str">
        <f t="shared" si="13"/>
        <v>M</v>
      </c>
      <c r="FJ29" s="65" t="str">
        <f t="shared" si="13"/>
        <v>01. PIE</v>
      </c>
      <c r="FK29" s="65">
        <f t="shared" si="14"/>
        <v>0</v>
      </c>
      <c r="FL29" s="79">
        <f t="shared" si="15"/>
        <v>44.25</v>
      </c>
      <c r="FM29" t="str">
        <f>IF(FJ29&lt;&gt;FJ30,FL29,"...")</f>
        <v>...</v>
      </c>
      <c r="FN29" t="str">
        <f t="shared" si="10"/>
        <v>...</v>
      </c>
      <c r="FO29" t="str">
        <f t="shared" si="11"/>
        <v>01. PIE</v>
      </c>
    </row>
    <row r="30" spans="1:171" ht="13.8" hidden="1" x14ac:dyDescent="0.25">
      <c r="A30" t="s">
        <v>1152</v>
      </c>
      <c r="B30" s="201" t="s">
        <v>819</v>
      </c>
      <c r="C30" s="80" t="str">
        <f>IF($B30:$B30&gt;0,VLOOKUP($B30,'[1]PorEquipeHC 20aa_ddmmaaaa'!$EC$5:'[1]PorEquipeHC 20aa_ddmmaaaa'!$GS$1003,1,FALSE))</f>
        <v>675</v>
      </c>
      <c r="D30" s="209" t="str">
        <f>IF($B30:$B30&gt;0,VLOOKUP($B30,'[1]PorEquipeHC 20aa_ddmmaaaa'!$EC$5:'[1]PorEquipeHC 20aa_ddmmaaaa'!$GS$1003,2,FALSE))</f>
        <v>NISHIJIMA</v>
      </c>
      <c r="E30" s="209" t="str">
        <f>IF($B30:$B30&gt;0,VLOOKUP($B30,'[1]PorEquipeHC 20aa_ddmmaaaa'!$EC$5:'[1]PorEquipeHC 20aa_ddmmaaaa'!$GS$1003,3,FALSE))</f>
        <v>KIMIKO</v>
      </c>
      <c r="F30" s="66" t="str">
        <f>IF($B30:$B30&gt;0,VLOOKUP($B30,'[1]PorEquipeHC 20aa_ddmmaaaa'!$EC$5:'[1]PorEquipeHC 20aa_ddmmaaaa'!$GS$1003,4,FALSE))</f>
        <v>F</v>
      </c>
      <c r="G30" s="65" t="str">
        <f>IF($B30:$B30&gt;0,VLOOKUP($B30,'[1]PorEquipeHC 20aa_ddmmaaaa'!$EC$5:'[1]PorEquipeHC 20aa_ddmmaaaa'!$GS$1003,5,FALSE))</f>
        <v>11. NCC</v>
      </c>
      <c r="H30" s="210">
        <f>IF($B30:$B30&gt;0,VLOOKUP($B30,'[1]PorEquipeHC 20aa_ddmmaaaa'!$EC$5:'[1]PorEquipeHC 20aa_ddmmaaaa'!$GS$1003,6,FALSE))</f>
        <v>15141</v>
      </c>
      <c r="I30" s="80">
        <f>IF($B30:$B30&gt;0,VLOOKUP($B30,'[1]PorEquipeHC 20aa_ddmmaaaa'!$EC$5:'[1]PorEquipeHC 20aa_ddmmaaaa'!$GS$1003,7,FALSE))</f>
        <v>9</v>
      </c>
      <c r="J30" s="209" t="str">
        <f>IF($B30:$B30&gt;0,VLOOKUP($B30,'[1]PorEquipeHC 20aa_ddmmaaaa'!$EC$5:'[1]PorEquipeHC 20aa_ddmmaaaa'!$GS$1003,8,FALSE))</f>
        <v>B</v>
      </c>
      <c r="K30" s="209" t="str">
        <f>IF($B30:$B30&gt;0,VLOOKUP($B30,'[1]PorEquipeHC 20aa_ddmmaaaa'!$EC$5:'[1]PorEquipeHC 20aa_ddmmaaaa'!$GS$1003,9,FALSE))</f>
        <v>MR</v>
      </c>
      <c r="L30" s="80">
        <f>IF($B30:$B30&gt;0,VLOOKUP($B30,'[1]PorEquipeHC 20aa_ddmmaaaa'!$EC$5:'[1]PorEquipeHC 20aa_ddmmaaaa'!$GS$1003,45,FALSE))</f>
        <v>3</v>
      </c>
      <c r="M30" s="65" t="str">
        <f>IF($B30:$B30&gt;0,VLOOKUP($B30,'[1]PorEquipeHC 20aa_ddmmaaaa'!$EC$5:'[1]PorEquipeHC 20aa_ddmmaaaa'!$GS$1003,46,FALSE))</f>
        <v>X</v>
      </c>
      <c r="N30" s="80" t="e">
        <f>IF($B30:$B30&gt;0,VLOOKUP($B30,'[1]PorEquipeHC 20aa_ddmmaaaa'!$EC$5:'[1]PorEquipeHC 20aa_ddmmaaaa'!$GS$1003,64,FALSE))</f>
        <v>#NUM!</v>
      </c>
      <c r="O30" s="211" t="str">
        <f>IF($B30:$B30&gt;0,VLOOKUP($B30,'[1]PorEquipeHC 20aa_ddmmaaaa'!$EC$5:'[1]PorEquipeHC 20aa_ddmmaaaa'!$GS$1003,10,FALSE))</f>
        <v xml:space="preserve"> </v>
      </c>
      <c r="P30" s="211" t="str">
        <f>IF($B30:$B30&gt;0,VLOOKUP($B30,'[1]PorEquipeHC 20aa_ddmmaaaa'!$EC$5:'[1]PorEquipeHC 20aa_ddmmaaaa'!$GS$1003,11,FALSE))</f>
        <v xml:space="preserve"> </v>
      </c>
      <c r="Q30" s="211">
        <f>IF($B30:$B30&gt;0,VLOOKUP($B30,'[1]PorEquipeHC 20aa_ddmmaaaa'!$EC$5:'[1]PorEquipeHC 20aa_ddmmaaaa'!$GS$1003,12,FALSE))</f>
        <v>112</v>
      </c>
      <c r="R30" s="211" t="str">
        <f>IF($B30:$B30&gt;0,VLOOKUP($B30,'[1]PorEquipeHC 20aa_ddmmaaaa'!$EC$5:'[1]PorEquipeHC 20aa_ddmmaaaa'!$GS$1003,13,FALSE))</f>
        <v xml:space="preserve"> </v>
      </c>
      <c r="S30" s="211">
        <f>IF($B30:$B30&gt;0,VLOOKUP($B30,'[1]PorEquipeHC 20aa_ddmmaaaa'!$EC$5:'[1]PorEquipeHC 20aa_ddmmaaaa'!$GS$1003,14,FALSE))</f>
        <v>121</v>
      </c>
      <c r="T30" s="211" t="str">
        <f>IF($B30:$B30&gt;0,VLOOKUP($B30,'[1]PorEquipeHC 20aa_ddmmaaaa'!$EC$5:'[1]PorEquipeHC 20aa_ddmmaaaa'!$GS$1003,15,FALSE))</f>
        <v xml:space="preserve"> </v>
      </c>
      <c r="U30" s="211">
        <f>IF($B30:$B30&gt;0,VLOOKUP($B30,'[1]PorEquipeHC 20aa_ddmmaaaa'!$EC$5:'[1]PorEquipeHC 20aa_ddmmaaaa'!$GS$1003,16,FALSE))</f>
        <v>111</v>
      </c>
      <c r="V30" s="211" t="b">
        <f>IF($B30:$B30&gt;0,VLOOKUP($B30,'[1]PorEquipeHC 20aa_ddmmaaaa'!$EC$5:'[1]PorEquipeHC 20aa_ddmmaaaa'!$GS$1003,17,FALSE))</f>
        <v>0</v>
      </c>
      <c r="W30" s="211" t="b">
        <f>IF($B30:$B30&gt;0,VLOOKUP($B30,'[1]PorEquipeHC 20aa_ddmmaaaa'!$EC$5:'[1]PorEquipeHC 20aa_ddmmaaaa'!$GS$1003,18,FALSE))</f>
        <v>0</v>
      </c>
      <c r="X30" s="211" t="b">
        <f>IF($B30:$B30&gt;0,VLOOKUP($B30,'[1]PorEquipeHC 20aa_ddmmaaaa'!$EC$5:'[1]PorEquipeHC 20aa_ddmmaaaa'!$GS$1003,19,FALSE))</f>
        <v>0</v>
      </c>
      <c r="Y30" s="207"/>
      <c r="Z30" s="207"/>
      <c r="AA30" s="154"/>
      <c r="AB30" s="154"/>
      <c r="AC30" s="65" t="str">
        <f>C30</f>
        <v>675</v>
      </c>
      <c r="AD30" s="65" t="str">
        <f>D30</f>
        <v>NISHIJIMA</v>
      </c>
      <c r="AE30" s="65" t="str">
        <f>E30</f>
        <v>KIMIKO</v>
      </c>
      <c r="AF30" s="65" t="str">
        <f>F30</f>
        <v>F</v>
      </c>
      <c r="AG30" s="65" t="str">
        <f>G30</f>
        <v>11. NCC</v>
      </c>
      <c r="AH30" s="208">
        <f>H30</f>
        <v>15141</v>
      </c>
      <c r="AI30">
        <f>I30</f>
        <v>9</v>
      </c>
      <c r="AJ30" t="str">
        <f>J30</f>
        <v>B</v>
      </c>
      <c r="AK30" s="209" t="str">
        <f>K30</f>
        <v>MR</v>
      </c>
      <c r="AL30" s="65">
        <f>L30</f>
        <v>3</v>
      </c>
      <c r="AM30" s="66" t="str">
        <f>M30</f>
        <v>X</v>
      </c>
      <c r="AN30" s="65" t="e">
        <f>N30</f>
        <v>#NUM!</v>
      </c>
      <c r="AO30" s="65" t="str">
        <f>O30</f>
        <v xml:space="preserve"> </v>
      </c>
      <c r="AP30" s="67" t="str">
        <f>IF(AO30=" "," ",(AO30-2*$AI30))</f>
        <v xml:space="preserve"> </v>
      </c>
      <c r="AQ30" s="68"/>
      <c r="AR30" s="69"/>
      <c r="AS30" s="72" t="str">
        <f>P30</f>
        <v xml:space="preserve"> </v>
      </c>
      <c r="AT30" s="67" t="str">
        <f>IF(AS30=" "," ",(AS30-2*$AI30))</f>
        <v xml:space="preserve"> </v>
      </c>
      <c r="AU30" s="65"/>
      <c r="AV30" s="67"/>
      <c r="AW30" s="72">
        <f>Q30</f>
        <v>112</v>
      </c>
      <c r="AX30" s="67">
        <f>IF(AW30=" "," ",(AW30-2*$AI30))</f>
        <v>94</v>
      </c>
      <c r="AY30" s="67"/>
      <c r="AZ30" s="65"/>
      <c r="BA30" s="67" t="str">
        <f>R30</f>
        <v xml:space="preserve"> </v>
      </c>
      <c r="BB30" s="67" t="str">
        <f>IF(BA30=" "," ",(BA30-2*$AI30))</f>
        <v xml:space="preserve"> </v>
      </c>
      <c r="BC30" s="67"/>
      <c r="BD30" s="67"/>
      <c r="BE30" s="71">
        <f>S30</f>
        <v>121</v>
      </c>
      <c r="BF30" s="67">
        <f>IF(BE30=" "," ",(BE30-2*$AI30))</f>
        <v>103</v>
      </c>
      <c r="BG30" s="67"/>
      <c r="BH30" s="67"/>
      <c r="BI30" s="72" t="str">
        <f>T30</f>
        <v xml:space="preserve"> </v>
      </c>
      <c r="BJ30" s="67" t="str">
        <f>IF(BI30=" "," ",(BI30-2*$AI30))</f>
        <v xml:space="preserve"> </v>
      </c>
      <c r="BK30" s="67"/>
      <c r="BL30" s="67"/>
      <c r="BM30" s="72">
        <f>U30</f>
        <v>111</v>
      </c>
      <c r="BN30" s="67">
        <f>IF(BM30=" "," ",(BM30-2*$AI30))</f>
        <v>93</v>
      </c>
      <c r="BO30" s="67"/>
      <c r="BP30" s="67"/>
      <c r="BQ30" s="67" t="b">
        <f>V30</f>
        <v>0</v>
      </c>
      <c r="BR30" s="67">
        <f>IF(BQ30=" "," ",(BQ30-2*$AI30))</f>
        <v>-18</v>
      </c>
      <c r="BS30" s="67"/>
      <c r="BT30" s="67"/>
      <c r="BU30" s="67" t="b">
        <f>W30</f>
        <v>0</v>
      </c>
      <c r="BV30" s="67">
        <f>IF(BU30=" "," ",(BU30-2*$AI30))</f>
        <v>-18</v>
      </c>
      <c r="BW30" s="67"/>
      <c r="BX30" s="67"/>
      <c r="BY30" s="67" t="b">
        <f>X30</f>
        <v>0</v>
      </c>
      <c r="BZ30" s="67">
        <f>IF(BY30=" "," ",(BY30-2*$AI30))</f>
        <v>-18</v>
      </c>
      <c r="CA30" s="67"/>
      <c r="CB30" s="67"/>
      <c r="CC30" s="209" t="str">
        <f>IF(AK30="Senior",AK30,"...")</f>
        <v>...</v>
      </c>
      <c r="CD30" s="65">
        <f>L30</f>
        <v>3</v>
      </c>
      <c r="CE30" s="66" t="str">
        <f>M30</f>
        <v>X</v>
      </c>
      <c r="CF30" s="73">
        <f>AQ30*AO$4+AU30*AS$4+AY30*AW$4+BC30*BA$4+BG30*BE$4+BK30*BI$4+BO30*BM$4+BS30*BQ$4+BW30*BU$4+CA30*BY$4</f>
        <v>0</v>
      </c>
      <c r="CG30" s="156"/>
      <c r="CH30" s="1"/>
      <c r="DA30" s="19"/>
      <c r="DB30" s="19"/>
      <c r="DC30" s="67" t="s">
        <v>130</v>
      </c>
      <c r="DD30" s="67" t="s">
        <v>173</v>
      </c>
      <c r="DE30" s="67" t="s">
        <v>174</v>
      </c>
      <c r="DF30" s="67" t="s">
        <v>83</v>
      </c>
      <c r="DG30" s="67" t="s">
        <v>66</v>
      </c>
      <c r="DH30" s="75">
        <v>16884</v>
      </c>
      <c r="DI30" s="67">
        <v>12</v>
      </c>
      <c r="DJ30" s="67" t="s">
        <v>78</v>
      </c>
      <c r="DK30" s="76" t="s">
        <v>102</v>
      </c>
      <c r="DL30" s="67">
        <v>7</v>
      </c>
      <c r="DM30" s="77" t="s">
        <v>70</v>
      </c>
      <c r="DN30" s="67">
        <v>741</v>
      </c>
      <c r="DO30" s="67">
        <v>125</v>
      </c>
      <c r="DP30" s="67">
        <v>101</v>
      </c>
      <c r="DQ30" s="68"/>
      <c r="DR30" s="67"/>
      <c r="DS30" s="72">
        <v>127</v>
      </c>
      <c r="DT30" s="67">
        <v>103</v>
      </c>
      <c r="DU30" s="68"/>
      <c r="DV30" s="67"/>
      <c r="DW30" s="72">
        <v>125</v>
      </c>
      <c r="DX30" s="67">
        <v>101</v>
      </c>
      <c r="DY30" s="67"/>
      <c r="DZ30" s="67"/>
      <c r="EA30" s="67">
        <v>115</v>
      </c>
      <c r="EB30" s="67">
        <v>91</v>
      </c>
      <c r="EC30" s="67"/>
      <c r="ED30" s="67"/>
      <c r="EE30" s="71">
        <v>123</v>
      </c>
      <c r="EF30" s="67">
        <v>99</v>
      </c>
      <c r="EG30" s="67"/>
      <c r="EH30" s="67"/>
      <c r="EI30" s="72">
        <v>126</v>
      </c>
      <c r="EJ30" s="67">
        <v>102</v>
      </c>
      <c r="EK30" s="67"/>
      <c r="EL30" s="67"/>
      <c r="EM30" s="72">
        <v>135</v>
      </c>
      <c r="EN30" s="67">
        <v>111</v>
      </c>
      <c r="EO30" s="67"/>
      <c r="EP30" s="67"/>
      <c r="EQ30" s="67" t="b">
        <v>0</v>
      </c>
      <c r="ER30" s="67">
        <v>-24</v>
      </c>
      <c r="ES30" s="67"/>
      <c r="ET30" s="67"/>
      <c r="EU30" s="67" t="b">
        <v>0</v>
      </c>
      <c r="EV30" s="67">
        <v>-24</v>
      </c>
      <c r="EW30" s="67"/>
      <c r="EX30" s="67"/>
      <c r="EY30" s="67" t="b">
        <v>0</v>
      </c>
      <c r="EZ30" s="67">
        <v>-24</v>
      </c>
      <c r="FA30" s="67"/>
      <c r="FB30" s="67"/>
      <c r="FC30" s="76" t="s">
        <v>73</v>
      </c>
      <c r="FD30" s="67">
        <v>7</v>
      </c>
      <c r="FE30" s="77" t="s">
        <v>70</v>
      </c>
      <c r="FF30" s="68">
        <v>0</v>
      </c>
      <c r="FG30" s="83"/>
      <c r="FH30" s="65" t="str">
        <f t="shared" si="12"/>
        <v>SR</v>
      </c>
      <c r="FI30" s="65" t="str">
        <f t="shared" si="13"/>
        <v>F</v>
      </c>
      <c r="FJ30" s="65" t="str">
        <f>DG30</f>
        <v>01. PIE</v>
      </c>
      <c r="FK30" s="65">
        <f t="shared" si="14"/>
        <v>0</v>
      </c>
      <c r="FL30" s="79">
        <f t="shared" si="15"/>
        <v>44.25</v>
      </c>
      <c r="FM30" t="str">
        <f>IF(FJ30&lt;&gt;FJ31,FL30,"...")</f>
        <v>...</v>
      </c>
      <c r="FN30" t="str">
        <f>IF(FJ30&lt;&gt;FJ31,FJ30,"...")</f>
        <v>...</v>
      </c>
      <c r="FO30" t="str">
        <f t="shared" si="11"/>
        <v>01. PIE</v>
      </c>
    </row>
    <row r="31" spans="1:171" ht="13.8" hidden="1" x14ac:dyDescent="0.25">
      <c r="A31" t="s">
        <v>1152</v>
      </c>
      <c r="B31" s="215" t="s">
        <v>587</v>
      </c>
      <c r="C31" s="80" t="str">
        <f>IF($B31:$B31&gt;0,VLOOKUP($B31,'[1]PorEquipeHC 20aa_ddmmaaaa'!$EC$5:'[1]PorEquipeHC 20aa_ddmmaaaa'!$GS$1003,1,FALSE))</f>
        <v>587</v>
      </c>
      <c r="D31" s="209" t="str">
        <f>IF($B31:$B31&gt;0,VLOOKUP($B31,'[1]PorEquipeHC 20aa_ddmmaaaa'!$EC$5:'[1]PorEquipeHC 20aa_ddmmaaaa'!$GS$1003,2,FALSE))</f>
        <v>SHIMURA</v>
      </c>
      <c r="E31" s="209" t="str">
        <f>IF($B31:$B31&gt;0,VLOOKUP($B31,'[1]PorEquipeHC 20aa_ddmmaaaa'!$EC$5:'[1]PorEquipeHC 20aa_ddmmaaaa'!$GS$1003,3,FALSE))</f>
        <v>JUSCELINO</v>
      </c>
      <c r="F31" s="66" t="str">
        <f>IF($B31:$B31&gt;0,VLOOKUP($B31,'[1]PorEquipeHC 20aa_ddmmaaaa'!$EC$5:'[1]PorEquipeHC 20aa_ddmmaaaa'!$GS$1003,4,FALSE))</f>
        <v>M</v>
      </c>
      <c r="G31" s="65" t="str">
        <f>IF($B31:$B31&gt;0,VLOOKUP($B31,'[1]PorEquipeHC 20aa_ddmmaaaa'!$EC$5:'[1]PorEquipeHC 20aa_ddmmaaaa'!$GS$1003,5,FALSE))</f>
        <v>07. GSP</v>
      </c>
      <c r="H31" s="210">
        <f>IF($B31:$B31&gt;0,VLOOKUP($B31,'[1]PorEquipeHC 20aa_ddmmaaaa'!$EC$5:'[1]PorEquipeHC 20aa_ddmmaaaa'!$GS$1003,6,FALSE))</f>
        <v>20561</v>
      </c>
      <c r="I31" s="80">
        <f>IF($B31:$B31&gt;0,VLOOKUP($B31,'[1]PorEquipeHC 20aa_ddmmaaaa'!$EC$5:'[1]PorEquipeHC 20aa_ddmmaaaa'!$GS$1003,7,FALSE))</f>
        <v>9</v>
      </c>
      <c r="J31" s="209" t="str">
        <f>IF($B31:$B31&gt;0,VLOOKUP($B31,'[1]PorEquipeHC 20aa_ddmmaaaa'!$EC$5:'[1]PorEquipeHC 20aa_ddmmaaaa'!$GS$1003,8,FALSE))</f>
        <v>B</v>
      </c>
      <c r="K31" s="209" t="str">
        <f>IF($B31:$B31&gt;0,VLOOKUP($B31,'[1]PorEquipeHC 20aa_ddmmaaaa'!$EC$5:'[1]PorEquipeHC 20aa_ddmmaaaa'!$GS$1003,9,FALSE))</f>
        <v>NSR</v>
      </c>
      <c r="L31" s="80">
        <f>IF($B31:$B31&gt;0,VLOOKUP($B31,'[1]PorEquipeHC 20aa_ddmmaaaa'!$EC$5:'[1]PorEquipeHC 20aa_ddmmaaaa'!$GS$1003,45,FALSE))</f>
        <v>5</v>
      </c>
      <c r="M31" s="65" t="str">
        <f>IF($B31:$B31&gt;0,VLOOKUP($B31,'[1]PorEquipeHC 20aa_ddmmaaaa'!$EC$5:'[1]PorEquipeHC 20aa_ddmmaaaa'!$GS$1003,46,FALSE))</f>
        <v>X</v>
      </c>
      <c r="N31" s="80" t="e">
        <f>IF($B31:$B31&gt;0,VLOOKUP($B31,'[1]PorEquipeHC 20aa_ddmmaaaa'!$EC$5:'[1]PorEquipeHC 20aa_ddmmaaaa'!$GS$1003,64,FALSE))</f>
        <v>#NUM!</v>
      </c>
      <c r="O31" s="211">
        <f>IF($B31:$B31&gt;0,VLOOKUP($B31,'[1]PorEquipeHC 20aa_ddmmaaaa'!$EC$5:'[1]PorEquipeHC 20aa_ddmmaaaa'!$GS$1003,10,FALSE))</f>
        <v>117</v>
      </c>
      <c r="P31" s="211">
        <f>IF($B31:$B31&gt;0,VLOOKUP($B31,'[1]PorEquipeHC 20aa_ddmmaaaa'!$EC$5:'[1]PorEquipeHC 20aa_ddmmaaaa'!$GS$1003,11,FALSE))</f>
        <v>120</v>
      </c>
      <c r="Q31" s="211" t="str">
        <f>IF($B31:$B31&gt;0,VLOOKUP($B31,'[1]PorEquipeHC 20aa_ddmmaaaa'!$EC$5:'[1]PorEquipeHC 20aa_ddmmaaaa'!$GS$1003,12,FALSE))</f>
        <v xml:space="preserve"> </v>
      </c>
      <c r="R31" s="211" t="str">
        <f>IF($B31:$B31&gt;0,VLOOKUP($B31,'[1]PorEquipeHC 20aa_ddmmaaaa'!$EC$5:'[1]PorEquipeHC 20aa_ddmmaaaa'!$GS$1003,13,FALSE))</f>
        <v xml:space="preserve"> </v>
      </c>
      <c r="S31" s="211">
        <f>IF($B31:$B31&gt;0,VLOOKUP($B31,'[1]PorEquipeHC 20aa_ddmmaaaa'!$EC$5:'[1]PorEquipeHC 20aa_ddmmaaaa'!$GS$1003,14,FALSE))</f>
        <v>110</v>
      </c>
      <c r="T31" s="211">
        <f>IF($B31:$B31&gt;0,VLOOKUP($B31,'[1]PorEquipeHC 20aa_ddmmaaaa'!$EC$5:'[1]PorEquipeHC 20aa_ddmmaaaa'!$GS$1003,15,FALSE))</f>
        <v>127</v>
      </c>
      <c r="U31" s="211">
        <f>IF($B31:$B31&gt;0,VLOOKUP($B31,'[1]PorEquipeHC 20aa_ddmmaaaa'!$EC$5:'[1]PorEquipeHC 20aa_ddmmaaaa'!$GS$1003,16,FALSE))</f>
        <v>111</v>
      </c>
      <c r="V31" s="211" t="b">
        <f>IF($B31:$B31&gt;0,VLOOKUP($B31,'[1]PorEquipeHC 20aa_ddmmaaaa'!$EC$5:'[1]PorEquipeHC 20aa_ddmmaaaa'!$GS$1003,17,FALSE))</f>
        <v>0</v>
      </c>
      <c r="W31" s="211" t="b">
        <f>IF($B31:$B31&gt;0,VLOOKUP($B31,'[1]PorEquipeHC 20aa_ddmmaaaa'!$EC$5:'[1]PorEquipeHC 20aa_ddmmaaaa'!$GS$1003,18,FALSE))</f>
        <v>0</v>
      </c>
      <c r="X31" s="211" t="b">
        <f>IF($B31:$B31&gt;0,VLOOKUP($B31,'[1]PorEquipeHC 20aa_ddmmaaaa'!$EC$5:'[1]PorEquipeHC 20aa_ddmmaaaa'!$GS$1003,19,FALSE))</f>
        <v>0</v>
      </c>
      <c r="Y31" s="207"/>
      <c r="Z31" s="207"/>
      <c r="AA31" s="154"/>
      <c r="AB31" s="154"/>
      <c r="AC31" s="65" t="str">
        <f>C31</f>
        <v>587</v>
      </c>
      <c r="AD31" s="65" t="str">
        <f>D31</f>
        <v>SHIMURA</v>
      </c>
      <c r="AE31" s="65" t="str">
        <f>E31</f>
        <v>JUSCELINO</v>
      </c>
      <c r="AF31" s="65" t="str">
        <f>F31</f>
        <v>M</v>
      </c>
      <c r="AG31" s="65" t="str">
        <f>G31</f>
        <v>07. GSP</v>
      </c>
      <c r="AH31" s="208">
        <f>H31</f>
        <v>20561</v>
      </c>
      <c r="AI31">
        <f>I31</f>
        <v>9</v>
      </c>
      <c r="AJ31" t="str">
        <f>J31</f>
        <v>B</v>
      </c>
      <c r="AK31" s="209" t="str">
        <f>K31</f>
        <v>NSR</v>
      </c>
      <c r="AL31" s="65">
        <f>L31</f>
        <v>5</v>
      </c>
      <c r="AM31" s="66" t="str">
        <f>M31</f>
        <v>X</v>
      </c>
      <c r="AN31" s="65" t="e">
        <f>N31</f>
        <v>#NUM!</v>
      </c>
      <c r="AO31" s="65">
        <f>O31</f>
        <v>117</v>
      </c>
      <c r="AP31" s="67">
        <f>IF(AO31=" "," ",(AO31-2*$AI31))</f>
        <v>99</v>
      </c>
      <c r="AQ31" s="68"/>
      <c r="AR31" s="69"/>
      <c r="AS31" s="72">
        <f>P31</f>
        <v>120</v>
      </c>
      <c r="AT31" s="67">
        <f>IF(AS31=" "," ",(AS31-2*$AI31))</f>
        <v>102</v>
      </c>
      <c r="AU31" s="65"/>
      <c r="AV31" s="67"/>
      <c r="AW31" s="72" t="str">
        <f>Q31</f>
        <v xml:space="preserve"> </v>
      </c>
      <c r="AX31" s="67" t="str">
        <f>IF(AW31=" "," ",(AW31-2*$AI31))</f>
        <v xml:space="preserve"> </v>
      </c>
      <c r="AY31" s="67"/>
      <c r="AZ31" s="65"/>
      <c r="BA31" s="67" t="str">
        <f>R31</f>
        <v xml:space="preserve"> </v>
      </c>
      <c r="BB31" s="67" t="str">
        <f>IF(BA31=" "," ",(BA31-2*$AI31))</f>
        <v xml:space="preserve"> </v>
      </c>
      <c r="BC31" s="67"/>
      <c r="BD31" s="67"/>
      <c r="BE31" s="71">
        <f>S31</f>
        <v>110</v>
      </c>
      <c r="BF31" s="67">
        <f>IF(BE31=" "," ",(BE31-2*$AI31))</f>
        <v>92</v>
      </c>
      <c r="BG31" s="68">
        <v>5</v>
      </c>
      <c r="BH31" s="69" t="s">
        <v>72</v>
      </c>
      <c r="BI31" s="72">
        <f>T31</f>
        <v>127</v>
      </c>
      <c r="BJ31" s="67">
        <f>IF(BI31=" "," ",(BI31-2*$AI31))</f>
        <v>109</v>
      </c>
      <c r="BK31" s="67"/>
      <c r="BL31" s="67"/>
      <c r="BM31" s="72">
        <f>U31</f>
        <v>111</v>
      </c>
      <c r="BN31" s="67">
        <f>IF(BM31=" "," ",(BM31-2*$AI31))</f>
        <v>93</v>
      </c>
      <c r="BO31" s="67"/>
      <c r="BP31" s="67"/>
      <c r="BQ31" s="67" t="b">
        <f>V31</f>
        <v>0</v>
      </c>
      <c r="BR31" s="67">
        <f>IF(BQ31=" "," ",(BQ31-2*$AI31))</f>
        <v>-18</v>
      </c>
      <c r="BS31" s="67"/>
      <c r="BT31" s="67"/>
      <c r="BU31" s="67" t="b">
        <f>W31</f>
        <v>0</v>
      </c>
      <c r="BV31" s="67">
        <f>IF(BU31=" "," ",(BU31-2*$AI31))</f>
        <v>-18</v>
      </c>
      <c r="BW31" s="67"/>
      <c r="BX31" s="67"/>
      <c r="BY31" s="67" t="b">
        <f>X31</f>
        <v>0</v>
      </c>
      <c r="BZ31" s="67">
        <f>IF(BY31=" "," ",(BY31-2*$AI31))</f>
        <v>-18</v>
      </c>
      <c r="CA31" s="67"/>
      <c r="CB31" s="67"/>
      <c r="CC31" s="209" t="str">
        <f>IF(AK31="Senior",AK31,"...")</f>
        <v>...</v>
      </c>
      <c r="CD31" s="65">
        <f>L31</f>
        <v>5</v>
      </c>
      <c r="CE31" s="66" t="str">
        <f>M31</f>
        <v>X</v>
      </c>
      <c r="CF31" s="73">
        <f>AQ31*AO$4+AU31*AS$4+AY31*AW$4+BC31*BA$4+BG31*BE$4+BK31*BI$4+BO31*BM$4+BS31*BQ$4+BW31*BU$4+CA31*BY$4</f>
        <v>5</v>
      </c>
      <c r="CG31" s="156"/>
      <c r="CH31" s="1"/>
      <c r="DA31" s="19"/>
      <c r="DB31" s="19"/>
      <c r="DC31" s="67" t="s">
        <v>176</v>
      </c>
      <c r="DD31" s="67" t="s">
        <v>171</v>
      </c>
      <c r="DE31" s="67" t="s">
        <v>177</v>
      </c>
      <c r="DF31" s="67" t="s">
        <v>83</v>
      </c>
      <c r="DG31" s="67" t="s">
        <v>66</v>
      </c>
      <c r="DH31" s="75">
        <v>17648</v>
      </c>
      <c r="DI31" s="67">
        <v>12</v>
      </c>
      <c r="DJ31" s="67" t="s">
        <v>78</v>
      </c>
      <c r="DK31" s="76" t="s">
        <v>102</v>
      </c>
      <c r="DL31" s="67">
        <v>0</v>
      </c>
      <c r="DM31" s="77" t="s">
        <v>70</v>
      </c>
      <c r="DN31" s="67" t="e">
        <v>#NUM!</v>
      </c>
      <c r="DO31" s="67" t="s">
        <v>79</v>
      </c>
      <c r="DP31" s="67" t="s">
        <v>79</v>
      </c>
      <c r="DQ31" s="68"/>
      <c r="DR31" s="67"/>
      <c r="DS31" s="72" t="s">
        <v>79</v>
      </c>
      <c r="DT31" s="67" t="s">
        <v>79</v>
      </c>
      <c r="DU31" s="68"/>
      <c r="DV31" s="67"/>
      <c r="DW31" s="72" t="s">
        <v>79</v>
      </c>
      <c r="DX31" s="67" t="s">
        <v>79</v>
      </c>
      <c r="DY31" s="67"/>
      <c r="DZ31" s="67"/>
      <c r="EA31" s="67" t="s">
        <v>79</v>
      </c>
      <c r="EB31" s="67" t="s">
        <v>79</v>
      </c>
      <c r="EC31" s="67"/>
      <c r="ED31" s="67"/>
      <c r="EE31" s="71" t="s">
        <v>79</v>
      </c>
      <c r="EF31" s="67" t="s">
        <v>79</v>
      </c>
      <c r="EG31" s="67"/>
      <c r="EH31" s="67"/>
      <c r="EI31" s="72" t="s">
        <v>79</v>
      </c>
      <c r="EJ31" s="67" t="s">
        <v>79</v>
      </c>
      <c r="EK31" s="67"/>
      <c r="EL31" s="67"/>
      <c r="EM31" s="72" t="s">
        <v>79</v>
      </c>
      <c r="EN31" s="67" t="s">
        <v>79</v>
      </c>
      <c r="EO31" s="67"/>
      <c r="EP31" s="67"/>
      <c r="EQ31" s="67" t="b">
        <v>0</v>
      </c>
      <c r="ER31" s="67">
        <v>-24</v>
      </c>
      <c r="ES31" s="67"/>
      <c r="ET31" s="67"/>
      <c r="EU31" s="67" t="b">
        <v>0</v>
      </c>
      <c r="EV31" s="67">
        <v>-24</v>
      </c>
      <c r="EW31" s="67"/>
      <c r="EX31" s="67"/>
      <c r="EY31" s="67" t="b">
        <v>0</v>
      </c>
      <c r="EZ31" s="67">
        <v>-24</v>
      </c>
      <c r="FA31" s="67"/>
      <c r="FB31" s="67"/>
      <c r="FC31" s="76" t="s">
        <v>73</v>
      </c>
      <c r="FD31" s="67">
        <v>0</v>
      </c>
      <c r="FE31" s="77" t="s">
        <v>70</v>
      </c>
      <c r="FF31" s="68">
        <v>0</v>
      </c>
      <c r="FG31" s="83"/>
      <c r="FH31" s="65" t="str">
        <f t="shared" si="12"/>
        <v>SR</v>
      </c>
      <c r="FI31" s="65" t="str">
        <f t="shared" si="13"/>
        <v>F</v>
      </c>
      <c r="FJ31" s="65" t="str">
        <f>DG31</f>
        <v>01. PIE</v>
      </c>
      <c r="FK31" s="65">
        <f t="shared" si="14"/>
        <v>0</v>
      </c>
      <c r="FL31" s="79">
        <f t="shared" si="15"/>
        <v>44.25</v>
      </c>
      <c r="FM31" t="str">
        <f>IF(FJ31&lt;&gt;FJ32,FL31,"...")</f>
        <v>...</v>
      </c>
      <c r="FN31" t="str">
        <f>IF(FJ31&lt;&gt;FJ32,FJ31,"...")</f>
        <v>...</v>
      </c>
      <c r="FO31" t="str">
        <f t="shared" si="11"/>
        <v>01. PIE</v>
      </c>
    </row>
    <row r="32" spans="1:171" ht="13.8" hidden="1" x14ac:dyDescent="0.25">
      <c r="A32" t="s">
        <v>1152</v>
      </c>
      <c r="B32" t="s">
        <v>186</v>
      </c>
      <c r="C32" s="80" t="str">
        <f>IF($B32:$B32&gt;0,VLOOKUP($B32,'[1]PorEquipeHC 20aa_ddmmaaaa'!$EC$5:'[1]PorEquipeHC 20aa_ddmmaaaa'!$GS$1003,1,FALSE))</f>
        <v>735</v>
      </c>
      <c r="D32" s="209" t="str">
        <f>IF($B32:$B32&gt;0,VLOOKUP($B32,'[1]PorEquipeHC 20aa_ddmmaaaa'!$EC$5:'[1]PorEquipeHC 20aa_ddmmaaaa'!$GS$1003,2,FALSE))</f>
        <v>BARBOSA DE LIMA</v>
      </c>
      <c r="E32" s="209" t="str">
        <f>IF($B32:$B32&gt;0,VLOOKUP($B32,'[1]PorEquipeHC 20aa_ddmmaaaa'!$EC$5:'[1]PorEquipeHC 20aa_ddmmaaaa'!$GS$1003,3,FALSE))</f>
        <v>JOSE HILTON</v>
      </c>
      <c r="F32" s="66" t="str">
        <f>IF($B32:$B32&gt;0,VLOOKUP($B32,'[1]PorEquipeHC 20aa_ddmmaaaa'!$EC$5:'[1]PorEquipeHC 20aa_ddmmaaaa'!$GS$1003,4,FALSE))</f>
        <v>M</v>
      </c>
      <c r="G32" s="65" t="str">
        <f>IF($B32:$B32&gt;0,VLOOKUP($B32,'[1]PorEquipeHC 20aa_ddmmaaaa'!$EC$5:'[1]PorEquipeHC 20aa_ddmmaaaa'!$GS$1003,5,FALSE))</f>
        <v>18. SOR</v>
      </c>
      <c r="H32" s="210">
        <f>IF($B32:$B32&gt;0,VLOOKUP($B32,'[1]PorEquipeHC 20aa_ddmmaaaa'!$EC$5:'[1]PorEquipeHC 20aa_ddmmaaaa'!$GS$1003,6,FALSE))</f>
        <v>24988</v>
      </c>
      <c r="I32" s="80">
        <f>IF($B32:$B32&gt;0,VLOOKUP($B32,'[1]PorEquipeHC 20aa_ddmmaaaa'!$EC$5:'[1]PorEquipeHC 20aa_ddmmaaaa'!$GS$1003,7,FALSE))</f>
        <v>12</v>
      </c>
      <c r="J32" s="209" t="str">
        <f>IF($B32:$B32&gt;0,VLOOKUP($B32,'[1]PorEquipeHC 20aa_ddmmaaaa'!$EC$5:'[1]PorEquipeHC 20aa_ddmmaaaa'!$GS$1003,8,FALSE))</f>
        <v>C</v>
      </c>
      <c r="K32" s="209" t="str">
        <f>IF($B32:$B32&gt;0,VLOOKUP($B32,'[1]PorEquipeHC 20aa_ddmmaaaa'!$EC$5:'[1]PorEquipeHC 20aa_ddmmaaaa'!$GS$1003,9,FALSE))</f>
        <v>NSR</v>
      </c>
      <c r="L32" s="80">
        <f>IF($B32:$B32&gt;0,VLOOKUP($B32,'[1]PorEquipeHC 20aa_ddmmaaaa'!$EC$5:'[1]PorEquipeHC 20aa_ddmmaaaa'!$GS$1003,45,FALSE))</f>
        <v>7</v>
      </c>
      <c r="M32" s="65" t="str">
        <f>IF($B32:$B32&gt;0,VLOOKUP($B32,'[1]PorEquipeHC 20aa_ddmmaaaa'!$EC$5:'[1]PorEquipeHC 20aa_ddmmaaaa'!$GS$1003,46,FALSE))</f>
        <v>X</v>
      </c>
      <c r="N32" s="80">
        <f>IF($B32:$B32&gt;0,VLOOKUP($B32,'[1]PorEquipeHC 20aa_ddmmaaaa'!$EC$5:'[1]PorEquipeHC 20aa_ddmmaaaa'!$GS$1003,64,FALSE))</f>
        <v>729</v>
      </c>
      <c r="O32" s="211">
        <f>IF($B32:$B32&gt;0,VLOOKUP($B32,'[1]PorEquipeHC 20aa_ddmmaaaa'!$EC$5:'[1]PorEquipeHC 20aa_ddmmaaaa'!$GS$1003,10,FALSE))</f>
        <v>124</v>
      </c>
      <c r="P32" s="211">
        <f>IF($B32:$B32&gt;0,VLOOKUP($B32,'[1]PorEquipeHC 20aa_ddmmaaaa'!$EC$5:'[1]PorEquipeHC 20aa_ddmmaaaa'!$GS$1003,11,FALSE))</f>
        <v>137</v>
      </c>
      <c r="Q32" s="211">
        <f>IF($B32:$B32&gt;0,VLOOKUP($B32,'[1]PorEquipeHC 20aa_ddmmaaaa'!$EC$5:'[1]PorEquipeHC 20aa_ddmmaaaa'!$GS$1003,12,FALSE))</f>
        <v>117</v>
      </c>
      <c r="R32" s="211">
        <f>IF($B32:$B32&gt;0,VLOOKUP($B32,'[1]PorEquipeHC 20aa_ddmmaaaa'!$EC$5:'[1]PorEquipeHC 20aa_ddmmaaaa'!$GS$1003,13,FALSE))</f>
        <v>118</v>
      </c>
      <c r="S32" s="211">
        <f>IF($B32:$B32&gt;0,VLOOKUP($B32,'[1]PorEquipeHC 20aa_ddmmaaaa'!$EC$5:'[1]PorEquipeHC 20aa_ddmmaaaa'!$GS$1003,14,FALSE))</f>
        <v>125</v>
      </c>
      <c r="T32" s="211">
        <f>IF($B32:$B32&gt;0,VLOOKUP($B32,'[1]PorEquipeHC 20aa_ddmmaaaa'!$EC$5:'[1]PorEquipeHC 20aa_ddmmaaaa'!$GS$1003,15,FALSE))</f>
        <v>128</v>
      </c>
      <c r="U32" s="211">
        <f>IF($B32:$B32&gt;0,VLOOKUP($B32,'[1]PorEquipeHC 20aa_ddmmaaaa'!$EC$5:'[1]PorEquipeHC 20aa_ddmmaaaa'!$GS$1003,16,FALSE))</f>
        <v>117</v>
      </c>
      <c r="V32" s="211" t="b">
        <f>IF($B32:$B32&gt;0,VLOOKUP($B32,'[1]PorEquipeHC 20aa_ddmmaaaa'!$EC$5:'[1]PorEquipeHC 20aa_ddmmaaaa'!$GS$1003,17,FALSE))</f>
        <v>0</v>
      </c>
      <c r="W32" s="211" t="b">
        <f>IF($B32:$B32&gt;0,VLOOKUP($B32,'[1]PorEquipeHC 20aa_ddmmaaaa'!$EC$5:'[1]PorEquipeHC 20aa_ddmmaaaa'!$GS$1003,18,FALSE))</f>
        <v>0</v>
      </c>
      <c r="X32" s="211" t="b">
        <f>IF($B32:$B32&gt;0,VLOOKUP($B32,'[1]PorEquipeHC 20aa_ddmmaaaa'!$EC$5:'[1]PorEquipeHC 20aa_ddmmaaaa'!$GS$1003,19,FALSE))</f>
        <v>0</v>
      </c>
      <c r="AA32" s="154"/>
      <c r="AB32" s="154"/>
      <c r="AC32" s="65" t="str">
        <f>C32</f>
        <v>735</v>
      </c>
      <c r="AD32" s="65" t="str">
        <f>D32</f>
        <v>BARBOSA DE LIMA</v>
      </c>
      <c r="AE32" s="65" t="str">
        <f>E32</f>
        <v>JOSE HILTON</v>
      </c>
      <c r="AF32" s="65" t="str">
        <f>F32</f>
        <v>M</v>
      </c>
      <c r="AG32" s="65" t="str">
        <f>G32</f>
        <v>18. SOR</v>
      </c>
      <c r="AH32" s="208">
        <f>H32</f>
        <v>24988</v>
      </c>
      <c r="AI32">
        <f>I32</f>
        <v>12</v>
      </c>
      <c r="AJ32" t="str">
        <f>J32</f>
        <v>C</v>
      </c>
      <c r="AK32" s="209" t="str">
        <f>K32</f>
        <v>NSR</v>
      </c>
      <c r="AL32" s="65">
        <f>L32</f>
        <v>7</v>
      </c>
      <c r="AM32" s="66" t="str">
        <f>M32</f>
        <v>X</v>
      </c>
      <c r="AN32" s="65">
        <f>N32</f>
        <v>729</v>
      </c>
      <c r="AO32" s="65">
        <f>O32</f>
        <v>124</v>
      </c>
      <c r="AP32" s="67">
        <f>IF(AO32=" "," ",(AO32-2*$AI32))</f>
        <v>100</v>
      </c>
      <c r="AQ32" s="68"/>
      <c r="AR32" s="69"/>
      <c r="AS32" s="72">
        <f>P32</f>
        <v>137</v>
      </c>
      <c r="AT32" s="67">
        <f>IF(AS32=" "," ",(AS32-2*$AI32))</f>
        <v>113</v>
      </c>
      <c r="AU32" s="65"/>
      <c r="AV32" s="67"/>
      <c r="AW32" s="72">
        <f>Q32</f>
        <v>117</v>
      </c>
      <c r="AX32" s="67">
        <f>IF(AW32=" "," ",(AW32-2*$AI32))</f>
        <v>93</v>
      </c>
      <c r="AY32" s="68">
        <v>0.5</v>
      </c>
      <c r="AZ32" s="69" t="s">
        <v>113</v>
      </c>
      <c r="BA32" s="67">
        <f>R32</f>
        <v>118</v>
      </c>
      <c r="BB32" s="67">
        <f>IF(BA32=" "," ",(BA32-2*$AI32))</f>
        <v>94</v>
      </c>
      <c r="BC32" s="67"/>
      <c r="BD32" s="67"/>
      <c r="BE32" s="71">
        <f>S32</f>
        <v>125</v>
      </c>
      <c r="BF32" s="67">
        <f>IF(BE32=" "," ",(BE32-2*$AI32))</f>
        <v>101</v>
      </c>
      <c r="BG32" s="67"/>
      <c r="BH32" s="67"/>
      <c r="BI32" s="72">
        <f>T32</f>
        <v>128</v>
      </c>
      <c r="BJ32" s="67">
        <f>IF(BI32=" "," ",(BI32-2*$AI32))</f>
        <v>104</v>
      </c>
      <c r="BK32" s="67"/>
      <c r="BL32" s="67"/>
      <c r="BM32" s="72">
        <f>U32</f>
        <v>117</v>
      </c>
      <c r="BN32" s="67">
        <f>IF(BM32=" "," ",(BM32-2*$AI32))</f>
        <v>93</v>
      </c>
      <c r="BO32" s="67"/>
      <c r="BP32" s="67"/>
      <c r="BQ32" s="67" t="b">
        <f>V32</f>
        <v>0</v>
      </c>
      <c r="BR32" s="67">
        <f>IF(BQ32=" "," ",(BQ32-2*$AI32))</f>
        <v>-24</v>
      </c>
      <c r="BS32" s="67"/>
      <c r="BT32" s="67"/>
      <c r="BU32" s="67" t="b">
        <f>W32</f>
        <v>0</v>
      </c>
      <c r="BV32" s="67">
        <f>IF(BU32=" "," ",(BU32-2*$AI32))</f>
        <v>-24</v>
      </c>
      <c r="BW32" s="67"/>
      <c r="BX32" s="67"/>
      <c r="BY32" s="67" t="b">
        <f>X32</f>
        <v>0</v>
      </c>
      <c r="BZ32" s="67">
        <f>IF(BY32=" "," ",(BY32-2*$AI32))</f>
        <v>-24</v>
      </c>
      <c r="CA32" s="67"/>
      <c r="CB32" s="67"/>
      <c r="CC32" s="209" t="str">
        <f>IF(AK32="Senior",AK32,"...")</f>
        <v>...</v>
      </c>
      <c r="CD32" s="65">
        <f>L32</f>
        <v>7</v>
      </c>
      <c r="CE32" s="66" t="str">
        <f>M32</f>
        <v>X</v>
      </c>
      <c r="CF32" s="73">
        <f>AQ32*AO$4+AU32*AS$4+AY32*AW$4+BC32*BA$4+BG32*BE$4+BK32*BI$4+BO32*BM$4+BS32*BQ$4+BW32*BU$4+CA32*BY$4</f>
        <v>0.5</v>
      </c>
      <c r="CG32" s="156"/>
      <c r="CH32" s="1"/>
      <c r="DA32" s="19"/>
      <c r="DB32" s="19"/>
      <c r="DC32" s="67">
        <v>694</v>
      </c>
      <c r="DD32" s="67" t="s">
        <v>1135</v>
      </c>
      <c r="DE32" s="67" t="s">
        <v>1136</v>
      </c>
      <c r="DF32" s="67" t="s">
        <v>65</v>
      </c>
      <c r="DG32" s="67" t="s">
        <v>66</v>
      </c>
      <c r="DH32" s="75">
        <v>18652</v>
      </c>
      <c r="DI32" s="67">
        <v>12</v>
      </c>
      <c r="DJ32" s="67" t="s">
        <v>78</v>
      </c>
      <c r="DK32" s="76" t="s">
        <v>102</v>
      </c>
      <c r="DL32" s="67">
        <v>0</v>
      </c>
      <c r="DM32" s="77" t="s">
        <v>70</v>
      </c>
      <c r="DN32" s="67" t="e">
        <v>#NUM!</v>
      </c>
      <c r="DO32" s="67" t="s">
        <v>79</v>
      </c>
      <c r="DP32" s="67" t="s">
        <v>79</v>
      </c>
      <c r="DQ32" s="68"/>
      <c r="DR32" s="69"/>
      <c r="DS32" s="72" t="s">
        <v>79</v>
      </c>
      <c r="DT32" s="67" t="s">
        <v>79</v>
      </c>
      <c r="DU32" s="68"/>
      <c r="DV32" s="67"/>
      <c r="DW32" s="72" t="s">
        <v>79</v>
      </c>
      <c r="DX32" s="67" t="s">
        <v>79</v>
      </c>
      <c r="DY32" s="68"/>
      <c r="DZ32" s="67"/>
      <c r="EA32" s="67" t="s">
        <v>79</v>
      </c>
      <c r="EB32" s="67" t="s">
        <v>79</v>
      </c>
      <c r="EC32" s="68"/>
      <c r="ED32" s="69"/>
      <c r="EE32" s="71" t="s">
        <v>79</v>
      </c>
      <c r="EF32" s="67" t="s">
        <v>79</v>
      </c>
      <c r="EG32" s="67"/>
      <c r="EH32" s="67"/>
      <c r="EI32" s="72" t="s">
        <v>79</v>
      </c>
      <c r="EJ32" s="67" t="s">
        <v>79</v>
      </c>
      <c r="EK32" s="68"/>
      <c r="EL32" s="69"/>
      <c r="EM32" s="72" t="s">
        <v>79</v>
      </c>
      <c r="EN32" s="67" t="s">
        <v>79</v>
      </c>
      <c r="EO32" s="67"/>
      <c r="EP32" s="67"/>
      <c r="EQ32" s="67" t="b">
        <v>0</v>
      </c>
      <c r="ER32" s="67">
        <v>-24</v>
      </c>
      <c r="ES32" s="68"/>
      <c r="ET32" s="69"/>
      <c r="EU32" s="67" t="b">
        <v>0</v>
      </c>
      <c r="EV32" s="67">
        <v>-24</v>
      </c>
      <c r="EW32" s="67"/>
      <c r="EX32" s="67"/>
      <c r="EY32" s="67" t="b">
        <v>0</v>
      </c>
      <c r="EZ32" s="67">
        <v>-24</v>
      </c>
      <c r="FA32" s="67"/>
      <c r="FB32" s="67"/>
      <c r="FC32" s="76" t="s">
        <v>73</v>
      </c>
      <c r="FD32" s="67">
        <v>0</v>
      </c>
      <c r="FE32" s="77" t="s">
        <v>70</v>
      </c>
      <c r="FF32" s="68">
        <v>0</v>
      </c>
      <c r="FG32" s="83"/>
      <c r="FH32" s="65" t="str">
        <f t="shared" si="12"/>
        <v>SR</v>
      </c>
      <c r="FI32" s="65" t="str">
        <f t="shared" si="13"/>
        <v>M</v>
      </c>
      <c r="FJ32" s="65" t="str">
        <f t="shared" si="13"/>
        <v>01. PIE</v>
      </c>
      <c r="FK32" s="65">
        <f t="shared" si="14"/>
        <v>0</v>
      </c>
      <c r="FL32" s="79">
        <f t="shared" si="15"/>
        <v>44.25</v>
      </c>
      <c r="FM32" t="str">
        <f t="shared" ref="FM32:FM95" si="17">IF(FJ32&lt;&gt;FJ33,FL32,"...")</f>
        <v>...</v>
      </c>
      <c r="FN32" t="str">
        <f t="shared" si="10"/>
        <v>...</v>
      </c>
      <c r="FO32" t="str">
        <f t="shared" si="11"/>
        <v>01. PIE</v>
      </c>
    </row>
    <row r="33" spans="1:171" ht="13.8" hidden="1" x14ac:dyDescent="0.25">
      <c r="A33" t="s">
        <v>1152</v>
      </c>
      <c r="B33" s="201" t="s">
        <v>506</v>
      </c>
      <c r="C33" s="80" t="str">
        <f>IF($B33:$B33&gt;0,VLOOKUP($B33,'[1]PorEquipeHC 20aa_ddmmaaaa'!$EC$5:'[1]PorEquipeHC 20aa_ddmmaaaa'!$GS$1003,1,FALSE))</f>
        <v>818</v>
      </c>
      <c r="D33" s="209" t="str">
        <f>IF($B33:$B33&gt;0,VLOOKUP($B33,'[1]PorEquipeHC 20aa_ddmmaaaa'!$EC$5:'[1]PorEquipeHC 20aa_ddmmaaaa'!$GS$1003,2,FALSE))</f>
        <v>SIQUEIRA</v>
      </c>
      <c r="E33" s="209" t="str">
        <f>IF($B33:$B33&gt;0,VLOOKUP($B33,'[1]PorEquipeHC 20aa_ddmmaaaa'!$EC$5:'[1]PorEquipeHC 20aa_ddmmaaaa'!$GS$1003,3,FALSE))</f>
        <v>LICIO ALVES</v>
      </c>
      <c r="F33" s="66" t="str">
        <f>IF($B33:$B33&gt;0,VLOOKUP($B33,'[1]PorEquipeHC 20aa_ddmmaaaa'!$EC$5:'[1]PorEquipeHC 20aa_ddmmaaaa'!$GS$1003,4,FALSE))</f>
        <v>M</v>
      </c>
      <c r="G33" s="65" t="str">
        <f>IF($B33:$B33&gt;0,VLOOKUP($B33,'[1]PorEquipeHC 20aa_ddmmaaaa'!$EC$5:'[1]PorEquipeHC 20aa_ddmmaaaa'!$GS$1003,5,FALSE))</f>
        <v>07. GSP</v>
      </c>
      <c r="H33" s="210">
        <f>IF($B33:$B33&gt;0,VLOOKUP($B33,'[1]PorEquipeHC 20aa_ddmmaaaa'!$EC$5:'[1]PorEquipeHC 20aa_ddmmaaaa'!$GS$1003,6,FALSE))</f>
        <v>24990</v>
      </c>
      <c r="I33" s="80">
        <f>IF($B33:$B33&gt;0,VLOOKUP($B33,'[1]PorEquipeHC 20aa_ddmmaaaa'!$EC$5:'[1]PorEquipeHC 20aa_ddmmaaaa'!$GS$1003,7,FALSE))</f>
        <v>2</v>
      </c>
      <c r="J33" s="209" t="str">
        <f>IF($B33:$B33&gt;0,VLOOKUP($B33,'[1]PorEquipeHC 20aa_ddmmaaaa'!$EC$5:'[1]PorEquipeHC 20aa_ddmmaaaa'!$GS$1003,8,FALSE))</f>
        <v>EX</v>
      </c>
      <c r="K33" s="209" t="str">
        <f>IF($B33:$B33&gt;0,VLOOKUP($B33,'[1]PorEquipeHC 20aa_ddmmaaaa'!$EC$5:'[1]PorEquipeHC 20aa_ddmmaaaa'!$GS$1003,9,FALSE))</f>
        <v>NSR</v>
      </c>
      <c r="L33" s="80">
        <f>IF($B33:$B33&gt;0,VLOOKUP($B33,'[1]PorEquipeHC 20aa_ddmmaaaa'!$EC$5:'[1]PorEquipeHC 20aa_ddmmaaaa'!$GS$1003,45,FALSE))</f>
        <v>1</v>
      </c>
      <c r="M33" s="65" t="str">
        <f>IF($B33:$B33&gt;0,VLOOKUP($B33,'[1]PorEquipeHC 20aa_ddmmaaaa'!$EC$5:'[1]PorEquipeHC 20aa_ddmmaaaa'!$GS$1003,46,FALSE))</f>
        <v>X</v>
      </c>
      <c r="N33" s="80" t="e">
        <f>IF($B33:$B33&gt;0,VLOOKUP($B33,'[1]PorEquipeHC 20aa_ddmmaaaa'!$EC$5:'[1]PorEquipeHC 20aa_ddmmaaaa'!$GS$1003,64,FALSE))</f>
        <v>#NUM!</v>
      </c>
      <c r="O33" s="211" t="str">
        <f>IF($B33:$B33&gt;0,VLOOKUP($B33,'[1]PorEquipeHC 20aa_ddmmaaaa'!$EC$5:'[1]PorEquipeHC 20aa_ddmmaaaa'!$GS$1003,10,FALSE))</f>
        <v xml:space="preserve"> </v>
      </c>
      <c r="P33" s="211" t="str">
        <f>IF($B33:$B33&gt;0,VLOOKUP($B33,'[1]PorEquipeHC 20aa_ddmmaaaa'!$EC$5:'[1]PorEquipeHC 20aa_ddmmaaaa'!$GS$1003,11,FALSE))</f>
        <v xml:space="preserve"> </v>
      </c>
      <c r="Q33" s="211" t="str">
        <f>IF($B33:$B33&gt;0,VLOOKUP($B33,'[1]PorEquipeHC 20aa_ddmmaaaa'!$EC$5:'[1]PorEquipeHC 20aa_ddmmaaaa'!$GS$1003,12,FALSE))</f>
        <v xml:space="preserve"> </v>
      </c>
      <c r="R33" s="211" t="str">
        <f>IF($B33:$B33&gt;0,VLOOKUP($B33,'[1]PorEquipeHC 20aa_ddmmaaaa'!$EC$5:'[1]PorEquipeHC 20aa_ddmmaaaa'!$GS$1003,13,FALSE))</f>
        <v xml:space="preserve"> </v>
      </c>
      <c r="S33" s="211" t="str">
        <f>IF($B33:$B33&gt;0,VLOOKUP($B33,'[1]PorEquipeHC 20aa_ddmmaaaa'!$EC$5:'[1]PorEquipeHC 20aa_ddmmaaaa'!$GS$1003,14,FALSE))</f>
        <v xml:space="preserve"> </v>
      </c>
      <c r="T33" s="211" t="str">
        <f>IF($B33:$B33&gt;0,VLOOKUP($B33,'[1]PorEquipeHC 20aa_ddmmaaaa'!$EC$5:'[1]PorEquipeHC 20aa_ddmmaaaa'!$GS$1003,15,FALSE))</f>
        <v xml:space="preserve"> </v>
      </c>
      <c r="U33" s="211">
        <f>IF($B33:$B33&gt;0,VLOOKUP($B33,'[1]PorEquipeHC 20aa_ddmmaaaa'!$EC$5:'[1]PorEquipeHC 20aa_ddmmaaaa'!$GS$1003,16,FALSE))</f>
        <v>98</v>
      </c>
      <c r="V33" s="211" t="b">
        <f>IF($B33:$B33&gt;0,VLOOKUP($B33,'[1]PorEquipeHC 20aa_ddmmaaaa'!$EC$5:'[1]PorEquipeHC 20aa_ddmmaaaa'!$GS$1003,17,FALSE))</f>
        <v>0</v>
      </c>
      <c r="W33" s="211" t="b">
        <f>IF($B33:$B33&gt;0,VLOOKUP($B33,'[1]PorEquipeHC 20aa_ddmmaaaa'!$EC$5:'[1]PorEquipeHC 20aa_ddmmaaaa'!$GS$1003,18,FALSE))</f>
        <v>0</v>
      </c>
      <c r="X33" s="211" t="b">
        <f>IF($B33:$B33&gt;0,VLOOKUP($B33,'[1]PorEquipeHC 20aa_ddmmaaaa'!$EC$5:'[1]PorEquipeHC 20aa_ddmmaaaa'!$GS$1003,19,FALSE))</f>
        <v>0</v>
      </c>
      <c r="Y33" s="207"/>
      <c r="Z33" s="207"/>
      <c r="AA33" s="154"/>
      <c r="AB33" s="154"/>
      <c r="AC33" s="65" t="str">
        <f>C33</f>
        <v>818</v>
      </c>
      <c r="AD33" s="65" t="str">
        <f>D33</f>
        <v>SIQUEIRA</v>
      </c>
      <c r="AE33" s="65" t="str">
        <f>E33</f>
        <v>LICIO ALVES</v>
      </c>
      <c r="AF33" s="65" t="str">
        <f>F33</f>
        <v>M</v>
      </c>
      <c r="AG33" s="65" t="str">
        <f>G33</f>
        <v>07. GSP</v>
      </c>
      <c r="AH33" s="208">
        <f>H33</f>
        <v>24990</v>
      </c>
      <c r="AI33">
        <f>I33</f>
        <v>2</v>
      </c>
      <c r="AJ33" t="str">
        <f>J33</f>
        <v>EX</v>
      </c>
      <c r="AK33" s="209" t="str">
        <f>K33</f>
        <v>NSR</v>
      </c>
      <c r="AL33" s="65">
        <f>L33</f>
        <v>1</v>
      </c>
      <c r="AM33" s="66" t="str">
        <f>M33</f>
        <v>X</v>
      </c>
      <c r="AN33" s="65" t="e">
        <f>N33</f>
        <v>#NUM!</v>
      </c>
      <c r="AO33" s="65" t="str">
        <f>O33</f>
        <v xml:space="preserve"> </v>
      </c>
      <c r="AP33" s="67" t="str">
        <f>IF(AO33=" "," ",(AO33-2*$AI33))</f>
        <v xml:space="preserve"> </v>
      </c>
      <c r="AQ33" s="68"/>
      <c r="AR33" s="69"/>
      <c r="AS33" s="72" t="str">
        <f>P33</f>
        <v xml:space="preserve"> </v>
      </c>
      <c r="AT33" s="67" t="str">
        <f>IF(AS33=" "," ",(AS33-2*$AI33))</f>
        <v xml:space="preserve"> </v>
      </c>
      <c r="AU33" s="65"/>
      <c r="AV33" s="67"/>
      <c r="AW33" s="72" t="str">
        <f>Q33</f>
        <v xml:space="preserve"> </v>
      </c>
      <c r="AX33" s="67" t="str">
        <f>IF(AW33=" "," ",(AW33-2*$AI33))</f>
        <v xml:space="preserve"> </v>
      </c>
      <c r="AY33" s="67"/>
      <c r="AZ33" s="65"/>
      <c r="BA33" s="67" t="str">
        <f>R33</f>
        <v xml:space="preserve"> </v>
      </c>
      <c r="BB33" s="67" t="str">
        <f>IF(BA33=" "," ",(BA33-2*$AI33))</f>
        <v xml:space="preserve"> </v>
      </c>
      <c r="BC33" s="67"/>
      <c r="BD33" s="67"/>
      <c r="BE33" s="71" t="str">
        <f>S33</f>
        <v xml:space="preserve"> </v>
      </c>
      <c r="BF33" s="67" t="str">
        <f>IF(BE33=" "," ",(BE33-2*$AI33))</f>
        <v xml:space="preserve"> </v>
      </c>
      <c r="BG33" s="67"/>
      <c r="BH33" s="67"/>
      <c r="BI33" s="72" t="str">
        <f>T33</f>
        <v xml:space="preserve"> </v>
      </c>
      <c r="BJ33" s="67" t="str">
        <f>IF(BI33=" "," ",(BI33-2*$AI33))</f>
        <v xml:space="preserve"> </v>
      </c>
      <c r="BK33" s="67"/>
      <c r="BL33" s="67"/>
      <c r="BM33" s="72">
        <f>U33</f>
        <v>98</v>
      </c>
      <c r="BN33" s="67">
        <f>IF(BM33=" "," ",(BM33-2*$AI33))</f>
        <v>94</v>
      </c>
      <c r="BO33" s="67"/>
      <c r="BP33" s="67"/>
      <c r="BQ33" s="67" t="b">
        <f>V33</f>
        <v>0</v>
      </c>
      <c r="BR33" s="67">
        <f>IF(BQ33=" "," ",(BQ33-2*$AI33))</f>
        <v>-4</v>
      </c>
      <c r="BS33" s="67"/>
      <c r="BT33" s="67"/>
      <c r="BU33" s="67" t="b">
        <f>W33</f>
        <v>0</v>
      </c>
      <c r="BV33" s="67">
        <f>IF(BU33=" "," ",(BU33-2*$AI33))</f>
        <v>-4</v>
      </c>
      <c r="BW33" s="67"/>
      <c r="BX33" s="67"/>
      <c r="BY33" s="67" t="b">
        <f>X33</f>
        <v>0</v>
      </c>
      <c r="BZ33" s="67">
        <f>IF(BY33=" "," ",(BY33-2*$AI33))</f>
        <v>-4</v>
      </c>
      <c r="CA33" s="67"/>
      <c r="CB33" s="67"/>
      <c r="CC33" s="209" t="str">
        <f>IF(AK33="Senior",AK33,"...")</f>
        <v>...</v>
      </c>
      <c r="CD33" s="65">
        <f>L33</f>
        <v>1</v>
      </c>
      <c r="CE33" s="66" t="str">
        <f>M33</f>
        <v>X</v>
      </c>
      <c r="CF33" s="73">
        <f>AQ33*AO$4+AU33*AS$4+AY33*AW$4+BC33*BA$4+BG33*BE$4+BK33*BI$4+BO33*BM$4+BS33*BQ$4+BW33*BU$4+CA33*BY$4</f>
        <v>0</v>
      </c>
      <c r="CG33" s="156"/>
      <c r="CH33" s="1"/>
      <c r="DA33" s="19"/>
      <c r="DB33" s="19"/>
      <c r="DC33" s="67" t="s">
        <v>179</v>
      </c>
      <c r="DD33" s="67" t="s">
        <v>180</v>
      </c>
      <c r="DE33" s="67" t="s">
        <v>181</v>
      </c>
      <c r="DF33" s="67" t="s">
        <v>83</v>
      </c>
      <c r="DG33" s="67" t="s">
        <v>66</v>
      </c>
      <c r="DH33" s="75">
        <v>18970</v>
      </c>
      <c r="DI33" s="67">
        <v>12</v>
      </c>
      <c r="DJ33" s="67" t="s">
        <v>78</v>
      </c>
      <c r="DK33" s="76" t="s">
        <v>102</v>
      </c>
      <c r="DL33" s="67">
        <v>5</v>
      </c>
      <c r="DM33" s="77" t="s">
        <v>70</v>
      </c>
      <c r="DN33" s="67" t="e">
        <v>#NUM!</v>
      </c>
      <c r="DO33" s="67">
        <v>128</v>
      </c>
      <c r="DP33" s="67">
        <v>104</v>
      </c>
      <c r="DQ33" s="68"/>
      <c r="DR33" s="67"/>
      <c r="DS33" s="72">
        <v>148</v>
      </c>
      <c r="DT33" s="67">
        <v>124</v>
      </c>
      <c r="DU33" s="68"/>
      <c r="DV33" s="67"/>
      <c r="DW33" s="72" t="s">
        <v>79</v>
      </c>
      <c r="DX33" s="67" t="s">
        <v>79</v>
      </c>
      <c r="DY33" s="68"/>
      <c r="DZ33" s="69"/>
      <c r="EA33" s="67">
        <v>120</v>
      </c>
      <c r="EB33" s="67">
        <v>96</v>
      </c>
      <c r="EC33" s="67"/>
      <c r="ED33" s="67"/>
      <c r="EE33" s="71" t="s">
        <v>79</v>
      </c>
      <c r="EF33" s="67" t="s">
        <v>79</v>
      </c>
      <c r="EG33" s="67"/>
      <c r="EH33" s="67"/>
      <c r="EI33" s="72">
        <v>125</v>
      </c>
      <c r="EJ33" s="67">
        <v>101</v>
      </c>
      <c r="EK33" s="68"/>
      <c r="EL33" s="69"/>
      <c r="EM33" s="72">
        <v>129</v>
      </c>
      <c r="EN33" s="67">
        <v>105</v>
      </c>
      <c r="EO33" s="68"/>
      <c r="EP33" s="69"/>
      <c r="EQ33" s="67" t="b">
        <v>0</v>
      </c>
      <c r="ER33" s="67">
        <v>-24</v>
      </c>
      <c r="ES33" s="67"/>
      <c r="ET33" s="67"/>
      <c r="EU33" s="67" t="b">
        <v>0</v>
      </c>
      <c r="EV33" s="67">
        <v>-24</v>
      </c>
      <c r="EW33" s="67"/>
      <c r="EX33" s="67"/>
      <c r="EY33" s="67" t="b">
        <v>0</v>
      </c>
      <c r="EZ33" s="67">
        <v>-24</v>
      </c>
      <c r="FA33" s="67"/>
      <c r="FB33" s="67"/>
      <c r="FC33" s="76" t="s">
        <v>73</v>
      </c>
      <c r="FD33" s="67">
        <v>5</v>
      </c>
      <c r="FE33" s="77" t="s">
        <v>70</v>
      </c>
      <c r="FF33" s="68">
        <v>0</v>
      </c>
      <c r="FG33" s="83"/>
      <c r="FH33" s="65" t="str">
        <f t="shared" si="12"/>
        <v>SR</v>
      </c>
      <c r="FI33" s="65" t="str">
        <f t="shared" si="13"/>
        <v>F</v>
      </c>
      <c r="FJ33" s="65" t="str">
        <f t="shared" si="13"/>
        <v>01. PIE</v>
      </c>
      <c r="FK33" s="65">
        <f t="shared" si="14"/>
        <v>0</v>
      </c>
      <c r="FL33" s="79">
        <f t="shared" si="15"/>
        <v>44.25</v>
      </c>
      <c r="FM33" t="str">
        <f t="shared" si="17"/>
        <v>...</v>
      </c>
      <c r="FN33" t="str">
        <f t="shared" si="10"/>
        <v>...</v>
      </c>
      <c r="FO33" t="str">
        <f t="shared" si="11"/>
        <v>01. PIE</v>
      </c>
    </row>
    <row r="34" spans="1:171" ht="13.8" hidden="1" x14ac:dyDescent="0.25">
      <c r="A34" t="s">
        <v>1153</v>
      </c>
      <c r="B34" s="201" t="s">
        <v>424</v>
      </c>
      <c r="C34" s="80" t="str">
        <f>IF($B34:$B34&gt;0,VLOOKUP($B34,'[1]PorEquipeHC 20aa_ddmmaaaa'!$EC$5:'[1]PorEquipeHC 20aa_ddmmaaaa'!$GS$1003,1,FALSE))</f>
        <v>619</v>
      </c>
      <c r="D34" s="209" t="str">
        <f>IF($B34:$B34&gt;0,VLOOKUP($B34,'[1]PorEquipeHC 20aa_ddmmaaaa'!$EC$5:'[1]PorEquipeHC 20aa_ddmmaaaa'!$GS$1003,2,FALSE))</f>
        <v>TOMABECHI</v>
      </c>
      <c r="E34" s="209" t="str">
        <f>IF($B34:$B34&gt;0,VLOOKUP($B34,'[1]PorEquipeHC 20aa_ddmmaaaa'!$EC$5:'[1]PorEquipeHC 20aa_ddmmaaaa'!$GS$1003,3,FALSE))</f>
        <v>SADAO</v>
      </c>
      <c r="F34" s="66" t="str">
        <f>IF($B34:$B34&gt;0,VLOOKUP($B34,'[1]PorEquipeHC 20aa_ddmmaaaa'!$EC$5:'[1]PorEquipeHC 20aa_ddmmaaaa'!$GS$1003,4,FALSE))</f>
        <v>M</v>
      </c>
      <c r="G34" s="65" t="str">
        <f>IF($B34:$B34&gt;0,VLOOKUP($B34,'[1]PorEquipeHC 20aa_ddmmaaaa'!$EC$5:'[1]PorEquipeHC 20aa_ddmmaaaa'!$GS$1003,5,FALSE))</f>
        <v>07. GSP</v>
      </c>
      <c r="H34" s="210">
        <f>IF($B34:$B34&gt;0,VLOOKUP($B34,'[1]PorEquipeHC 20aa_ddmmaaaa'!$EC$5:'[1]PorEquipeHC 20aa_ddmmaaaa'!$GS$1003,6,FALSE))</f>
        <v>12932</v>
      </c>
      <c r="I34" s="80">
        <f>IF($B34:$B34&gt;0,VLOOKUP($B34,'[1]PorEquipeHC 20aa_ddmmaaaa'!$EC$5:'[1]PorEquipeHC 20aa_ddmmaaaa'!$GS$1003,7,FALSE))</f>
        <v>3</v>
      </c>
      <c r="J34" s="209" t="str">
        <f>IF($B34:$B34&gt;0,VLOOKUP($B34,'[1]PorEquipeHC 20aa_ddmmaaaa'!$EC$5:'[1]PorEquipeHC 20aa_ddmmaaaa'!$GS$1003,8,FALSE))</f>
        <v>EX</v>
      </c>
      <c r="K34" s="209" t="str">
        <f>IF($B34:$B34&gt;0,VLOOKUP($B34,'[1]PorEquipeHC 20aa_ddmmaaaa'!$EC$5:'[1]PorEquipeHC 20aa_ddmmaaaa'!$GS$1003,9,FALSE))</f>
        <v>MR</v>
      </c>
      <c r="L34" s="80">
        <f>IF($B34:$B34&gt;0,VLOOKUP($B34,'[1]PorEquipeHC 20aa_ddmmaaaa'!$EC$5:'[1]PorEquipeHC 20aa_ddmmaaaa'!$GS$1003,45,FALSE))</f>
        <v>6</v>
      </c>
      <c r="M34" s="65" t="str">
        <f>IF($B34:$B34&gt;0,VLOOKUP($B34,'[1]PorEquipeHC 20aa_ddmmaaaa'!$EC$5:'[1]PorEquipeHC 20aa_ddmmaaaa'!$GS$1003,46,FALSE))</f>
        <v>X</v>
      </c>
      <c r="N34" s="80">
        <f>IF($B34:$B34&gt;0,VLOOKUP($B34,'[1]PorEquipeHC 20aa_ddmmaaaa'!$EC$5:'[1]PorEquipeHC 20aa_ddmmaaaa'!$GS$1003,64,FALSE))</f>
        <v>674</v>
      </c>
      <c r="O34" s="211" t="str">
        <f>IF($B34:$B34&gt;0,VLOOKUP($B34,'[1]PorEquipeHC 20aa_ddmmaaaa'!$EC$5:'[1]PorEquipeHC 20aa_ddmmaaaa'!$GS$1003,10,FALSE))</f>
        <v xml:space="preserve"> </v>
      </c>
      <c r="P34" s="211">
        <f>IF($B34:$B34&gt;0,VLOOKUP($B34,'[1]PorEquipeHC 20aa_ddmmaaaa'!$EC$5:'[1]PorEquipeHC 20aa_ddmmaaaa'!$GS$1003,11,FALSE))</f>
        <v>115</v>
      </c>
      <c r="Q34" s="211">
        <f>IF($B34:$B34&gt;0,VLOOKUP($B34,'[1]PorEquipeHC 20aa_ddmmaaaa'!$EC$5:'[1]PorEquipeHC 20aa_ddmmaaaa'!$GS$1003,12,FALSE))</f>
        <v>118</v>
      </c>
      <c r="R34" s="211">
        <f>IF($B34:$B34&gt;0,VLOOKUP($B34,'[1]PorEquipeHC 20aa_ddmmaaaa'!$EC$5:'[1]PorEquipeHC 20aa_ddmmaaaa'!$GS$1003,13,FALSE))</f>
        <v>108</v>
      </c>
      <c r="S34" s="211">
        <f>IF($B34:$B34&gt;0,VLOOKUP($B34,'[1]PorEquipeHC 20aa_ddmmaaaa'!$EC$5:'[1]PorEquipeHC 20aa_ddmmaaaa'!$GS$1003,14,FALSE))</f>
        <v>120</v>
      </c>
      <c r="T34" s="211">
        <f>IF($B34:$B34&gt;0,VLOOKUP($B34,'[1]PorEquipeHC 20aa_ddmmaaaa'!$EC$5:'[1]PorEquipeHC 20aa_ddmmaaaa'!$GS$1003,15,FALSE))</f>
        <v>113</v>
      </c>
      <c r="U34" s="211">
        <f>IF($B34:$B34&gt;0,VLOOKUP($B34,'[1]PorEquipeHC 20aa_ddmmaaaa'!$EC$5:'[1]PorEquipeHC 20aa_ddmmaaaa'!$GS$1003,16,FALSE))</f>
        <v>100</v>
      </c>
      <c r="V34" s="211" t="b">
        <f>IF($B34:$B34&gt;0,VLOOKUP($B34,'[1]PorEquipeHC 20aa_ddmmaaaa'!$EC$5:'[1]PorEquipeHC 20aa_ddmmaaaa'!$GS$1003,17,FALSE))</f>
        <v>0</v>
      </c>
      <c r="W34" s="211" t="b">
        <f>IF($B34:$B34&gt;0,VLOOKUP($B34,'[1]PorEquipeHC 20aa_ddmmaaaa'!$EC$5:'[1]PorEquipeHC 20aa_ddmmaaaa'!$GS$1003,18,FALSE))</f>
        <v>0</v>
      </c>
      <c r="X34" s="211" t="b">
        <f>IF($B34:$B34&gt;0,VLOOKUP($B34,'[1]PorEquipeHC 20aa_ddmmaaaa'!$EC$5:'[1]PorEquipeHC 20aa_ddmmaaaa'!$GS$1003,19,FALSE))</f>
        <v>0</v>
      </c>
      <c r="Y34" s="207"/>
      <c r="Z34" s="207"/>
      <c r="AA34" s="154"/>
      <c r="AB34" s="154"/>
      <c r="AC34" s="65" t="str">
        <f>C34</f>
        <v>619</v>
      </c>
      <c r="AD34" s="65" t="str">
        <f>D34</f>
        <v>TOMABECHI</v>
      </c>
      <c r="AE34" s="65" t="str">
        <f>E34</f>
        <v>SADAO</v>
      </c>
      <c r="AF34" s="65" t="str">
        <f>F34</f>
        <v>M</v>
      </c>
      <c r="AG34" s="65" t="str">
        <f>G34</f>
        <v>07. GSP</v>
      </c>
      <c r="AH34" s="208">
        <f>H34</f>
        <v>12932</v>
      </c>
      <c r="AI34">
        <f>I34</f>
        <v>3</v>
      </c>
      <c r="AJ34" t="str">
        <f>J34</f>
        <v>EX</v>
      </c>
      <c r="AK34" s="209" t="str">
        <f>K34</f>
        <v>MR</v>
      </c>
      <c r="AL34" s="65">
        <f>L34</f>
        <v>6</v>
      </c>
      <c r="AM34" s="66" t="str">
        <f>M34</f>
        <v>X</v>
      </c>
      <c r="AN34" s="65">
        <f>N34</f>
        <v>674</v>
      </c>
      <c r="AO34" s="65" t="str">
        <f>O34</f>
        <v xml:space="preserve"> </v>
      </c>
      <c r="AP34" s="67" t="str">
        <f>IF(AO34=" "," ",(AO34-2*$AI34))</f>
        <v xml:space="preserve"> </v>
      </c>
      <c r="AQ34" s="68"/>
      <c r="AR34" s="69"/>
      <c r="AS34" s="72">
        <f>P34</f>
        <v>115</v>
      </c>
      <c r="AT34" s="84">
        <f>IF(AS34=" "," ",(AS34-2*$AI34))</f>
        <v>109</v>
      </c>
      <c r="AU34" s="65"/>
      <c r="AV34" s="67"/>
      <c r="AW34" s="72">
        <f>Q34</f>
        <v>118</v>
      </c>
      <c r="AX34" s="67">
        <f>IF(AW34=" "," ",(AW34-2*$AI34))</f>
        <v>112</v>
      </c>
      <c r="AY34" s="67"/>
      <c r="AZ34" s="65"/>
      <c r="BA34" s="67">
        <f>R34</f>
        <v>108</v>
      </c>
      <c r="BB34" s="67">
        <f>IF(BA34=" "," ",(BA34-2*$AI34))</f>
        <v>102</v>
      </c>
      <c r="BC34" s="67"/>
      <c r="BD34" s="67"/>
      <c r="BE34" s="71">
        <f>S34</f>
        <v>120</v>
      </c>
      <c r="BF34" s="67">
        <f>IF(BE34=" "," ",(BE34-2*$AI34))</f>
        <v>114</v>
      </c>
      <c r="BG34" s="67"/>
      <c r="BH34" s="67"/>
      <c r="BI34" s="72">
        <f>T34</f>
        <v>113</v>
      </c>
      <c r="BJ34" s="67">
        <f>IF(BI34=" "," ",(BI34-2*$AI34))</f>
        <v>107</v>
      </c>
      <c r="BK34" s="67"/>
      <c r="BL34" s="67"/>
      <c r="BM34" s="72">
        <f>U34</f>
        <v>100</v>
      </c>
      <c r="BN34" s="67">
        <f>IF(BM34=" "," ",(BM34-2*$AI34))</f>
        <v>94</v>
      </c>
      <c r="BO34" s="67"/>
      <c r="BP34" s="67"/>
      <c r="BQ34" s="67" t="b">
        <f>V34</f>
        <v>0</v>
      </c>
      <c r="BR34" s="67">
        <f>IF(BQ34=" "," ",(BQ34-2*$AI34))</f>
        <v>-6</v>
      </c>
      <c r="BS34" s="67"/>
      <c r="BT34" s="67"/>
      <c r="BU34" s="67" t="b">
        <f>W34</f>
        <v>0</v>
      </c>
      <c r="BV34" s="67">
        <f>IF(BU34=" "," ",(BU34-2*$AI34))</f>
        <v>-6</v>
      </c>
      <c r="BW34" s="67"/>
      <c r="BX34" s="67"/>
      <c r="BY34" s="67" t="b">
        <f>X34</f>
        <v>0</v>
      </c>
      <c r="BZ34" s="67">
        <f>IF(BY34=" "," ",(BY34-2*$AI34))</f>
        <v>-6</v>
      </c>
      <c r="CA34" s="67"/>
      <c r="CB34" s="67"/>
      <c r="CC34" s="209" t="str">
        <f>IF(AK34="Senior",AK34,"...")</f>
        <v>...</v>
      </c>
      <c r="CD34" s="65">
        <f>L34</f>
        <v>6</v>
      </c>
      <c r="CE34" s="66" t="str">
        <f>M34</f>
        <v>X</v>
      </c>
      <c r="CF34" s="73">
        <f>AQ34*AO$4+AU34*AS$4+AY34*AW$4+BC34*BA$4+BG34*BE$4+BK34*BI$4+BO34*BM$4+BS34*BQ$4+BW34*BU$4+CA34*BY$4</f>
        <v>0</v>
      </c>
      <c r="CG34" s="156"/>
      <c r="CH34" s="1"/>
      <c r="DA34" s="19"/>
      <c r="DB34" s="19"/>
      <c r="DC34" s="67" t="s">
        <v>183</v>
      </c>
      <c r="DD34" s="67" t="s">
        <v>184</v>
      </c>
      <c r="DE34" s="67" t="s">
        <v>185</v>
      </c>
      <c r="DF34" s="67" t="s">
        <v>83</v>
      </c>
      <c r="DG34" s="67" t="s">
        <v>66</v>
      </c>
      <c r="DH34" s="75">
        <v>21779</v>
      </c>
      <c r="DI34" s="67">
        <v>12</v>
      </c>
      <c r="DJ34" s="67" t="s">
        <v>78</v>
      </c>
      <c r="DK34" s="76" t="s">
        <v>69</v>
      </c>
      <c r="DL34" s="67">
        <v>1</v>
      </c>
      <c r="DM34" s="77" t="s">
        <v>70</v>
      </c>
      <c r="DN34" s="67" t="e">
        <v>#NUM!</v>
      </c>
      <c r="DO34" s="67" t="s">
        <v>79</v>
      </c>
      <c r="DP34" s="67" t="s">
        <v>79</v>
      </c>
      <c r="DQ34" s="68"/>
      <c r="DR34" s="67"/>
      <c r="DS34" s="72" t="s">
        <v>79</v>
      </c>
      <c r="DT34" s="67" t="s">
        <v>79</v>
      </c>
      <c r="DU34" s="68"/>
      <c r="DV34" s="67"/>
      <c r="DW34" s="72">
        <v>149</v>
      </c>
      <c r="DX34" s="67">
        <v>125</v>
      </c>
      <c r="DY34" s="68"/>
      <c r="DZ34" s="67"/>
      <c r="EA34" s="67" t="s">
        <v>79</v>
      </c>
      <c r="EB34" s="67" t="s">
        <v>79</v>
      </c>
      <c r="EC34" s="67"/>
      <c r="ED34" s="67"/>
      <c r="EE34" s="71" t="s">
        <v>79</v>
      </c>
      <c r="EF34" s="67" t="s">
        <v>79</v>
      </c>
      <c r="EG34" s="68"/>
      <c r="EH34" s="69"/>
      <c r="EI34" s="72" t="s">
        <v>79</v>
      </c>
      <c r="EJ34" s="67" t="s">
        <v>79</v>
      </c>
      <c r="EK34" s="68"/>
      <c r="EL34" s="69"/>
      <c r="EM34" s="72" t="s">
        <v>79</v>
      </c>
      <c r="EN34" s="67" t="s">
        <v>79</v>
      </c>
      <c r="EO34" s="67"/>
      <c r="EP34" s="67"/>
      <c r="EQ34" s="67" t="b">
        <v>0</v>
      </c>
      <c r="ER34" s="67">
        <v>-24</v>
      </c>
      <c r="ES34" s="68"/>
      <c r="ET34" s="69"/>
      <c r="EU34" s="67" t="b">
        <v>0</v>
      </c>
      <c r="EV34" s="67">
        <v>-24</v>
      </c>
      <c r="EW34" s="67"/>
      <c r="EX34" s="67"/>
      <c r="EY34" s="67" t="b">
        <v>0</v>
      </c>
      <c r="EZ34" s="67">
        <v>-24</v>
      </c>
      <c r="FA34" s="67"/>
      <c r="FB34" s="67"/>
      <c r="FC34" s="76" t="s">
        <v>73</v>
      </c>
      <c r="FD34" s="67">
        <v>1</v>
      </c>
      <c r="FE34" s="77" t="s">
        <v>70</v>
      </c>
      <c r="FF34" s="68">
        <v>0</v>
      </c>
      <c r="FG34" s="83"/>
      <c r="FH34" s="65" t="str">
        <f t="shared" si="12"/>
        <v>NSR</v>
      </c>
      <c r="FI34" s="65" t="str">
        <f t="shared" si="13"/>
        <v>F</v>
      </c>
      <c r="FJ34" s="65" t="str">
        <f t="shared" si="13"/>
        <v>01. PIE</v>
      </c>
      <c r="FK34" s="65">
        <f t="shared" si="14"/>
        <v>0</v>
      </c>
      <c r="FL34" s="79">
        <f t="shared" si="15"/>
        <v>44.25</v>
      </c>
      <c r="FM34" t="str">
        <f t="shared" si="17"/>
        <v>...</v>
      </c>
      <c r="FN34" t="str">
        <f t="shared" si="10"/>
        <v>...</v>
      </c>
      <c r="FO34" t="str">
        <f t="shared" si="11"/>
        <v>01. PIE</v>
      </c>
    </row>
    <row r="35" spans="1:171" ht="13.8" hidden="1" x14ac:dyDescent="0.25">
      <c r="A35" t="s">
        <v>1152</v>
      </c>
      <c r="B35" s="65" t="s">
        <v>562</v>
      </c>
      <c r="C35" s="80" t="str">
        <f>IF($B35:$B35&gt;0,VLOOKUP($B35,'[1]PorEquipeHC 20aa_ddmmaaaa'!$EC$5:'[1]PorEquipeHC 20aa_ddmmaaaa'!$GS$1003,1,FALSE))</f>
        <v>711</v>
      </c>
      <c r="D35" s="209" t="str">
        <f>IF($B35:$B35&gt;0,VLOOKUP($B35,'[1]PorEquipeHC 20aa_ddmmaaaa'!$EC$5:'[1]PorEquipeHC 20aa_ddmmaaaa'!$GS$1003,2,FALSE))</f>
        <v>NISHIMURA</v>
      </c>
      <c r="E35" s="209" t="str">
        <f>IF($B35:$B35&gt;0,VLOOKUP($B35,'[1]PorEquipeHC 20aa_ddmmaaaa'!$EC$5:'[1]PorEquipeHC 20aa_ddmmaaaa'!$GS$1003,3,FALSE))</f>
        <v>ELENA</v>
      </c>
      <c r="F35" s="66" t="str">
        <f>IF($B35:$B35&gt;0,VLOOKUP($B35,'[1]PorEquipeHC 20aa_ddmmaaaa'!$EC$5:'[1]PorEquipeHC 20aa_ddmmaaaa'!$GS$1003,4,FALSE))</f>
        <v>F</v>
      </c>
      <c r="G35" s="65" t="str">
        <f>IF($B35:$B35&gt;0,VLOOKUP($B35,'[1]PorEquipeHC 20aa_ddmmaaaa'!$EC$5:'[1]PorEquipeHC 20aa_ddmmaaaa'!$GS$1003,5,FALSE))</f>
        <v>07. GSP</v>
      </c>
      <c r="H35" s="210">
        <f>IF($B35:$B35&gt;0,VLOOKUP($B35,'[1]PorEquipeHC 20aa_ddmmaaaa'!$EC$5:'[1]PorEquipeHC 20aa_ddmmaaaa'!$GS$1003,6,FALSE))</f>
        <v>16868</v>
      </c>
      <c r="I35" s="80">
        <f>IF($B35:$B35&gt;0,VLOOKUP($B35,'[1]PorEquipeHC 20aa_ddmmaaaa'!$EC$5:'[1]PorEquipeHC 20aa_ddmmaaaa'!$GS$1003,7,FALSE))</f>
        <v>8</v>
      </c>
      <c r="J35" s="209" t="str">
        <f>IF($B35:$B35&gt;0,VLOOKUP($B35,'[1]PorEquipeHC 20aa_ddmmaaaa'!$EC$5:'[1]PorEquipeHC 20aa_ddmmaaaa'!$GS$1003,8,FALSE))</f>
        <v>B</v>
      </c>
      <c r="K35" s="209" t="str">
        <f>IF($B35:$B35&gt;0,VLOOKUP($B35,'[1]PorEquipeHC 20aa_ddmmaaaa'!$EC$5:'[1]PorEquipeHC 20aa_ddmmaaaa'!$GS$1003,9,FALSE))</f>
        <v>SR</v>
      </c>
      <c r="L35" s="80">
        <f>IF($B35:$B35&gt;0,VLOOKUP($B35,'[1]PorEquipeHC 20aa_ddmmaaaa'!$EC$5:'[1]PorEquipeHC 20aa_ddmmaaaa'!$GS$1003,45,FALSE))</f>
        <v>5</v>
      </c>
      <c r="M35" s="65" t="str">
        <f>IF($B35:$B35&gt;0,VLOOKUP($B35,'[1]PorEquipeHC 20aa_ddmmaaaa'!$EC$5:'[1]PorEquipeHC 20aa_ddmmaaaa'!$GS$1003,46,FALSE))</f>
        <v>X</v>
      </c>
      <c r="N35" s="80" t="e">
        <f>IF($B35:$B35&gt;0,VLOOKUP($B35,'[1]PorEquipeHC 20aa_ddmmaaaa'!$EC$5:'[1]PorEquipeHC 20aa_ddmmaaaa'!$GS$1003,64,FALSE))</f>
        <v>#NUM!</v>
      </c>
      <c r="O35" s="211">
        <f>IF($B35:$B35&gt;0,VLOOKUP($B35,'[1]PorEquipeHC 20aa_ddmmaaaa'!$EC$5:'[1]PorEquipeHC 20aa_ddmmaaaa'!$GS$1003,10,FALSE))</f>
        <v>120</v>
      </c>
      <c r="P35" s="211" t="str">
        <f>IF($B35:$B35&gt;0,VLOOKUP($B35,'[1]PorEquipeHC 20aa_ddmmaaaa'!$EC$5:'[1]PorEquipeHC 20aa_ddmmaaaa'!$GS$1003,11,FALSE))</f>
        <v xml:space="preserve"> </v>
      </c>
      <c r="Q35" s="211" t="str">
        <f>IF($B35:$B35&gt;0,VLOOKUP($B35,'[1]PorEquipeHC 20aa_ddmmaaaa'!$EC$5:'[1]PorEquipeHC 20aa_ddmmaaaa'!$GS$1003,12,FALSE))</f>
        <v xml:space="preserve"> </v>
      </c>
      <c r="R35" s="211">
        <f>IF($B35:$B35&gt;0,VLOOKUP($B35,'[1]PorEquipeHC 20aa_ddmmaaaa'!$EC$5:'[1]PorEquipeHC 20aa_ddmmaaaa'!$GS$1003,13,FALSE))</f>
        <v>125</v>
      </c>
      <c r="S35" s="211">
        <f>IF($B35:$B35&gt;0,VLOOKUP($B35,'[1]PorEquipeHC 20aa_ddmmaaaa'!$EC$5:'[1]PorEquipeHC 20aa_ddmmaaaa'!$GS$1003,14,FALSE))</f>
        <v>122</v>
      </c>
      <c r="T35" s="211">
        <f>IF($B35:$B35&gt;0,VLOOKUP($B35,'[1]PorEquipeHC 20aa_ddmmaaaa'!$EC$5:'[1]PorEquipeHC 20aa_ddmmaaaa'!$GS$1003,15,FALSE))</f>
        <v>124</v>
      </c>
      <c r="U35" s="211">
        <f>IF($B35:$B35&gt;0,VLOOKUP($B35,'[1]PorEquipeHC 20aa_ddmmaaaa'!$EC$5:'[1]PorEquipeHC 20aa_ddmmaaaa'!$GS$1003,16,FALSE))</f>
        <v>110</v>
      </c>
      <c r="V35" s="211" t="b">
        <f>IF($B35:$B35&gt;0,VLOOKUP($B35,'[1]PorEquipeHC 20aa_ddmmaaaa'!$EC$5:'[1]PorEquipeHC 20aa_ddmmaaaa'!$GS$1003,17,FALSE))</f>
        <v>0</v>
      </c>
      <c r="W35" s="211" t="b">
        <f>IF($B35:$B35&gt;0,VLOOKUP($B35,'[1]PorEquipeHC 20aa_ddmmaaaa'!$EC$5:'[1]PorEquipeHC 20aa_ddmmaaaa'!$GS$1003,18,FALSE))</f>
        <v>0</v>
      </c>
      <c r="X35" s="211" t="b">
        <f>IF($B35:$B35&gt;0,VLOOKUP($B35,'[1]PorEquipeHC 20aa_ddmmaaaa'!$EC$5:'[1]PorEquipeHC 20aa_ddmmaaaa'!$GS$1003,19,FALSE))</f>
        <v>0</v>
      </c>
      <c r="Y35" s="207"/>
      <c r="Z35" s="207"/>
      <c r="AA35" s="154"/>
      <c r="AB35" s="154"/>
      <c r="AC35" s="65" t="str">
        <f>C35</f>
        <v>711</v>
      </c>
      <c r="AD35" s="65" t="str">
        <f>D35</f>
        <v>NISHIMURA</v>
      </c>
      <c r="AE35" s="65" t="str">
        <f>E35</f>
        <v>ELENA</v>
      </c>
      <c r="AF35" s="65" t="str">
        <f>F35</f>
        <v>F</v>
      </c>
      <c r="AG35" s="65" t="str">
        <f>G35</f>
        <v>07. GSP</v>
      </c>
      <c r="AH35" s="208">
        <f>H35</f>
        <v>16868</v>
      </c>
      <c r="AI35">
        <f>I35</f>
        <v>8</v>
      </c>
      <c r="AJ35" t="str">
        <f>J35</f>
        <v>B</v>
      </c>
      <c r="AK35" s="209" t="str">
        <f>K35</f>
        <v>SR</v>
      </c>
      <c r="AL35" s="65">
        <f>L35</f>
        <v>5</v>
      </c>
      <c r="AM35" s="66" t="str">
        <f>M35</f>
        <v>X</v>
      </c>
      <c r="AN35" s="65" t="e">
        <f>N35</f>
        <v>#NUM!</v>
      </c>
      <c r="AO35" s="65">
        <f>O35</f>
        <v>120</v>
      </c>
      <c r="AP35" s="67">
        <f>IF(AO35=" "," ",(AO35-2*$AI35))</f>
        <v>104</v>
      </c>
      <c r="AQ35" s="68"/>
      <c r="AR35" s="69"/>
      <c r="AS35" s="72" t="str">
        <f>P35</f>
        <v xml:space="preserve"> </v>
      </c>
      <c r="AT35" s="67" t="str">
        <f>IF(AS35=" "," ",(AS35-2*$AI35))</f>
        <v xml:space="preserve"> </v>
      </c>
      <c r="AU35" s="65"/>
      <c r="AV35" s="67"/>
      <c r="AW35" s="72" t="str">
        <f>Q35</f>
        <v xml:space="preserve"> </v>
      </c>
      <c r="AX35" s="67" t="str">
        <f>IF(AW35=" "," ",(AW35-2*$AI35))</f>
        <v xml:space="preserve"> </v>
      </c>
      <c r="AY35" s="67"/>
      <c r="AZ35" s="65"/>
      <c r="BA35" s="67">
        <f>R35</f>
        <v>125</v>
      </c>
      <c r="BB35" s="67">
        <f>IF(BA35=" "," ",(BA35-2*$AI35))</f>
        <v>109</v>
      </c>
      <c r="BC35" s="67"/>
      <c r="BD35" s="67"/>
      <c r="BE35" s="71">
        <f>S35</f>
        <v>122</v>
      </c>
      <c r="BF35" s="67">
        <f>IF(BE35=" "," ",(BE35-2*$AI35))</f>
        <v>106</v>
      </c>
      <c r="BG35" s="67"/>
      <c r="BH35" s="67"/>
      <c r="BI35" s="72">
        <f>T35</f>
        <v>124</v>
      </c>
      <c r="BJ35" s="67">
        <f>IF(BI35=" "," ",(BI35-2*$AI35))</f>
        <v>108</v>
      </c>
      <c r="BK35" s="67"/>
      <c r="BL35" s="67"/>
      <c r="BM35" s="72">
        <f>U35</f>
        <v>110</v>
      </c>
      <c r="BN35" s="67">
        <f>IF(BM35=" "," ",(BM35-2*$AI35))</f>
        <v>94</v>
      </c>
      <c r="BO35" s="67"/>
      <c r="BP35" s="67"/>
      <c r="BQ35" s="67" t="b">
        <f>V35</f>
        <v>0</v>
      </c>
      <c r="BR35" s="67">
        <f>IF(BQ35=" "," ",(BQ35-2*$AI35))</f>
        <v>-16</v>
      </c>
      <c r="BS35" s="67"/>
      <c r="BT35" s="67"/>
      <c r="BU35" s="67" t="b">
        <f>W35</f>
        <v>0</v>
      </c>
      <c r="BV35" s="67">
        <f>IF(BU35=" "," ",(BU35-2*$AI35))</f>
        <v>-16</v>
      </c>
      <c r="BW35" s="67"/>
      <c r="BX35" s="67"/>
      <c r="BY35" s="67" t="b">
        <f>X35</f>
        <v>0</v>
      </c>
      <c r="BZ35" s="67">
        <f>IF(BY35=" "," ",(BY35-2*$AI35))</f>
        <v>-16</v>
      </c>
      <c r="CA35" s="67"/>
      <c r="CB35" s="67"/>
      <c r="CC35" s="209" t="str">
        <f>IF(AK35="Senior",AK35,"...")</f>
        <v>...</v>
      </c>
      <c r="CD35" s="65">
        <f>L35</f>
        <v>5</v>
      </c>
      <c r="CE35" s="66" t="str">
        <f>M35</f>
        <v>X</v>
      </c>
      <c r="CF35" s="73">
        <f>AQ35*AO$4+AU35*AS$4+AY35*AW$4+BC35*BA$4+BG35*BE$4+BK35*BI$4+BO35*BM$4+BS35*BQ$4+BW35*BU$4+CA35*BY$4</f>
        <v>0</v>
      </c>
      <c r="CG35" s="156"/>
      <c r="CH35" s="1"/>
      <c r="DA35" s="19"/>
      <c r="DB35" s="19"/>
      <c r="DC35" s="67" t="s">
        <v>187</v>
      </c>
      <c r="DD35" s="67" t="s">
        <v>188</v>
      </c>
      <c r="DE35" s="67" t="s">
        <v>189</v>
      </c>
      <c r="DF35" s="67" t="s">
        <v>83</v>
      </c>
      <c r="DG35" s="67" t="s">
        <v>66</v>
      </c>
      <c r="DH35" s="75">
        <v>23092</v>
      </c>
      <c r="DI35" s="67">
        <v>12</v>
      </c>
      <c r="DJ35" s="67" t="s">
        <v>78</v>
      </c>
      <c r="DK35" s="76" t="s">
        <v>69</v>
      </c>
      <c r="DL35" s="67">
        <v>7</v>
      </c>
      <c r="DM35" s="77" t="s">
        <v>70</v>
      </c>
      <c r="DN35" s="67">
        <v>769</v>
      </c>
      <c r="DO35" s="67">
        <v>129</v>
      </c>
      <c r="DP35" s="67">
        <v>105</v>
      </c>
      <c r="DQ35" s="68"/>
      <c r="DR35" s="67"/>
      <c r="DS35" s="72">
        <v>125</v>
      </c>
      <c r="DT35" s="67">
        <v>101</v>
      </c>
      <c r="DU35" s="68"/>
      <c r="DV35" s="67"/>
      <c r="DW35" s="72">
        <v>125</v>
      </c>
      <c r="DX35" s="67">
        <v>101</v>
      </c>
      <c r="DY35" s="67"/>
      <c r="DZ35" s="67"/>
      <c r="EA35" s="67">
        <v>122</v>
      </c>
      <c r="EB35" s="67">
        <v>98</v>
      </c>
      <c r="EC35" s="67"/>
      <c r="ED35" s="67"/>
      <c r="EE35" s="71">
        <v>137</v>
      </c>
      <c r="EF35" s="67">
        <v>113</v>
      </c>
      <c r="EG35" s="67"/>
      <c r="EH35" s="67"/>
      <c r="EI35" s="72">
        <v>132</v>
      </c>
      <c r="EJ35" s="67">
        <v>108</v>
      </c>
      <c r="EK35" s="67"/>
      <c r="EL35" s="67"/>
      <c r="EM35" s="72">
        <v>136</v>
      </c>
      <c r="EN35" s="67">
        <v>112</v>
      </c>
      <c r="EO35" s="67"/>
      <c r="EP35" s="67"/>
      <c r="EQ35" s="67" t="b">
        <v>0</v>
      </c>
      <c r="ER35" s="67">
        <v>-24</v>
      </c>
      <c r="ES35" s="68"/>
      <c r="ET35" s="69"/>
      <c r="EU35" s="67" t="b">
        <v>0</v>
      </c>
      <c r="EV35" s="67">
        <v>-24</v>
      </c>
      <c r="EW35" s="67"/>
      <c r="EX35" s="67"/>
      <c r="EY35" s="67" t="b">
        <v>0</v>
      </c>
      <c r="EZ35" s="67">
        <v>-24</v>
      </c>
      <c r="FA35" s="68"/>
      <c r="FB35" s="69"/>
      <c r="FC35" s="76" t="s">
        <v>73</v>
      </c>
      <c r="FD35" s="67">
        <v>7</v>
      </c>
      <c r="FE35" s="77" t="s">
        <v>70</v>
      </c>
      <c r="FF35" s="68">
        <v>0</v>
      </c>
      <c r="FG35" s="83"/>
      <c r="FH35" s="65" t="str">
        <f t="shared" si="12"/>
        <v>NSR</v>
      </c>
      <c r="FI35" s="65" t="str">
        <f t="shared" si="13"/>
        <v>F</v>
      </c>
      <c r="FJ35" s="65" t="str">
        <f t="shared" si="13"/>
        <v>01. PIE</v>
      </c>
      <c r="FK35" s="65">
        <f t="shared" si="14"/>
        <v>0</v>
      </c>
      <c r="FL35" s="79">
        <f t="shared" si="15"/>
        <v>44.25</v>
      </c>
      <c r="FM35" t="str">
        <f t="shared" si="17"/>
        <v>...</v>
      </c>
      <c r="FN35" t="str">
        <f t="shared" si="10"/>
        <v>...</v>
      </c>
      <c r="FO35" t="str">
        <f t="shared" si="11"/>
        <v>01. PIE</v>
      </c>
    </row>
    <row r="36" spans="1:171" ht="13.8" hidden="1" x14ac:dyDescent="0.25">
      <c r="A36" t="s">
        <v>1152</v>
      </c>
      <c r="B36" s="201" t="s">
        <v>616</v>
      </c>
      <c r="C36" s="80" t="str">
        <f>IF($B36:$B36&gt;0,VLOOKUP($B36,'[1]PorEquipeHC 20aa_ddmmaaaa'!$EC$5:'[1]PorEquipeHC 20aa_ddmmaaaa'!$GS$1003,1,FALSE))</f>
        <v>446</v>
      </c>
      <c r="D36" s="209" t="str">
        <f>IF($B36:$B36&gt;0,VLOOKUP($B36,'[1]PorEquipeHC 20aa_ddmmaaaa'!$EC$5:'[1]PorEquipeHC 20aa_ddmmaaaa'!$GS$1003,2,FALSE))</f>
        <v>NAGATA</v>
      </c>
      <c r="E36" s="209" t="str">
        <f>IF($B36:$B36&gt;0,VLOOKUP($B36,'[1]PorEquipeHC 20aa_ddmmaaaa'!$EC$5:'[1]PorEquipeHC 20aa_ddmmaaaa'!$GS$1003,3,FALSE))</f>
        <v>MASARU</v>
      </c>
      <c r="F36" s="66" t="str">
        <f>IF($B36:$B36&gt;0,VLOOKUP($B36,'[1]PorEquipeHC 20aa_ddmmaaaa'!$EC$5:'[1]PorEquipeHC 20aa_ddmmaaaa'!$GS$1003,4,FALSE))</f>
        <v>M</v>
      </c>
      <c r="G36" s="65" t="str">
        <f>IF($B36:$B36&gt;0,VLOOKUP($B36,'[1]PorEquipeHC 20aa_ddmmaaaa'!$EC$5:'[1]PorEquipeHC 20aa_ddmmaaaa'!$GS$1003,5,FALSE))</f>
        <v>12. COO</v>
      </c>
      <c r="H36" s="210">
        <f>IF($B36:$B36&gt;0,VLOOKUP($B36,'[1]PorEquipeHC 20aa_ddmmaaaa'!$EC$5:'[1]PorEquipeHC 20aa_ddmmaaaa'!$GS$1003,6,FALSE))</f>
        <v>14590</v>
      </c>
      <c r="I36" s="80">
        <f>IF($B36:$B36&gt;0,VLOOKUP($B36,'[1]PorEquipeHC 20aa_ddmmaaaa'!$EC$5:'[1]PorEquipeHC 20aa_ddmmaaaa'!$GS$1003,7,FALSE))</f>
        <v>9</v>
      </c>
      <c r="J36" s="209" t="str">
        <f>IF($B36:$B36&gt;0,VLOOKUP($B36,'[1]PorEquipeHC 20aa_ddmmaaaa'!$EC$5:'[1]PorEquipeHC 20aa_ddmmaaaa'!$GS$1003,8,FALSE))</f>
        <v>B</v>
      </c>
      <c r="K36" s="209" t="str">
        <f>IF($B36:$B36&gt;0,VLOOKUP($B36,'[1]PorEquipeHC 20aa_ddmmaaaa'!$EC$5:'[1]PorEquipeHC 20aa_ddmmaaaa'!$GS$1003,9,FALSE))</f>
        <v>MR</v>
      </c>
      <c r="L36" s="80">
        <f>IF($B36:$B36&gt;0,VLOOKUP($B36,'[1]PorEquipeHC 20aa_ddmmaaaa'!$EC$5:'[1]PorEquipeHC 20aa_ddmmaaaa'!$GS$1003,45,FALSE))</f>
        <v>6</v>
      </c>
      <c r="M36" s="65" t="str">
        <f>IF($B36:$B36&gt;0,VLOOKUP($B36,'[1]PorEquipeHC 20aa_ddmmaaaa'!$EC$5:'[1]PorEquipeHC 20aa_ddmmaaaa'!$GS$1003,46,FALSE))</f>
        <v>X</v>
      </c>
      <c r="N36" s="80">
        <f>IF($B36:$B36&gt;0,VLOOKUP($B36,'[1]PorEquipeHC 20aa_ddmmaaaa'!$EC$5:'[1]PorEquipeHC 20aa_ddmmaaaa'!$GS$1003,64,FALSE))</f>
        <v>737</v>
      </c>
      <c r="O36" s="211">
        <f>IF($B36:$B36&gt;0,VLOOKUP($B36,'[1]PorEquipeHC 20aa_ddmmaaaa'!$EC$5:'[1]PorEquipeHC 20aa_ddmmaaaa'!$GS$1003,10,FALSE))</f>
        <v>127</v>
      </c>
      <c r="P36" s="211">
        <f>IF($B36:$B36&gt;0,VLOOKUP($B36,'[1]PorEquipeHC 20aa_ddmmaaaa'!$EC$5:'[1]PorEquipeHC 20aa_ddmmaaaa'!$GS$1003,11,FALSE))</f>
        <v>121</v>
      </c>
      <c r="Q36" s="211" t="str">
        <f>IF($B36:$B36&gt;0,VLOOKUP($B36,'[1]PorEquipeHC 20aa_ddmmaaaa'!$EC$5:'[1]PorEquipeHC 20aa_ddmmaaaa'!$GS$1003,12,FALSE))</f>
        <v xml:space="preserve"> </v>
      </c>
      <c r="R36" s="211">
        <f>IF($B36:$B36&gt;0,VLOOKUP($B36,'[1]PorEquipeHC 20aa_ddmmaaaa'!$EC$5:'[1]PorEquipeHC 20aa_ddmmaaaa'!$GS$1003,13,FALSE))</f>
        <v>126</v>
      </c>
      <c r="S36" s="211">
        <f>IF($B36:$B36&gt;0,VLOOKUP($B36,'[1]PorEquipeHC 20aa_ddmmaaaa'!$EC$5:'[1]PorEquipeHC 20aa_ddmmaaaa'!$GS$1003,14,FALSE))</f>
        <v>125</v>
      </c>
      <c r="T36" s="211">
        <f>IF($B36:$B36&gt;0,VLOOKUP($B36,'[1]PorEquipeHC 20aa_ddmmaaaa'!$EC$5:'[1]PorEquipeHC 20aa_ddmmaaaa'!$GS$1003,15,FALSE))</f>
        <v>126</v>
      </c>
      <c r="U36" s="211">
        <f>IF($B36:$B36&gt;0,VLOOKUP($B36,'[1]PorEquipeHC 20aa_ddmmaaaa'!$EC$5:'[1]PorEquipeHC 20aa_ddmmaaaa'!$GS$1003,16,FALSE))</f>
        <v>112</v>
      </c>
      <c r="V36" s="211" t="b">
        <f>IF($B36:$B36&gt;0,VLOOKUP($B36,'[1]PorEquipeHC 20aa_ddmmaaaa'!$EC$5:'[1]PorEquipeHC 20aa_ddmmaaaa'!$GS$1003,17,FALSE))</f>
        <v>0</v>
      </c>
      <c r="W36" s="211" t="b">
        <f>IF($B36:$B36&gt;0,VLOOKUP($B36,'[1]PorEquipeHC 20aa_ddmmaaaa'!$EC$5:'[1]PorEquipeHC 20aa_ddmmaaaa'!$GS$1003,18,FALSE))</f>
        <v>0</v>
      </c>
      <c r="X36" s="211" t="b">
        <f>IF($B36:$B36&gt;0,VLOOKUP($B36,'[1]PorEquipeHC 20aa_ddmmaaaa'!$EC$5:'[1]PorEquipeHC 20aa_ddmmaaaa'!$GS$1003,19,FALSE))</f>
        <v>0</v>
      </c>
      <c r="Y36" s="207"/>
      <c r="Z36" s="207"/>
      <c r="AA36" s="154"/>
      <c r="AB36" s="154"/>
      <c r="AC36" s="65" t="str">
        <f>C36</f>
        <v>446</v>
      </c>
      <c r="AD36" s="65" t="str">
        <f>D36</f>
        <v>NAGATA</v>
      </c>
      <c r="AE36" s="65" t="str">
        <f>E36</f>
        <v>MASARU</v>
      </c>
      <c r="AF36" s="65" t="str">
        <f>F36</f>
        <v>M</v>
      </c>
      <c r="AG36" s="65" t="str">
        <f>G36</f>
        <v>12. COO</v>
      </c>
      <c r="AH36" s="208">
        <f>H36</f>
        <v>14590</v>
      </c>
      <c r="AI36">
        <f>I36</f>
        <v>9</v>
      </c>
      <c r="AJ36" t="str">
        <f>J36</f>
        <v>B</v>
      </c>
      <c r="AK36" s="209" t="str">
        <f>K36</f>
        <v>MR</v>
      </c>
      <c r="AL36" s="65">
        <f>L36</f>
        <v>6</v>
      </c>
      <c r="AM36" s="66" t="str">
        <f>M36</f>
        <v>X</v>
      </c>
      <c r="AN36" s="65">
        <f>N36</f>
        <v>737</v>
      </c>
      <c r="AO36" s="65">
        <f>O36</f>
        <v>127</v>
      </c>
      <c r="AP36" s="67">
        <f>IF(AO36=" "," ",(AO36-2*$AI36))</f>
        <v>109</v>
      </c>
      <c r="AQ36" s="68"/>
      <c r="AR36" s="69"/>
      <c r="AS36" s="72">
        <f>P36</f>
        <v>121</v>
      </c>
      <c r="AT36" s="67">
        <f>IF(AS36=" "," ",(AS36-2*$AI36))</f>
        <v>103</v>
      </c>
      <c r="AU36" s="65"/>
      <c r="AV36" s="67"/>
      <c r="AW36" s="72" t="str">
        <f>Q36</f>
        <v xml:space="preserve"> </v>
      </c>
      <c r="AX36" s="67" t="str">
        <f>IF(AW36=" "," ",(AW36-2*$AI36))</f>
        <v xml:space="preserve"> </v>
      </c>
      <c r="AY36" s="67"/>
      <c r="AZ36" s="65"/>
      <c r="BA36" s="67">
        <f>R36</f>
        <v>126</v>
      </c>
      <c r="BB36" s="67">
        <f>IF(BA36=" "," ",(BA36-2*$AI36))</f>
        <v>108</v>
      </c>
      <c r="BC36" s="67"/>
      <c r="BD36" s="67"/>
      <c r="BE36" s="71">
        <f>S36</f>
        <v>125</v>
      </c>
      <c r="BF36" s="67">
        <f>IF(BE36=" "," ",(BE36-2*$AI36))</f>
        <v>107</v>
      </c>
      <c r="BG36" s="67"/>
      <c r="BH36" s="67"/>
      <c r="BI36" s="72">
        <f>T36</f>
        <v>126</v>
      </c>
      <c r="BJ36" s="67">
        <f>IF(BI36=" "," ",(BI36-2*$AI36))</f>
        <v>108</v>
      </c>
      <c r="BK36" s="67"/>
      <c r="BL36" s="67"/>
      <c r="BM36" s="72">
        <f>U36</f>
        <v>112</v>
      </c>
      <c r="BN36" s="67">
        <f>IF(BM36=" "," ",(BM36-2*$AI36))</f>
        <v>94</v>
      </c>
      <c r="BO36" s="67"/>
      <c r="BP36" s="67"/>
      <c r="BQ36" s="67" t="b">
        <f>V36</f>
        <v>0</v>
      </c>
      <c r="BR36" s="67">
        <f>IF(BQ36=" "," ",(BQ36-2*$AI36))</f>
        <v>-18</v>
      </c>
      <c r="BS36" s="67"/>
      <c r="BT36" s="67"/>
      <c r="BU36" s="67" t="b">
        <f>W36</f>
        <v>0</v>
      </c>
      <c r="BV36" s="67">
        <f>IF(BU36=" "," ",(BU36-2*$AI36))</f>
        <v>-18</v>
      </c>
      <c r="BW36" s="67"/>
      <c r="BX36" s="67"/>
      <c r="BY36" s="67" t="b">
        <f>X36</f>
        <v>0</v>
      </c>
      <c r="BZ36" s="67">
        <f>IF(BY36=" "," ",(BY36-2*$AI36))</f>
        <v>-18</v>
      </c>
      <c r="CA36" s="67"/>
      <c r="CB36" s="67"/>
      <c r="CC36" s="209" t="str">
        <f>IF(AK36="Senior",AK36,"...")</f>
        <v>...</v>
      </c>
      <c r="CD36" s="65">
        <f>L36</f>
        <v>6</v>
      </c>
      <c r="CE36" s="66" t="str">
        <f>M36</f>
        <v>X</v>
      </c>
      <c r="CF36" s="73">
        <f>AQ36*AO$4+AU36*AS$4+AY36*AW$4+BC36*BA$4+BG36*BE$4+BK36*BI$4+BO36*BM$4+BS36*BQ$4+BW36*BU$4+CA36*BY$4</f>
        <v>0</v>
      </c>
      <c r="CG36" s="156"/>
      <c r="CH36" s="1"/>
      <c r="DA36" s="19"/>
      <c r="DB36" s="19"/>
      <c r="DC36" s="67" t="s">
        <v>190</v>
      </c>
      <c r="DD36" s="67" t="s">
        <v>191</v>
      </c>
      <c r="DE36" s="67" t="s">
        <v>192</v>
      </c>
      <c r="DF36" s="67" t="s">
        <v>65</v>
      </c>
      <c r="DG36" s="67" t="s">
        <v>66</v>
      </c>
      <c r="DH36" s="75">
        <v>26227</v>
      </c>
      <c r="DI36" s="67">
        <v>12</v>
      </c>
      <c r="DJ36" s="67" t="s">
        <v>78</v>
      </c>
      <c r="DK36" s="76" t="s">
        <v>69</v>
      </c>
      <c r="DL36" s="67">
        <v>1</v>
      </c>
      <c r="DM36" s="77" t="s">
        <v>70</v>
      </c>
      <c r="DN36" s="67" t="e">
        <v>#NUM!</v>
      </c>
      <c r="DO36" s="67" t="s">
        <v>79</v>
      </c>
      <c r="DP36" s="67" t="s">
        <v>79</v>
      </c>
      <c r="DQ36" s="68"/>
      <c r="DR36" s="67"/>
      <c r="DS36" s="72" t="s">
        <v>79</v>
      </c>
      <c r="DT36" s="67" t="s">
        <v>79</v>
      </c>
      <c r="DU36" s="68"/>
      <c r="DV36" s="67"/>
      <c r="DW36" s="72" t="s">
        <v>79</v>
      </c>
      <c r="DX36" s="67" t="s">
        <v>79</v>
      </c>
      <c r="DY36" s="67"/>
      <c r="DZ36" s="67"/>
      <c r="EA36" s="67">
        <v>137</v>
      </c>
      <c r="EB36" s="67">
        <v>113</v>
      </c>
      <c r="EC36" s="67"/>
      <c r="ED36" s="67"/>
      <c r="EE36" s="71" t="s">
        <v>79</v>
      </c>
      <c r="EF36" s="67" t="s">
        <v>79</v>
      </c>
      <c r="EG36" s="67"/>
      <c r="EH36" s="67"/>
      <c r="EI36" s="72" t="s">
        <v>79</v>
      </c>
      <c r="EJ36" s="67" t="s">
        <v>79</v>
      </c>
      <c r="EK36" s="67"/>
      <c r="EL36" s="67"/>
      <c r="EM36" s="72" t="s">
        <v>79</v>
      </c>
      <c r="EN36" s="67" t="s">
        <v>79</v>
      </c>
      <c r="EO36" s="67"/>
      <c r="EP36" s="67"/>
      <c r="EQ36" s="67" t="b">
        <v>0</v>
      </c>
      <c r="ER36" s="67">
        <v>-24</v>
      </c>
      <c r="ES36" s="67"/>
      <c r="ET36" s="67"/>
      <c r="EU36" s="67" t="b">
        <v>0</v>
      </c>
      <c r="EV36" s="67">
        <v>-24</v>
      </c>
      <c r="EW36" s="67"/>
      <c r="EX36" s="67"/>
      <c r="EY36" s="67" t="b">
        <v>0</v>
      </c>
      <c r="EZ36" s="67">
        <v>-24</v>
      </c>
      <c r="FA36" s="67"/>
      <c r="FB36" s="67"/>
      <c r="FC36" s="76" t="s">
        <v>73</v>
      </c>
      <c r="FD36" s="67">
        <v>1</v>
      </c>
      <c r="FE36" s="77" t="s">
        <v>70</v>
      </c>
      <c r="FF36" s="68">
        <v>0</v>
      </c>
      <c r="FG36" s="83"/>
      <c r="FH36" s="65" t="str">
        <f t="shared" si="12"/>
        <v>NSR</v>
      </c>
      <c r="FI36" s="65" t="str">
        <f t="shared" si="13"/>
        <v>M</v>
      </c>
      <c r="FJ36" s="65" t="str">
        <f t="shared" si="13"/>
        <v>01. PIE</v>
      </c>
      <c r="FK36" s="65">
        <f t="shared" si="14"/>
        <v>0</v>
      </c>
      <c r="FL36" s="79">
        <f t="shared" si="15"/>
        <v>44.25</v>
      </c>
      <c r="FM36" t="str">
        <f t="shared" si="17"/>
        <v>...</v>
      </c>
      <c r="FN36" t="str">
        <f t="shared" si="10"/>
        <v>...</v>
      </c>
      <c r="FO36" t="str">
        <f t="shared" si="11"/>
        <v>01. PIE</v>
      </c>
    </row>
    <row r="37" spans="1:171" ht="13.8" hidden="1" x14ac:dyDescent="0.25">
      <c r="A37" t="s">
        <v>1152</v>
      </c>
      <c r="B37" s="201" t="s">
        <v>377</v>
      </c>
      <c r="C37" s="80" t="str">
        <f>IF($B37:$B37&gt;0,VLOOKUP($B37,'[1]PorEquipeHC 20aa_ddmmaaaa'!$EC$5:'[1]PorEquipeHC 20aa_ddmmaaaa'!$GS$1003,1,FALSE))</f>
        <v>479</v>
      </c>
      <c r="D37" s="209" t="str">
        <f>IF($B37:$B37&gt;0,VLOOKUP($B37,'[1]PorEquipeHC 20aa_ddmmaaaa'!$EC$5:'[1]PorEquipeHC 20aa_ddmmaaaa'!$GS$1003,2,FALSE))</f>
        <v>SATO</v>
      </c>
      <c r="E37" s="209" t="str">
        <f>IF($B37:$B37&gt;0,VLOOKUP($B37,'[1]PorEquipeHC 20aa_ddmmaaaa'!$EC$5:'[1]PorEquipeHC 20aa_ddmmaaaa'!$GS$1003,3,FALSE))</f>
        <v>EDSON ATUSHI</v>
      </c>
      <c r="F37" s="66" t="str">
        <f>IF($B37:$B37&gt;0,VLOOKUP($B37,'[1]PorEquipeHC 20aa_ddmmaaaa'!$EC$5:'[1]PorEquipeHC 20aa_ddmmaaaa'!$GS$1003,4,FALSE))</f>
        <v>M</v>
      </c>
      <c r="G37" s="65" t="str">
        <f>IF($B37:$B37&gt;0,VLOOKUP($B37,'[1]PorEquipeHC 20aa_ddmmaaaa'!$EC$5:'[1]PorEquipeHC 20aa_ddmmaaaa'!$GS$1003,5,FALSE))</f>
        <v>11. NCC</v>
      </c>
      <c r="H37" s="210">
        <f>IF($B37:$B37&gt;0,VLOOKUP($B37,'[1]PorEquipeHC 20aa_ddmmaaaa'!$EC$5:'[1]PorEquipeHC 20aa_ddmmaaaa'!$GS$1003,6,FALSE))</f>
        <v>15912</v>
      </c>
      <c r="I37" s="80">
        <f>IF($B37:$B37&gt;0,VLOOKUP($B37,'[1]PorEquipeHC 20aa_ddmmaaaa'!$EC$5:'[1]PorEquipeHC 20aa_ddmmaaaa'!$GS$1003,7,FALSE))</f>
        <v>12</v>
      </c>
      <c r="J37" s="209" t="str">
        <f>IF($B37:$B37&gt;0,VLOOKUP($B37,'[1]PorEquipeHC 20aa_ddmmaaaa'!$EC$5:'[1]PorEquipeHC 20aa_ddmmaaaa'!$GS$1003,8,FALSE))</f>
        <v>C</v>
      </c>
      <c r="K37" s="209" t="str">
        <f>IF($B37:$B37&gt;0,VLOOKUP($B37,'[1]PorEquipeHC 20aa_ddmmaaaa'!$EC$5:'[1]PorEquipeHC 20aa_ddmmaaaa'!$GS$1003,9,FALSE))</f>
        <v>SR</v>
      </c>
      <c r="L37" s="80">
        <f>IF($B37:$B37&gt;0,VLOOKUP($B37,'[1]PorEquipeHC 20aa_ddmmaaaa'!$EC$5:'[1]PorEquipeHC 20aa_ddmmaaaa'!$GS$1003,45,FALSE))</f>
        <v>7</v>
      </c>
      <c r="M37" s="65" t="str">
        <f>IF($B37:$B37&gt;0,VLOOKUP($B37,'[1]PorEquipeHC 20aa_ddmmaaaa'!$EC$5:'[1]PorEquipeHC 20aa_ddmmaaaa'!$GS$1003,46,FALSE))</f>
        <v>X</v>
      </c>
      <c r="N37" s="80">
        <f>IF($B37:$B37&gt;0,VLOOKUP($B37,'[1]PorEquipeHC 20aa_ddmmaaaa'!$EC$5:'[1]PorEquipeHC 20aa_ddmmaaaa'!$GS$1003,64,FALSE))</f>
        <v>703</v>
      </c>
      <c r="O37" s="211">
        <f>IF($B37:$B37&gt;0,VLOOKUP($B37,'[1]PorEquipeHC 20aa_ddmmaaaa'!$EC$5:'[1]PorEquipeHC 20aa_ddmmaaaa'!$GS$1003,10,FALSE))</f>
        <v>109</v>
      </c>
      <c r="P37" s="211">
        <f>IF($B37:$B37&gt;0,VLOOKUP($B37,'[1]PorEquipeHC 20aa_ddmmaaaa'!$EC$5:'[1]PorEquipeHC 20aa_ddmmaaaa'!$GS$1003,11,FALSE))</f>
        <v>117</v>
      </c>
      <c r="Q37" s="211">
        <f>IF($B37:$B37&gt;0,VLOOKUP($B37,'[1]PorEquipeHC 20aa_ddmmaaaa'!$EC$5:'[1]PorEquipeHC 20aa_ddmmaaaa'!$GS$1003,12,FALSE))</f>
        <v>119</v>
      </c>
      <c r="R37" s="211">
        <f>IF($B37:$B37&gt;0,VLOOKUP($B37,'[1]PorEquipeHC 20aa_ddmmaaaa'!$EC$5:'[1]PorEquipeHC 20aa_ddmmaaaa'!$GS$1003,13,FALSE))</f>
        <v>124</v>
      </c>
      <c r="S37" s="211">
        <f>IF($B37:$B37&gt;0,VLOOKUP($B37,'[1]PorEquipeHC 20aa_ddmmaaaa'!$EC$5:'[1]PorEquipeHC 20aa_ddmmaaaa'!$GS$1003,14,FALSE))</f>
        <v>116</v>
      </c>
      <c r="T37" s="211">
        <f>IF($B37:$B37&gt;0,VLOOKUP($B37,'[1]PorEquipeHC 20aa_ddmmaaaa'!$EC$5:'[1]PorEquipeHC 20aa_ddmmaaaa'!$GS$1003,15,FALSE))</f>
        <v>127</v>
      </c>
      <c r="U37" s="211">
        <f>IF($B37:$B37&gt;0,VLOOKUP($B37,'[1]PorEquipeHC 20aa_ddmmaaaa'!$EC$5:'[1]PorEquipeHC 20aa_ddmmaaaa'!$GS$1003,16,FALSE))</f>
        <v>118</v>
      </c>
      <c r="V37" s="211" t="b">
        <f>IF($B37:$B37&gt;0,VLOOKUP($B37,'[1]PorEquipeHC 20aa_ddmmaaaa'!$EC$5:'[1]PorEquipeHC 20aa_ddmmaaaa'!$GS$1003,17,FALSE))</f>
        <v>0</v>
      </c>
      <c r="W37" s="211" t="b">
        <f>IF($B37:$B37&gt;0,VLOOKUP($B37,'[1]PorEquipeHC 20aa_ddmmaaaa'!$EC$5:'[1]PorEquipeHC 20aa_ddmmaaaa'!$GS$1003,18,FALSE))</f>
        <v>0</v>
      </c>
      <c r="X37" s="211" t="b">
        <f>IF($B37:$B37&gt;0,VLOOKUP($B37,'[1]PorEquipeHC 20aa_ddmmaaaa'!$EC$5:'[1]PorEquipeHC 20aa_ddmmaaaa'!$GS$1003,19,FALSE))</f>
        <v>0</v>
      </c>
      <c r="Y37" s="207"/>
      <c r="Z37" s="207"/>
      <c r="AA37" s="154"/>
      <c r="AB37" s="154"/>
      <c r="AC37" s="65" t="str">
        <f>C37</f>
        <v>479</v>
      </c>
      <c r="AD37" s="65" t="str">
        <f>D37</f>
        <v>SATO</v>
      </c>
      <c r="AE37" s="65" t="str">
        <f>E37</f>
        <v>EDSON ATUSHI</v>
      </c>
      <c r="AF37" s="65" t="str">
        <f>F37</f>
        <v>M</v>
      </c>
      <c r="AG37" s="65" t="str">
        <f>G37</f>
        <v>11. NCC</v>
      </c>
      <c r="AH37" s="208">
        <f>H37</f>
        <v>15912</v>
      </c>
      <c r="AI37">
        <f>I37</f>
        <v>12</v>
      </c>
      <c r="AJ37" t="str">
        <f>J37</f>
        <v>C</v>
      </c>
      <c r="AK37" s="209" t="str">
        <f>K37</f>
        <v>SR</v>
      </c>
      <c r="AL37" s="65">
        <f>L37</f>
        <v>7</v>
      </c>
      <c r="AM37" s="66" t="str">
        <f>M37</f>
        <v>X</v>
      </c>
      <c r="AN37" s="65">
        <f>N37</f>
        <v>703</v>
      </c>
      <c r="AO37" s="65">
        <f>O37</f>
        <v>109</v>
      </c>
      <c r="AP37" s="67">
        <f>IF(AO37=" "," ",(AO37-2*$AI37))</f>
        <v>85</v>
      </c>
      <c r="AQ37" s="68">
        <v>8</v>
      </c>
      <c r="AR37" s="69" t="s">
        <v>75</v>
      </c>
      <c r="AS37" s="72">
        <f>P37</f>
        <v>117</v>
      </c>
      <c r="AT37" s="67">
        <f>IF(AS37=" "," ",(AS37-2*$AI37))</f>
        <v>93</v>
      </c>
      <c r="AU37" s="68">
        <v>3</v>
      </c>
      <c r="AV37" s="69" t="s">
        <v>94</v>
      </c>
      <c r="AW37" s="72">
        <f>Q37</f>
        <v>119</v>
      </c>
      <c r="AX37" s="67">
        <f>IF(AW37=" "," ",(AW37-2*$AI37))</f>
        <v>95</v>
      </c>
      <c r="AY37" s="67"/>
      <c r="AZ37" s="65"/>
      <c r="BA37" s="67">
        <f>R37</f>
        <v>124</v>
      </c>
      <c r="BB37" s="67">
        <f>IF(BA37=" "," ",(BA37-2*$AI37))</f>
        <v>100</v>
      </c>
      <c r="BC37" s="67"/>
      <c r="BD37" s="67"/>
      <c r="BE37" s="71">
        <f>S37</f>
        <v>116</v>
      </c>
      <c r="BF37" s="67">
        <f>IF(BE37=" "," ",(BE37-2*$AI37))</f>
        <v>92</v>
      </c>
      <c r="BG37" s="68">
        <v>4</v>
      </c>
      <c r="BH37" s="69" t="s">
        <v>89</v>
      </c>
      <c r="BI37" s="72">
        <f>T37</f>
        <v>127</v>
      </c>
      <c r="BJ37" s="67">
        <f>IF(BI37=" "," ",(BI37-2*$AI37))</f>
        <v>103</v>
      </c>
      <c r="BK37" s="67"/>
      <c r="BL37" s="67"/>
      <c r="BM37" s="72">
        <f>U37</f>
        <v>118</v>
      </c>
      <c r="BN37" s="67">
        <f>IF(BM37=" "," ",(BM37-2*$AI37))</f>
        <v>94</v>
      </c>
      <c r="BO37" s="67"/>
      <c r="BP37" s="67"/>
      <c r="BQ37" s="67" t="b">
        <f>V37</f>
        <v>0</v>
      </c>
      <c r="BR37" s="67">
        <f>IF(BQ37=" "," ",(BQ37-2*$AI37))</f>
        <v>-24</v>
      </c>
      <c r="BS37" s="67"/>
      <c r="BT37" s="67"/>
      <c r="BU37" s="67" t="b">
        <f>W37</f>
        <v>0</v>
      </c>
      <c r="BV37" s="67">
        <f>IF(BU37=" "," ",(BU37-2*$AI37))</f>
        <v>-24</v>
      </c>
      <c r="BW37" s="67"/>
      <c r="BX37" s="67"/>
      <c r="BY37" s="67" t="b">
        <f>X37</f>
        <v>0</v>
      </c>
      <c r="BZ37" s="67">
        <f>IF(BY37=" "," ",(BY37-2*$AI37))</f>
        <v>-24</v>
      </c>
      <c r="CA37" s="67"/>
      <c r="CB37" s="67"/>
      <c r="CC37" s="209" t="str">
        <f>IF(AK37="Senior",AK37,"...")</f>
        <v>...</v>
      </c>
      <c r="CD37" s="65">
        <f>L37</f>
        <v>7</v>
      </c>
      <c r="CE37" s="66" t="str">
        <f>M37</f>
        <v>X</v>
      </c>
      <c r="CF37" s="73">
        <f>AQ37*AO$4+AU37*AS$4+AY37*AW$4+BC37*BA$4+BG37*BE$4+BK37*BI$4+BO37*BM$4+BS37*BQ$4+BW37*BU$4+CA37*BY$4</f>
        <v>15</v>
      </c>
      <c r="CG37" s="156"/>
      <c r="CH37" s="1"/>
      <c r="DA37" s="19"/>
      <c r="DB37" s="19"/>
      <c r="DC37" s="67" t="s">
        <v>193</v>
      </c>
      <c r="DD37" s="67" t="s">
        <v>76</v>
      </c>
      <c r="DE37" s="67" t="s">
        <v>194</v>
      </c>
      <c r="DF37" s="67" t="s">
        <v>65</v>
      </c>
      <c r="DG37" s="67" t="s">
        <v>66</v>
      </c>
      <c r="DH37" s="75">
        <v>27323</v>
      </c>
      <c r="DI37" s="67">
        <v>12</v>
      </c>
      <c r="DJ37" s="67" t="s">
        <v>78</v>
      </c>
      <c r="DK37" s="76" t="s">
        <v>69</v>
      </c>
      <c r="DL37" s="67">
        <v>0</v>
      </c>
      <c r="DM37" s="77" t="s">
        <v>70</v>
      </c>
      <c r="DN37" s="67" t="e">
        <v>#NUM!</v>
      </c>
      <c r="DO37" s="67" t="s">
        <v>79</v>
      </c>
      <c r="DP37" s="67" t="s">
        <v>79</v>
      </c>
      <c r="DQ37" s="68"/>
      <c r="DR37" s="67"/>
      <c r="DS37" s="72" t="s">
        <v>79</v>
      </c>
      <c r="DT37" s="67" t="s">
        <v>79</v>
      </c>
      <c r="DU37" s="68"/>
      <c r="DV37" s="67"/>
      <c r="DW37" s="72" t="s">
        <v>79</v>
      </c>
      <c r="DX37" s="67" t="s">
        <v>79</v>
      </c>
      <c r="DY37" s="67"/>
      <c r="DZ37" s="67"/>
      <c r="EA37" s="67" t="s">
        <v>79</v>
      </c>
      <c r="EB37" s="67" t="s">
        <v>79</v>
      </c>
      <c r="EC37" s="67"/>
      <c r="ED37" s="67"/>
      <c r="EE37" s="71" t="s">
        <v>79</v>
      </c>
      <c r="EF37" s="67" t="s">
        <v>79</v>
      </c>
      <c r="EG37" s="67"/>
      <c r="EH37" s="67"/>
      <c r="EI37" s="72" t="s">
        <v>79</v>
      </c>
      <c r="EJ37" s="67" t="s">
        <v>79</v>
      </c>
      <c r="EK37" s="67"/>
      <c r="EL37" s="67"/>
      <c r="EM37" s="72" t="s">
        <v>79</v>
      </c>
      <c r="EN37" s="67" t="s">
        <v>79</v>
      </c>
      <c r="EO37" s="67"/>
      <c r="EP37" s="67"/>
      <c r="EQ37" s="67" t="b">
        <v>0</v>
      </c>
      <c r="ER37" s="67">
        <v>-24</v>
      </c>
      <c r="ES37" s="67"/>
      <c r="ET37" s="67"/>
      <c r="EU37" s="67" t="b">
        <v>0</v>
      </c>
      <c r="EV37" s="67">
        <v>-24</v>
      </c>
      <c r="EW37" s="67"/>
      <c r="EX37" s="67"/>
      <c r="EY37" s="67" t="b">
        <v>0</v>
      </c>
      <c r="EZ37" s="67">
        <v>-24</v>
      </c>
      <c r="FA37" s="67"/>
      <c r="FB37" s="67"/>
      <c r="FC37" s="76" t="s">
        <v>73</v>
      </c>
      <c r="FD37" s="67">
        <v>0</v>
      </c>
      <c r="FE37" s="77" t="s">
        <v>70</v>
      </c>
      <c r="FF37" s="68">
        <v>0</v>
      </c>
      <c r="FG37" s="83"/>
      <c r="FH37" s="65" t="str">
        <f t="shared" si="12"/>
        <v>NSR</v>
      </c>
      <c r="FI37" s="65" t="str">
        <f t="shared" si="13"/>
        <v>M</v>
      </c>
      <c r="FJ37" s="65" t="str">
        <f t="shared" si="13"/>
        <v>01. PIE</v>
      </c>
      <c r="FK37" s="65">
        <f t="shared" si="14"/>
        <v>0</v>
      </c>
      <c r="FL37" s="79">
        <f t="shared" si="15"/>
        <v>44.25</v>
      </c>
      <c r="FM37" t="str">
        <f t="shared" si="17"/>
        <v>...</v>
      </c>
      <c r="FN37" t="str">
        <f t="shared" si="10"/>
        <v>...</v>
      </c>
      <c r="FO37" t="str">
        <f t="shared" si="11"/>
        <v>01. PIE</v>
      </c>
    </row>
    <row r="38" spans="1:171" ht="13.8" hidden="1" x14ac:dyDescent="0.25">
      <c r="A38" t="s">
        <v>1152</v>
      </c>
      <c r="B38" s="201" t="s">
        <v>387</v>
      </c>
      <c r="C38" s="80" t="str">
        <f>IF($B38:$B38&gt;0,VLOOKUP($B38,'[1]PorEquipeHC 20aa_ddmmaaaa'!$EC$5:'[1]PorEquipeHC 20aa_ddmmaaaa'!$GS$1003,1,FALSE))</f>
        <v>847</v>
      </c>
      <c r="D38" s="209" t="str">
        <f>IF($B38:$B38&gt;0,VLOOKUP($B38,'[1]PorEquipeHC 20aa_ddmmaaaa'!$EC$5:'[1]PorEquipeHC 20aa_ddmmaaaa'!$GS$1003,2,FALSE))</f>
        <v>KANOMATA</v>
      </c>
      <c r="E38" s="209" t="str">
        <f>IF($B38:$B38&gt;0,VLOOKUP($B38,'[1]PorEquipeHC 20aa_ddmmaaaa'!$EC$5:'[1]PorEquipeHC 20aa_ddmmaaaa'!$GS$1003,3,FALSE))</f>
        <v>KOKI</v>
      </c>
      <c r="F38" s="66" t="str">
        <f>IF($B38:$B38&gt;0,VLOOKUP($B38,'[1]PorEquipeHC 20aa_ddmmaaaa'!$EC$5:'[1]PorEquipeHC 20aa_ddmmaaaa'!$GS$1003,4,FALSE))</f>
        <v>M</v>
      </c>
      <c r="G38" s="65" t="str">
        <f>IF($B38:$B38&gt;0,VLOOKUP($B38,'[1]PorEquipeHC 20aa_ddmmaaaa'!$EC$5:'[1]PorEquipeHC 20aa_ddmmaaaa'!$GS$1003,5,FALSE))</f>
        <v>15. BIR</v>
      </c>
      <c r="H38" s="210">
        <f>IF($B38:$B38&gt;0,VLOOKUP($B38,'[1]PorEquipeHC 20aa_ddmmaaaa'!$EC$5:'[1]PorEquipeHC 20aa_ddmmaaaa'!$GS$1003,6,FALSE))</f>
        <v>24950</v>
      </c>
      <c r="I38" s="80">
        <f>IF($B38:$B38&gt;0,VLOOKUP($B38,'[1]PorEquipeHC 20aa_ddmmaaaa'!$EC$5:'[1]PorEquipeHC 20aa_ddmmaaaa'!$GS$1003,7,FALSE))</f>
        <v>0</v>
      </c>
      <c r="J38" s="209" t="str">
        <f>IF($B38:$B38&gt;0,VLOOKUP($B38,'[1]PorEquipeHC 20aa_ddmmaaaa'!$EC$5:'[1]PorEquipeHC 20aa_ddmmaaaa'!$GS$1003,8,FALSE))</f>
        <v>EX</v>
      </c>
      <c r="K38" s="209" t="str">
        <f>IF($B38:$B38&gt;0,VLOOKUP($B38,'[1]PorEquipeHC 20aa_ddmmaaaa'!$EC$5:'[1]PorEquipeHC 20aa_ddmmaaaa'!$GS$1003,9,FALSE))</f>
        <v>NSR</v>
      </c>
      <c r="L38" s="80">
        <f>IF($B38:$B38&gt;0,VLOOKUP($B38,'[1]PorEquipeHC 20aa_ddmmaaaa'!$EC$5:'[1]PorEquipeHC 20aa_ddmmaaaa'!$GS$1003,45,FALSE))</f>
        <v>7</v>
      </c>
      <c r="M38" s="65" t="str">
        <f>IF($B38:$B38&gt;0,VLOOKUP($B38,'[1]PorEquipeHC 20aa_ddmmaaaa'!$EC$5:'[1]PorEquipeHC 20aa_ddmmaaaa'!$GS$1003,46,FALSE))</f>
        <v>X</v>
      </c>
      <c r="N38" s="80">
        <f>IF($B38:$B38&gt;0,VLOOKUP($B38,'[1]PorEquipeHC 20aa_ddmmaaaa'!$EC$5:'[1]PorEquipeHC 20aa_ddmmaaaa'!$GS$1003,64,FALSE))</f>
        <v>595</v>
      </c>
      <c r="O38" s="211">
        <f>IF($B38:$B38&gt;0,VLOOKUP($B38,'[1]PorEquipeHC 20aa_ddmmaaaa'!$EC$5:'[1]PorEquipeHC 20aa_ddmmaaaa'!$GS$1003,10,FALSE))</f>
        <v>99</v>
      </c>
      <c r="P38" s="211">
        <f>IF($B38:$B38&gt;0,VLOOKUP($B38,'[1]PorEquipeHC 20aa_ddmmaaaa'!$EC$5:'[1]PorEquipeHC 20aa_ddmmaaaa'!$GS$1003,11,FALSE))</f>
        <v>97</v>
      </c>
      <c r="Q38" s="211">
        <f>IF($B38:$B38&gt;0,VLOOKUP($B38,'[1]PorEquipeHC 20aa_ddmmaaaa'!$EC$5:'[1]PorEquipeHC 20aa_ddmmaaaa'!$GS$1003,12,FALSE))</f>
        <v>103</v>
      </c>
      <c r="R38" s="211">
        <f>IF($B38:$B38&gt;0,VLOOKUP($B38,'[1]PorEquipeHC 20aa_ddmmaaaa'!$EC$5:'[1]PorEquipeHC 20aa_ddmmaaaa'!$GS$1003,13,FALSE))</f>
        <v>101</v>
      </c>
      <c r="S38" s="211">
        <f>IF($B38:$B38&gt;0,VLOOKUP($B38,'[1]PorEquipeHC 20aa_ddmmaaaa'!$EC$5:'[1]PorEquipeHC 20aa_ddmmaaaa'!$GS$1003,14,FALSE))</f>
        <v>101</v>
      </c>
      <c r="T38" s="211">
        <f>IF($B38:$B38&gt;0,VLOOKUP($B38,'[1]PorEquipeHC 20aa_ddmmaaaa'!$EC$5:'[1]PorEquipeHC 20aa_ddmmaaaa'!$GS$1003,15,FALSE))</f>
        <v>102</v>
      </c>
      <c r="U38" s="211">
        <f>IF($B38:$B38&gt;0,VLOOKUP($B38,'[1]PorEquipeHC 20aa_ddmmaaaa'!$EC$5:'[1]PorEquipeHC 20aa_ddmmaaaa'!$GS$1003,16,FALSE))</f>
        <v>95</v>
      </c>
      <c r="V38" s="211" t="b">
        <f>IF($B38:$B38&gt;0,VLOOKUP($B38,'[1]PorEquipeHC 20aa_ddmmaaaa'!$EC$5:'[1]PorEquipeHC 20aa_ddmmaaaa'!$GS$1003,17,FALSE))</f>
        <v>0</v>
      </c>
      <c r="W38" s="211" t="b">
        <f>IF($B38:$B38&gt;0,VLOOKUP($B38,'[1]PorEquipeHC 20aa_ddmmaaaa'!$EC$5:'[1]PorEquipeHC 20aa_ddmmaaaa'!$GS$1003,18,FALSE))</f>
        <v>0</v>
      </c>
      <c r="X38" s="211" t="b">
        <f>IF($B38:$B38&gt;0,VLOOKUP($B38,'[1]PorEquipeHC 20aa_ddmmaaaa'!$EC$5:'[1]PorEquipeHC 20aa_ddmmaaaa'!$GS$1003,19,FALSE))</f>
        <v>0</v>
      </c>
      <c r="Y38" s="207"/>
      <c r="Z38" s="207"/>
      <c r="AA38" s="154"/>
      <c r="AB38" s="154"/>
      <c r="AC38" s="65" t="str">
        <f>C38</f>
        <v>847</v>
      </c>
      <c r="AD38" s="65" t="str">
        <f>D38</f>
        <v>KANOMATA</v>
      </c>
      <c r="AE38" s="65" t="str">
        <f>E38</f>
        <v>KOKI</v>
      </c>
      <c r="AF38" s="65" t="str">
        <f>F38</f>
        <v>M</v>
      </c>
      <c r="AG38" s="65" t="str">
        <f>G38</f>
        <v>15. BIR</v>
      </c>
      <c r="AH38" s="208">
        <f>H38</f>
        <v>24950</v>
      </c>
      <c r="AI38">
        <f>I38</f>
        <v>0</v>
      </c>
      <c r="AJ38" t="str">
        <f>J38</f>
        <v>EX</v>
      </c>
      <c r="AK38" s="209" t="str">
        <f>K38</f>
        <v>NSR</v>
      </c>
      <c r="AL38" s="65">
        <f>L38</f>
        <v>7</v>
      </c>
      <c r="AM38" s="66" t="str">
        <f>M38</f>
        <v>X</v>
      </c>
      <c r="AN38" s="65">
        <f>N38</f>
        <v>595</v>
      </c>
      <c r="AO38" s="65">
        <f>O38</f>
        <v>99</v>
      </c>
      <c r="AP38" s="67">
        <f>IF(AO38=" "," ",(AO38-2*$AI38))</f>
        <v>99</v>
      </c>
      <c r="AQ38" s="68"/>
      <c r="AR38" s="69"/>
      <c r="AS38" s="72">
        <f>P38</f>
        <v>97</v>
      </c>
      <c r="AT38" s="67">
        <f>IF(AS38=" "," ",(AS38-2*$AI38))</f>
        <v>97</v>
      </c>
      <c r="AU38" s="65"/>
      <c r="AV38" s="67"/>
      <c r="AW38" s="72">
        <f>Q38</f>
        <v>103</v>
      </c>
      <c r="AX38" s="67">
        <f>IF(AW38=" "," ",(AW38-2*$AI38))</f>
        <v>103</v>
      </c>
      <c r="AY38" s="67"/>
      <c r="AZ38" s="65"/>
      <c r="BA38" s="67">
        <f>R38</f>
        <v>101</v>
      </c>
      <c r="BB38" s="67">
        <f>IF(BA38=" "," ",(BA38-2*$AI38))</f>
        <v>101</v>
      </c>
      <c r="BC38" s="67"/>
      <c r="BD38" s="67"/>
      <c r="BE38" s="71">
        <f>S38</f>
        <v>101</v>
      </c>
      <c r="BF38" s="67">
        <f>IF(BE38=" "," ",(BE38-2*$AI38))</f>
        <v>101</v>
      </c>
      <c r="BG38" s="67"/>
      <c r="BH38" s="67"/>
      <c r="BI38" s="72">
        <f>T38</f>
        <v>102</v>
      </c>
      <c r="BJ38" s="67">
        <f>IF(BI38=" "," ",(BI38-2*$AI38))</f>
        <v>102</v>
      </c>
      <c r="BK38" s="67"/>
      <c r="BL38" s="67"/>
      <c r="BM38" s="72">
        <f>U38</f>
        <v>95</v>
      </c>
      <c r="BN38" s="67">
        <f>IF(BM38=" "," ",(BM38-2*$AI38))</f>
        <v>95</v>
      </c>
      <c r="BO38" s="67"/>
      <c r="BP38" s="67"/>
      <c r="BQ38" s="67" t="b">
        <f>V38</f>
        <v>0</v>
      </c>
      <c r="BR38" s="67">
        <f>IF(BQ38=" "," ",(BQ38-2*$AI38))</f>
        <v>0</v>
      </c>
      <c r="BS38" s="67"/>
      <c r="BT38" s="67"/>
      <c r="BU38" s="67" t="b">
        <f>W38</f>
        <v>0</v>
      </c>
      <c r="BV38" s="67">
        <f>IF(BU38=" "," ",(BU38-2*$AI38))</f>
        <v>0</v>
      </c>
      <c r="BW38" s="67"/>
      <c r="BX38" s="67"/>
      <c r="BY38" s="67" t="b">
        <f>X38</f>
        <v>0</v>
      </c>
      <c r="BZ38" s="67">
        <f>IF(BY38=" "," ",(BY38-2*$AI38))</f>
        <v>0</v>
      </c>
      <c r="CA38" s="67"/>
      <c r="CB38" s="67"/>
      <c r="CC38" s="209" t="str">
        <f>IF(AK38="Senior",AK38,"...")</f>
        <v>...</v>
      </c>
      <c r="CD38" s="65">
        <f>L38</f>
        <v>7</v>
      </c>
      <c r="CE38" s="66" t="str">
        <f>M38</f>
        <v>X</v>
      </c>
      <c r="CF38" s="73">
        <f>AQ38*AO$4+AU38*AS$4+AY38*AW$4+BC38*BA$4+BG38*BE$4+BK38*BI$4+BO38*BM$4+BS38*BQ$4+BW38*BU$4+CA38*BY$4</f>
        <v>0</v>
      </c>
      <c r="CG38" s="156"/>
      <c r="CH38" s="1"/>
      <c r="DA38" s="19"/>
      <c r="DB38" s="19"/>
      <c r="DC38" s="67" t="s">
        <v>196</v>
      </c>
      <c r="DD38" s="67" t="s">
        <v>197</v>
      </c>
      <c r="DE38" s="67" t="s">
        <v>198</v>
      </c>
      <c r="DF38" s="67" t="s">
        <v>83</v>
      </c>
      <c r="DG38" s="67" t="s">
        <v>66</v>
      </c>
      <c r="DH38" s="75">
        <v>30851</v>
      </c>
      <c r="DI38" s="67">
        <v>12</v>
      </c>
      <c r="DJ38" s="67" t="s">
        <v>78</v>
      </c>
      <c r="DK38" s="76" t="s">
        <v>69</v>
      </c>
      <c r="DL38" s="67">
        <v>0</v>
      </c>
      <c r="DM38" s="77" t="s">
        <v>70</v>
      </c>
      <c r="DN38" s="67" t="e">
        <v>#NUM!</v>
      </c>
      <c r="DO38" s="67" t="s">
        <v>79</v>
      </c>
      <c r="DP38" s="67" t="s">
        <v>79</v>
      </c>
      <c r="DQ38" s="68"/>
      <c r="DR38" s="69"/>
      <c r="DS38" s="72" t="s">
        <v>79</v>
      </c>
      <c r="DT38" s="67" t="s">
        <v>79</v>
      </c>
      <c r="DU38" s="68"/>
      <c r="DV38" s="69"/>
      <c r="DW38" s="72" t="s">
        <v>79</v>
      </c>
      <c r="DX38" s="67" t="s">
        <v>79</v>
      </c>
      <c r="DY38" s="68"/>
      <c r="DZ38" s="69"/>
      <c r="EA38" s="67" t="s">
        <v>79</v>
      </c>
      <c r="EB38" s="67" t="s">
        <v>79</v>
      </c>
      <c r="EC38" s="67"/>
      <c r="ED38" s="67"/>
      <c r="EE38" s="71" t="s">
        <v>79</v>
      </c>
      <c r="EF38" s="67" t="s">
        <v>79</v>
      </c>
      <c r="EG38" s="67"/>
      <c r="EH38" s="67"/>
      <c r="EI38" s="72" t="s">
        <v>79</v>
      </c>
      <c r="EJ38" s="67" t="s">
        <v>79</v>
      </c>
      <c r="EK38" s="67"/>
      <c r="EL38" s="67"/>
      <c r="EM38" s="72" t="s">
        <v>79</v>
      </c>
      <c r="EN38" s="67" t="s">
        <v>79</v>
      </c>
      <c r="EO38" s="67"/>
      <c r="EP38" s="67"/>
      <c r="EQ38" s="67" t="b">
        <v>0</v>
      </c>
      <c r="ER38" s="67">
        <v>-24</v>
      </c>
      <c r="ES38" s="67"/>
      <c r="ET38" s="67"/>
      <c r="EU38" s="67" t="b">
        <v>0</v>
      </c>
      <c r="EV38" s="67">
        <v>-24</v>
      </c>
      <c r="EW38" s="67"/>
      <c r="EX38" s="67"/>
      <c r="EY38" s="67" t="b">
        <v>0</v>
      </c>
      <c r="EZ38" s="67">
        <v>-24</v>
      </c>
      <c r="FA38" s="67"/>
      <c r="FB38" s="67"/>
      <c r="FC38" s="76" t="s">
        <v>73</v>
      </c>
      <c r="FD38" s="67">
        <v>0</v>
      </c>
      <c r="FE38" s="77" t="s">
        <v>70</v>
      </c>
      <c r="FF38" s="68">
        <v>0</v>
      </c>
      <c r="FG38" s="83"/>
      <c r="FH38" s="65" t="str">
        <f t="shared" si="12"/>
        <v>NSR</v>
      </c>
      <c r="FI38" s="65" t="str">
        <f t="shared" si="13"/>
        <v>F</v>
      </c>
      <c r="FJ38" s="65" t="str">
        <f t="shared" si="13"/>
        <v>01. PIE</v>
      </c>
      <c r="FK38" s="65">
        <f t="shared" si="14"/>
        <v>0</v>
      </c>
      <c r="FL38" s="79">
        <f>FL37+FK38</f>
        <v>44.25</v>
      </c>
      <c r="FM38" t="str">
        <f>IF(FJ38&lt;&gt;FJ39,FL38,"...")</f>
        <v>...</v>
      </c>
      <c r="FN38" t="str">
        <f t="shared" si="10"/>
        <v>...</v>
      </c>
      <c r="FO38" t="str">
        <f t="shared" si="11"/>
        <v>01. PIE</v>
      </c>
    </row>
    <row r="39" spans="1:171" ht="13.8" hidden="1" x14ac:dyDescent="0.25">
      <c r="A39" t="s">
        <v>1152</v>
      </c>
      <c r="B39" s="201" t="s">
        <v>226</v>
      </c>
      <c r="C39" s="80" t="str">
        <f>IF($B39:$B39&gt;0,VLOOKUP($B39,'[1]PorEquipeHC 20aa_ddmmaaaa'!$EC$5:'[1]PorEquipeHC 20aa_ddmmaaaa'!$GS$1003,1,FALSE))</f>
        <v>626</v>
      </c>
      <c r="D39" s="209" t="str">
        <f>IF($B39:$B39&gt;0,VLOOKUP($B39,'[1]PorEquipeHC 20aa_ddmmaaaa'!$EC$5:'[1]PorEquipeHC 20aa_ddmmaaaa'!$GS$1003,2,FALSE))</f>
        <v>SHIMURA</v>
      </c>
      <c r="E39" s="209" t="str">
        <f>IF($B39:$B39&gt;0,VLOOKUP($B39,'[1]PorEquipeHC 20aa_ddmmaaaa'!$EC$5:'[1]PorEquipeHC 20aa_ddmmaaaa'!$GS$1003,3,FALSE))</f>
        <v>ALICE MIWAKO</v>
      </c>
      <c r="F39" s="66" t="str">
        <f>IF($B39:$B39&gt;0,VLOOKUP($B39,'[1]PorEquipeHC 20aa_ddmmaaaa'!$EC$5:'[1]PorEquipeHC 20aa_ddmmaaaa'!$GS$1003,4,FALSE))</f>
        <v>F</v>
      </c>
      <c r="G39" s="65" t="str">
        <f>IF($B39:$B39&gt;0,VLOOKUP($B39,'[1]PorEquipeHC 20aa_ddmmaaaa'!$EC$5:'[1]PorEquipeHC 20aa_ddmmaaaa'!$GS$1003,5,FALSE))</f>
        <v>07. GSP</v>
      </c>
      <c r="H39" s="210">
        <f>IF($B39:$B39&gt;0,VLOOKUP($B39,'[1]PorEquipeHC 20aa_ddmmaaaa'!$EC$5:'[1]PorEquipeHC 20aa_ddmmaaaa'!$GS$1003,6,FALSE))</f>
        <v>21468</v>
      </c>
      <c r="I39" s="80">
        <f>IF($B39:$B39&gt;0,VLOOKUP($B39,'[1]PorEquipeHC 20aa_ddmmaaaa'!$EC$5:'[1]PorEquipeHC 20aa_ddmmaaaa'!$GS$1003,7,FALSE))</f>
        <v>2</v>
      </c>
      <c r="J39" s="209" t="str">
        <f>IF($B39:$B39&gt;0,VLOOKUP($B39,'[1]PorEquipeHC 20aa_ddmmaaaa'!$EC$5:'[1]PorEquipeHC 20aa_ddmmaaaa'!$GS$1003,8,FALSE))</f>
        <v>EX</v>
      </c>
      <c r="K39" s="209" t="str">
        <f>IF($B39:$B39&gt;0,VLOOKUP($B39,'[1]PorEquipeHC 20aa_ddmmaaaa'!$EC$5:'[1]PorEquipeHC 20aa_ddmmaaaa'!$GS$1003,9,FALSE))</f>
        <v>NSR</v>
      </c>
      <c r="L39" s="80">
        <f>IF($B39:$B39&gt;0,VLOOKUP($B39,'[1]PorEquipeHC 20aa_ddmmaaaa'!$EC$5:'[1]PorEquipeHC 20aa_ddmmaaaa'!$GS$1003,45,FALSE))</f>
        <v>7</v>
      </c>
      <c r="M39" s="65" t="str">
        <f>IF($B39:$B39&gt;0,VLOOKUP($B39,'[1]PorEquipeHC 20aa_ddmmaaaa'!$EC$5:'[1]PorEquipeHC 20aa_ddmmaaaa'!$GS$1003,46,FALSE))</f>
        <v>X</v>
      </c>
      <c r="N39" s="80">
        <f>IF($B39:$B39&gt;0,VLOOKUP($B39,'[1]PorEquipeHC 20aa_ddmmaaaa'!$EC$5:'[1]PorEquipeHC 20aa_ddmmaaaa'!$GS$1003,64,FALSE))</f>
        <v>618</v>
      </c>
      <c r="O39" s="211">
        <f>IF($B39:$B39&gt;0,VLOOKUP($B39,'[1]PorEquipeHC 20aa_ddmmaaaa'!$EC$5:'[1]PorEquipeHC 20aa_ddmmaaaa'!$GS$1003,10,FALSE))</f>
        <v>101</v>
      </c>
      <c r="P39" s="211">
        <f>IF($B39:$B39&gt;0,VLOOKUP($B39,'[1]PorEquipeHC 20aa_ddmmaaaa'!$EC$5:'[1]PorEquipeHC 20aa_ddmmaaaa'!$GS$1003,11,FALSE))</f>
        <v>106</v>
      </c>
      <c r="Q39" s="211">
        <f>IF($B39:$B39&gt;0,VLOOKUP($B39,'[1]PorEquipeHC 20aa_ddmmaaaa'!$EC$5:'[1]PorEquipeHC 20aa_ddmmaaaa'!$GS$1003,12,FALSE))</f>
        <v>110</v>
      </c>
      <c r="R39" s="211">
        <f>IF($B39:$B39&gt;0,VLOOKUP($B39,'[1]PorEquipeHC 20aa_ddmmaaaa'!$EC$5:'[1]PorEquipeHC 20aa_ddmmaaaa'!$GS$1003,13,FALSE))</f>
        <v>101</v>
      </c>
      <c r="S39" s="211">
        <f>IF($B39:$B39&gt;0,VLOOKUP($B39,'[1]PorEquipeHC 20aa_ddmmaaaa'!$EC$5:'[1]PorEquipeHC 20aa_ddmmaaaa'!$GS$1003,14,FALSE))</f>
        <v>103</v>
      </c>
      <c r="T39" s="211">
        <f>IF($B39:$B39&gt;0,VLOOKUP($B39,'[1]PorEquipeHC 20aa_ddmmaaaa'!$EC$5:'[1]PorEquipeHC 20aa_ddmmaaaa'!$GS$1003,15,FALSE))</f>
        <v>108</v>
      </c>
      <c r="U39" s="211">
        <f>IF($B39:$B39&gt;0,VLOOKUP($B39,'[1]PorEquipeHC 20aa_ddmmaaaa'!$EC$5:'[1]PorEquipeHC 20aa_ddmmaaaa'!$GS$1003,16,FALSE))</f>
        <v>99</v>
      </c>
      <c r="V39" s="211" t="b">
        <f>IF($B39:$B39&gt;0,VLOOKUP($B39,'[1]PorEquipeHC 20aa_ddmmaaaa'!$EC$5:'[1]PorEquipeHC 20aa_ddmmaaaa'!$GS$1003,17,FALSE))</f>
        <v>0</v>
      </c>
      <c r="W39" s="211" t="b">
        <f>IF($B39:$B39&gt;0,VLOOKUP($B39,'[1]PorEquipeHC 20aa_ddmmaaaa'!$EC$5:'[1]PorEquipeHC 20aa_ddmmaaaa'!$GS$1003,18,FALSE))</f>
        <v>0</v>
      </c>
      <c r="X39" s="211" t="b">
        <f>IF($B39:$B39&gt;0,VLOOKUP($B39,'[1]PorEquipeHC 20aa_ddmmaaaa'!$EC$5:'[1]PorEquipeHC 20aa_ddmmaaaa'!$GS$1003,19,FALSE))</f>
        <v>0</v>
      </c>
      <c r="Y39" s="207"/>
      <c r="Z39" s="207"/>
      <c r="AA39" s="154"/>
      <c r="AB39" s="154"/>
      <c r="AC39" s="65" t="str">
        <f>C39</f>
        <v>626</v>
      </c>
      <c r="AD39" s="65" t="str">
        <f>D39</f>
        <v>SHIMURA</v>
      </c>
      <c r="AE39" s="65" t="str">
        <f>E39</f>
        <v>ALICE MIWAKO</v>
      </c>
      <c r="AF39" s="65" t="str">
        <f>F39</f>
        <v>F</v>
      </c>
      <c r="AG39" s="65" t="str">
        <f>G39</f>
        <v>07. GSP</v>
      </c>
      <c r="AH39" s="208">
        <f>H39</f>
        <v>21468</v>
      </c>
      <c r="AI39">
        <f>I39</f>
        <v>2</v>
      </c>
      <c r="AJ39" t="str">
        <f>J39</f>
        <v>EX</v>
      </c>
      <c r="AK39" s="209" t="str">
        <f>K39</f>
        <v>NSR</v>
      </c>
      <c r="AL39" s="65">
        <f>L39</f>
        <v>7</v>
      </c>
      <c r="AM39" s="66" t="str">
        <f>M39</f>
        <v>X</v>
      </c>
      <c r="AN39" s="65">
        <f>N39</f>
        <v>618</v>
      </c>
      <c r="AO39" s="65">
        <f>O39</f>
        <v>101</v>
      </c>
      <c r="AP39" s="67">
        <f>IF(AO39=" "," ",(AO39-2*$AI39))</f>
        <v>97</v>
      </c>
      <c r="AQ39" s="68"/>
      <c r="AR39" s="69"/>
      <c r="AS39" s="72">
        <f>P39</f>
        <v>106</v>
      </c>
      <c r="AT39" s="67">
        <f>IF(AS39=" "," ",(AS39-2*$AI39))</f>
        <v>102</v>
      </c>
      <c r="AU39" s="65"/>
      <c r="AV39" s="67"/>
      <c r="AW39" s="72">
        <f>Q39</f>
        <v>110</v>
      </c>
      <c r="AX39" s="67">
        <f>IF(AW39=" "," ",(AW39-2*$AI39))</f>
        <v>106</v>
      </c>
      <c r="AY39" s="67"/>
      <c r="AZ39" s="65"/>
      <c r="BA39" s="67">
        <f>R39</f>
        <v>101</v>
      </c>
      <c r="BB39" s="67">
        <f>IF(BA39=" "," ",(BA39-2*$AI39))</f>
        <v>97</v>
      </c>
      <c r="BC39" s="67"/>
      <c r="BD39" s="67"/>
      <c r="BE39" s="71">
        <f>S39</f>
        <v>103</v>
      </c>
      <c r="BF39" s="67">
        <f>IF(BE39=" "," ",(BE39-2*$AI39))</f>
        <v>99</v>
      </c>
      <c r="BG39" s="67"/>
      <c r="BH39" s="67"/>
      <c r="BI39" s="72">
        <f>T39</f>
        <v>108</v>
      </c>
      <c r="BJ39" s="67">
        <f>IF(BI39=" "," ",(BI39-2*$AI39))</f>
        <v>104</v>
      </c>
      <c r="BK39" s="67"/>
      <c r="BL39" s="67"/>
      <c r="BM39" s="72">
        <f>U39</f>
        <v>99</v>
      </c>
      <c r="BN39" s="67">
        <f>IF(BM39=" "," ",(BM39-2*$AI39))</f>
        <v>95</v>
      </c>
      <c r="BO39" s="67"/>
      <c r="BP39" s="67"/>
      <c r="BQ39" s="67" t="b">
        <f>V39</f>
        <v>0</v>
      </c>
      <c r="BR39" s="67">
        <f>IF(BQ39=" "," ",(BQ39-2*$AI39))</f>
        <v>-4</v>
      </c>
      <c r="BS39" s="67"/>
      <c r="BT39" s="67"/>
      <c r="BU39" s="67" t="b">
        <f>W39</f>
        <v>0</v>
      </c>
      <c r="BV39" s="67">
        <f>IF(BU39=" "," ",(BU39-2*$AI39))</f>
        <v>-4</v>
      </c>
      <c r="BW39" s="67"/>
      <c r="BX39" s="67"/>
      <c r="BY39" s="67" t="b">
        <f>X39</f>
        <v>0</v>
      </c>
      <c r="BZ39" s="67">
        <f>IF(BY39=" "," ",(BY39-2*$AI39))</f>
        <v>-4</v>
      </c>
      <c r="CA39" s="67"/>
      <c r="CB39" s="67"/>
      <c r="CC39" s="209" t="str">
        <f>IF(AK39="Senior",AK39,"...")</f>
        <v>...</v>
      </c>
      <c r="CD39" s="65">
        <f>L39</f>
        <v>7</v>
      </c>
      <c r="CE39" s="66" t="str">
        <f>M39</f>
        <v>X</v>
      </c>
      <c r="CF39" s="73">
        <f>AQ39*AO$4+AU39*AS$4+AY39*AW$4+BC39*BA$4+BG39*BE$4+BK39*BI$4+BO39*BM$4+BS39*BQ$4+BW39*BU$4+CA39*BY$4</f>
        <v>0</v>
      </c>
      <c r="CG39" s="156"/>
      <c r="CH39" s="1"/>
      <c r="DA39" s="19"/>
      <c r="DB39" s="19"/>
      <c r="DC39" s="67" t="s">
        <v>200</v>
      </c>
      <c r="DD39" s="67" t="s">
        <v>201</v>
      </c>
      <c r="DE39" s="67" t="s">
        <v>202</v>
      </c>
      <c r="DF39" s="67" t="s">
        <v>65</v>
      </c>
      <c r="DG39" s="67" t="s">
        <v>66</v>
      </c>
      <c r="DH39" s="75">
        <v>41082</v>
      </c>
      <c r="DI39" s="67">
        <v>12</v>
      </c>
      <c r="DJ39" s="67" t="s">
        <v>78</v>
      </c>
      <c r="DK39" s="76" t="s">
        <v>69</v>
      </c>
      <c r="DL39" s="67">
        <v>2</v>
      </c>
      <c r="DM39" s="77" t="s">
        <v>70</v>
      </c>
      <c r="DN39" s="67" t="e">
        <v>#NUM!</v>
      </c>
      <c r="DO39" s="67">
        <v>130</v>
      </c>
      <c r="DP39" s="67">
        <v>106</v>
      </c>
      <c r="DQ39" s="68"/>
      <c r="DR39" s="67"/>
      <c r="DS39" s="72" t="s">
        <v>79</v>
      </c>
      <c r="DT39" s="67" t="s">
        <v>79</v>
      </c>
      <c r="DU39" s="68"/>
      <c r="DV39" s="67"/>
      <c r="DW39" s="72" t="s">
        <v>79</v>
      </c>
      <c r="DX39" s="67" t="s">
        <v>79</v>
      </c>
      <c r="DY39" s="68"/>
      <c r="DZ39" s="69"/>
      <c r="EA39" s="67">
        <v>121</v>
      </c>
      <c r="EB39" s="67">
        <v>97</v>
      </c>
      <c r="EC39" s="67"/>
      <c r="ED39" s="67"/>
      <c r="EE39" s="71" t="s">
        <v>79</v>
      </c>
      <c r="EF39" s="67" t="s">
        <v>79</v>
      </c>
      <c r="EG39" s="67"/>
      <c r="EH39" s="67"/>
      <c r="EI39" s="72" t="s">
        <v>79</v>
      </c>
      <c r="EJ39" s="67" t="s">
        <v>79</v>
      </c>
      <c r="EK39" s="68"/>
      <c r="EL39" s="69"/>
      <c r="EM39" s="72" t="s">
        <v>79</v>
      </c>
      <c r="EN39" s="67" t="s">
        <v>79</v>
      </c>
      <c r="EO39" s="67"/>
      <c r="EP39" s="67"/>
      <c r="EQ39" s="67" t="b">
        <v>0</v>
      </c>
      <c r="ER39" s="67">
        <v>-24</v>
      </c>
      <c r="ES39" s="67"/>
      <c r="ET39" s="67"/>
      <c r="EU39" s="67" t="b">
        <v>0</v>
      </c>
      <c r="EV39" s="67">
        <v>-24</v>
      </c>
      <c r="EW39" s="67"/>
      <c r="EX39" s="67"/>
      <c r="EY39" s="67" t="b">
        <v>0</v>
      </c>
      <c r="EZ39" s="67">
        <v>-24</v>
      </c>
      <c r="FA39" s="67"/>
      <c r="FB39" s="67"/>
      <c r="FC39" s="76" t="s">
        <v>73</v>
      </c>
      <c r="FD39" s="67">
        <v>2</v>
      </c>
      <c r="FE39" s="77" t="s">
        <v>70</v>
      </c>
      <c r="FF39" s="68">
        <v>0</v>
      </c>
      <c r="FG39" s="83"/>
      <c r="FH39" s="65" t="str">
        <f t="shared" si="12"/>
        <v>NSR</v>
      </c>
      <c r="FI39" s="65" t="str">
        <f t="shared" si="13"/>
        <v>M</v>
      </c>
      <c r="FJ39" s="65" t="str">
        <f t="shared" si="13"/>
        <v>01. PIE</v>
      </c>
      <c r="FK39" s="65">
        <f t="shared" si="14"/>
        <v>0</v>
      </c>
      <c r="FL39" s="79">
        <f>FL38+FK39</f>
        <v>44.25</v>
      </c>
      <c r="FM39">
        <f>IF(FJ39&lt;&gt;FJ40,FL39,"...")</f>
        <v>44.25</v>
      </c>
      <c r="FN39" t="str">
        <f t="shared" si="10"/>
        <v>01. PIE</v>
      </c>
      <c r="FO39" t="str">
        <f t="shared" si="11"/>
        <v>01. PIE</v>
      </c>
    </row>
    <row r="40" spans="1:171" ht="13.8" hidden="1" x14ac:dyDescent="0.25">
      <c r="A40" t="s">
        <v>1152</v>
      </c>
      <c r="B40" s="201" t="s">
        <v>532</v>
      </c>
      <c r="C40" s="80" t="str">
        <f>IF($B40:$B40&gt;0,VLOOKUP($B40,'[1]PorEquipeHC 20aa_ddmmaaaa'!$EC$5:'[1]PorEquipeHC 20aa_ddmmaaaa'!$GS$1003,1,FALSE))</f>
        <v>461</v>
      </c>
      <c r="D40" s="209" t="str">
        <f>IF($B40:$B40&gt;0,VLOOKUP($B40,'[1]PorEquipeHC 20aa_ddmmaaaa'!$EC$5:'[1]PorEquipeHC 20aa_ddmmaaaa'!$GS$1003,2,FALSE))</f>
        <v>YOKOTA</v>
      </c>
      <c r="E40" s="209" t="str">
        <f>IF($B40:$B40&gt;0,VLOOKUP($B40,'[1]PorEquipeHC 20aa_ddmmaaaa'!$EC$5:'[1]PorEquipeHC 20aa_ddmmaaaa'!$GS$1003,3,FALSE))</f>
        <v>HIROMI</v>
      </c>
      <c r="F40" s="66" t="str">
        <f>IF($B40:$B40&gt;0,VLOOKUP($B40,'[1]PorEquipeHC 20aa_ddmmaaaa'!$EC$5:'[1]PorEquipeHC 20aa_ddmmaaaa'!$GS$1003,4,FALSE))</f>
        <v>M</v>
      </c>
      <c r="G40" s="65" t="str">
        <f>IF($B40:$B40&gt;0,VLOOKUP($B40,'[1]PorEquipeHC 20aa_ddmmaaaa'!$EC$5:'[1]PorEquipeHC 20aa_ddmmaaaa'!$GS$1003,5,FALSE))</f>
        <v>07. GSP</v>
      </c>
      <c r="H40" s="210">
        <f>IF($B40:$B40&gt;0,VLOOKUP($B40,'[1]PorEquipeHC 20aa_ddmmaaaa'!$EC$5:'[1]PorEquipeHC 20aa_ddmmaaaa'!$GS$1003,6,FALSE))</f>
        <v>19675</v>
      </c>
      <c r="I40" s="80">
        <f>IF($B40:$B40&gt;0,VLOOKUP($B40,'[1]PorEquipeHC 20aa_ddmmaaaa'!$EC$5:'[1]PorEquipeHC 20aa_ddmmaaaa'!$GS$1003,7,FALSE))</f>
        <v>5</v>
      </c>
      <c r="J40" s="209" t="str">
        <f>IF($B40:$B40&gt;0,VLOOKUP($B40,'[1]PorEquipeHC 20aa_ddmmaaaa'!$EC$5:'[1]PorEquipeHC 20aa_ddmmaaaa'!$GS$1003,8,FALSE))</f>
        <v>A</v>
      </c>
      <c r="K40" s="209" t="str">
        <f>IF($B40:$B40&gt;0,VLOOKUP($B40,'[1]PorEquipeHC 20aa_ddmmaaaa'!$EC$5:'[1]PorEquipeHC 20aa_ddmmaaaa'!$GS$1003,9,FALSE))</f>
        <v>NSR</v>
      </c>
      <c r="L40" s="80">
        <f>IF($B40:$B40&gt;0,VLOOKUP($B40,'[1]PorEquipeHC 20aa_ddmmaaaa'!$EC$5:'[1]PorEquipeHC 20aa_ddmmaaaa'!$GS$1003,45,FALSE))</f>
        <v>1</v>
      </c>
      <c r="M40" s="65" t="str">
        <f>IF($B40:$B40&gt;0,VLOOKUP($B40,'[1]PorEquipeHC 20aa_ddmmaaaa'!$EC$5:'[1]PorEquipeHC 20aa_ddmmaaaa'!$GS$1003,46,FALSE))</f>
        <v>X</v>
      </c>
      <c r="N40" s="80" t="e">
        <f>IF($B40:$B40&gt;0,VLOOKUP($B40,'[1]PorEquipeHC 20aa_ddmmaaaa'!$EC$5:'[1]PorEquipeHC 20aa_ddmmaaaa'!$GS$1003,64,FALSE))</f>
        <v>#NUM!</v>
      </c>
      <c r="O40" s="211" t="str">
        <f>IF($B40:$B40&gt;0,VLOOKUP($B40,'[1]PorEquipeHC 20aa_ddmmaaaa'!$EC$5:'[1]PorEquipeHC 20aa_ddmmaaaa'!$GS$1003,10,FALSE))</f>
        <v xml:space="preserve"> </v>
      </c>
      <c r="P40" s="211" t="str">
        <f>IF($B40:$B40&gt;0,VLOOKUP($B40,'[1]PorEquipeHC 20aa_ddmmaaaa'!$EC$5:'[1]PorEquipeHC 20aa_ddmmaaaa'!$GS$1003,11,FALSE))</f>
        <v xml:space="preserve"> </v>
      </c>
      <c r="Q40" s="211" t="str">
        <f>IF($B40:$B40&gt;0,VLOOKUP($B40,'[1]PorEquipeHC 20aa_ddmmaaaa'!$EC$5:'[1]PorEquipeHC 20aa_ddmmaaaa'!$GS$1003,12,FALSE))</f>
        <v xml:space="preserve"> </v>
      </c>
      <c r="R40" s="211" t="str">
        <f>IF($B40:$B40&gt;0,VLOOKUP($B40,'[1]PorEquipeHC 20aa_ddmmaaaa'!$EC$5:'[1]PorEquipeHC 20aa_ddmmaaaa'!$GS$1003,13,FALSE))</f>
        <v xml:space="preserve"> </v>
      </c>
      <c r="S40" s="211" t="str">
        <f>IF($B40:$B40&gt;0,VLOOKUP($B40,'[1]PorEquipeHC 20aa_ddmmaaaa'!$EC$5:'[1]PorEquipeHC 20aa_ddmmaaaa'!$GS$1003,14,FALSE))</f>
        <v xml:space="preserve"> </v>
      </c>
      <c r="T40" s="211" t="str">
        <f>IF($B40:$B40&gt;0,VLOOKUP($B40,'[1]PorEquipeHC 20aa_ddmmaaaa'!$EC$5:'[1]PorEquipeHC 20aa_ddmmaaaa'!$GS$1003,15,FALSE))</f>
        <v xml:space="preserve"> </v>
      </c>
      <c r="U40" s="211">
        <f>IF($B40:$B40&gt;0,VLOOKUP($B40,'[1]PorEquipeHC 20aa_ddmmaaaa'!$EC$5:'[1]PorEquipeHC 20aa_ddmmaaaa'!$GS$1003,16,FALSE))</f>
        <v>105</v>
      </c>
      <c r="V40" s="211" t="b">
        <f>IF($B40:$B40&gt;0,VLOOKUP($B40,'[1]PorEquipeHC 20aa_ddmmaaaa'!$EC$5:'[1]PorEquipeHC 20aa_ddmmaaaa'!$GS$1003,17,FALSE))</f>
        <v>0</v>
      </c>
      <c r="W40" s="211" t="b">
        <f>IF($B40:$B40&gt;0,VLOOKUP($B40,'[1]PorEquipeHC 20aa_ddmmaaaa'!$EC$5:'[1]PorEquipeHC 20aa_ddmmaaaa'!$GS$1003,18,FALSE))</f>
        <v>0</v>
      </c>
      <c r="X40" s="211" t="b">
        <f>IF($B40:$B40&gt;0,VLOOKUP($B40,'[1]PorEquipeHC 20aa_ddmmaaaa'!$EC$5:'[1]PorEquipeHC 20aa_ddmmaaaa'!$GS$1003,19,FALSE))</f>
        <v>0</v>
      </c>
      <c r="Y40" s="207"/>
      <c r="Z40" s="207"/>
      <c r="AA40" s="154"/>
      <c r="AB40" s="154"/>
      <c r="AC40" s="65" t="str">
        <f>C40</f>
        <v>461</v>
      </c>
      <c r="AD40" s="65" t="str">
        <f>D40</f>
        <v>YOKOTA</v>
      </c>
      <c r="AE40" s="65" t="str">
        <f>E40</f>
        <v>HIROMI</v>
      </c>
      <c r="AF40" s="65" t="str">
        <f>F40</f>
        <v>M</v>
      </c>
      <c r="AG40" s="65" t="str">
        <f>G40</f>
        <v>07. GSP</v>
      </c>
      <c r="AH40" s="208">
        <f>H40</f>
        <v>19675</v>
      </c>
      <c r="AI40">
        <f>I40</f>
        <v>5</v>
      </c>
      <c r="AJ40" t="str">
        <f>J40</f>
        <v>A</v>
      </c>
      <c r="AK40" s="209" t="str">
        <f>K40</f>
        <v>NSR</v>
      </c>
      <c r="AL40" s="65">
        <f>L40</f>
        <v>1</v>
      </c>
      <c r="AM40" s="66" t="str">
        <f>M40</f>
        <v>X</v>
      </c>
      <c r="AN40" s="65" t="e">
        <f>N40</f>
        <v>#NUM!</v>
      </c>
      <c r="AO40" s="65" t="str">
        <f>O40</f>
        <v xml:space="preserve"> </v>
      </c>
      <c r="AP40" s="67" t="str">
        <f>IF(AO40=" "," ",(AO40-2*$AI40))</f>
        <v xml:space="preserve"> </v>
      </c>
      <c r="AQ40" s="68"/>
      <c r="AR40" s="69"/>
      <c r="AS40" s="72" t="str">
        <f>P40</f>
        <v xml:space="preserve"> </v>
      </c>
      <c r="AT40" s="67" t="str">
        <f>IF(AS40=" "," ",(AS40-2*$AI40))</f>
        <v xml:space="preserve"> </v>
      </c>
      <c r="AU40" s="65"/>
      <c r="AV40" s="67"/>
      <c r="AW40" s="72" t="str">
        <f>Q40</f>
        <v xml:space="preserve"> </v>
      </c>
      <c r="AX40" s="67" t="str">
        <f>IF(AW40=" "," ",(AW40-2*$AI40))</f>
        <v xml:space="preserve"> </v>
      </c>
      <c r="AY40" s="67"/>
      <c r="AZ40" s="65"/>
      <c r="BA40" s="67" t="str">
        <f>R40</f>
        <v xml:space="preserve"> </v>
      </c>
      <c r="BB40" s="67" t="str">
        <f>IF(BA40=" "," ",(BA40-2*$AI40))</f>
        <v xml:space="preserve"> </v>
      </c>
      <c r="BC40" s="67"/>
      <c r="BD40" s="67"/>
      <c r="BE40" s="71" t="str">
        <f>S40</f>
        <v xml:space="preserve"> </v>
      </c>
      <c r="BF40" s="67" t="str">
        <f>IF(BE40=" "," ",(BE40-2*$AI40))</f>
        <v xml:space="preserve"> </v>
      </c>
      <c r="BG40" s="67"/>
      <c r="BH40" s="67"/>
      <c r="BI40" s="72" t="str">
        <f>T40</f>
        <v xml:space="preserve"> </v>
      </c>
      <c r="BJ40" s="67" t="str">
        <f>IF(BI40=" "," ",(BI40-2*$AI40))</f>
        <v xml:space="preserve"> </v>
      </c>
      <c r="BK40" s="67"/>
      <c r="BL40" s="67"/>
      <c r="BM40" s="72">
        <f>U40</f>
        <v>105</v>
      </c>
      <c r="BN40" s="67">
        <f>IF(BM40=" "," ",(BM40-2*$AI40))</f>
        <v>95</v>
      </c>
      <c r="BO40" s="67"/>
      <c r="BP40" s="67"/>
      <c r="BQ40" s="67" t="b">
        <f>V40</f>
        <v>0</v>
      </c>
      <c r="BR40" s="67">
        <f>IF(BQ40=" "," ",(BQ40-2*$AI40))</f>
        <v>-10</v>
      </c>
      <c r="BS40" s="67"/>
      <c r="BT40" s="67"/>
      <c r="BU40" s="67" t="b">
        <f>W40</f>
        <v>0</v>
      </c>
      <c r="BV40" s="67">
        <f>IF(BU40=" "," ",(BU40-2*$AI40))</f>
        <v>-10</v>
      </c>
      <c r="BW40" s="67"/>
      <c r="BX40" s="67"/>
      <c r="BY40" s="67" t="b">
        <f>X40</f>
        <v>0</v>
      </c>
      <c r="BZ40" s="67">
        <f>IF(BY40=" "," ",(BY40-2*$AI40))</f>
        <v>-10</v>
      </c>
      <c r="CA40" s="67"/>
      <c r="CB40" s="67"/>
      <c r="CC40" s="209" t="str">
        <f>IF(AK40="Senior",AK40,"...")</f>
        <v>...</v>
      </c>
      <c r="CD40" s="65">
        <f>L40</f>
        <v>1</v>
      </c>
      <c r="CE40" s="66" t="str">
        <f>M40</f>
        <v>X</v>
      </c>
      <c r="CF40" s="73">
        <f>AQ40*AO$4+AU40*AS$4+AY40*AW$4+BC40*BA$4+BG40*BE$4+BK40*BI$4+BO40*BM$4+BS40*BQ$4+BW40*BU$4+CA40*BY$4</f>
        <v>0</v>
      </c>
      <c r="CG40" s="156"/>
      <c r="CH40" s="1"/>
      <c r="DA40" s="19"/>
      <c r="DB40" s="19"/>
      <c r="DC40" s="67" t="s">
        <v>126</v>
      </c>
      <c r="DD40" s="67" t="s">
        <v>204</v>
      </c>
      <c r="DE40" s="67" t="s">
        <v>205</v>
      </c>
      <c r="DF40" s="67" t="s">
        <v>83</v>
      </c>
      <c r="DG40" s="67" t="s">
        <v>206</v>
      </c>
      <c r="DH40" s="75">
        <v>18926</v>
      </c>
      <c r="DI40" s="67">
        <v>9</v>
      </c>
      <c r="DJ40" s="67" t="s">
        <v>84</v>
      </c>
      <c r="DK40" s="76" t="s">
        <v>102</v>
      </c>
      <c r="DL40" s="67">
        <v>5</v>
      </c>
      <c r="DM40" s="77" t="s">
        <v>70</v>
      </c>
      <c r="DN40" s="67" t="e">
        <v>#NUM!</v>
      </c>
      <c r="DO40" s="67" t="s">
        <v>79</v>
      </c>
      <c r="DP40" s="67" t="s">
        <v>79</v>
      </c>
      <c r="DQ40" s="68"/>
      <c r="DR40" s="67"/>
      <c r="DS40" s="72" t="s">
        <v>79</v>
      </c>
      <c r="DT40" s="67" t="s">
        <v>79</v>
      </c>
      <c r="DU40" s="68"/>
      <c r="DV40" s="67"/>
      <c r="DW40" s="72">
        <v>111</v>
      </c>
      <c r="DX40" s="67">
        <v>93</v>
      </c>
      <c r="DY40" s="67">
        <v>0.75</v>
      </c>
      <c r="DZ40" s="67" t="s">
        <v>107</v>
      </c>
      <c r="EA40" s="67">
        <v>109</v>
      </c>
      <c r="EB40" s="67">
        <v>91</v>
      </c>
      <c r="EC40" s="67"/>
      <c r="ED40" s="67"/>
      <c r="EE40" s="71">
        <v>124</v>
      </c>
      <c r="EF40" s="67">
        <v>106</v>
      </c>
      <c r="EG40" s="67"/>
      <c r="EH40" s="67"/>
      <c r="EI40" s="72">
        <v>129</v>
      </c>
      <c r="EJ40" s="67">
        <v>111</v>
      </c>
      <c r="EK40" s="67"/>
      <c r="EL40" s="67"/>
      <c r="EM40" s="72">
        <v>115</v>
      </c>
      <c r="EN40" s="67">
        <v>97</v>
      </c>
      <c r="EO40" s="67"/>
      <c r="EP40" s="67"/>
      <c r="EQ40" s="67" t="b">
        <v>0</v>
      </c>
      <c r="ER40" s="67">
        <v>-18</v>
      </c>
      <c r="ES40" s="67"/>
      <c r="ET40" s="67"/>
      <c r="EU40" s="67" t="b">
        <v>0</v>
      </c>
      <c r="EV40" s="67">
        <v>-18</v>
      </c>
      <c r="EW40" s="67"/>
      <c r="EX40" s="67"/>
      <c r="EY40" s="67" t="b">
        <v>0</v>
      </c>
      <c r="EZ40" s="67">
        <v>-18</v>
      </c>
      <c r="FA40" s="67"/>
      <c r="FB40" s="67"/>
      <c r="FC40" s="76" t="s">
        <v>73</v>
      </c>
      <c r="FD40" s="67">
        <v>5</v>
      </c>
      <c r="FE40" s="77" t="s">
        <v>70</v>
      </c>
      <c r="FF40" s="68">
        <v>0.75</v>
      </c>
      <c r="FG40" s="83"/>
      <c r="FH40" s="65" t="str">
        <f t="shared" si="12"/>
        <v>SR</v>
      </c>
      <c r="FI40" s="65" t="str">
        <f t="shared" si="13"/>
        <v>F</v>
      </c>
      <c r="FJ40" s="65" t="str">
        <f t="shared" si="13"/>
        <v>03. IBI</v>
      </c>
      <c r="FK40" s="65">
        <f t="shared" si="14"/>
        <v>0.75</v>
      </c>
      <c r="FL40" s="79">
        <f>FK40</f>
        <v>0.75</v>
      </c>
      <c r="FM40" t="str">
        <f t="shared" si="17"/>
        <v>...</v>
      </c>
      <c r="FN40" t="str">
        <f t="shared" si="10"/>
        <v>...</v>
      </c>
      <c r="FO40" t="str">
        <f t="shared" si="11"/>
        <v>03. IBI</v>
      </c>
    </row>
    <row r="41" spans="1:171" ht="13.8" hidden="1" x14ac:dyDescent="0.25">
      <c r="A41" t="s">
        <v>1152</v>
      </c>
      <c r="B41" s="201" t="s">
        <v>397</v>
      </c>
      <c r="C41" s="80" t="str">
        <f>IF($B41:$B41&gt;0,VLOOKUP($B41,'[1]PorEquipeHC 20aa_ddmmaaaa'!$EC$5:'[1]PorEquipeHC 20aa_ddmmaaaa'!$GS$1003,1,FALSE))</f>
        <v>875</v>
      </c>
      <c r="D41" s="209" t="str">
        <f>IF($B41:$B41&gt;0,VLOOKUP($B41,'[1]PorEquipeHC 20aa_ddmmaaaa'!$EC$5:'[1]PorEquipeHC 20aa_ddmmaaaa'!$GS$1003,2,FALSE))</f>
        <v>KAWASAKA</v>
      </c>
      <c r="E41" s="209" t="str">
        <f>IF($B41:$B41&gt;0,VLOOKUP($B41,'[1]PorEquipeHC 20aa_ddmmaaaa'!$EC$5:'[1]PorEquipeHC 20aa_ddmmaaaa'!$GS$1003,3,FALSE))</f>
        <v>M. INES KINUKO</v>
      </c>
      <c r="F41" s="66" t="str">
        <f>IF($B41:$B41&gt;0,VLOOKUP($B41,'[1]PorEquipeHC 20aa_ddmmaaaa'!$EC$5:'[1]PorEquipeHC 20aa_ddmmaaaa'!$GS$1003,4,FALSE))</f>
        <v>F</v>
      </c>
      <c r="G41" s="65" t="str">
        <f>IF($B41:$B41&gt;0,VLOOKUP($B41,'[1]PorEquipeHC 20aa_ddmmaaaa'!$EC$5:'[1]PorEquipeHC 20aa_ddmmaaaa'!$GS$1003,5,FALSE))</f>
        <v>07. GSP</v>
      </c>
      <c r="H41" s="210">
        <f>IF($B41:$B41&gt;0,VLOOKUP($B41,'[1]PorEquipeHC 20aa_ddmmaaaa'!$EC$5:'[1]PorEquipeHC 20aa_ddmmaaaa'!$GS$1003,6,FALSE))</f>
        <v>18296</v>
      </c>
      <c r="I41" s="80">
        <f>IF($B41:$B41&gt;0,VLOOKUP($B41,'[1]PorEquipeHC 20aa_ddmmaaaa'!$EC$5:'[1]PorEquipeHC 20aa_ddmmaaaa'!$GS$1003,7,FALSE))</f>
        <v>6</v>
      </c>
      <c r="J41" s="209" t="str">
        <f>IF($B41:$B41&gt;0,VLOOKUP($B41,'[1]PorEquipeHC 20aa_ddmmaaaa'!$EC$5:'[1]PorEquipeHC 20aa_ddmmaaaa'!$GS$1003,8,FALSE))</f>
        <v>A</v>
      </c>
      <c r="K41" s="209" t="str">
        <f>IF($B41:$B41&gt;0,VLOOKUP($B41,'[1]PorEquipeHC 20aa_ddmmaaaa'!$EC$5:'[1]PorEquipeHC 20aa_ddmmaaaa'!$GS$1003,9,FALSE))</f>
        <v>SR</v>
      </c>
      <c r="L41" s="80">
        <f>IF($B41:$B41&gt;0,VLOOKUP($B41,'[1]PorEquipeHC 20aa_ddmmaaaa'!$EC$5:'[1]PorEquipeHC 20aa_ddmmaaaa'!$GS$1003,45,FALSE))</f>
        <v>6</v>
      </c>
      <c r="M41" s="65" t="str">
        <f>IF($B41:$B41&gt;0,VLOOKUP($B41,'[1]PorEquipeHC 20aa_ddmmaaaa'!$EC$5:'[1]PorEquipeHC 20aa_ddmmaaaa'!$GS$1003,46,FALSE))</f>
        <v>X</v>
      </c>
      <c r="N41" s="80">
        <f>IF($B41:$B41&gt;0,VLOOKUP($B41,'[1]PorEquipeHC 20aa_ddmmaaaa'!$EC$5:'[1]PorEquipeHC 20aa_ddmmaaaa'!$GS$1003,64,FALSE))</f>
        <v>682</v>
      </c>
      <c r="O41" s="211">
        <f>IF($B41:$B41&gt;0,VLOOKUP($B41,'[1]PorEquipeHC 20aa_ddmmaaaa'!$EC$5:'[1]PorEquipeHC 20aa_ddmmaaaa'!$GS$1003,10,FALSE))</f>
        <v>110</v>
      </c>
      <c r="P41" s="211">
        <f>IF($B41:$B41&gt;0,VLOOKUP($B41,'[1]PorEquipeHC 20aa_ddmmaaaa'!$EC$5:'[1]PorEquipeHC 20aa_ddmmaaaa'!$GS$1003,11,FALSE))</f>
        <v>116</v>
      </c>
      <c r="Q41" s="211" t="str">
        <f>IF($B41:$B41&gt;0,VLOOKUP($B41,'[1]PorEquipeHC 20aa_ddmmaaaa'!$EC$5:'[1]PorEquipeHC 20aa_ddmmaaaa'!$GS$1003,12,FALSE))</f>
        <v xml:space="preserve"> </v>
      </c>
      <c r="R41" s="211">
        <f>IF($B41:$B41&gt;0,VLOOKUP($B41,'[1]PorEquipeHC 20aa_ddmmaaaa'!$EC$5:'[1]PorEquipeHC 20aa_ddmmaaaa'!$GS$1003,13,FALSE))</f>
        <v>113</v>
      </c>
      <c r="S41" s="211">
        <f>IF($B41:$B41&gt;0,VLOOKUP($B41,'[1]PorEquipeHC 20aa_ddmmaaaa'!$EC$5:'[1]PorEquipeHC 20aa_ddmmaaaa'!$GS$1003,14,FALSE))</f>
        <v>112</v>
      </c>
      <c r="T41" s="211">
        <f>IF($B41:$B41&gt;0,VLOOKUP($B41,'[1]PorEquipeHC 20aa_ddmmaaaa'!$EC$5:'[1]PorEquipeHC 20aa_ddmmaaaa'!$GS$1003,15,FALSE))</f>
        <v>124</v>
      </c>
      <c r="U41" s="211">
        <f>IF($B41:$B41&gt;0,VLOOKUP($B41,'[1]PorEquipeHC 20aa_ddmmaaaa'!$EC$5:'[1]PorEquipeHC 20aa_ddmmaaaa'!$GS$1003,16,FALSE))</f>
        <v>107</v>
      </c>
      <c r="V41" s="211" t="b">
        <f>IF($B41:$B41&gt;0,VLOOKUP($B41,'[1]PorEquipeHC 20aa_ddmmaaaa'!$EC$5:'[1]PorEquipeHC 20aa_ddmmaaaa'!$GS$1003,17,FALSE))</f>
        <v>0</v>
      </c>
      <c r="W41" s="211" t="b">
        <f>IF($B41:$B41&gt;0,VLOOKUP($B41,'[1]PorEquipeHC 20aa_ddmmaaaa'!$EC$5:'[1]PorEquipeHC 20aa_ddmmaaaa'!$GS$1003,18,FALSE))</f>
        <v>0</v>
      </c>
      <c r="X41" s="211" t="b">
        <f>IF($B41:$B41&gt;0,VLOOKUP($B41,'[1]PorEquipeHC 20aa_ddmmaaaa'!$EC$5:'[1]PorEquipeHC 20aa_ddmmaaaa'!$GS$1003,19,FALSE))</f>
        <v>0</v>
      </c>
      <c r="Y41" s="207"/>
      <c r="Z41" s="207"/>
      <c r="AA41" s="154"/>
      <c r="AB41" s="154"/>
      <c r="AC41" s="65" t="str">
        <f>C41</f>
        <v>875</v>
      </c>
      <c r="AD41" s="65" t="str">
        <f>D41</f>
        <v>KAWASAKA</v>
      </c>
      <c r="AE41" s="65" t="str">
        <f>E41</f>
        <v>M. INES KINUKO</v>
      </c>
      <c r="AF41" s="65" t="str">
        <f>F41</f>
        <v>F</v>
      </c>
      <c r="AG41" s="65" t="str">
        <f>G41</f>
        <v>07. GSP</v>
      </c>
      <c r="AH41" s="208">
        <f>H41</f>
        <v>18296</v>
      </c>
      <c r="AI41">
        <f>I41</f>
        <v>6</v>
      </c>
      <c r="AJ41" t="str">
        <f>J41</f>
        <v>A</v>
      </c>
      <c r="AK41" s="209" t="str">
        <f>K41</f>
        <v>SR</v>
      </c>
      <c r="AL41" s="65">
        <f>L41</f>
        <v>6</v>
      </c>
      <c r="AM41" s="66" t="str">
        <f>M41</f>
        <v>X</v>
      </c>
      <c r="AN41" s="65">
        <f>N41</f>
        <v>682</v>
      </c>
      <c r="AO41" s="65">
        <f>O41</f>
        <v>110</v>
      </c>
      <c r="AP41" s="67">
        <f>IF(AO41=" "," ",(AO41-2*$AI41))</f>
        <v>98</v>
      </c>
      <c r="AQ41" s="68"/>
      <c r="AR41" s="69"/>
      <c r="AS41" s="72">
        <f>P41</f>
        <v>116</v>
      </c>
      <c r="AT41" s="67">
        <f>IF(AS41=" "," ",(AS41-2*$AI41))</f>
        <v>104</v>
      </c>
      <c r="AU41" s="65"/>
      <c r="AV41" s="67"/>
      <c r="AW41" s="72" t="str">
        <f>Q41</f>
        <v xml:space="preserve"> </v>
      </c>
      <c r="AX41" s="67" t="str">
        <f>IF(AW41=" "," ",(AW41-2*$AI41))</f>
        <v xml:space="preserve"> </v>
      </c>
      <c r="AY41" s="67"/>
      <c r="AZ41" s="65"/>
      <c r="BA41" s="67">
        <f>R41</f>
        <v>113</v>
      </c>
      <c r="BB41" s="67">
        <f>IF(BA41=" "," ",(BA41-2*$AI41))</f>
        <v>101</v>
      </c>
      <c r="BC41" s="67"/>
      <c r="BD41" s="67"/>
      <c r="BE41" s="71">
        <f>S41</f>
        <v>112</v>
      </c>
      <c r="BF41" s="67">
        <f>IF(BE41=" "," ",(BE41-2*$AI41))</f>
        <v>100</v>
      </c>
      <c r="BG41" s="67"/>
      <c r="BH41" s="67"/>
      <c r="BI41" s="72">
        <f>T41</f>
        <v>124</v>
      </c>
      <c r="BJ41" s="67">
        <f>IF(BI41=" "," ",(BI41-2*$AI41))</f>
        <v>112</v>
      </c>
      <c r="BK41" s="67"/>
      <c r="BL41" s="67"/>
      <c r="BM41" s="72">
        <f>U41</f>
        <v>107</v>
      </c>
      <c r="BN41" s="67">
        <f>IF(BM41=" "," ",(BM41-2*$AI41))</f>
        <v>95</v>
      </c>
      <c r="BO41" s="67"/>
      <c r="BP41" s="67"/>
      <c r="BQ41" s="67" t="b">
        <f>V41</f>
        <v>0</v>
      </c>
      <c r="BR41" s="67">
        <f>IF(BQ41=" "," ",(BQ41-2*$AI41))</f>
        <v>-12</v>
      </c>
      <c r="BS41" s="67"/>
      <c r="BT41" s="67"/>
      <c r="BU41" s="67" t="b">
        <f>W41</f>
        <v>0</v>
      </c>
      <c r="BV41" s="67">
        <f>IF(BU41=" "," ",(BU41-2*$AI41))</f>
        <v>-12</v>
      </c>
      <c r="BW41" s="67"/>
      <c r="BX41" s="67"/>
      <c r="BY41" s="67" t="b">
        <f>X41</f>
        <v>0</v>
      </c>
      <c r="BZ41" s="67">
        <f>IF(BY41=" "," ",(BY41-2*$AI41))</f>
        <v>-12</v>
      </c>
      <c r="CA41" s="67"/>
      <c r="CB41" s="67"/>
      <c r="CC41" s="209" t="str">
        <f>IF(AK41="Senior",AK41,"...")</f>
        <v>...</v>
      </c>
      <c r="CD41" s="65">
        <f>L41</f>
        <v>6</v>
      </c>
      <c r="CE41" s="66" t="str">
        <f>M41</f>
        <v>X</v>
      </c>
      <c r="CF41" s="73">
        <f>AQ41*AO$4+AU41*AS$4+AY41*AW$4+BC41*BA$4+BG41*BE$4+BK41*BI$4+BO41*BM$4+BS41*BQ$4+BW41*BU$4+CA41*BY$4</f>
        <v>0</v>
      </c>
      <c r="CG41" s="156"/>
      <c r="CH41" s="1"/>
      <c r="DA41" s="19"/>
      <c r="DB41" s="19"/>
      <c r="DC41" s="67" t="s">
        <v>207</v>
      </c>
      <c r="DD41" s="67" t="s">
        <v>208</v>
      </c>
      <c r="DE41" s="67" t="s">
        <v>209</v>
      </c>
      <c r="DF41" s="67" t="s">
        <v>65</v>
      </c>
      <c r="DG41" s="67" t="s">
        <v>206</v>
      </c>
      <c r="DH41" s="75">
        <v>29849</v>
      </c>
      <c r="DI41" s="67">
        <v>2</v>
      </c>
      <c r="DJ41" s="67" t="s">
        <v>111</v>
      </c>
      <c r="DK41" s="76" t="s">
        <v>69</v>
      </c>
      <c r="DL41" s="67">
        <v>5</v>
      </c>
      <c r="DM41" s="77" t="s">
        <v>70</v>
      </c>
      <c r="DN41" s="67" t="e">
        <v>#NUM!</v>
      </c>
      <c r="DO41" s="67">
        <v>98</v>
      </c>
      <c r="DP41" s="67">
        <v>94</v>
      </c>
      <c r="DQ41" s="68"/>
      <c r="DR41" s="69"/>
      <c r="DS41" s="72">
        <v>112</v>
      </c>
      <c r="DT41" s="67">
        <v>108</v>
      </c>
      <c r="DU41" s="68"/>
      <c r="DV41" s="69"/>
      <c r="DW41" s="72" t="s">
        <v>79</v>
      </c>
      <c r="DX41" s="67" t="s">
        <v>79</v>
      </c>
      <c r="DY41" s="67"/>
      <c r="DZ41" s="67"/>
      <c r="EA41" s="67">
        <v>104</v>
      </c>
      <c r="EB41" s="67">
        <v>100</v>
      </c>
      <c r="EC41" s="67"/>
      <c r="ED41" s="67"/>
      <c r="EE41" s="71">
        <v>111</v>
      </c>
      <c r="EF41" s="67">
        <v>107</v>
      </c>
      <c r="EG41" s="67"/>
      <c r="EH41" s="67"/>
      <c r="EI41" s="72">
        <v>114</v>
      </c>
      <c r="EJ41" s="67">
        <v>110</v>
      </c>
      <c r="EK41" s="67"/>
      <c r="EL41" s="67"/>
      <c r="EM41" s="72" t="s">
        <v>79</v>
      </c>
      <c r="EN41" s="67" t="s">
        <v>79</v>
      </c>
      <c r="EO41" s="67"/>
      <c r="EP41" s="67"/>
      <c r="EQ41" s="67" t="b">
        <v>0</v>
      </c>
      <c r="ER41" s="67">
        <v>-4</v>
      </c>
      <c r="ES41" s="67"/>
      <c r="ET41" s="67"/>
      <c r="EU41" s="67" t="b">
        <v>0</v>
      </c>
      <c r="EV41" s="67">
        <v>-4</v>
      </c>
      <c r="EW41" s="67"/>
      <c r="EX41" s="67"/>
      <c r="EY41" s="67" t="b">
        <v>0</v>
      </c>
      <c r="EZ41" s="67">
        <v>-4</v>
      </c>
      <c r="FA41" s="67"/>
      <c r="FB41" s="67"/>
      <c r="FC41" s="76" t="s">
        <v>73</v>
      </c>
      <c r="FD41" s="67">
        <v>5</v>
      </c>
      <c r="FE41" s="77" t="s">
        <v>70</v>
      </c>
      <c r="FF41" s="68">
        <v>0</v>
      </c>
      <c r="FG41" s="83"/>
      <c r="FH41" s="65" t="str">
        <f t="shared" si="12"/>
        <v>NSR</v>
      </c>
      <c r="FI41" s="65" t="str">
        <f t="shared" si="13"/>
        <v>M</v>
      </c>
      <c r="FJ41" s="65" t="str">
        <f t="shared" si="13"/>
        <v>03. IBI</v>
      </c>
      <c r="FK41" s="65">
        <f t="shared" si="14"/>
        <v>0</v>
      </c>
      <c r="FL41" s="79">
        <f t="shared" ref="FL41:FL104" si="18">FL40+FK41</f>
        <v>0.75</v>
      </c>
      <c r="FM41" t="str">
        <f t="shared" si="17"/>
        <v>...</v>
      </c>
      <c r="FN41" t="str">
        <f t="shared" si="10"/>
        <v>...</v>
      </c>
      <c r="FO41" t="str">
        <f t="shared" si="11"/>
        <v>03. IBI</v>
      </c>
    </row>
    <row r="42" spans="1:171" ht="13.8" hidden="1" x14ac:dyDescent="0.25">
      <c r="A42" t="s">
        <v>1152</v>
      </c>
      <c r="B42" s="201" t="s">
        <v>363</v>
      </c>
      <c r="C42" s="80" t="str">
        <f>IF($B42:$B42&gt;0,VLOOKUP($B42,'[1]PorEquipeHC 20aa_ddmmaaaa'!$EC$5:'[1]PorEquipeHC 20aa_ddmmaaaa'!$GS$1003,1,FALSE))</f>
        <v>326</v>
      </c>
      <c r="D42" s="209" t="str">
        <f>IF($B42:$B42&gt;0,VLOOKUP($B42,'[1]PorEquipeHC 20aa_ddmmaaaa'!$EC$5:'[1]PorEquipeHC 20aa_ddmmaaaa'!$GS$1003,2,FALSE))</f>
        <v>ISHII</v>
      </c>
      <c r="E42" s="209" t="str">
        <f>IF($B42:$B42&gt;0,VLOOKUP($B42,'[1]PorEquipeHC 20aa_ddmmaaaa'!$EC$5:'[1]PorEquipeHC 20aa_ddmmaaaa'!$GS$1003,3,FALSE))</f>
        <v>ROBERTO</v>
      </c>
      <c r="F42" s="66" t="str">
        <f>IF($B42:$B42&gt;0,VLOOKUP($B42,'[1]PorEquipeHC 20aa_ddmmaaaa'!$EC$5:'[1]PorEquipeHC 20aa_ddmmaaaa'!$GS$1003,4,FALSE))</f>
        <v>M</v>
      </c>
      <c r="G42" s="65" t="str">
        <f>IF($B42:$B42&gt;0,VLOOKUP($B42,'[1]PorEquipeHC 20aa_ddmmaaaa'!$EC$5:'[1]PorEquipeHC 20aa_ddmmaaaa'!$GS$1003,5,FALSE))</f>
        <v>11. NCC</v>
      </c>
      <c r="H42" s="210">
        <f>IF($B42:$B42&gt;0,VLOOKUP($B42,'[1]PorEquipeHC 20aa_ddmmaaaa'!$EC$5:'[1]PorEquipeHC 20aa_ddmmaaaa'!$GS$1003,6,FALSE))</f>
        <v>19545</v>
      </c>
      <c r="I42" s="80">
        <f>IF($B42:$B42&gt;0,VLOOKUP($B42,'[1]PorEquipeHC 20aa_ddmmaaaa'!$EC$5:'[1]PorEquipeHC 20aa_ddmmaaaa'!$GS$1003,7,FALSE))</f>
        <v>6</v>
      </c>
      <c r="J42" s="209" t="str">
        <f>IF($B42:$B42&gt;0,VLOOKUP($B42,'[1]PorEquipeHC 20aa_ddmmaaaa'!$EC$5:'[1]PorEquipeHC 20aa_ddmmaaaa'!$GS$1003,8,FALSE))</f>
        <v>A</v>
      </c>
      <c r="K42" s="209" t="str">
        <f>IF($B42:$B42&gt;0,VLOOKUP($B42,'[1]PorEquipeHC 20aa_ddmmaaaa'!$EC$5:'[1]PorEquipeHC 20aa_ddmmaaaa'!$GS$1003,9,FALSE))</f>
        <v>NSR</v>
      </c>
      <c r="L42" s="80">
        <f>IF($B42:$B42&gt;0,VLOOKUP($B42,'[1]PorEquipeHC 20aa_ddmmaaaa'!$EC$5:'[1]PorEquipeHC 20aa_ddmmaaaa'!$GS$1003,45,FALSE))</f>
        <v>6</v>
      </c>
      <c r="M42" s="65" t="str">
        <f>IF($B42:$B42&gt;0,VLOOKUP($B42,'[1]PorEquipeHC 20aa_ddmmaaaa'!$EC$5:'[1]PorEquipeHC 20aa_ddmmaaaa'!$GS$1003,46,FALSE))</f>
        <v>X</v>
      </c>
      <c r="N42" s="80">
        <f>IF($B42:$B42&gt;0,VLOOKUP($B42,'[1]PorEquipeHC 20aa_ddmmaaaa'!$EC$5:'[1]PorEquipeHC 20aa_ddmmaaaa'!$GS$1003,64,FALSE))</f>
        <v>644</v>
      </c>
      <c r="O42" s="211" t="str">
        <f>IF($B42:$B42&gt;0,VLOOKUP($B42,'[1]PorEquipeHC 20aa_ddmmaaaa'!$EC$5:'[1]PorEquipeHC 20aa_ddmmaaaa'!$GS$1003,10,FALSE))</f>
        <v xml:space="preserve"> </v>
      </c>
      <c r="P42" s="211">
        <f>IF($B42:$B42&gt;0,VLOOKUP($B42,'[1]PorEquipeHC 20aa_ddmmaaaa'!$EC$5:'[1]PorEquipeHC 20aa_ddmmaaaa'!$GS$1003,11,FALSE))</f>
        <v>109</v>
      </c>
      <c r="Q42" s="211">
        <f>IF($B42:$B42&gt;0,VLOOKUP($B42,'[1]PorEquipeHC 20aa_ddmmaaaa'!$EC$5:'[1]PorEquipeHC 20aa_ddmmaaaa'!$GS$1003,12,FALSE))</f>
        <v>108</v>
      </c>
      <c r="R42" s="211">
        <f>IF($B42:$B42&gt;0,VLOOKUP($B42,'[1]PorEquipeHC 20aa_ddmmaaaa'!$EC$5:'[1]PorEquipeHC 20aa_ddmmaaaa'!$GS$1003,13,FALSE))</f>
        <v>112</v>
      </c>
      <c r="S42" s="211">
        <f>IF($B42:$B42&gt;0,VLOOKUP($B42,'[1]PorEquipeHC 20aa_ddmmaaaa'!$EC$5:'[1]PorEquipeHC 20aa_ddmmaaaa'!$GS$1003,14,FALSE))</f>
        <v>99</v>
      </c>
      <c r="T42" s="211">
        <f>IF($B42:$B42&gt;0,VLOOKUP($B42,'[1]PorEquipeHC 20aa_ddmmaaaa'!$EC$5:'[1]PorEquipeHC 20aa_ddmmaaaa'!$GS$1003,15,FALSE))</f>
        <v>109</v>
      </c>
      <c r="U42" s="211">
        <f>IF($B42:$B42&gt;0,VLOOKUP($B42,'[1]PorEquipeHC 20aa_ddmmaaaa'!$EC$5:'[1]PorEquipeHC 20aa_ddmmaaaa'!$GS$1003,16,FALSE))</f>
        <v>107</v>
      </c>
      <c r="V42" s="211" t="b">
        <f>IF($B42:$B42&gt;0,VLOOKUP($B42,'[1]PorEquipeHC 20aa_ddmmaaaa'!$EC$5:'[1]PorEquipeHC 20aa_ddmmaaaa'!$GS$1003,17,FALSE))</f>
        <v>0</v>
      </c>
      <c r="W42" s="211" t="b">
        <f>IF($B42:$B42&gt;0,VLOOKUP($B42,'[1]PorEquipeHC 20aa_ddmmaaaa'!$EC$5:'[1]PorEquipeHC 20aa_ddmmaaaa'!$GS$1003,18,FALSE))</f>
        <v>0</v>
      </c>
      <c r="X42" s="211" t="b">
        <f>IF($B42:$B42&gt;0,VLOOKUP($B42,'[1]PorEquipeHC 20aa_ddmmaaaa'!$EC$5:'[1]PorEquipeHC 20aa_ddmmaaaa'!$GS$1003,19,FALSE))</f>
        <v>0</v>
      </c>
      <c r="Y42" s="207"/>
      <c r="Z42" s="207"/>
      <c r="AA42" s="154"/>
      <c r="AB42" s="154"/>
      <c r="AC42" s="65" t="str">
        <f>C42</f>
        <v>326</v>
      </c>
      <c r="AD42" s="65" t="str">
        <f>D42</f>
        <v>ISHII</v>
      </c>
      <c r="AE42" s="65" t="str">
        <f>E42</f>
        <v>ROBERTO</v>
      </c>
      <c r="AF42" s="65" t="str">
        <f>F42</f>
        <v>M</v>
      </c>
      <c r="AG42" s="65" t="str">
        <f>G42</f>
        <v>11. NCC</v>
      </c>
      <c r="AH42" s="208">
        <f>H42</f>
        <v>19545</v>
      </c>
      <c r="AI42">
        <f>I42</f>
        <v>6</v>
      </c>
      <c r="AJ42" t="str">
        <f>J42</f>
        <v>A</v>
      </c>
      <c r="AK42" s="209" t="str">
        <f>K42</f>
        <v>NSR</v>
      </c>
      <c r="AL42" s="65">
        <f>L42</f>
        <v>6</v>
      </c>
      <c r="AM42" s="66" t="str">
        <f>M42</f>
        <v>X</v>
      </c>
      <c r="AN42" s="65">
        <f>N42</f>
        <v>644</v>
      </c>
      <c r="AO42" s="65" t="str">
        <f>O42</f>
        <v xml:space="preserve"> </v>
      </c>
      <c r="AP42" s="67" t="str">
        <f>IF(AO42=" "," ",(AO42-2*$AI42))</f>
        <v xml:space="preserve"> </v>
      </c>
      <c r="AQ42" s="68"/>
      <c r="AR42" s="69"/>
      <c r="AS42" s="72">
        <f>P42</f>
        <v>109</v>
      </c>
      <c r="AT42" s="67">
        <f>IF(AS42=" "," ",(AS42-2*$AI42))</f>
        <v>97</v>
      </c>
      <c r="AU42" s="65"/>
      <c r="AV42" s="67"/>
      <c r="AW42" s="72">
        <f>Q42</f>
        <v>108</v>
      </c>
      <c r="AX42" s="67">
        <f>IF(AW42=" "," ",(AW42-2*$AI42))</f>
        <v>96</v>
      </c>
      <c r="AY42" s="67"/>
      <c r="AZ42" s="65"/>
      <c r="BA42" s="67">
        <f>R42</f>
        <v>112</v>
      </c>
      <c r="BB42" s="67">
        <f>IF(BA42=" "," ",(BA42-2*$AI42))</f>
        <v>100</v>
      </c>
      <c r="BC42" s="67"/>
      <c r="BD42" s="67"/>
      <c r="BE42" s="71">
        <f>S42</f>
        <v>99</v>
      </c>
      <c r="BF42" s="67">
        <f>IF(BE42=" "," ",(BE42-2*$AI42))</f>
        <v>87</v>
      </c>
      <c r="BG42" s="68">
        <v>10</v>
      </c>
      <c r="BH42" s="69" t="s">
        <v>61</v>
      </c>
      <c r="BI42" s="72">
        <f>T42</f>
        <v>109</v>
      </c>
      <c r="BJ42" s="67">
        <f>IF(BI42=" "," ",(BI42-2*$AI42))</f>
        <v>97</v>
      </c>
      <c r="BK42" s="67"/>
      <c r="BL42" s="67"/>
      <c r="BM42" s="72">
        <f>U42</f>
        <v>107</v>
      </c>
      <c r="BN42" s="67">
        <f>IF(BM42=" "," ",(BM42-2*$AI42))</f>
        <v>95</v>
      </c>
      <c r="BO42" s="67"/>
      <c r="BP42" s="67"/>
      <c r="BQ42" s="67" t="b">
        <f>V42</f>
        <v>0</v>
      </c>
      <c r="BR42" s="67">
        <f>IF(BQ42=" "," ",(BQ42-2*$AI42))</f>
        <v>-12</v>
      </c>
      <c r="BS42" s="67"/>
      <c r="BT42" s="67"/>
      <c r="BU42" s="67" t="b">
        <f>W42</f>
        <v>0</v>
      </c>
      <c r="BV42" s="67">
        <f>IF(BU42=" "," ",(BU42-2*$AI42))</f>
        <v>-12</v>
      </c>
      <c r="BW42" s="67"/>
      <c r="BX42" s="67"/>
      <c r="BY42" s="67" t="b">
        <f>X42</f>
        <v>0</v>
      </c>
      <c r="BZ42" s="67">
        <f>IF(BY42=" "," ",(BY42-2*$AI42))</f>
        <v>-12</v>
      </c>
      <c r="CA42" s="67"/>
      <c r="CB42" s="67"/>
      <c r="CC42" s="209" t="str">
        <f>IF(AK42="Senior",AK42,"...")</f>
        <v>...</v>
      </c>
      <c r="CD42" s="65">
        <f>L42</f>
        <v>6</v>
      </c>
      <c r="CE42" s="66" t="str">
        <f>M42</f>
        <v>X</v>
      </c>
      <c r="CF42" s="73">
        <f>AQ42*AO$4+AU42*AS$4+AY42*AW$4+BC42*BA$4+BG42*BE$4+BK42*BI$4+BO42*BM$4+BS42*BQ$4+BW42*BU$4+CA42*BY$4</f>
        <v>10</v>
      </c>
      <c r="CG42" s="156"/>
      <c r="CH42" s="1"/>
      <c r="DA42" s="19"/>
      <c r="DB42" s="19"/>
      <c r="DC42" s="67" t="s">
        <v>211</v>
      </c>
      <c r="DD42" s="67" t="s">
        <v>212</v>
      </c>
      <c r="DE42" s="67" t="s">
        <v>213</v>
      </c>
      <c r="DF42" s="67" t="s">
        <v>65</v>
      </c>
      <c r="DG42" s="67" t="s">
        <v>206</v>
      </c>
      <c r="DH42" s="75">
        <v>14983</v>
      </c>
      <c r="DI42" s="67">
        <v>3</v>
      </c>
      <c r="DJ42" s="67" t="s">
        <v>111</v>
      </c>
      <c r="DK42" s="76" t="s">
        <v>85</v>
      </c>
      <c r="DL42" s="67">
        <v>0</v>
      </c>
      <c r="DM42" s="77" t="s">
        <v>70</v>
      </c>
      <c r="DN42" s="67" t="e">
        <v>#NUM!</v>
      </c>
      <c r="DO42" s="67" t="s">
        <v>79</v>
      </c>
      <c r="DP42" s="67" t="s">
        <v>79</v>
      </c>
      <c r="DQ42" s="68"/>
      <c r="DR42" s="69"/>
      <c r="DS42" s="72" t="s">
        <v>79</v>
      </c>
      <c r="DT42" s="67" t="s">
        <v>79</v>
      </c>
      <c r="DU42" s="68"/>
      <c r="DV42" s="67"/>
      <c r="DW42" s="72" t="s">
        <v>79</v>
      </c>
      <c r="DX42" s="67" t="s">
        <v>79</v>
      </c>
      <c r="DY42" s="67"/>
      <c r="DZ42" s="67"/>
      <c r="EA42" s="67" t="s">
        <v>79</v>
      </c>
      <c r="EB42" s="67" t="s">
        <v>79</v>
      </c>
      <c r="EC42" s="67"/>
      <c r="ED42" s="67"/>
      <c r="EE42" s="71" t="s">
        <v>79</v>
      </c>
      <c r="EF42" s="67" t="s">
        <v>79</v>
      </c>
      <c r="EG42" s="67"/>
      <c r="EH42" s="67"/>
      <c r="EI42" s="72" t="s">
        <v>79</v>
      </c>
      <c r="EJ42" s="67" t="s">
        <v>79</v>
      </c>
      <c r="EK42" s="67"/>
      <c r="EL42" s="67"/>
      <c r="EM42" s="72" t="s">
        <v>79</v>
      </c>
      <c r="EN42" s="67" t="s">
        <v>79</v>
      </c>
      <c r="EO42" s="67"/>
      <c r="EP42" s="67"/>
      <c r="EQ42" s="67" t="b">
        <v>0</v>
      </c>
      <c r="ER42" s="67">
        <v>-6</v>
      </c>
      <c r="ES42" s="67"/>
      <c r="ET42" s="67"/>
      <c r="EU42" s="67" t="b">
        <v>0</v>
      </c>
      <c r="EV42" s="67">
        <v>-6</v>
      </c>
      <c r="EW42" s="67"/>
      <c r="EX42" s="67"/>
      <c r="EY42" s="67" t="b">
        <v>0</v>
      </c>
      <c r="EZ42" s="67">
        <v>-6</v>
      </c>
      <c r="FA42" s="68"/>
      <c r="FB42" s="69"/>
      <c r="FC42" s="76" t="s">
        <v>73</v>
      </c>
      <c r="FD42" s="67">
        <v>0</v>
      </c>
      <c r="FE42" s="77" t="s">
        <v>70</v>
      </c>
      <c r="FF42" s="68">
        <v>0</v>
      </c>
      <c r="FG42" s="83"/>
      <c r="FH42" s="65" t="str">
        <f t="shared" si="12"/>
        <v>MR</v>
      </c>
      <c r="FI42" s="65" t="str">
        <f t="shared" si="13"/>
        <v>M</v>
      </c>
      <c r="FJ42" s="65" t="str">
        <f t="shared" si="13"/>
        <v>03. IBI</v>
      </c>
      <c r="FK42" s="65">
        <f t="shared" si="14"/>
        <v>0</v>
      </c>
      <c r="FL42" s="79">
        <f t="shared" si="18"/>
        <v>0.75</v>
      </c>
      <c r="FM42" t="str">
        <f t="shared" si="17"/>
        <v>...</v>
      </c>
      <c r="FN42" t="str">
        <f t="shared" si="10"/>
        <v>...</v>
      </c>
      <c r="FO42" t="str">
        <f t="shared" si="11"/>
        <v>03. IBI</v>
      </c>
    </row>
    <row r="43" spans="1:171" ht="13.8" hidden="1" x14ac:dyDescent="0.25">
      <c r="A43" t="s">
        <v>1152</v>
      </c>
      <c r="B43" s="201" t="s">
        <v>707</v>
      </c>
      <c r="C43" s="80" t="str">
        <f>IF($B43:$B43&gt;0,VLOOKUP($B43,'[1]PorEquipeHC 20aa_ddmmaaaa'!$EC$5:'[1]PorEquipeHC 20aa_ddmmaaaa'!$GS$1003,1,FALSE))</f>
        <v>719</v>
      </c>
      <c r="D43" s="209" t="str">
        <f>IF($B43:$B43&gt;0,VLOOKUP($B43,'[1]PorEquipeHC 20aa_ddmmaaaa'!$EC$5:'[1]PorEquipeHC 20aa_ddmmaaaa'!$GS$1003,2,FALSE))</f>
        <v>AZEVEDO</v>
      </c>
      <c r="E43" s="209" t="str">
        <f>IF($B43:$B43&gt;0,VLOOKUP($B43,'[1]PorEquipeHC 20aa_ddmmaaaa'!$EC$5:'[1]PorEquipeHC 20aa_ddmmaaaa'!$GS$1003,3,FALSE))</f>
        <v>IDELSON</v>
      </c>
      <c r="F43" s="66" t="str">
        <f>IF($B43:$B43&gt;0,VLOOKUP($B43,'[1]PorEquipeHC 20aa_ddmmaaaa'!$EC$5:'[1]PorEquipeHC 20aa_ddmmaaaa'!$GS$1003,4,FALSE))</f>
        <v>M</v>
      </c>
      <c r="G43" s="65" t="str">
        <f>IF($B43:$B43&gt;0,VLOOKUP($B43,'[1]PorEquipeHC 20aa_ddmmaaaa'!$EC$5:'[1]PorEquipeHC 20aa_ddmmaaaa'!$GS$1003,5,FALSE))</f>
        <v>11. NCC</v>
      </c>
      <c r="H43" s="210">
        <f>IF($B43:$B43&gt;0,VLOOKUP($B43,'[1]PorEquipeHC 20aa_ddmmaaaa'!$EC$5:'[1]PorEquipeHC 20aa_ddmmaaaa'!$GS$1003,6,FALSE))</f>
        <v>16509</v>
      </c>
      <c r="I43" s="80">
        <f>IF($B43:$B43&gt;0,VLOOKUP($B43,'[1]PorEquipeHC 20aa_ddmmaaaa'!$EC$5:'[1]PorEquipeHC 20aa_ddmmaaaa'!$GS$1003,7,FALSE))</f>
        <v>8</v>
      </c>
      <c r="J43" s="209" t="str">
        <f>IF($B43:$B43&gt;0,VLOOKUP($B43,'[1]PorEquipeHC 20aa_ddmmaaaa'!$EC$5:'[1]PorEquipeHC 20aa_ddmmaaaa'!$GS$1003,8,FALSE))</f>
        <v>B</v>
      </c>
      <c r="K43" s="209" t="str">
        <f>IF($B43:$B43&gt;0,VLOOKUP($B43,'[1]PorEquipeHC 20aa_ddmmaaaa'!$EC$5:'[1]PorEquipeHC 20aa_ddmmaaaa'!$GS$1003,9,FALSE))</f>
        <v>SR</v>
      </c>
      <c r="L43" s="80">
        <f>IF($B43:$B43&gt;0,VLOOKUP($B43,'[1]PorEquipeHC 20aa_ddmmaaaa'!$EC$5:'[1]PorEquipeHC 20aa_ddmmaaaa'!$GS$1003,45,FALSE))</f>
        <v>4</v>
      </c>
      <c r="M43" s="65" t="str">
        <f>IF($B43:$B43&gt;0,VLOOKUP($B43,'[1]PorEquipeHC 20aa_ddmmaaaa'!$EC$5:'[1]PorEquipeHC 20aa_ddmmaaaa'!$GS$1003,46,FALSE))</f>
        <v>X</v>
      </c>
      <c r="N43" s="80" t="e">
        <f>IF($B43:$B43&gt;0,VLOOKUP($B43,'[1]PorEquipeHC 20aa_ddmmaaaa'!$EC$5:'[1]PorEquipeHC 20aa_ddmmaaaa'!$GS$1003,64,FALSE))</f>
        <v>#NUM!</v>
      </c>
      <c r="O43" s="211">
        <f>IF($B43:$B43&gt;0,VLOOKUP($B43,'[1]PorEquipeHC 20aa_ddmmaaaa'!$EC$5:'[1]PorEquipeHC 20aa_ddmmaaaa'!$GS$1003,10,FALSE))</f>
        <v>104</v>
      </c>
      <c r="P43" s="211" t="str">
        <f>IF($B43:$B43&gt;0,VLOOKUP($B43,'[1]PorEquipeHC 20aa_ddmmaaaa'!$EC$5:'[1]PorEquipeHC 20aa_ddmmaaaa'!$GS$1003,11,FALSE))</f>
        <v xml:space="preserve"> </v>
      </c>
      <c r="Q43" s="211" t="str">
        <f>IF($B43:$B43&gt;0,VLOOKUP($B43,'[1]PorEquipeHC 20aa_ddmmaaaa'!$EC$5:'[1]PorEquipeHC 20aa_ddmmaaaa'!$GS$1003,12,FALSE))</f>
        <v xml:space="preserve"> </v>
      </c>
      <c r="R43" s="211" t="str">
        <f>IF($B43:$B43&gt;0,VLOOKUP($B43,'[1]PorEquipeHC 20aa_ddmmaaaa'!$EC$5:'[1]PorEquipeHC 20aa_ddmmaaaa'!$GS$1003,13,FALSE))</f>
        <v xml:space="preserve"> </v>
      </c>
      <c r="S43" s="211">
        <f>IF($B43:$B43&gt;0,VLOOKUP($B43,'[1]PorEquipeHC 20aa_ddmmaaaa'!$EC$5:'[1]PorEquipeHC 20aa_ddmmaaaa'!$GS$1003,14,FALSE))</f>
        <v>105</v>
      </c>
      <c r="T43" s="211">
        <f>IF($B43:$B43&gt;0,VLOOKUP($B43,'[1]PorEquipeHC 20aa_ddmmaaaa'!$EC$5:'[1]PorEquipeHC 20aa_ddmmaaaa'!$GS$1003,15,FALSE))</f>
        <v>121</v>
      </c>
      <c r="U43" s="211">
        <f>IF($B43:$B43&gt;0,VLOOKUP($B43,'[1]PorEquipeHC 20aa_ddmmaaaa'!$EC$5:'[1]PorEquipeHC 20aa_ddmmaaaa'!$GS$1003,16,FALSE))</f>
        <v>111</v>
      </c>
      <c r="V43" s="211" t="b">
        <f>IF($B43:$B43&gt;0,VLOOKUP($B43,'[1]PorEquipeHC 20aa_ddmmaaaa'!$EC$5:'[1]PorEquipeHC 20aa_ddmmaaaa'!$GS$1003,17,FALSE))</f>
        <v>0</v>
      </c>
      <c r="W43" s="211" t="b">
        <f>IF($B43:$B43&gt;0,VLOOKUP($B43,'[1]PorEquipeHC 20aa_ddmmaaaa'!$EC$5:'[1]PorEquipeHC 20aa_ddmmaaaa'!$GS$1003,18,FALSE))</f>
        <v>0</v>
      </c>
      <c r="X43" s="211" t="b">
        <f>IF($B43:$B43&gt;0,VLOOKUP($B43,'[1]PorEquipeHC 20aa_ddmmaaaa'!$EC$5:'[1]PorEquipeHC 20aa_ddmmaaaa'!$GS$1003,19,FALSE))</f>
        <v>0</v>
      </c>
      <c r="Y43" s="207"/>
      <c r="Z43" s="207"/>
      <c r="AA43" s="154"/>
      <c r="AB43" s="154"/>
      <c r="AC43" s="65" t="str">
        <f>C43</f>
        <v>719</v>
      </c>
      <c r="AD43" s="65" t="str">
        <f>D43</f>
        <v>AZEVEDO</v>
      </c>
      <c r="AE43" s="65" t="str">
        <f>E43</f>
        <v>IDELSON</v>
      </c>
      <c r="AF43" s="65" t="str">
        <f>F43</f>
        <v>M</v>
      </c>
      <c r="AG43" s="65" t="str">
        <f>G43</f>
        <v>11. NCC</v>
      </c>
      <c r="AH43" s="208">
        <f>H43</f>
        <v>16509</v>
      </c>
      <c r="AI43">
        <f>I43</f>
        <v>8</v>
      </c>
      <c r="AJ43" t="str">
        <f>J43</f>
        <v>B</v>
      </c>
      <c r="AK43" s="209" t="str">
        <f>K43</f>
        <v>SR</v>
      </c>
      <c r="AL43" s="65">
        <f>L43</f>
        <v>4</v>
      </c>
      <c r="AM43" s="66" t="str">
        <f>M43</f>
        <v>X</v>
      </c>
      <c r="AN43" s="65" t="e">
        <f>N43</f>
        <v>#NUM!</v>
      </c>
      <c r="AO43" s="65">
        <f>O43</f>
        <v>104</v>
      </c>
      <c r="AP43" s="67">
        <f>IF(AO43=" "," ",(AO43-2*$AI43))</f>
        <v>88</v>
      </c>
      <c r="AQ43" s="68">
        <v>5</v>
      </c>
      <c r="AR43" s="69" t="s">
        <v>72</v>
      </c>
      <c r="AS43" s="72" t="str">
        <f>P43</f>
        <v xml:space="preserve"> </v>
      </c>
      <c r="AT43" s="67" t="str">
        <f>IF(AS43=" "," ",(AS43-2*$AI43))</f>
        <v xml:space="preserve"> </v>
      </c>
      <c r="AU43" s="65"/>
      <c r="AV43" s="67"/>
      <c r="AW43" s="72" t="str">
        <f>Q43</f>
        <v xml:space="preserve"> </v>
      </c>
      <c r="AX43" s="67" t="str">
        <f>IF(AW43=" "," ",(AW43-2*$AI43))</f>
        <v xml:space="preserve"> </v>
      </c>
      <c r="AY43" s="67"/>
      <c r="AZ43" s="65"/>
      <c r="BA43" s="67" t="str">
        <f>R43</f>
        <v xml:space="preserve"> </v>
      </c>
      <c r="BB43" s="67" t="str">
        <f>IF(BA43=" "," ",(BA43-2*$AI43))</f>
        <v xml:space="preserve"> </v>
      </c>
      <c r="BC43" s="67"/>
      <c r="BD43" s="67"/>
      <c r="BE43" s="71">
        <f>S43</f>
        <v>105</v>
      </c>
      <c r="BF43" s="67">
        <f>IF(BE43=" "," ",(BE43-2*$AI43))</f>
        <v>89</v>
      </c>
      <c r="BG43" s="68">
        <v>8</v>
      </c>
      <c r="BH43" s="69" t="s">
        <v>75</v>
      </c>
      <c r="BI43" s="72">
        <f>T43</f>
        <v>121</v>
      </c>
      <c r="BJ43" s="67">
        <f>IF(BI43=" "," ",(BI43-2*$AI43))</f>
        <v>105</v>
      </c>
      <c r="BK43" s="67"/>
      <c r="BL43" s="67"/>
      <c r="BM43" s="72">
        <f>U43</f>
        <v>111</v>
      </c>
      <c r="BN43" s="67">
        <f>IF(BM43=" "," ",(BM43-2*$AI43))</f>
        <v>95</v>
      </c>
      <c r="BO43" s="67"/>
      <c r="BP43" s="67"/>
      <c r="BQ43" s="67" t="b">
        <f>V43</f>
        <v>0</v>
      </c>
      <c r="BR43" s="67">
        <f>IF(BQ43=" "," ",(BQ43-2*$AI43))</f>
        <v>-16</v>
      </c>
      <c r="BS43" s="67"/>
      <c r="BT43" s="67"/>
      <c r="BU43" s="67" t="b">
        <f>W43</f>
        <v>0</v>
      </c>
      <c r="BV43" s="67">
        <f>IF(BU43=" "," ",(BU43-2*$AI43))</f>
        <v>-16</v>
      </c>
      <c r="BW43" s="67"/>
      <c r="BX43" s="67"/>
      <c r="BY43" s="67" t="b">
        <f>X43</f>
        <v>0</v>
      </c>
      <c r="BZ43" s="67">
        <f>IF(BY43=" "," ",(BY43-2*$AI43))</f>
        <v>-16</v>
      </c>
      <c r="CA43" s="67"/>
      <c r="CB43" s="67"/>
      <c r="CC43" s="209" t="str">
        <f>IF(AK43="Senior",AK43,"...")</f>
        <v>...</v>
      </c>
      <c r="CD43" s="65">
        <f>L43</f>
        <v>4</v>
      </c>
      <c r="CE43" s="66" t="str">
        <f>M43</f>
        <v>X</v>
      </c>
      <c r="CF43" s="73">
        <f>AQ43*AO$4+AU43*AS$4+AY43*AW$4+BC43*BA$4+BG43*BE$4+BK43*BI$4+BO43*BM$4+BS43*BQ$4+BW43*BU$4+CA43*BY$4</f>
        <v>13</v>
      </c>
      <c r="CG43" s="156"/>
      <c r="CH43" s="1"/>
      <c r="DA43" s="19"/>
      <c r="DB43" s="19"/>
      <c r="DC43" s="67" t="s">
        <v>215</v>
      </c>
      <c r="DD43" s="67" t="s">
        <v>216</v>
      </c>
      <c r="DE43" s="67" t="s">
        <v>217</v>
      </c>
      <c r="DF43" s="67" t="s">
        <v>65</v>
      </c>
      <c r="DG43" s="67" t="s">
        <v>206</v>
      </c>
      <c r="DH43" s="75">
        <v>17060</v>
      </c>
      <c r="DI43" s="67">
        <v>4</v>
      </c>
      <c r="DJ43" s="67" t="s">
        <v>68</v>
      </c>
      <c r="DK43" s="76" t="s">
        <v>102</v>
      </c>
      <c r="DL43" s="67">
        <v>6</v>
      </c>
      <c r="DM43" s="77" t="s">
        <v>70</v>
      </c>
      <c r="DN43" s="67">
        <v>676</v>
      </c>
      <c r="DO43" s="67">
        <v>109</v>
      </c>
      <c r="DP43" s="67">
        <v>101</v>
      </c>
      <c r="DQ43" s="68"/>
      <c r="DR43" s="67"/>
      <c r="DS43" s="72">
        <v>112</v>
      </c>
      <c r="DT43" s="67">
        <v>104</v>
      </c>
      <c r="DU43" s="68"/>
      <c r="DV43" s="69"/>
      <c r="DW43" s="72">
        <v>116</v>
      </c>
      <c r="DX43" s="67">
        <v>108</v>
      </c>
      <c r="DY43" s="67"/>
      <c r="DZ43" s="67"/>
      <c r="EA43" s="67">
        <v>115</v>
      </c>
      <c r="EB43" s="67">
        <v>107</v>
      </c>
      <c r="EC43" s="67"/>
      <c r="ED43" s="67"/>
      <c r="EE43" s="71" t="s">
        <v>79</v>
      </c>
      <c r="EF43" s="67" t="s">
        <v>79</v>
      </c>
      <c r="EG43" s="67"/>
      <c r="EH43" s="67"/>
      <c r="EI43" s="72">
        <v>120</v>
      </c>
      <c r="EJ43" s="67">
        <v>112</v>
      </c>
      <c r="EK43" s="67"/>
      <c r="EL43" s="67"/>
      <c r="EM43" s="72">
        <v>104</v>
      </c>
      <c r="EN43" s="67">
        <v>96</v>
      </c>
      <c r="EO43" s="67"/>
      <c r="EP43" s="67"/>
      <c r="EQ43" s="67" t="b">
        <v>0</v>
      </c>
      <c r="ER43" s="67">
        <v>-8</v>
      </c>
      <c r="ES43" s="67"/>
      <c r="ET43" s="67"/>
      <c r="EU43" s="67" t="b">
        <v>0</v>
      </c>
      <c r="EV43" s="67">
        <v>-8</v>
      </c>
      <c r="EW43" s="67"/>
      <c r="EX43" s="67"/>
      <c r="EY43" s="67" t="b">
        <v>0</v>
      </c>
      <c r="EZ43" s="67">
        <v>-8</v>
      </c>
      <c r="FA43" s="67"/>
      <c r="FB43" s="67"/>
      <c r="FC43" s="76" t="s">
        <v>73</v>
      </c>
      <c r="FD43" s="67">
        <v>6</v>
      </c>
      <c r="FE43" s="77" t="s">
        <v>70</v>
      </c>
      <c r="FF43" s="68">
        <v>0</v>
      </c>
      <c r="FG43" s="83"/>
      <c r="FH43" s="65" t="str">
        <f t="shared" si="12"/>
        <v>SR</v>
      </c>
      <c r="FI43" s="65" t="str">
        <f t="shared" si="13"/>
        <v>M</v>
      </c>
      <c r="FJ43" s="65" t="str">
        <f t="shared" si="13"/>
        <v>03. IBI</v>
      </c>
      <c r="FK43" s="65">
        <f t="shared" si="14"/>
        <v>0</v>
      </c>
      <c r="FL43" s="79">
        <f t="shared" si="18"/>
        <v>0.75</v>
      </c>
      <c r="FM43" t="str">
        <f t="shared" si="17"/>
        <v>...</v>
      </c>
      <c r="FN43" t="str">
        <f t="shared" si="10"/>
        <v>...</v>
      </c>
      <c r="FO43" t="str">
        <f t="shared" si="11"/>
        <v>03. IBI</v>
      </c>
    </row>
    <row r="44" spans="1:171" ht="13.8" hidden="1" x14ac:dyDescent="0.25">
      <c r="A44" t="s">
        <v>1152</v>
      </c>
      <c r="B44" s="201" t="s">
        <v>575</v>
      </c>
      <c r="C44" s="80" t="str">
        <f>IF($B44:$B44&gt;0,VLOOKUP($B44,'[1]PorEquipeHC 20aa_ddmmaaaa'!$EC$5:'[1]PorEquipeHC 20aa_ddmmaaaa'!$GS$1003,1,FALSE))</f>
        <v>804</v>
      </c>
      <c r="D44" s="209" t="str">
        <f>IF($B44:$B44&gt;0,VLOOKUP($B44,'[1]PorEquipeHC 20aa_ddmmaaaa'!$EC$5:'[1]PorEquipeHC 20aa_ddmmaaaa'!$GS$1003,2,FALSE))</f>
        <v>TAKANO</v>
      </c>
      <c r="E44" s="209" t="str">
        <f>IF($B44:$B44&gt;0,VLOOKUP($B44,'[1]PorEquipeHC 20aa_ddmmaaaa'!$EC$5:'[1]PorEquipeHC 20aa_ddmmaaaa'!$GS$1003,3,FALSE))</f>
        <v>AKIO</v>
      </c>
      <c r="F44" s="66" t="str">
        <f>IF($B44:$B44&gt;0,VLOOKUP($B44,'[1]PorEquipeHC 20aa_ddmmaaaa'!$EC$5:'[1]PorEquipeHC 20aa_ddmmaaaa'!$GS$1003,4,FALSE))</f>
        <v>M</v>
      </c>
      <c r="G44" s="65" t="str">
        <f>IF($B44:$B44&gt;0,VLOOKUP($B44,'[1]PorEquipeHC 20aa_ddmmaaaa'!$EC$5:'[1]PorEquipeHC 20aa_ddmmaaaa'!$GS$1003,5,FALSE))</f>
        <v>07. GSP</v>
      </c>
      <c r="H44" s="210">
        <f>IF($B44:$B44&gt;0,VLOOKUP($B44,'[1]PorEquipeHC 20aa_ddmmaaaa'!$EC$5:'[1]PorEquipeHC 20aa_ddmmaaaa'!$GS$1003,6,FALSE))</f>
        <v>16200</v>
      </c>
      <c r="I44" s="80">
        <f>IF($B44:$B44&gt;0,VLOOKUP($B44,'[1]PorEquipeHC 20aa_ddmmaaaa'!$EC$5:'[1]PorEquipeHC 20aa_ddmmaaaa'!$GS$1003,7,FALSE))</f>
        <v>9</v>
      </c>
      <c r="J44" s="209" t="str">
        <f>IF($B44:$B44&gt;0,VLOOKUP($B44,'[1]PorEquipeHC 20aa_ddmmaaaa'!$EC$5:'[1]PorEquipeHC 20aa_ddmmaaaa'!$GS$1003,8,FALSE))</f>
        <v>B</v>
      </c>
      <c r="K44" s="209" t="str">
        <f>IF($B44:$B44&gt;0,VLOOKUP($B44,'[1]PorEquipeHC 20aa_ddmmaaaa'!$EC$5:'[1]PorEquipeHC 20aa_ddmmaaaa'!$GS$1003,9,FALSE))</f>
        <v>SR</v>
      </c>
      <c r="L44" s="80">
        <f>IF($B44:$B44&gt;0,VLOOKUP($B44,'[1]PorEquipeHC 20aa_ddmmaaaa'!$EC$5:'[1]PorEquipeHC 20aa_ddmmaaaa'!$GS$1003,45,FALSE))</f>
        <v>3</v>
      </c>
      <c r="M44" s="65" t="str">
        <f>IF($B44:$B44&gt;0,VLOOKUP($B44,'[1]PorEquipeHC 20aa_ddmmaaaa'!$EC$5:'[1]PorEquipeHC 20aa_ddmmaaaa'!$GS$1003,46,FALSE))</f>
        <v>X</v>
      </c>
      <c r="N44" s="80" t="e">
        <f>IF($B44:$B44&gt;0,VLOOKUP($B44,'[1]PorEquipeHC 20aa_ddmmaaaa'!$EC$5:'[1]PorEquipeHC 20aa_ddmmaaaa'!$GS$1003,64,FALSE))</f>
        <v>#NUM!</v>
      </c>
      <c r="O44" s="211" t="str">
        <f>IF($B44:$B44&gt;0,VLOOKUP($B44,'[1]PorEquipeHC 20aa_ddmmaaaa'!$EC$5:'[1]PorEquipeHC 20aa_ddmmaaaa'!$GS$1003,10,FALSE))</f>
        <v xml:space="preserve"> </v>
      </c>
      <c r="P44" s="211">
        <f>IF($B44:$B44&gt;0,VLOOKUP($B44,'[1]PorEquipeHC 20aa_ddmmaaaa'!$EC$5:'[1]PorEquipeHC 20aa_ddmmaaaa'!$GS$1003,11,FALSE))</f>
        <v>126</v>
      </c>
      <c r="Q44" s="211">
        <f>IF($B44:$B44&gt;0,VLOOKUP($B44,'[1]PorEquipeHC 20aa_ddmmaaaa'!$EC$5:'[1]PorEquipeHC 20aa_ddmmaaaa'!$GS$1003,12,FALSE))</f>
        <v>130</v>
      </c>
      <c r="R44" s="211" t="str">
        <f>IF($B44:$B44&gt;0,VLOOKUP($B44,'[1]PorEquipeHC 20aa_ddmmaaaa'!$EC$5:'[1]PorEquipeHC 20aa_ddmmaaaa'!$GS$1003,13,FALSE))</f>
        <v xml:space="preserve"> </v>
      </c>
      <c r="S44" s="211" t="str">
        <f>IF($B44:$B44&gt;0,VLOOKUP($B44,'[1]PorEquipeHC 20aa_ddmmaaaa'!$EC$5:'[1]PorEquipeHC 20aa_ddmmaaaa'!$GS$1003,14,FALSE))</f>
        <v xml:space="preserve"> </v>
      </c>
      <c r="T44" s="211" t="str">
        <f>IF($B44:$B44&gt;0,VLOOKUP($B44,'[1]PorEquipeHC 20aa_ddmmaaaa'!$EC$5:'[1]PorEquipeHC 20aa_ddmmaaaa'!$GS$1003,15,FALSE))</f>
        <v xml:space="preserve"> </v>
      </c>
      <c r="U44" s="211">
        <f>IF($B44:$B44&gt;0,VLOOKUP($B44,'[1]PorEquipeHC 20aa_ddmmaaaa'!$EC$5:'[1]PorEquipeHC 20aa_ddmmaaaa'!$GS$1003,16,FALSE))</f>
        <v>113</v>
      </c>
      <c r="V44" s="211" t="b">
        <f>IF($B44:$B44&gt;0,VLOOKUP($B44,'[1]PorEquipeHC 20aa_ddmmaaaa'!$EC$5:'[1]PorEquipeHC 20aa_ddmmaaaa'!$GS$1003,17,FALSE))</f>
        <v>0</v>
      </c>
      <c r="W44" s="211" t="b">
        <f>IF($B44:$B44&gt;0,VLOOKUP($B44,'[1]PorEquipeHC 20aa_ddmmaaaa'!$EC$5:'[1]PorEquipeHC 20aa_ddmmaaaa'!$GS$1003,18,FALSE))</f>
        <v>0</v>
      </c>
      <c r="X44" s="211" t="b">
        <f>IF($B44:$B44&gt;0,VLOOKUP($B44,'[1]PorEquipeHC 20aa_ddmmaaaa'!$EC$5:'[1]PorEquipeHC 20aa_ddmmaaaa'!$GS$1003,19,FALSE))</f>
        <v>0</v>
      </c>
      <c r="Y44" s="207"/>
      <c r="Z44" s="207"/>
      <c r="AA44" s="154"/>
      <c r="AB44" s="154"/>
      <c r="AC44" s="65" t="str">
        <f>C44</f>
        <v>804</v>
      </c>
      <c r="AD44" s="65" t="str">
        <f>D44</f>
        <v>TAKANO</v>
      </c>
      <c r="AE44" s="65" t="str">
        <f>E44</f>
        <v>AKIO</v>
      </c>
      <c r="AF44" s="65" t="str">
        <f>F44</f>
        <v>M</v>
      </c>
      <c r="AG44" s="65" t="str">
        <f>G44</f>
        <v>07. GSP</v>
      </c>
      <c r="AH44" s="208">
        <f>H44</f>
        <v>16200</v>
      </c>
      <c r="AI44">
        <f>I44</f>
        <v>9</v>
      </c>
      <c r="AJ44" t="str">
        <f>J44</f>
        <v>B</v>
      </c>
      <c r="AK44" s="209" t="str">
        <f>K44</f>
        <v>SR</v>
      </c>
      <c r="AL44" s="65">
        <f>L44</f>
        <v>3</v>
      </c>
      <c r="AM44" s="66" t="str">
        <f>M44</f>
        <v>X</v>
      </c>
      <c r="AN44" s="65" t="e">
        <f>N44</f>
        <v>#NUM!</v>
      </c>
      <c r="AO44" s="65" t="str">
        <f>O44</f>
        <v xml:space="preserve"> </v>
      </c>
      <c r="AP44" s="67" t="str">
        <f>IF(AO44=" "," ",(AO44-2*$AI44))</f>
        <v xml:space="preserve"> </v>
      </c>
      <c r="AQ44" s="68"/>
      <c r="AR44" s="69"/>
      <c r="AS44" s="72">
        <f>P44</f>
        <v>126</v>
      </c>
      <c r="AT44" s="67">
        <f>IF(AS44=" "," ",(AS44-2*$AI44))</f>
        <v>108</v>
      </c>
      <c r="AU44" s="65"/>
      <c r="AV44" s="67"/>
      <c r="AW44" s="72">
        <f>Q44</f>
        <v>130</v>
      </c>
      <c r="AX44" s="67">
        <f>IF(AW44=" "," ",(AW44-2*$AI44))</f>
        <v>112</v>
      </c>
      <c r="AY44" s="67"/>
      <c r="AZ44" s="65"/>
      <c r="BA44" s="67" t="str">
        <f>R44</f>
        <v xml:space="preserve"> </v>
      </c>
      <c r="BB44" s="67" t="str">
        <f>IF(BA44=" "," ",(BA44-2*$AI44))</f>
        <v xml:space="preserve"> </v>
      </c>
      <c r="BC44" s="67"/>
      <c r="BD44" s="67"/>
      <c r="BE44" s="71" t="str">
        <f>S44</f>
        <v xml:space="preserve"> </v>
      </c>
      <c r="BF44" s="67" t="str">
        <f>IF(BE44=" "," ",(BE44-2*$AI44))</f>
        <v xml:space="preserve"> </v>
      </c>
      <c r="BG44" s="67"/>
      <c r="BH44" s="67"/>
      <c r="BI44" s="72" t="str">
        <f>T44</f>
        <v xml:space="preserve"> </v>
      </c>
      <c r="BJ44" s="67" t="str">
        <f>IF(BI44=" "," ",(BI44-2*$AI44))</f>
        <v xml:space="preserve"> </v>
      </c>
      <c r="BK44" s="67"/>
      <c r="BL44" s="67"/>
      <c r="BM44" s="72">
        <f>U44</f>
        <v>113</v>
      </c>
      <c r="BN44" s="67">
        <f>IF(BM44=" "," ",(BM44-2*$AI44))</f>
        <v>95</v>
      </c>
      <c r="BO44" s="67"/>
      <c r="BP44" s="67"/>
      <c r="BQ44" s="67" t="b">
        <f>V44</f>
        <v>0</v>
      </c>
      <c r="BR44" s="67">
        <f>IF(BQ44=" "," ",(BQ44-2*$AI44))</f>
        <v>-18</v>
      </c>
      <c r="BS44" s="67"/>
      <c r="BT44" s="67"/>
      <c r="BU44" s="67" t="b">
        <f>W44</f>
        <v>0</v>
      </c>
      <c r="BV44" s="67">
        <f>IF(BU44=" "," ",(BU44-2*$AI44))</f>
        <v>-18</v>
      </c>
      <c r="BW44" s="67"/>
      <c r="BX44" s="67"/>
      <c r="BY44" s="67" t="b">
        <f>X44</f>
        <v>0</v>
      </c>
      <c r="BZ44" s="67">
        <f>IF(BY44=" "," ",(BY44-2*$AI44))</f>
        <v>-18</v>
      </c>
      <c r="CA44" s="67"/>
      <c r="CB44" s="67"/>
      <c r="CC44" s="209" t="str">
        <f>IF(AK44="Senior",AK44,"...")</f>
        <v>...</v>
      </c>
      <c r="CD44" s="65">
        <f>L44</f>
        <v>3</v>
      </c>
      <c r="CE44" s="66" t="str">
        <f>M44</f>
        <v>X</v>
      </c>
      <c r="CF44" s="73">
        <f>AQ44*AO$4+AU44*AS$4+AY44*AW$4+BC44*BA$4+BG44*BE$4+BK44*BI$4+BO44*BM$4+BS44*BQ$4+BW44*BU$4+CA44*BY$4</f>
        <v>0</v>
      </c>
      <c r="CG44" s="156"/>
      <c r="CH44" s="1"/>
      <c r="DA44" s="19"/>
      <c r="DB44" s="19"/>
      <c r="DC44" s="67" t="s">
        <v>218</v>
      </c>
      <c r="DD44" s="67" t="s">
        <v>219</v>
      </c>
      <c r="DE44" s="67" t="s">
        <v>220</v>
      </c>
      <c r="DF44" s="67" t="s">
        <v>83</v>
      </c>
      <c r="DG44" s="67" t="s">
        <v>206</v>
      </c>
      <c r="DH44" s="75">
        <v>15211</v>
      </c>
      <c r="DI44" s="67">
        <v>5</v>
      </c>
      <c r="DJ44" s="67" t="s">
        <v>68</v>
      </c>
      <c r="DK44" s="76" t="s">
        <v>85</v>
      </c>
      <c r="DL44" s="67">
        <v>1</v>
      </c>
      <c r="DM44" s="77" t="s">
        <v>70</v>
      </c>
      <c r="DN44" s="67" t="e">
        <v>#NUM!</v>
      </c>
      <c r="DO44" s="67" t="s">
        <v>79</v>
      </c>
      <c r="DP44" s="67" t="s">
        <v>79</v>
      </c>
      <c r="DQ44" s="68"/>
      <c r="DR44" s="67"/>
      <c r="DS44" s="72" t="s">
        <v>79</v>
      </c>
      <c r="DT44" s="67" t="s">
        <v>79</v>
      </c>
      <c r="DU44" s="68"/>
      <c r="DV44" s="69"/>
      <c r="DW44" s="72" t="s">
        <v>79</v>
      </c>
      <c r="DX44" s="67" t="s">
        <v>79</v>
      </c>
      <c r="DY44" s="67"/>
      <c r="DZ44" s="67"/>
      <c r="EA44" s="67">
        <v>130</v>
      </c>
      <c r="EB44" s="67">
        <v>120</v>
      </c>
      <c r="EC44" s="67"/>
      <c r="ED44" s="67"/>
      <c r="EE44" s="71" t="s">
        <v>79</v>
      </c>
      <c r="EF44" s="67" t="s">
        <v>79</v>
      </c>
      <c r="EG44" s="67"/>
      <c r="EH44" s="67"/>
      <c r="EI44" s="72" t="s">
        <v>79</v>
      </c>
      <c r="EJ44" s="67" t="s">
        <v>79</v>
      </c>
      <c r="EK44" s="67"/>
      <c r="EL44" s="67"/>
      <c r="EM44" s="72" t="s">
        <v>79</v>
      </c>
      <c r="EN44" s="67" t="s">
        <v>79</v>
      </c>
      <c r="EO44" s="67"/>
      <c r="EP44" s="67"/>
      <c r="EQ44" s="67" t="b">
        <v>0</v>
      </c>
      <c r="ER44" s="67">
        <v>-10</v>
      </c>
      <c r="ES44" s="67"/>
      <c r="ET44" s="67"/>
      <c r="EU44" s="67" t="b">
        <v>0</v>
      </c>
      <c r="EV44" s="67">
        <v>-10</v>
      </c>
      <c r="EW44" s="67"/>
      <c r="EX44" s="67"/>
      <c r="EY44" s="67" t="b">
        <v>0</v>
      </c>
      <c r="EZ44" s="67">
        <v>-10</v>
      </c>
      <c r="FA44" s="67"/>
      <c r="FB44" s="67"/>
      <c r="FC44" s="76" t="s">
        <v>73</v>
      </c>
      <c r="FD44" s="67">
        <v>1</v>
      </c>
      <c r="FE44" s="77" t="s">
        <v>70</v>
      </c>
      <c r="FF44" s="68">
        <v>0</v>
      </c>
      <c r="FG44" s="83"/>
      <c r="FH44" s="65" t="str">
        <f t="shared" si="12"/>
        <v>MR</v>
      </c>
      <c r="FI44" s="65" t="str">
        <f t="shared" si="13"/>
        <v>F</v>
      </c>
      <c r="FJ44" s="65" t="str">
        <f t="shared" si="13"/>
        <v>03. IBI</v>
      </c>
      <c r="FK44" s="65">
        <f t="shared" si="14"/>
        <v>0</v>
      </c>
      <c r="FL44" s="79">
        <f t="shared" si="18"/>
        <v>0.75</v>
      </c>
      <c r="FM44" t="str">
        <f t="shared" si="17"/>
        <v>...</v>
      </c>
      <c r="FN44" t="str">
        <f t="shared" si="10"/>
        <v>...</v>
      </c>
      <c r="FO44" t="str">
        <f>DG44</f>
        <v>03. IBI</v>
      </c>
    </row>
    <row r="45" spans="1:171" ht="13.8" hidden="1" x14ac:dyDescent="0.25">
      <c r="A45" t="s">
        <v>1152</v>
      </c>
      <c r="B45" s="201" t="s">
        <v>590</v>
      </c>
      <c r="C45" s="80" t="str">
        <f>IF($B45:$B45&gt;0,VLOOKUP($B45,'[1]PorEquipeHC 20aa_ddmmaaaa'!$EC$5:'[1]PorEquipeHC 20aa_ddmmaaaa'!$GS$1003,1,FALSE))</f>
        <v>592</v>
      </c>
      <c r="D45" s="209" t="str">
        <f>IF($B45:$B45&gt;0,VLOOKUP($B45,'[1]PorEquipeHC 20aa_ddmmaaaa'!$EC$5:'[1]PorEquipeHC 20aa_ddmmaaaa'!$GS$1003,2,FALSE))</f>
        <v>YOKOTA</v>
      </c>
      <c r="E45" s="209" t="str">
        <f>IF($B45:$B45&gt;0,VLOOKUP($B45,'[1]PorEquipeHC 20aa_ddmmaaaa'!$EC$5:'[1]PorEquipeHC 20aa_ddmmaaaa'!$GS$1003,3,FALSE))</f>
        <v>CLARA AKEMI</v>
      </c>
      <c r="F45" s="66" t="str">
        <f>IF($B45:$B45&gt;0,VLOOKUP($B45,'[1]PorEquipeHC 20aa_ddmmaaaa'!$EC$5:'[1]PorEquipeHC 20aa_ddmmaaaa'!$GS$1003,4,FALSE))</f>
        <v>F</v>
      </c>
      <c r="G45" s="65" t="str">
        <f>IF($B45:$B45&gt;0,VLOOKUP($B45,'[1]PorEquipeHC 20aa_ddmmaaaa'!$EC$5:'[1]PorEquipeHC 20aa_ddmmaaaa'!$GS$1003,5,FALSE))</f>
        <v>07. GSP</v>
      </c>
      <c r="H45" s="210">
        <f>IF($B45:$B45&gt;0,VLOOKUP($B45,'[1]PorEquipeHC 20aa_ddmmaaaa'!$EC$5:'[1]PorEquipeHC 20aa_ddmmaaaa'!$GS$1003,6,FALSE))</f>
        <v>20672</v>
      </c>
      <c r="I45" s="80">
        <f>IF($B45:$B45&gt;0,VLOOKUP($B45,'[1]PorEquipeHC 20aa_ddmmaaaa'!$EC$5:'[1]PorEquipeHC 20aa_ddmmaaaa'!$GS$1003,7,FALSE))</f>
        <v>9</v>
      </c>
      <c r="J45" s="209" t="str">
        <f>IF($B45:$B45&gt;0,VLOOKUP($B45,'[1]PorEquipeHC 20aa_ddmmaaaa'!$EC$5:'[1]PorEquipeHC 20aa_ddmmaaaa'!$GS$1003,8,FALSE))</f>
        <v>B</v>
      </c>
      <c r="K45" s="209" t="str">
        <f>IF($B45:$B45&gt;0,VLOOKUP($B45,'[1]PorEquipeHC 20aa_ddmmaaaa'!$EC$5:'[1]PorEquipeHC 20aa_ddmmaaaa'!$GS$1003,9,FALSE))</f>
        <v>NSR</v>
      </c>
      <c r="L45" s="80">
        <f>IF($B45:$B45&gt;0,VLOOKUP($B45,'[1]PorEquipeHC 20aa_ddmmaaaa'!$EC$5:'[1]PorEquipeHC 20aa_ddmmaaaa'!$GS$1003,45,FALSE))</f>
        <v>1</v>
      </c>
      <c r="M45" s="65" t="str">
        <f>IF($B45:$B45&gt;0,VLOOKUP($B45,'[1]PorEquipeHC 20aa_ddmmaaaa'!$EC$5:'[1]PorEquipeHC 20aa_ddmmaaaa'!$GS$1003,46,FALSE))</f>
        <v>X</v>
      </c>
      <c r="N45" s="80" t="e">
        <f>IF($B45:$B45&gt;0,VLOOKUP($B45,'[1]PorEquipeHC 20aa_ddmmaaaa'!$EC$5:'[1]PorEquipeHC 20aa_ddmmaaaa'!$GS$1003,64,FALSE))</f>
        <v>#NUM!</v>
      </c>
      <c r="O45" s="211" t="str">
        <f>IF($B45:$B45&gt;0,VLOOKUP($B45,'[1]PorEquipeHC 20aa_ddmmaaaa'!$EC$5:'[1]PorEquipeHC 20aa_ddmmaaaa'!$GS$1003,10,FALSE))</f>
        <v xml:space="preserve"> </v>
      </c>
      <c r="P45" s="211" t="str">
        <f>IF($B45:$B45&gt;0,VLOOKUP($B45,'[1]PorEquipeHC 20aa_ddmmaaaa'!$EC$5:'[1]PorEquipeHC 20aa_ddmmaaaa'!$GS$1003,11,FALSE))</f>
        <v xml:space="preserve"> </v>
      </c>
      <c r="Q45" s="211" t="str">
        <f>IF($B45:$B45&gt;0,VLOOKUP($B45,'[1]PorEquipeHC 20aa_ddmmaaaa'!$EC$5:'[1]PorEquipeHC 20aa_ddmmaaaa'!$GS$1003,12,FALSE))</f>
        <v xml:space="preserve"> </v>
      </c>
      <c r="R45" s="211" t="str">
        <f>IF($B45:$B45&gt;0,VLOOKUP($B45,'[1]PorEquipeHC 20aa_ddmmaaaa'!$EC$5:'[1]PorEquipeHC 20aa_ddmmaaaa'!$GS$1003,13,FALSE))</f>
        <v xml:space="preserve"> </v>
      </c>
      <c r="S45" s="211" t="str">
        <f>IF($B45:$B45&gt;0,VLOOKUP($B45,'[1]PorEquipeHC 20aa_ddmmaaaa'!$EC$5:'[1]PorEquipeHC 20aa_ddmmaaaa'!$GS$1003,14,FALSE))</f>
        <v xml:space="preserve"> </v>
      </c>
      <c r="T45" s="211" t="str">
        <f>IF($B45:$B45&gt;0,VLOOKUP($B45,'[1]PorEquipeHC 20aa_ddmmaaaa'!$EC$5:'[1]PorEquipeHC 20aa_ddmmaaaa'!$GS$1003,15,FALSE))</f>
        <v xml:space="preserve"> </v>
      </c>
      <c r="U45" s="211">
        <f>IF($B45:$B45&gt;0,VLOOKUP($B45,'[1]PorEquipeHC 20aa_ddmmaaaa'!$EC$5:'[1]PorEquipeHC 20aa_ddmmaaaa'!$GS$1003,16,FALSE))</f>
        <v>113</v>
      </c>
      <c r="V45" s="211" t="b">
        <f>IF($B45:$B45&gt;0,VLOOKUP($B45,'[1]PorEquipeHC 20aa_ddmmaaaa'!$EC$5:'[1]PorEquipeHC 20aa_ddmmaaaa'!$GS$1003,17,FALSE))</f>
        <v>0</v>
      </c>
      <c r="W45" s="211" t="b">
        <f>IF($B45:$B45&gt;0,VLOOKUP($B45,'[1]PorEquipeHC 20aa_ddmmaaaa'!$EC$5:'[1]PorEquipeHC 20aa_ddmmaaaa'!$GS$1003,18,FALSE))</f>
        <v>0</v>
      </c>
      <c r="X45" s="211" t="b">
        <f>IF($B45:$B45&gt;0,VLOOKUP($B45,'[1]PorEquipeHC 20aa_ddmmaaaa'!$EC$5:'[1]PorEquipeHC 20aa_ddmmaaaa'!$GS$1003,19,FALSE))</f>
        <v>0</v>
      </c>
      <c r="Y45" s="207"/>
      <c r="Z45" s="207"/>
      <c r="AA45" s="154"/>
      <c r="AB45" s="154"/>
      <c r="AC45" s="65" t="str">
        <f>C45</f>
        <v>592</v>
      </c>
      <c r="AD45" s="65" t="str">
        <f>D45</f>
        <v>YOKOTA</v>
      </c>
      <c r="AE45" s="65" t="str">
        <f>E45</f>
        <v>CLARA AKEMI</v>
      </c>
      <c r="AF45" s="65" t="str">
        <f>F45</f>
        <v>F</v>
      </c>
      <c r="AG45" s="65" t="str">
        <f>G45</f>
        <v>07. GSP</v>
      </c>
      <c r="AH45" s="208">
        <f>H45</f>
        <v>20672</v>
      </c>
      <c r="AI45">
        <f>I45</f>
        <v>9</v>
      </c>
      <c r="AJ45" t="str">
        <f>J45</f>
        <v>B</v>
      </c>
      <c r="AK45" s="209" t="str">
        <f>K45</f>
        <v>NSR</v>
      </c>
      <c r="AL45" s="65">
        <f>L45</f>
        <v>1</v>
      </c>
      <c r="AM45" s="66" t="str">
        <f>M45</f>
        <v>X</v>
      </c>
      <c r="AN45" s="65" t="e">
        <f>N45</f>
        <v>#NUM!</v>
      </c>
      <c r="AO45" s="65" t="str">
        <f>O45</f>
        <v xml:space="preserve"> </v>
      </c>
      <c r="AP45" s="67" t="str">
        <f>IF(AO45=" "," ",(AO45-2*$AI45))</f>
        <v xml:space="preserve"> </v>
      </c>
      <c r="AQ45" s="68"/>
      <c r="AR45" s="69"/>
      <c r="AS45" s="72" t="str">
        <f>P45</f>
        <v xml:space="preserve"> </v>
      </c>
      <c r="AT45" s="67" t="str">
        <f>IF(AS45=" "," ",(AS45-2*$AI45))</f>
        <v xml:space="preserve"> </v>
      </c>
      <c r="AU45" s="65"/>
      <c r="AV45" s="67"/>
      <c r="AW45" s="72" t="str">
        <f>Q45</f>
        <v xml:space="preserve"> </v>
      </c>
      <c r="AX45" s="67" t="str">
        <f>IF(AW45=" "," ",(AW45-2*$AI45))</f>
        <v xml:space="preserve"> </v>
      </c>
      <c r="AY45" s="67"/>
      <c r="AZ45" s="65"/>
      <c r="BA45" s="67" t="str">
        <f>R45</f>
        <v xml:space="preserve"> </v>
      </c>
      <c r="BB45" s="67" t="str">
        <f>IF(BA45=" "," ",(BA45-2*$AI45))</f>
        <v xml:space="preserve"> </v>
      </c>
      <c r="BC45" s="67"/>
      <c r="BD45" s="67"/>
      <c r="BE45" s="71" t="str">
        <f>S45</f>
        <v xml:space="preserve"> </v>
      </c>
      <c r="BF45" s="67" t="str">
        <f>IF(BE45=" "," ",(BE45-2*$AI45))</f>
        <v xml:space="preserve"> </v>
      </c>
      <c r="BG45" s="67"/>
      <c r="BH45" s="67"/>
      <c r="BI45" s="72" t="str">
        <f>T45</f>
        <v xml:space="preserve"> </v>
      </c>
      <c r="BJ45" s="67" t="str">
        <f>IF(BI45=" "," ",(BI45-2*$AI45))</f>
        <v xml:space="preserve"> </v>
      </c>
      <c r="BK45" s="67"/>
      <c r="BL45" s="67"/>
      <c r="BM45" s="72">
        <f>U45</f>
        <v>113</v>
      </c>
      <c r="BN45" s="67">
        <f>IF(BM45=" "," ",(BM45-2*$AI45))</f>
        <v>95</v>
      </c>
      <c r="BO45" s="67"/>
      <c r="BP45" s="67"/>
      <c r="BQ45" s="67" t="b">
        <f>V45</f>
        <v>0</v>
      </c>
      <c r="BR45" s="67">
        <f>IF(BQ45=" "," ",(BQ45-2*$AI45))</f>
        <v>-18</v>
      </c>
      <c r="BS45" s="67"/>
      <c r="BT45" s="67"/>
      <c r="BU45" s="67" t="b">
        <f>W45</f>
        <v>0</v>
      </c>
      <c r="BV45" s="67">
        <f>IF(BU45=" "," ",(BU45-2*$AI45))</f>
        <v>-18</v>
      </c>
      <c r="BW45" s="67"/>
      <c r="BX45" s="67"/>
      <c r="BY45" s="67" t="b">
        <f>X45</f>
        <v>0</v>
      </c>
      <c r="BZ45" s="67">
        <f>IF(BY45=" "," ",(BY45-2*$AI45))</f>
        <v>-18</v>
      </c>
      <c r="CA45" s="67"/>
      <c r="CB45" s="67"/>
      <c r="CC45" s="209" t="str">
        <f>IF(AK45="Senior",AK45,"...")</f>
        <v>...</v>
      </c>
      <c r="CD45" s="65">
        <f>L45</f>
        <v>1</v>
      </c>
      <c r="CE45" s="66" t="str">
        <f>M45</f>
        <v>X</v>
      </c>
      <c r="CF45" s="73">
        <f>AQ45*AO$4+AU45*AS$4+AY45*AW$4+BC45*BA$4+BG45*BE$4+BK45*BI$4+BO45*BM$4+BS45*BQ$4+BW45*BU$4+CA45*BY$4</f>
        <v>0</v>
      </c>
      <c r="CG45" s="156"/>
      <c r="CH45" s="1"/>
      <c r="DA45" s="19"/>
      <c r="DB45" s="19"/>
      <c r="DC45" s="67" t="s">
        <v>155</v>
      </c>
      <c r="DD45" s="67" t="s">
        <v>204</v>
      </c>
      <c r="DE45" s="67" t="s">
        <v>222</v>
      </c>
      <c r="DF45" s="67" t="s">
        <v>65</v>
      </c>
      <c r="DG45" s="67" t="s">
        <v>206</v>
      </c>
      <c r="DH45" s="75">
        <v>16365</v>
      </c>
      <c r="DI45" s="67">
        <v>5</v>
      </c>
      <c r="DJ45" s="67" t="s">
        <v>68</v>
      </c>
      <c r="DK45" s="76" t="s">
        <v>102</v>
      </c>
      <c r="DL45" s="67">
        <v>7</v>
      </c>
      <c r="DM45" s="77" t="s">
        <v>70</v>
      </c>
      <c r="DN45" s="67">
        <v>646</v>
      </c>
      <c r="DO45" s="67">
        <v>104</v>
      </c>
      <c r="DP45" s="67">
        <v>94</v>
      </c>
      <c r="DQ45" s="68"/>
      <c r="DR45" s="67"/>
      <c r="DS45" s="72">
        <v>115</v>
      </c>
      <c r="DT45" s="67">
        <v>105</v>
      </c>
      <c r="DU45" s="68"/>
      <c r="DV45" s="67"/>
      <c r="DW45" s="72">
        <v>111</v>
      </c>
      <c r="DX45" s="67">
        <v>101</v>
      </c>
      <c r="DY45" s="67"/>
      <c r="DZ45" s="67"/>
      <c r="EA45" s="67">
        <v>103</v>
      </c>
      <c r="EB45" s="67">
        <v>93</v>
      </c>
      <c r="EC45" s="67"/>
      <c r="ED45" s="67"/>
      <c r="EE45" s="71">
        <v>113</v>
      </c>
      <c r="EF45" s="67">
        <v>103</v>
      </c>
      <c r="EG45" s="67"/>
      <c r="EH45" s="67"/>
      <c r="EI45" s="72">
        <v>117</v>
      </c>
      <c r="EJ45" s="67">
        <v>107</v>
      </c>
      <c r="EK45" s="67"/>
      <c r="EL45" s="67"/>
      <c r="EM45" s="72">
        <v>100</v>
      </c>
      <c r="EN45" s="67">
        <v>90</v>
      </c>
      <c r="EO45" s="67"/>
      <c r="EP45" s="67"/>
      <c r="EQ45" s="67" t="b">
        <v>0</v>
      </c>
      <c r="ER45" s="67">
        <v>-10</v>
      </c>
      <c r="ES45" s="67"/>
      <c r="ET45" s="67"/>
      <c r="EU45" s="67" t="b">
        <v>0</v>
      </c>
      <c r="EV45" s="67">
        <v>-10</v>
      </c>
      <c r="EW45" s="67"/>
      <c r="EX45" s="67"/>
      <c r="EY45" s="67" t="b">
        <v>0</v>
      </c>
      <c r="EZ45" s="67">
        <v>-10</v>
      </c>
      <c r="FA45" s="68"/>
      <c r="FB45" s="69"/>
      <c r="FC45" s="76" t="s">
        <v>73</v>
      </c>
      <c r="FD45" s="67">
        <v>7</v>
      </c>
      <c r="FE45" s="77" t="s">
        <v>70</v>
      </c>
      <c r="FF45" s="68">
        <v>0</v>
      </c>
      <c r="FG45" s="83"/>
      <c r="FH45" s="65" t="str">
        <f t="shared" si="12"/>
        <v>SR</v>
      </c>
      <c r="FI45" s="65" t="str">
        <f t="shared" si="13"/>
        <v>M</v>
      </c>
      <c r="FJ45" s="65" t="str">
        <f t="shared" si="13"/>
        <v>03. IBI</v>
      </c>
      <c r="FK45" s="65">
        <f t="shared" si="14"/>
        <v>0</v>
      </c>
      <c r="FL45" s="79">
        <f t="shared" si="18"/>
        <v>0.75</v>
      </c>
      <c r="FM45" t="str">
        <f t="shared" si="17"/>
        <v>...</v>
      </c>
      <c r="FN45" t="str">
        <f t="shared" si="10"/>
        <v>...</v>
      </c>
      <c r="FO45" t="str">
        <f t="shared" ref="FO45:FO58" si="19">DG45</f>
        <v>03. IBI</v>
      </c>
    </row>
    <row r="46" spans="1:171" ht="13.8" hidden="1" x14ac:dyDescent="0.25">
      <c r="A46" s="212" t="s">
        <v>1152</v>
      </c>
      <c r="B46" s="213" t="s">
        <v>1137</v>
      </c>
      <c r="C46" s="80" t="str">
        <f>IF($B46:$B46&gt;0,VLOOKUP($B46,'[1]PorEquipeHC 20aa_ddmmaaaa'!$EC$5:'[1]PorEquipeHC 20aa_ddmmaaaa'!$GS$1003,1,FALSE))</f>
        <v>770</v>
      </c>
      <c r="D46" s="209" t="str">
        <f>IF($B46:$B46&gt;0,VLOOKUP($B46,'[1]PorEquipeHC 20aa_ddmmaaaa'!$EC$5:'[1]PorEquipeHC 20aa_ddmmaaaa'!$GS$1003,2,FALSE))</f>
        <v>MATSUI</v>
      </c>
      <c r="E46" s="209" t="str">
        <f>IF($B46:$B46&gt;0,VLOOKUP($B46,'[1]PorEquipeHC 20aa_ddmmaaaa'!$EC$5:'[1]PorEquipeHC 20aa_ddmmaaaa'!$GS$1003,3,FALSE))</f>
        <v>SERGIO KIYOSHI</v>
      </c>
      <c r="F46" s="66" t="str">
        <f>IF($B46:$B46&gt;0,VLOOKUP($B46,'[1]PorEquipeHC 20aa_ddmmaaaa'!$EC$5:'[1]PorEquipeHC 20aa_ddmmaaaa'!$GS$1003,4,FALSE))</f>
        <v>M</v>
      </c>
      <c r="G46" s="65" t="str">
        <f>IF($B46:$B46&gt;0,VLOOKUP($B46,'[1]PorEquipeHC 20aa_ddmmaaaa'!$EC$5:'[1]PorEquipeHC 20aa_ddmmaaaa'!$GS$1003,5,FALSE))</f>
        <v>07. GSP</v>
      </c>
      <c r="H46" s="210">
        <f>IF($B46:$B46&gt;0,VLOOKUP($B46,'[1]PorEquipeHC 20aa_ddmmaaaa'!$EC$5:'[1]PorEquipeHC 20aa_ddmmaaaa'!$GS$1003,6,FALSE))</f>
        <v>21525</v>
      </c>
      <c r="I46" s="80">
        <f>IF($B46:$B46&gt;0,VLOOKUP($B46,'[1]PorEquipeHC 20aa_ddmmaaaa'!$EC$5:'[1]PorEquipeHC 20aa_ddmmaaaa'!$GS$1003,7,FALSE))</f>
        <v>12</v>
      </c>
      <c r="J46" s="209" t="str">
        <f>IF($B46:$B46&gt;0,VLOOKUP($B46,'[1]PorEquipeHC 20aa_ddmmaaaa'!$EC$5:'[1]PorEquipeHC 20aa_ddmmaaaa'!$GS$1003,8,FALSE))</f>
        <v>C</v>
      </c>
      <c r="K46" s="209" t="str">
        <f>IF($B46:$B46&gt;0,VLOOKUP($B46,'[1]PorEquipeHC 20aa_ddmmaaaa'!$EC$5:'[1]PorEquipeHC 20aa_ddmmaaaa'!$GS$1003,9,FALSE))</f>
        <v>NSR</v>
      </c>
      <c r="L46" s="80">
        <f>IF($B46:$B46&gt;0,VLOOKUP($B46,'[1]PorEquipeHC 20aa_ddmmaaaa'!$EC$5:'[1]PorEquipeHC 20aa_ddmmaaaa'!$GS$1003,45,FALSE))</f>
        <v>1</v>
      </c>
      <c r="M46" s="65" t="str">
        <f>IF($B46:$B46&gt;0,VLOOKUP($B46,'[1]PorEquipeHC 20aa_ddmmaaaa'!$EC$5:'[1]PorEquipeHC 20aa_ddmmaaaa'!$GS$1003,46,FALSE))</f>
        <v>X</v>
      </c>
      <c r="N46" s="80" t="e">
        <f>IF($B46:$B46&gt;0,VLOOKUP($B46,'[1]PorEquipeHC 20aa_ddmmaaaa'!$EC$5:'[1]PorEquipeHC 20aa_ddmmaaaa'!$GS$1003,64,FALSE))</f>
        <v>#NUM!</v>
      </c>
      <c r="O46" s="211" t="str">
        <f>IF($B46:$B46&gt;0,VLOOKUP($B46,'[1]PorEquipeHC 20aa_ddmmaaaa'!$EC$5:'[1]PorEquipeHC 20aa_ddmmaaaa'!$GS$1003,10,FALSE))</f>
        <v xml:space="preserve"> </v>
      </c>
      <c r="P46" s="211" t="str">
        <f>IF($B46:$B46&gt;0,VLOOKUP($B46,'[1]PorEquipeHC 20aa_ddmmaaaa'!$EC$5:'[1]PorEquipeHC 20aa_ddmmaaaa'!$GS$1003,11,FALSE))</f>
        <v xml:space="preserve"> </v>
      </c>
      <c r="Q46" s="211" t="str">
        <f>IF($B46:$B46&gt;0,VLOOKUP($B46,'[1]PorEquipeHC 20aa_ddmmaaaa'!$EC$5:'[1]PorEquipeHC 20aa_ddmmaaaa'!$GS$1003,12,FALSE))</f>
        <v xml:space="preserve"> </v>
      </c>
      <c r="R46" s="211" t="str">
        <f>IF($B46:$B46&gt;0,VLOOKUP($B46,'[1]PorEquipeHC 20aa_ddmmaaaa'!$EC$5:'[1]PorEquipeHC 20aa_ddmmaaaa'!$GS$1003,13,FALSE))</f>
        <v xml:space="preserve"> </v>
      </c>
      <c r="S46" s="211" t="str">
        <f>IF($B46:$B46&gt;0,VLOOKUP($B46,'[1]PorEquipeHC 20aa_ddmmaaaa'!$EC$5:'[1]PorEquipeHC 20aa_ddmmaaaa'!$GS$1003,14,FALSE))</f>
        <v xml:space="preserve"> </v>
      </c>
      <c r="T46" s="211" t="str">
        <f>IF($B46:$B46&gt;0,VLOOKUP($B46,'[1]PorEquipeHC 20aa_ddmmaaaa'!$EC$5:'[1]PorEquipeHC 20aa_ddmmaaaa'!$GS$1003,15,FALSE))</f>
        <v xml:space="preserve"> </v>
      </c>
      <c r="U46" s="211">
        <f>IF($B46:$B46&gt;0,VLOOKUP($B46,'[1]PorEquipeHC 20aa_ddmmaaaa'!$EC$5:'[1]PorEquipeHC 20aa_ddmmaaaa'!$GS$1003,16,FALSE))</f>
        <v>119</v>
      </c>
      <c r="V46" s="211" t="b">
        <f>IF($B46:$B46&gt;0,VLOOKUP($B46,'[1]PorEquipeHC 20aa_ddmmaaaa'!$EC$5:'[1]PorEquipeHC 20aa_ddmmaaaa'!$GS$1003,17,FALSE))</f>
        <v>0</v>
      </c>
      <c r="W46" s="211" t="b">
        <f>IF($B46:$B46&gt;0,VLOOKUP($B46,'[1]PorEquipeHC 20aa_ddmmaaaa'!$EC$5:'[1]PorEquipeHC 20aa_ddmmaaaa'!$GS$1003,18,FALSE))</f>
        <v>0</v>
      </c>
      <c r="X46" s="211" t="b">
        <f>IF($B46:$B46&gt;0,VLOOKUP($B46,'[1]PorEquipeHC 20aa_ddmmaaaa'!$EC$5:'[1]PorEquipeHC 20aa_ddmmaaaa'!$GS$1003,19,FALSE))</f>
        <v>0</v>
      </c>
      <c r="Y46" s="207"/>
      <c r="Z46" s="207"/>
      <c r="AA46" s="154"/>
      <c r="AB46" s="154"/>
      <c r="AC46" s="65" t="str">
        <f>C46</f>
        <v>770</v>
      </c>
      <c r="AD46" s="65" t="str">
        <f>D46</f>
        <v>MATSUI</v>
      </c>
      <c r="AE46" s="65" t="str">
        <f>E46</f>
        <v>SERGIO KIYOSHI</v>
      </c>
      <c r="AF46" s="65" t="str">
        <f>F46</f>
        <v>M</v>
      </c>
      <c r="AG46" s="65" t="str">
        <f>G46</f>
        <v>07. GSP</v>
      </c>
      <c r="AH46" s="208">
        <f>H46</f>
        <v>21525</v>
      </c>
      <c r="AI46">
        <f>I46</f>
        <v>12</v>
      </c>
      <c r="AJ46" t="str">
        <f>J46</f>
        <v>C</v>
      </c>
      <c r="AK46" s="209" t="str">
        <f>K46</f>
        <v>NSR</v>
      </c>
      <c r="AL46" s="65">
        <f>L46</f>
        <v>1</v>
      </c>
      <c r="AM46" s="66" t="str">
        <f>M46</f>
        <v>X</v>
      </c>
      <c r="AN46" s="65" t="e">
        <f>N46</f>
        <v>#NUM!</v>
      </c>
      <c r="AO46" s="65" t="str">
        <f>O46</f>
        <v xml:space="preserve"> </v>
      </c>
      <c r="AP46" s="67" t="str">
        <f>IF(AO46=" "," ",(AO46-2*$AI46))</f>
        <v xml:space="preserve"> </v>
      </c>
      <c r="AQ46" s="68"/>
      <c r="AR46" s="69"/>
      <c r="AS46" s="72" t="str">
        <f>P46</f>
        <v xml:space="preserve"> </v>
      </c>
      <c r="AT46" s="67" t="str">
        <f>IF(AS46=" "," ",(AS46-2*$AI46))</f>
        <v xml:space="preserve"> </v>
      </c>
      <c r="AU46" s="65"/>
      <c r="AV46" s="67"/>
      <c r="AW46" s="72" t="str">
        <f>Q46</f>
        <v xml:space="preserve"> </v>
      </c>
      <c r="AX46" s="67" t="str">
        <f>IF(AW46=" "," ",(AW46-2*$AI46))</f>
        <v xml:space="preserve"> </v>
      </c>
      <c r="AY46" s="67"/>
      <c r="AZ46" s="65"/>
      <c r="BA46" s="67" t="str">
        <f>R46</f>
        <v xml:space="preserve"> </v>
      </c>
      <c r="BB46" s="67" t="str">
        <f>IF(BA46=" "," ",(BA46-2*$AI46))</f>
        <v xml:space="preserve"> </v>
      </c>
      <c r="BC46" s="67"/>
      <c r="BD46" s="67"/>
      <c r="BE46" s="71" t="str">
        <f>S46</f>
        <v xml:space="preserve"> </v>
      </c>
      <c r="BF46" s="67" t="str">
        <f>IF(BE46=" "," ",(BE46-2*$AI46))</f>
        <v xml:space="preserve"> </v>
      </c>
      <c r="BG46" s="67"/>
      <c r="BH46" s="67"/>
      <c r="BI46" s="72" t="str">
        <f>T46</f>
        <v xml:space="preserve"> </v>
      </c>
      <c r="BJ46" s="67" t="str">
        <f>IF(BI46=" "," ",(BI46-2*$AI46))</f>
        <v xml:space="preserve"> </v>
      </c>
      <c r="BK46" s="67"/>
      <c r="BL46" s="67"/>
      <c r="BM46" s="72">
        <f>U46</f>
        <v>119</v>
      </c>
      <c r="BN46" s="67">
        <f>IF(BM46=" "," ",(BM46-2*$AI46))</f>
        <v>95</v>
      </c>
      <c r="BO46" s="67"/>
      <c r="BP46" s="67"/>
      <c r="BQ46" s="67" t="b">
        <f>V46</f>
        <v>0</v>
      </c>
      <c r="BR46" s="67">
        <f>IF(BQ46=" "," ",(BQ46-2*$AI46))</f>
        <v>-24</v>
      </c>
      <c r="BS46" s="67"/>
      <c r="BT46" s="67"/>
      <c r="BU46" s="67" t="b">
        <f>W46</f>
        <v>0</v>
      </c>
      <c r="BV46" s="67">
        <f>IF(BU46=" "," ",(BU46-2*$AI46))</f>
        <v>-24</v>
      </c>
      <c r="BW46" s="67"/>
      <c r="BX46" s="67"/>
      <c r="BY46" s="67" t="b">
        <f>X46</f>
        <v>0</v>
      </c>
      <c r="BZ46" s="67">
        <f>IF(BY46=" "," ",(BY46-2*$AI46))</f>
        <v>-24</v>
      </c>
      <c r="CA46" s="67"/>
      <c r="CB46" s="67"/>
      <c r="CC46" s="209" t="str">
        <f>IF(AK46="Senior",AK46,"...")</f>
        <v>...</v>
      </c>
      <c r="CD46" s="65">
        <f>L46</f>
        <v>1</v>
      </c>
      <c r="CE46" s="66" t="str">
        <f>M46</f>
        <v>X</v>
      </c>
      <c r="CF46" s="73">
        <f>AQ46*AO$4+AU46*AS$4+AY46*AW$4+BC46*BA$4+BG46*BE$4+BK46*BI$4+BO46*BM$4+BS46*BQ$4+BW46*BU$4+CA46*BY$4</f>
        <v>0</v>
      </c>
      <c r="CG46" s="156"/>
      <c r="CH46" s="1"/>
      <c r="DA46" s="19"/>
      <c r="DB46" s="19"/>
      <c r="DC46" s="67" t="s">
        <v>223</v>
      </c>
      <c r="DD46" s="67" t="s">
        <v>224</v>
      </c>
      <c r="DE46" s="67" t="s">
        <v>225</v>
      </c>
      <c r="DF46" s="67" t="s">
        <v>65</v>
      </c>
      <c r="DG46" s="67" t="s">
        <v>206</v>
      </c>
      <c r="DH46" s="75">
        <v>10971</v>
      </c>
      <c r="DI46" s="67">
        <v>6</v>
      </c>
      <c r="DJ46" s="67" t="s">
        <v>68</v>
      </c>
      <c r="DK46" s="76" t="s">
        <v>85</v>
      </c>
      <c r="DL46" s="67">
        <v>0</v>
      </c>
      <c r="DM46" s="77" t="s">
        <v>70</v>
      </c>
      <c r="DN46" s="67" t="e">
        <v>#NUM!</v>
      </c>
      <c r="DO46" s="67" t="s">
        <v>79</v>
      </c>
      <c r="DP46" s="67" t="s">
        <v>79</v>
      </c>
      <c r="DQ46" s="68"/>
      <c r="DR46" s="67"/>
      <c r="DS46" s="72" t="s">
        <v>79</v>
      </c>
      <c r="DT46" s="67" t="s">
        <v>79</v>
      </c>
      <c r="DU46" s="68"/>
      <c r="DV46" s="67"/>
      <c r="DW46" s="72" t="s">
        <v>79</v>
      </c>
      <c r="DX46" s="67" t="s">
        <v>79</v>
      </c>
      <c r="DY46" s="67"/>
      <c r="DZ46" s="67"/>
      <c r="EA46" s="67" t="s">
        <v>79</v>
      </c>
      <c r="EB46" s="67" t="s">
        <v>79</v>
      </c>
      <c r="EC46" s="67"/>
      <c r="ED46" s="67"/>
      <c r="EE46" s="71" t="s">
        <v>79</v>
      </c>
      <c r="EF46" s="67" t="s">
        <v>79</v>
      </c>
      <c r="EG46" s="67"/>
      <c r="EH46" s="67"/>
      <c r="EI46" s="72" t="s">
        <v>79</v>
      </c>
      <c r="EJ46" s="67" t="s">
        <v>79</v>
      </c>
      <c r="EK46" s="67"/>
      <c r="EL46" s="67"/>
      <c r="EM46" s="72" t="s">
        <v>79</v>
      </c>
      <c r="EN46" s="67" t="s">
        <v>79</v>
      </c>
      <c r="EO46" s="67"/>
      <c r="EP46" s="67"/>
      <c r="EQ46" s="67" t="b">
        <v>0</v>
      </c>
      <c r="ER46" s="67">
        <v>-12</v>
      </c>
      <c r="ES46" s="67"/>
      <c r="ET46" s="67"/>
      <c r="EU46" s="67" t="b">
        <v>0</v>
      </c>
      <c r="EV46" s="67">
        <v>-12</v>
      </c>
      <c r="EW46" s="67"/>
      <c r="EX46" s="67"/>
      <c r="EY46" s="67" t="b">
        <v>0</v>
      </c>
      <c r="EZ46" s="67">
        <v>-12</v>
      </c>
      <c r="FA46" s="67"/>
      <c r="FB46" s="67"/>
      <c r="FC46" s="76" t="s">
        <v>73</v>
      </c>
      <c r="FD46" s="67">
        <v>0</v>
      </c>
      <c r="FE46" s="77" t="s">
        <v>70</v>
      </c>
      <c r="FF46" s="68">
        <v>0</v>
      </c>
      <c r="FG46" s="83"/>
      <c r="FH46" s="65" t="str">
        <f t="shared" si="12"/>
        <v>MR</v>
      </c>
      <c r="FI46" s="65" t="str">
        <f t="shared" si="13"/>
        <v>M</v>
      </c>
      <c r="FJ46" s="65" t="str">
        <f t="shared" si="13"/>
        <v>03. IBI</v>
      </c>
      <c r="FK46" s="65">
        <f t="shared" si="14"/>
        <v>0</v>
      </c>
      <c r="FL46" s="79">
        <f t="shared" si="18"/>
        <v>0.75</v>
      </c>
      <c r="FM46" t="str">
        <f t="shared" si="17"/>
        <v>...</v>
      </c>
      <c r="FN46" t="str">
        <f t="shared" si="10"/>
        <v>...</v>
      </c>
      <c r="FO46" t="str">
        <f t="shared" si="19"/>
        <v>03. IBI</v>
      </c>
    </row>
    <row r="47" spans="1:171" ht="13.8" hidden="1" x14ac:dyDescent="0.25">
      <c r="A47" t="s">
        <v>1152</v>
      </c>
      <c r="B47" s="201" t="s">
        <v>112</v>
      </c>
      <c r="C47" s="80" t="str">
        <f>IF($B47:$B47&gt;0,VLOOKUP($B47,'[1]PorEquipeHC 20aa_ddmmaaaa'!$EC$5:'[1]PorEquipeHC 20aa_ddmmaaaa'!$GS$1003,1,FALSE))</f>
        <v>951</v>
      </c>
      <c r="D47" s="209" t="str">
        <f>IF($B47:$B47&gt;0,VLOOKUP($B47,'[1]PorEquipeHC 20aa_ddmmaaaa'!$EC$5:'[1]PorEquipeHC 20aa_ddmmaaaa'!$GS$1003,2,FALSE))</f>
        <v>YOSHIDA</v>
      </c>
      <c r="E47" s="209" t="str">
        <f>IF($B47:$B47&gt;0,VLOOKUP($B47,'[1]PorEquipeHC 20aa_ddmmaaaa'!$EC$5:'[1]PorEquipeHC 20aa_ddmmaaaa'!$GS$1003,3,FALSE))</f>
        <v>AKIMITSU</v>
      </c>
      <c r="F47" s="66" t="str">
        <f>IF($B47:$B47&gt;0,VLOOKUP($B47,'[1]PorEquipeHC 20aa_ddmmaaaa'!$EC$5:'[1]PorEquipeHC 20aa_ddmmaaaa'!$GS$1003,4,FALSE))</f>
        <v>M</v>
      </c>
      <c r="G47" s="65" t="str">
        <f>IF($B47:$B47&gt;0,VLOOKUP($B47,'[1]PorEquipeHC 20aa_ddmmaaaa'!$EC$5:'[1]PorEquipeHC 20aa_ddmmaaaa'!$GS$1003,5,FALSE))</f>
        <v>11. NCC</v>
      </c>
      <c r="H47" s="210">
        <f>IF($B47:$B47&gt;0,VLOOKUP($B47,'[1]PorEquipeHC 20aa_ddmmaaaa'!$EC$5:'[1]PorEquipeHC 20aa_ddmmaaaa'!$GS$1003,6,FALSE))</f>
        <v>16973</v>
      </c>
      <c r="I47" s="80">
        <f>IF($B47:$B47&gt;0,VLOOKUP($B47,'[1]PorEquipeHC 20aa_ddmmaaaa'!$EC$5:'[1]PorEquipeHC 20aa_ddmmaaaa'!$GS$1003,7,FALSE))</f>
        <v>1</v>
      </c>
      <c r="J47" s="209" t="str">
        <f>IF($B47:$B47&gt;0,VLOOKUP($B47,'[1]PorEquipeHC 20aa_ddmmaaaa'!$EC$5:'[1]PorEquipeHC 20aa_ddmmaaaa'!$GS$1003,8,FALSE))</f>
        <v>EX</v>
      </c>
      <c r="K47" s="209" t="str">
        <f>IF($B47:$B47&gt;0,VLOOKUP($B47,'[1]PorEquipeHC 20aa_ddmmaaaa'!$EC$5:'[1]PorEquipeHC 20aa_ddmmaaaa'!$GS$1003,9,FALSE))</f>
        <v>SR</v>
      </c>
      <c r="L47" s="80">
        <f>IF($B47:$B47&gt;0,VLOOKUP($B47,'[1]PorEquipeHC 20aa_ddmmaaaa'!$EC$5:'[1]PorEquipeHC 20aa_ddmmaaaa'!$GS$1003,45,FALSE))</f>
        <v>7</v>
      </c>
      <c r="M47" s="65" t="str">
        <f>IF($B47:$B47&gt;0,VLOOKUP($B47,'[1]PorEquipeHC 20aa_ddmmaaaa'!$EC$5:'[1]PorEquipeHC 20aa_ddmmaaaa'!$GS$1003,46,FALSE))</f>
        <v>X</v>
      </c>
      <c r="N47" s="80">
        <f>IF($B47:$B47&gt;0,VLOOKUP($B47,'[1]PorEquipeHC 20aa_ddmmaaaa'!$EC$5:'[1]PorEquipeHC 20aa_ddmmaaaa'!$GS$1003,64,FALSE))</f>
        <v>590</v>
      </c>
      <c r="O47" s="211">
        <f>IF($B47:$B47&gt;0,VLOOKUP($B47,'[1]PorEquipeHC 20aa_ddmmaaaa'!$EC$5:'[1]PorEquipeHC 20aa_ddmmaaaa'!$GS$1003,10,FALSE))</f>
        <v>94</v>
      </c>
      <c r="P47" s="211">
        <f>IF($B47:$B47&gt;0,VLOOKUP($B47,'[1]PorEquipeHC 20aa_ddmmaaaa'!$EC$5:'[1]PorEquipeHC 20aa_ddmmaaaa'!$GS$1003,11,FALSE))</f>
        <v>109</v>
      </c>
      <c r="Q47" s="211">
        <f>IF($B47:$B47&gt;0,VLOOKUP($B47,'[1]PorEquipeHC 20aa_ddmmaaaa'!$EC$5:'[1]PorEquipeHC 20aa_ddmmaaaa'!$GS$1003,12,FALSE))</f>
        <v>102</v>
      </c>
      <c r="R47" s="211">
        <f>IF($B47:$B47&gt;0,VLOOKUP($B47,'[1]PorEquipeHC 20aa_ddmmaaaa'!$EC$5:'[1]PorEquipeHC 20aa_ddmmaaaa'!$GS$1003,13,FALSE))</f>
        <v>93</v>
      </c>
      <c r="S47" s="211">
        <f>IF($B47:$B47&gt;0,VLOOKUP($B47,'[1]PorEquipeHC 20aa_ddmmaaaa'!$EC$5:'[1]PorEquipeHC 20aa_ddmmaaaa'!$GS$1003,14,FALSE))</f>
        <v>102</v>
      </c>
      <c r="T47" s="211">
        <f>IF($B47:$B47&gt;0,VLOOKUP($B47,'[1]PorEquipeHC 20aa_ddmmaaaa'!$EC$5:'[1]PorEquipeHC 20aa_ddmmaaaa'!$GS$1003,15,FALSE))</f>
        <v>101</v>
      </c>
      <c r="U47" s="211">
        <f>IF($B47:$B47&gt;0,VLOOKUP($B47,'[1]PorEquipeHC 20aa_ddmmaaaa'!$EC$5:'[1]PorEquipeHC 20aa_ddmmaaaa'!$GS$1003,16,FALSE))</f>
        <v>98</v>
      </c>
      <c r="V47" s="211" t="b">
        <f>IF($B47:$B47&gt;0,VLOOKUP($B47,'[1]PorEquipeHC 20aa_ddmmaaaa'!$EC$5:'[1]PorEquipeHC 20aa_ddmmaaaa'!$GS$1003,17,FALSE))</f>
        <v>0</v>
      </c>
      <c r="W47" s="211" t="b">
        <f>IF($B47:$B47&gt;0,VLOOKUP($B47,'[1]PorEquipeHC 20aa_ddmmaaaa'!$EC$5:'[1]PorEquipeHC 20aa_ddmmaaaa'!$GS$1003,18,FALSE))</f>
        <v>0</v>
      </c>
      <c r="X47" s="211" t="b">
        <f>IF($B47:$B47&gt;0,VLOOKUP($B47,'[1]PorEquipeHC 20aa_ddmmaaaa'!$EC$5:'[1]PorEquipeHC 20aa_ddmmaaaa'!$GS$1003,19,FALSE))</f>
        <v>0</v>
      </c>
      <c r="Y47" s="207"/>
      <c r="Z47" s="207"/>
      <c r="AA47" s="154"/>
      <c r="AB47" s="154"/>
      <c r="AC47" s="65" t="str">
        <f>C47</f>
        <v>951</v>
      </c>
      <c r="AD47" s="65" t="str">
        <f>D47</f>
        <v>YOSHIDA</v>
      </c>
      <c r="AE47" s="65" t="str">
        <f>E47</f>
        <v>AKIMITSU</v>
      </c>
      <c r="AF47" s="65" t="str">
        <f>F47</f>
        <v>M</v>
      </c>
      <c r="AG47" s="65" t="str">
        <f>G47</f>
        <v>11. NCC</v>
      </c>
      <c r="AH47" s="208">
        <f>H47</f>
        <v>16973</v>
      </c>
      <c r="AI47">
        <f>I47</f>
        <v>1</v>
      </c>
      <c r="AJ47" t="str">
        <f>J47</f>
        <v>EX</v>
      </c>
      <c r="AK47" s="209" t="str">
        <f>K47</f>
        <v>SR</v>
      </c>
      <c r="AL47" s="65">
        <f>L47</f>
        <v>7</v>
      </c>
      <c r="AM47" s="66" t="str">
        <f>M47</f>
        <v>X</v>
      </c>
      <c r="AN47" s="65">
        <f>N47</f>
        <v>590</v>
      </c>
      <c r="AO47" s="65">
        <f>O47</f>
        <v>94</v>
      </c>
      <c r="AP47" s="67">
        <f>IF(AO47=" "," ",(AO47-2*$AI47))</f>
        <v>92</v>
      </c>
      <c r="AQ47" s="68">
        <v>0.5</v>
      </c>
      <c r="AR47" s="69" t="s">
        <v>107</v>
      </c>
      <c r="AS47" s="72">
        <f>P47</f>
        <v>109</v>
      </c>
      <c r="AT47" s="67">
        <f>IF(AS47=" "," ",(AS47-2*$AI47))</f>
        <v>107</v>
      </c>
      <c r="AU47" s="65"/>
      <c r="AV47" s="67"/>
      <c r="AW47" s="72">
        <f>Q47</f>
        <v>102</v>
      </c>
      <c r="AX47" s="67">
        <f>IF(AW47=" "," ",(AW47-2*$AI47))</f>
        <v>100</v>
      </c>
      <c r="AY47" s="67"/>
      <c r="AZ47" s="65"/>
      <c r="BA47" s="67">
        <f>R47</f>
        <v>93</v>
      </c>
      <c r="BB47" s="67">
        <f>IF(BA47=" "," ",(BA47-2*$AI47))</f>
        <v>91</v>
      </c>
      <c r="BC47" s="68">
        <v>0.5</v>
      </c>
      <c r="BD47" s="69" t="s">
        <v>113</v>
      </c>
      <c r="BE47" s="71">
        <f>S47</f>
        <v>102</v>
      </c>
      <c r="BF47" s="67">
        <f>IF(BE47=" "," ",(BE47-2*$AI47))</f>
        <v>100</v>
      </c>
      <c r="BG47" s="67"/>
      <c r="BH47" s="67"/>
      <c r="BI47" s="72">
        <f>T47</f>
        <v>101</v>
      </c>
      <c r="BJ47" s="67">
        <f>IF(BI47=" "," ",(BI47-2*$AI47))</f>
        <v>99</v>
      </c>
      <c r="BK47" s="67"/>
      <c r="BL47" s="67"/>
      <c r="BM47" s="72">
        <f>U47</f>
        <v>98</v>
      </c>
      <c r="BN47" s="67">
        <f>IF(BM47=" "," ",(BM47-2*$AI47))</f>
        <v>96</v>
      </c>
      <c r="BO47" s="67"/>
      <c r="BP47" s="67"/>
      <c r="BQ47" s="67" t="b">
        <f>V47</f>
        <v>0</v>
      </c>
      <c r="BR47" s="67">
        <f>IF(BQ47=" "," ",(BQ47-2*$AI47))</f>
        <v>-2</v>
      </c>
      <c r="BS47" s="67"/>
      <c r="BT47" s="67"/>
      <c r="BU47" s="67" t="b">
        <f>W47</f>
        <v>0</v>
      </c>
      <c r="BV47" s="67">
        <f>IF(BU47=" "," ",(BU47-2*$AI47))</f>
        <v>-2</v>
      </c>
      <c r="BW47" s="67"/>
      <c r="BX47" s="67"/>
      <c r="BY47" s="67" t="b">
        <f>X47</f>
        <v>0</v>
      </c>
      <c r="BZ47" s="67">
        <f>IF(BY47=" "," ",(BY47-2*$AI47))</f>
        <v>-2</v>
      </c>
      <c r="CA47" s="67"/>
      <c r="CB47" s="67"/>
      <c r="CC47" s="209" t="str">
        <f>IF(AK47="Senior",AK47,"...")</f>
        <v>...</v>
      </c>
      <c r="CD47" s="65">
        <f>L47</f>
        <v>7</v>
      </c>
      <c r="CE47" s="66" t="str">
        <f>M47</f>
        <v>X</v>
      </c>
      <c r="CF47" s="73">
        <f>AQ47*AO$4+AU47*AS$4+AY47*AW$4+BC47*BA$4+BG47*BE$4+BK47*BI$4+BO47*BM$4+BS47*BQ$4+BW47*BU$4+CA47*BY$4</f>
        <v>1</v>
      </c>
      <c r="CG47" s="156"/>
      <c r="CH47" s="1"/>
      <c r="DA47" s="19"/>
      <c r="DB47" s="19"/>
      <c r="DC47" s="67" t="s">
        <v>227</v>
      </c>
      <c r="DD47" s="67" t="s">
        <v>216</v>
      </c>
      <c r="DE47" s="67" t="s">
        <v>228</v>
      </c>
      <c r="DF47" s="67" t="s">
        <v>65</v>
      </c>
      <c r="DG47" s="67" t="s">
        <v>206</v>
      </c>
      <c r="DH47" s="75">
        <v>16369</v>
      </c>
      <c r="DI47" s="67">
        <v>6</v>
      </c>
      <c r="DJ47" s="67" t="s">
        <v>68</v>
      </c>
      <c r="DK47" s="76" t="s">
        <v>102</v>
      </c>
      <c r="DL47" s="67">
        <v>6</v>
      </c>
      <c r="DM47" s="77" t="s">
        <v>70</v>
      </c>
      <c r="DN47" s="67">
        <v>697</v>
      </c>
      <c r="DO47" s="67">
        <v>117</v>
      </c>
      <c r="DP47" s="67">
        <v>105</v>
      </c>
      <c r="DQ47" s="68"/>
      <c r="DR47" s="67"/>
      <c r="DS47" s="72">
        <v>117</v>
      </c>
      <c r="DT47" s="67">
        <v>105</v>
      </c>
      <c r="DU47" s="68"/>
      <c r="DV47" s="67"/>
      <c r="DW47" s="72">
        <v>112</v>
      </c>
      <c r="DX47" s="67">
        <v>100</v>
      </c>
      <c r="DY47" s="68"/>
      <c r="DZ47" s="69"/>
      <c r="EA47" s="67">
        <v>116</v>
      </c>
      <c r="EB47" s="67">
        <v>104</v>
      </c>
      <c r="EC47" s="67"/>
      <c r="ED47" s="67"/>
      <c r="EE47" s="71" t="s">
        <v>79</v>
      </c>
      <c r="EF47" s="67" t="s">
        <v>79</v>
      </c>
      <c r="EG47" s="67"/>
      <c r="EH47" s="67"/>
      <c r="EI47" s="72">
        <v>114</v>
      </c>
      <c r="EJ47" s="67">
        <v>102</v>
      </c>
      <c r="EK47" s="67"/>
      <c r="EL47" s="67"/>
      <c r="EM47" s="72">
        <v>121</v>
      </c>
      <c r="EN47" s="67">
        <v>109</v>
      </c>
      <c r="EO47" s="67"/>
      <c r="EP47" s="67"/>
      <c r="EQ47" s="67" t="b">
        <v>0</v>
      </c>
      <c r="ER47" s="67">
        <v>-12</v>
      </c>
      <c r="ES47" s="67"/>
      <c r="ET47" s="67"/>
      <c r="EU47" s="67" t="b">
        <v>0</v>
      </c>
      <c r="EV47" s="67">
        <v>-12</v>
      </c>
      <c r="EW47" s="67"/>
      <c r="EX47" s="67"/>
      <c r="EY47" s="67" t="b">
        <v>0</v>
      </c>
      <c r="EZ47" s="67">
        <v>-12</v>
      </c>
      <c r="FA47" s="67"/>
      <c r="FB47" s="67"/>
      <c r="FC47" s="76" t="s">
        <v>73</v>
      </c>
      <c r="FD47" s="67">
        <v>6</v>
      </c>
      <c r="FE47" s="77" t="s">
        <v>70</v>
      </c>
      <c r="FF47" s="68">
        <v>0</v>
      </c>
      <c r="FG47" s="83"/>
      <c r="FH47" s="65" t="str">
        <f t="shared" si="12"/>
        <v>SR</v>
      </c>
      <c r="FI47" s="65" t="str">
        <f t="shared" si="13"/>
        <v>M</v>
      </c>
      <c r="FJ47" s="65" t="str">
        <f t="shared" si="13"/>
        <v>03. IBI</v>
      </c>
      <c r="FK47" s="65">
        <f t="shared" si="14"/>
        <v>0</v>
      </c>
      <c r="FL47" s="79">
        <f t="shared" si="18"/>
        <v>0.75</v>
      </c>
      <c r="FM47" t="str">
        <f t="shared" si="17"/>
        <v>...</v>
      </c>
      <c r="FN47" t="str">
        <f t="shared" si="10"/>
        <v>...</v>
      </c>
      <c r="FO47" t="str">
        <f t="shared" si="19"/>
        <v>03. IBI</v>
      </c>
    </row>
    <row r="48" spans="1:171" ht="13.8" hidden="1" x14ac:dyDescent="0.25">
      <c r="A48" t="s">
        <v>1152</v>
      </c>
      <c r="B48" s="201" t="s">
        <v>215</v>
      </c>
      <c r="C48" s="80" t="str">
        <f>IF($B48:$B48&gt;0,VLOOKUP($B48,'[1]PorEquipeHC 20aa_ddmmaaaa'!$EC$5:'[1]PorEquipeHC 20aa_ddmmaaaa'!$GS$1003,1,FALSE))</f>
        <v>825</v>
      </c>
      <c r="D48" s="209" t="str">
        <f>IF($B48:$B48&gt;0,VLOOKUP($B48,'[1]PorEquipeHC 20aa_ddmmaaaa'!$EC$5:'[1]PorEquipeHC 20aa_ddmmaaaa'!$GS$1003,2,FALSE))</f>
        <v>TAKANO</v>
      </c>
      <c r="E48" s="209" t="str">
        <f>IF($B48:$B48&gt;0,VLOOKUP($B48,'[1]PorEquipeHC 20aa_ddmmaaaa'!$EC$5:'[1]PorEquipeHC 20aa_ddmmaaaa'!$GS$1003,3,FALSE))</f>
        <v>NOBUKI</v>
      </c>
      <c r="F48" s="66" t="str">
        <f>IF($B48:$B48&gt;0,VLOOKUP($B48,'[1]PorEquipeHC 20aa_ddmmaaaa'!$EC$5:'[1]PorEquipeHC 20aa_ddmmaaaa'!$GS$1003,4,FALSE))</f>
        <v>M</v>
      </c>
      <c r="G48" s="65" t="str">
        <f>IF($B48:$B48&gt;0,VLOOKUP($B48,'[1]PorEquipeHC 20aa_ddmmaaaa'!$EC$5:'[1]PorEquipeHC 20aa_ddmmaaaa'!$GS$1003,5,FALSE))</f>
        <v>03. IBI</v>
      </c>
      <c r="H48" s="210">
        <f>IF($B48:$B48&gt;0,VLOOKUP($B48,'[1]PorEquipeHC 20aa_ddmmaaaa'!$EC$5:'[1]PorEquipeHC 20aa_ddmmaaaa'!$GS$1003,6,FALSE))</f>
        <v>17060</v>
      </c>
      <c r="I48" s="80">
        <f>IF($B48:$B48&gt;0,VLOOKUP($B48,'[1]PorEquipeHC 20aa_ddmmaaaa'!$EC$5:'[1]PorEquipeHC 20aa_ddmmaaaa'!$GS$1003,7,FALSE))</f>
        <v>4</v>
      </c>
      <c r="J48" s="209" t="str">
        <f>IF($B48:$B48&gt;0,VLOOKUP($B48,'[1]PorEquipeHC 20aa_ddmmaaaa'!$EC$5:'[1]PorEquipeHC 20aa_ddmmaaaa'!$GS$1003,8,FALSE))</f>
        <v>A</v>
      </c>
      <c r="K48" s="209" t="str">
        <f>IF($B48:$B48&gt;0,VLOOKUP($B48,'[1]PorEquipeHC 20aa_ddmmaaaa'!$EC$5:'[1]PorEquipeHC 20aa_ddmmaaaa'!$GS$1003,9,FALSE))</f>
        <v>SR</v>
      </c>
      <c r="L48" s="80">
        <f>IF($B48:$B48&gt;0,VLOOKUP($B48,'[1]PorEquipeHC 20aa_ddmmaaaa'!$EC$5:'[1]PorEquipeHC 20aa_ddmmaaaa'!$GS$1003,45,FALSE))</f>
        <v>6</v>
      </c>
      <c r="M48" s="65" t="str">
        <f>IF($B48:$B48&gt;0,VLOOKUP($B48,'[1]PorEquipeHC 20aa_ddmmaaaa'!$EC$5:'[1]PorEquipeHC 20aa_ddmmaaaa'!$GS$1003,46,FALSE))</f>
        <v>X</v>
      </c>
      <c r="N48" s="80">
        <f>IF($B48:$B48&gt;0,VLOOKUP($B48,'[1]PorEquipeHC 20aa_ddmmaaaa'!$EC$5:'[1]PorEquipeHC 20aa_ddmmaaaa'!$GS$1003,64,FALSE))</f>
        <v>676</v>
      </c>
      <c r="O48" s="211">
        <f>IF($B48:$B48&gt;0,VLOOKUP($B48,'[1]PorEquipeHC 20aa_ddmmaaaa'!$EC$5:'[1]PorEquipeHC 20aa_ddmmaaaa'!$GS$1003,10,FALSE))</f>
        <v>109</v>
      </c>
      <c r="P48" s="211">
        <f>IF($B48:$B48&gt;0,VLOOKUP($B48,'[1]PorEquipeHC 20aa_ddmmaaaa'!$EC$5:'[1]PorEquipeHC 20aa_ddmmaaaa'!$GS$1003,11,FALSE))</f>
        <v>112</v>
      </c>
      <c r="Q48" s="211">
        <f>IF($B48:$B48&gt;0,VLOOKUP($B48,'[1]PorEquipeHC 20aa_ddmmaaaa'!$EC$5:'[1]PorEquipeHC 20aa_ddmmaaaa'!$GS$1003,12,FALSE))</f>
        <v>116</v>
      </c>
      <c r="R48" s="211">
        <f>IF($B48:$B48&gt;0,VLOOKUP($B48,'[1]PorEquipeHC 20aa_ddmmaaaa'!$EC$5:'[1]PorEquipeHC 20aa_ddmmaaaa'!$GS$1003,13,FALSE))</f>
        <v>115</v>
      </c>
      <c r="S48" s="211" t="str">
        <f>IF($B48:$B48&gt;0,VLOOKUP($B48,'[1]PorEquipeHC 20aa_ddmmaaaa'!$EC$5:'[1]PorEquipeHC 20aa_ddmmaaaa'!$GS$1003,14,FALSE))</f>
        <v xml:space="preserve"> </v>
      </c>
      <c r="T48" s="211">
        <f>IF($B48:$B48&gt;0,VLOOKUP($B48,'[1]PorEquipeHC 20aa_ddmmaaaa'!$EC$5:'[1]PorEquipeHC 20aa_ddmmaaaa'!$GS$1003,15,FALSE))</f>
        <v>120</v>
      </c>
      <c r="U48" s="211">
        <f>IF($B48:$B48&gt;0,VLOOKUP($B48,'[1]PorEquipeHC 20aa_ddmmaaaa'!$EC$5:'[1]PorEquipeHC 20aa_ddmmaaaa'!$GS$1003,16,FALSE))</f>
        <v>104</v>
      </c>
      <c r="V48" s="211" t="b">
        <f>IF($B48:$B48&gt;0,VLOOKUP($B48,'[1]PorEquipeHC 20aa_ddmmaaaa'!$EC$5:'[1]PorEquipeHC 20aa_ddmmaaaa'!$GS$1003,17,FALSE))</f>
        <v>0</v>
      </c>
      <c r="W48" s="211" t="b">
        <f>IF($B48:$B48&gt;0,VLOOKUP($B48,'[1]PorEquipeHC 20aa_ddmmaaaa'!$EC$5:'[1]PorEquipeHC 20aa_ddmmaaaa'!$GS$1003,18,FALSE))</f>
        <v>0</v>
      </c>
      <c r="X48" s="211" t="b">
        <f>IF($B48:$B48&gt;0,VLOOKUP($B48,'[1]PorEquipeHC 20aa_ddmmaaaa'!$EC$5:'[1]PorEquipeHC 20aa_ddmmaaaa'!$GS$1003,19,FALSE))</f>
        <v>0</v>
      </c>
      <c r="Y48" s="207"/>
      <c r="Z48" s="207"/>
      <c r="AA48" s="154"/>
      <c r="AB48" s="154"/>
      <c r="AC48" s="65" t="str">
        <f>C48</f>
        <v>825</v>
      </c>
      <c r="AD48" s="65" t="str">
        <f>D48</f>
        <v>TAKANO</v>
      </c>
      <c r="AE48" s="65" t="str">
        <f>E48</f>
        <v>NOBUKI</v>
      </c>
      <c r="AF48" s="65" t="str">
        <f>F48</f>
        <v>M</v>
      </c>
      <c r="AG48" s="65" t="str">
        <f>G48</f>
        <v>03. IBI</v>
      </c>
      <c r="AH48" s="208">
        <f>H48</f>
        <v>17060</v>
      </c>
      <c r="AI48">
        <f>I48</f>
        <v>4</v>
      </c>
      <c r="AJ48" t="str">
        <f>J48</f>
        <v>A</v>
      </c>
      <c r="AK48" s="209" t="str">
        <f>K48</f>
        <v>SR</v>
      </c>
      <c r="AL48" s="65">
        <f>L48</f>
        <v>6</v>
      </c>
      <c r="AM48" s="66" t="str">
        <f>M48</f>
        <v>X</v>
      </c>
      <c r="AN48" s="65">
        <f>N48</f>
        <v>676</v>
      </c>
      <c r="AO48" s="65">
        <f>O48</f>
        <v>109</v>
      </c>
      <c r="AP48" s="67">
        <f>IF(AO48=" "," ",(AO48-2*$AI48))</f>
        <v>101</v>
      </c>
      <c r="AQ48" s="68"/>
      <c r="AR48" s="69"/>
      <c r="AS48" s="72">
        <f>P48</f>
        <v>112</v>
      </c>
      <c r="AT48" s="67">
        <f>IF(AS48=" "," ",(AS48-2*$AI48))</f>
        <v>104</v>
      </c>
      <c r="AU48" s="65"/>
      <c r="AV48" s="67"/>
      <c r="AW48" s="72">
        <f>Q48</f>
        <v>116</v>
      </c>
      <c r="AX48" s="67">
        <f>IF(AW48=" "," ",(AW48-2*$AI48))</f>
        <v>108</v>
      </c>
      <c r="AY48" s="67"/>
      <c r="AZ48" s="65"/>
      <c r="BA48" s="67">
        <f>R48</f>
        <v>115</v>
      </c>
      <c r="BB48" s="67">
        <f>IF(BA48=" "," ",(BA48-2*$AI48))</f>
        <v>107</v>
      </c>
      <c r="BC48" s="67"/>
      <c r="BD48" s="67"/>
      <c r="BE48" s="71" t="str">
        <f>S48</f>
        <v xml:space="preserve"> </v>
      </c>
      <c r="BF48" s="67" t="str">
        <f>IF(BE48=" "," ",(BE48-2*$AI48))</f>
        <v xml:space="preserve"> </v>
      </c>
      <c r="BG48" s="67"/>
      <c r="BH48" s="67"/>
      <c r="BI48" s="72">
        <f>T48</f>
        <v>120</v>
      </c>
      <c r="BJ48" s="67">
        <f>IF(BI48=" "," ",(BI48-2*$AI48))</f>
        <v>112</v>
      </c>
      <c r="BK48" s="67"/>
      <c r="BL48" s="67"/>
      <c r="BM48" s="72">
        <f>U48</f>
        <v>104</v>
      </c>
      <c r="BN48" s="67">
        <f>IF(BM48=" "," ",(BM48-2*$AI48))</f>
        <v>96</v>
      </c>
      <c r="BO48" s="67"/>
      <c r="BP48" s="67"/>
      <c r="BQ48" s="67" t="b">
        <f>V48</f>
        <v>0</v>
      </c>
      <c r="BR48" s="67">
        <f>IF(BQ48=" "," ",(BQ48-2*$AI48))</f>
        <v>-8</v>
      </c>
      <c r="BS48" s="67"/>
      <c r="BT48" s="67"/>
      <c r="BU48" s="67" t="b">
        <f>W48</f>
        <v>0</v>
      </c>
      <c r="BV48" s="67">
        <f>IF(BU48=" "," ",(BU48-2*$AI48))</f>
        <v>-8</v>
      </c>
      <c r="BW48" s="67"/>
      <c r="BX48" s="67"/>
      <c r="BY48" s="67" t="b">
        <f>X48</f>
        <v>0</v>
      </c>
      <c r="BZ48" s="67">
        <f>IF(BY48=" "," ",(BY48-2*$AI48))</f>
        <v>-8</v>
      </c>
      <c r="CA48" s="67"/>
      <c r="CB48" s="67"/>
      <c r="CC48" s="209" t="str">
        <f>IF(AK48="Senior",AK48,"...")</f>
        <v>...</v>
      </c>
      <c r="CD48" s="65">
        <f>L48</f>
        <v>6</v>
      </c>
      <c r="CE48" s="66" t="str">
        <f>M48</f>
        <v>X</v>
      </c>
      <c r="CF48" s="73">
        <f>AQ48*AO$4+AU48*AS$4+AY48*AW$4+BC48*BA$4+BG48*BE$4+BK48*BI$4+BO48*BM$4+BS48*BQ$4+BW48*BU$4+CA48*BY$4</f>
        <v>0</v>
      </c>
      <c r="CG48" s="156"/>
      <c r="CH48" s="1"/>
      <c r="DA48" s="19"/>
      <c r="DB48" s="19"/>
      <c r="DC48" s="67" t="s">
        <v>230</v>
      </c>
      <c r="DD48" s="67" t="s">
        <v>231</v>
      </c>
      <c r="DE48" s="67" t="s">
        <v>232</v>
      </c>
      <c r="DF48" s="67" t="s">
        <v>65</v>
      </c>
      <c r="DG48" s="67" t="s">
        <v>206</v>
      </c>
      <c r="DH48" s="75">
        <v>16522</v>
      </c>
      <c r="DI48" s="67">
        <v>6</v>
      </c>
      <c r="DJ48" s="67" t="s">
        <v>68</v>
      </c>
      <c r="DK48" s="76" t="s">
        <v>102</v>
      </c>
      <c r="DL48" s="67">
        <v>4</v>
      </c>
      <c r="DM48" s="77" t="s">
        <v>70</v>
      </c>
      <c r="DN48" s="67" t="e">
        <v>#NUM!</v>
      </c>
      <c r="DO48" s="67" t="s">
        <v>79</v>
      </c>
      <c r="DP48" s="67" t="s">
        <v>79</v>
      </c>
      <c r="DQ48" s="68"/>
      <c r="DR48" s="67"/>
      <c r="DS48" s="72">
        <v>120</v>
      </c>
      <c r="DT48" s="67">
        <v>108</v>
      </c>
      <c r="DU48" s="68"/>
      <c r="DV48" s="67"/>
      <c r="DW48" s="72">
        <v>110</v>
      </c>
      <c r="DX48" s="67">
        <v>98</v>
      </c>
      <c r="DY48" s="67"/>
      <c r="DZ48" s="67"/>
      <c r="EA48" s="67">
        <v>110</v>
      </c>
      <c r="EB48" s="67">
        <v>98</v>
      </c>
      <c r="EC48" s="67"/>
      <c r="ED48" s="67"/>
      <c r="EE48" s="71" t="s">
        <v>79</v>
      </c>
      <c r="EF48" s="67" t="s">
        <v>79</v>
      </c>
      <c r="EG48" s="67"/>
      <c r="EH48" s="67"/>
      <c r="EI48" s="72" t="s">
        <v>79</v>
      </c>
      <c r="EJ48" s="67" t="s">
        <v>79</v>
      </c>
      <c r="EK48" s="67"/>
      <c r="EL48" s="67"/>
      <c r="EM48" s="72">
        <v>116</v>
      </c>
      <c r="EN48" s="67">
        <v>104</v>
      </c>
      <c r="EO48" s="68"/>
      <c r="EP48" s="69"/>
      <c r="EQ48" s="67" t="b">
        <v>0</v>
      </c>
      <c r="ER48" s="67">
        <v>-12</v>
      </c>
      <c r="ES48" s="67"/>
      <c r="ET48" s="67"/>
      <c r="EU48" s="67" t="b">
        <v>0</v>
      </c>
      <c r="EV48" s="67">
        <v>-12</v>
      </c>
      <c r="EW48" s="67"/>
      <c r="EX48" s="67"/>
      <c r="EY48" s="67" t="b">
        <v>0</v>
      </c>
      <c r="EZ48" s="67">
        <v>-12</v>
      </c>
      <c r="FA48" s="67"/>
      <c r="FB48" s="67"/>
      <c r="FC48" s="76" t="s">
        <v>73</v>
      </c>
      <c r="FD48" s="67">
        <v>4</v>
      </c>
      <c r="FE48" s="77" t="s">
        <v>70</v>
      </c>
      <c r="FF48" s="68">
        <v>0</v>
      </c>
      <c r="FG48" s="83"/>
      <c r="FH48" s="65" t="str">
        <f t="shared" si="12"/>
        <v>SR</v>
      </c>
      <c r="FI48" s="65" t="str">
        <f t="shared" si="13"/>
        <v>M</v>
      </c>
      <c r="FJ48" s="65" t="str">
        <f t="shared" si="13"/>
        <v>03. IBI</v>
      </c>
      <c r="FK48" s="65">
        <f t="shared" si="14"/>
        <v>0</v>
      </c>
      <c r="FL48" s="79">
        <f t="shared" si="18"/>
        <v>0.75</v>
      </c>
      <c r="FM48" t="str">
        <f t="shared" si="17"/>
        <v>...</v>
      </c>
      <c r="FN48" t="str">
        <f t="shared" si="10"/>
        <v>...</v>
      </c>
      <c r="FO48" t="str">
        <f t="shared" si="19"/>
        <v>03. IBI</v>
      </c>
    </row>
    <row r="49" spans="1:171" ht="13.8" hidden="1" x14ac:dyDescent="0.25">
      <c r="A49" t="s">
        <v>1152</v>
      </c>
      <c r="B49" s="201" t="s">
        <v>210</v>
      </c>
      <c r="C49" s="80" t="str">
        <f>IF($B49:$B49&gt;0,VLOOKUP($B49,'[1]PorEquipeHC 20aa_ddmmaaaa'!$EC$5:'[1]PorEquipeHC 20aa_ddmmaaaa'!$GS$1003,1,FALSE))</f>
        <v>734</v>
      </c>
      <c r="D49" s="209" t="str">
        <f>IF($B49:$B49&gt;0,VLOOKUP($B49,'[1]PorEquipeHC 20aa_ddmmaaaa'!$EC$5:'[1]PorEquipeHC 20aa_ddmmaaaa'!$GS$1003,2,FALSE))</f>
        <v>NAKANO</v>
      </c>
      <c r="E49" s="209" t="str">
        <f>IF($B49:$B49&gt;0,VLOOKUP($B49,'[1]PorEquipeHC 20aa_ddmmaaaa'!$EC$5:'[1]PorEquipeHC 20aa_ddmmaaaa'!$GS$1003,3,FALSE))</f>
        <v>MARIO K.</v>
      </c>
      <c r="F49" s="66" t="str">
        <f>IF($B49:$B49&gt;0,VLOOKUP($B49,'[1]PorEquipeHC 20aa_ddmmaaaa'!$EC$5:'[1]PorEquipeHC 20aa_ddmmaaaa'!$GS$1003,4,FALSE))</f>
        <v>M</v>
      </c>
      <c r="G49" s="65" t="str">
        <f>IF($B49:$B49&gt;0,VLOOKUP($B49,'[1]PorEquipeHC 20aa_ddmmaaaa'!$EC$5:'[1]PorEquipeHC 20aa_ddmmaaaa'!$GS$1003,5,FALSE))</f>
        <v>11. NCC</v>
      </c>
      <c r="H49" s="210">
        <f>IF($B49:$B49&gt;0,VLOOKUP($B49,'[1]PorEquipeHC 20aa_ddmmaaaa'!$EC$5:'[1]PorEquipeHC 20aa_ddmmaaaa'!$GS$1003,6,FALSE))</f>
        <v>18534</v>
      </c>
      <c r="I49" s="80">
        <f>IF($B49:$B49&gt;0,VLOOKUP($B49,'[1]PorEquipeHC 20aa_ddmmaaaa'!$EC$5:'[1]PorEquipeHC 20aa_ddmmaaaa'!$GS$1003,7,FALSE))</f>
        <v>5</v>
      </c>
      <c r="J49" s="209" t="str">
        <f>IF($B49:$B49&gt;0,VLOOKUP($B49,'[1]PorEquipeHC 20aa_ddmmaaaa'!$EC$5:'[1]PorEquipeHC 20aa_ddmmaaaa'!$GS$1003,8,FALSE))</f>
        <v>A</v>
      </c>
      <c r="K49" s="209" t="str">
        <f>IF($B49:$B49&gt;0,VLOOKUP($B49,'[1]PorEquipeHC 20aa_ddmmaaaa'!$EC$5:'[1]PorEquipeHC 20aa_ddmmaaaa'!$GS$1003,9,FALSE))</f>
        <v>SR</v>
      </c>
      <c r="L49" s="80">
        <f>IF($B49:$B49&gt;0,VLOOKUP($B49,'[1]PorEquipeHC 20aa_ddmmaaaa'!$EC$5:'[1]PorEquipeHC 20aa_ddmmaaaa'!$GS$1003,45,FALSE))</f>
        <v>4</v>
      </c>
      <c r="M49" s="65" t="str">
        <f>IF($B49:$B49&gt;0,VLOOKUP($B49,'[1]PorEquipeHC 20aa_ddmmaaaa'!$EC$5:'[1]PorEquipeHC 20aa_ddmmaaaa'!$GS$1003,46,FALSE))</f>
        <v>X</v>
      </c>
      <c r="N49" s="80" t="e">
        <f>IF($B49:$B49&gt;0,VLOOKUP($B49,'[1]PorEquipeHC 20aa_ddmmaaaa'!$EC$5:'[1]PorEquipeHC 20aa_ddmmaaaa'!$GS$1003,64,FALSE))</f>
        <v>#NUM!</v>
      </c>
      <c r="O49" s="211" t="str">
        <f>IF($B49:$B49&gt;0,VLOOKUP($B49,'[1]PorEquipeHC 20aa_ddmmaaaa'!$EC$5:'[1]PorEquipeHC 20aa_ddmmaaaa'!$GS$1003,10,FALSE))</f>
        <v xml:space="preserve"> </v>
      </c>
      <c r="P49" s="211" t="str">
        <f>IF($B49:$B49&gt;0,VLOOKUP($B49,'[1]PorEquipeHC 20aa_ddmmaaaa'!$EC$5:'[1]PorEquipeHC 20aa_ddmmaaaa'!$GS$1003,11,FALSE))</f>
        <v xml:space="preserve"> </v>
      </c>
      <c r="Q49" s="211" t="str">
        <f>IF($B49:$B49&gt;0,VLOOKUP($B49,'[1]PorEquipeHC 20aa_ddmmaaaa'!$EC$5:'[1]PorEquipeHC 20aa_ddmmaaaa'!$GS$1003,12,FALSE))</f>
        <v xml:space="preserve"> </v>
      </c>
      <c r="R49" s="211">
        <f>IF($B49:$B49&gt;0,VLOOKUP($B49,'[1]PorEquipeHC 20aa_ddmmaaaa'!$EC$5:'[1]PorEquipeHC 20aa_ddmmaaaa'!$GS$1003,13,FALSE))</f>
        <v>106</v>
      </c>
      <c r="S49" s="211">
        <f>IF($B49:$B49&gt;0,VLOOKUP($B49,'[1]PorEquipeHC 20aa_ddmmaaaa'!$EC$5:'[1]PorEquipeHC 20aa_ddmmaaaa'!$GS$1003,14,FALSE))</f>
        <v>103</v>
      </c>
      <c r="T49" s="211">
        <f>IF($B49:$B49&gt;0,VLOOKUP($B49,'[1]PorEquipeHC 20aa_ddmmaaaa'!$EC$5:'[1]PorEquipeHC 20aa_ddmmaaaa'!$GS$1003,15,FALSE))</f>
        <v>111</v>
      </c>
      <c r="U49" s="211">
        <f>IF($B49:$B49&gt;0,VLOOKUP($B49,'[1]PorEquipeHC 20aa_ddmmaaaa'!$EC$5:'[1]PorEquipeHC 20aa_ddmmaaaa'!$GS$1003,16,FALSE))</f>
        <v>106</v>
      </c>
      <c r="V49" s="211" t="b">
        <f>IF($B49:$B49&gt;0,VLOOKUP($B49,'[1]PorEquipeHC 20aa_ddmmaaaa'!$EC$5:'[1]PorEquipeHC 20aa_ddmmaaaa'!$GS$1003,17,FALSE))</f>
        <v>0</v>
      </c>
      <c r="W49" s="211" t="b">
        <f>IF($B49:$B49&gt;0,VLOOKUP($B49,'[1]PorEquipeHC 20aa_ddmmaaaa'!$EC$5:'[1]PorEquipeHC 20aa_ddmmaaaa'!$GS$1003,18,FALSE))</f>
        <v>0</v>
      </c>
      <c r="X49" s="211" t="b">
        <f>IF($B49:$B49&gt;0,VLOOKUP($B49,'[1]PorEquipeHC 20aa_ddmmaaaa'!$EC$5:'[1]PorEquipeHC 20aa_ddmmaaaa'!$GS$1003,19,FALSE))</f>
        <v>0</v>
      </c>
      <c r="Y49" s="207"/>
      <c r="Z49" s="207"/>
      <c r="AA49" s="154"/>
      <c r="AB49" s="154"/>
      <c r="AC49" s="65" t="str">
        <f>C49</f>
        <v>734</v>
      </c>
      <c r="AD49" s="65" t="str">
        <f>D49</f>
        <v>NAKANO</v>
      </c>
      <c r="AE49" s="65" t="str">
        <f>E49</f>
        <v>MARIO K.</v>
      </c>
      <c r="AF49" s="65" t="str">
        <f>F49</f>
        <v>M</v>
      </c>
      <c r="AG49" s="65" t="str">
        <f>G49</f>
        <v>11. NCC</v>
      </c>
      <c r="AH49" s="208">
        <f>H49</f>
        <v>18534</v>
      </c>
      <c r="AI49">
        <f>I49</f>
        <v>5</v>
      </c>
      <c r="AJ49" t="str">
        <f>J49</f>
        <v>A</v>
      </c>
      <c r="AK49" s="209" t="str">
        <f>K49</f>
        <v>SR</v>
      </c>
      <c r="AL49" s="65">
        <f>L49</f>
        <v>4</v>
      </c>
      <c r="AM49" s="66" t="str">
        <f>M49</f>
        <v>X</v>
      </c>
      <c r="AN49" s="65" t="e">
        <f>N49</f>
        <v>#NUM!</v>
      </c>
      <c r="AO49" s="65" t="str">
        <f>O49</f>
        <v xml:space="preserve"> </v>
      </c>
      <c r="AP49" s="67" t="str">
        <f>IF(AO49=" "," ",(AO49-2*$AI49))</f>
        <v xml:space="preserve"> </v>
      </c>
      <c r="AQ49" s="68"/>
      <c r="AR49" s="69"/>
      <c r="AS49" s="72" t="str">
        <f>P49</f>
        <v xml:space="preserve"> </v>
      </c>
      <c r="AT49" s="67" t="str">
        <f>IF(AS49=" "," ",(AS49-2*$AI49))</f>
        <v xml:space="preserve"> </v>
      </c>
      <c r="AU49" s="65"/>
      <c r="AV49" s="67"/>
      <c r="AW49" s="72" t="str">
        <f>Q49</f>
        <v xml:space="preserve"> </v>
      </c>
      <c r="AX49" s="67" t="str">
        <f>IF(AW49=" "," ",(AW49-2*$AI49))</f>
        <v xml:space="preserve"> </v>
      </c>
      <c r="AY49" s="67"/>
      <c r="AZ49" s="65"/>
      <c r="BA49" s="67">
        <f>R49</f>
        <v>106</v>
      </c>
      <c r="BB49" s="67">
        <f>IF(BA49=" "," ",(BA49-2*$AI49))</f>
        <v>96</v>
      </c>
      <c r="BC49" s="67"/>
      <c r="BD49" s="67"/>
      <c r="BE49" s="71">
        <f>S49</f>
        <v>103</v>
      </c>
      <c r="BF49" s="67">
        <f>IF(BE49=" "," ",(BE49-2*$AI49))</f>
        <v>93</v>
      </c>
      <c r="BG49" s="68">
        <v>0.5</v>
      </c>
      <c r="BH49" s="69" t="s">
        <v>107</v>
      </c>
      <c r="BI49" s="72">
        <f>T49</f>
        <v>111</v>
      </c>
      <c r="BJ49" s="67">
        <f>IF(BI49=" "," ",(BI49-2*$AI49))</f>
        <v>101</v>
      </c>
      <c r="BK49" s="67"/>
      <c r="BL49" s="67"/>
      <c r="BM49" s="72">
        <f>U49</f>
        <v>106</v>
      </c>
      <c r="BN49" s="67">
        <f>IF(BM49=" "," ",(BM49-2*$AI49))</f>
        <v>96</v>
      </c>
      <c r="BO49" s="67"/>
      <c r="BP49" s="67"/>
      <c r="BQ49" s="67" t="b">
        <f>V49</f>
        <v>0</v>
      </c>
      <c r="BR49" s="67">
        <f>IF(BQ49=" "," ",(BQ49-2*$AI49))</f>
        <v>-10</v>
      </c>
      <c r="BS49" s="67"/>
      <c r="BT49" s="67"/>
      <c r="BU49" s="67" t="b">
        <f>W49</f>
        <v>0</v>
      </c>
      <c r="BV49" s="67">
        <f>IF(BU49=" "," ",(BU49-2*$AI49))</f>
        <v>-10</v>
      </c>
      <c r="BW49" s="67"/>
      <c r="BX49" s="67"/>
      <c r="BY49" s="67" t="b">
        <f>X49</f>
        <v>0</v>
      </c>
      <c r="BZ49" s="67">
        <f>IF(BY49=" "," ",(BY49-2*$AI49))</f>
        <v>-10</v>
      </c>
      <c r="CA49" s="67"/>
      <c r="CB49" s="67"/>
      <c r="CC49" s="209" t="str">
        <f>IF(AK49="Senior",AK49,"...")</f>
        <v>...</v>
      </c>
      <c r="CD49" s="65">
        <f>L49</f>
        <v>4</v>
      </c>
      <c r="CE49" s="66" t="str">
        <f>M49</f>
        <v>X</v>
      </c>
      <c r="CF49" s="73">
        <f>AQ49*AO$4+AU49*AS$4+AY49*AW$4+BC49*BA$4+BG49*BE$4+BK49*BI$4+BO49*BM$4+BS49*BQ$4+BW49*BU$4+CA49*BY$4</f>
        <v>0.5</v>
      </c>
      <c r="CG49" s="156"/>
      <c r="CH49" s="1"/>
      <c r="DA49" s="19"/>
      <c r="DB49" s="19"/>
      <c r="DC49" s="67" t="s">
        <v>234</v>
      </c>
      <c r="DD49" s="67" t="s">
        <v>204</v>
      </c>
      <c r="DE49" s="67" t="s">
        <v>235</v>
      </c>
      <c r="DF49" s="67" t="s">
        <v>65</v>
      </c>
      <c r="DG49" s="67" t="s">
        <v>206</v>
      </c>
      <c r="DH49" s="75">
        <v>17828</v>
      </c>
      <c r="DI49" s="67">
        <v>6</v>
      </c>
      <c r="DJ49" s="67" t="s">
        <v>68</v>
      </c>
      <c r="DK49" s="76" t="s">
        <v>102</v>
      </c>
      <c r="DL49" s="67">
        <v>7</v>
      </c>
      <c r="DM49" s="77" t="s">
        <v>70</v>
      </c>
      <c r="DN49" s="67">
        <v>687</v>
      </c>
      <c r="DO49" s="67">
        <v>116</v>
      </c>
      <c r="DP49" s="67">
        <v>104</v>
      </c>
      <c r="DQ49" s="68"/>
      <c r="DR49" s="67"/>
      <c r="DS49" s="72">
        <v>117</v>
      </c>
      <c r="DT49" s="67">
        <v>105</v>
      </c>
      <c r="DU49" s="68"/>
      <c r="DV49" s="67"/>
      <c r="DW49" s="72">
        <v>107</v>
      </c>
      <c r="DX49" s="67">
        <v>95</v>
      </c>
      <c r="DY49" s="67"/>
      <c r="DZ49" s="67"/>
      <c r="EA49" s="67">
        <v>115</v>
      </c>
      <c r="EB49" s="67">
        <v>103</v>
      </c>
      <c r="EC49" s="67"/>
      <c r="ED49" s="67"/>
      <c r="EE49" s="71">
        <v>115</v>
      </c>
      <c r="EF49" s="67">
        <v>103</v>
      </c>
      <c r="EG49" s="67"/>
      <c r="EH49" s="67"/>
      <c r="EI49" s="72">
        <v>117</v>
      </c>
      <c r="EJ49" s="67">
        <v>105</v>
      </c>
      <c r="EK49" s="67"/>
      <c r="EL49" s="67"/>
      <c r="EM49" s="72">
        <v>125</v>
      </c>
      <c r="EN49" s="67">
        <v>113</v>
      </c>
      <c r="EO49" s="68"/>
      <c r="EP49" s="69"/>
      <c r="EQ49" s="67" t="b">
        <v>0</v>
      </c>
      <c r="ER49" s="67">
        <v>-12</v>
      </c>
      <c r="ES49" s="67"/>
      <c r="ET49" s="67"/>
      <c r="EU49" s="67" t="b">
        <v>0</v>
      </c>
      <c r="EV49" s="67">
        <v>-12</v>
      </c>
      <c r="EW49" s="67"/>
      <c r="EX49" s="67"/>
      <c r="EY49" s="67" t="b">
        <v>0</v>
      </c>
      <c r="EZ49" s="67">
        <v>-12</v>
      </c>
      <c r="FA49" s="67"/>
      <c r="FB49" s="67"/>
      <c r="FC49" s="76" t="s">
        <v>73</v>
      </c>
      <c r="FD49" s="67">
        <v>7</v>
      </c>
      <c r="FE49" s="77" t="s">
        <v>70</v>
      </c>
      <c r="FF49" s="68">
        <v>0</v>
      </c>
      <c r="FG49" s="83"/>
      <c r="FH49" s="65" t="str">
        <f t="shared" si="12"/>
        <v>SR</v>
      </c>
      <c r="FI49" s="65" t="str">
        <f t="shared" si="13"/>
        <v>M</v>
      </c>
      <c r="FJ49" s="65" t="str">
        <f t="shared" si="13"/>
        <v>03. IBI</v>
      </c>
      <c r="FK49" s="65">
        <f t="shared" si="14"/>
        <v>0</v>
      </c>
      <c r="FL49" s="79">
        <f t="shared" si="18"/>
        <v>0.75</v>
      </c>
      <c r="FM49" t="str">
        <f t="shared" si="17"/>
        <v>...</v>
      </c>
      <c r="FN49" t="str">
        <f t="shared" si="10"/>
        <v>...</v>
      </c>
      <c r="FO49" t="str">
        <f t="shared" si="19"/>
        <v>03. IBI</v>
      </c>
    </row>
    <row r="50" spans="1:171" ht="13.8" hidden="1" x14ac:dyDescent="0.25">
      <c r="A50" t="s">
        <v>1152</v>
      </c>
      <c r="B50" s="201" t="s">
        <v>727</v>
      </c>
      <c r="C50" s="80" t="str">
        <f>IF($B50:$B50&gt;0,VLOOKUP($B50,'[1]PorEquipeHC 20aa_ddmmaaaa'!$EC$5:'[1]PorEquipeHC 20aa_ddmmaaaa'!$GS$1003,1,FALSE))</f>
        <v>690</v>
      </c>
      <c r="D50" s="209" t="str">
        <f>IF($B50:$B50&gt;0,VLOOKUP($B50,'[1]PorEquipeHC 20aa_ddmmaaaa'!$EC$5:'[1]PorEquipeHC 20aa_ddmmaaaa'!$GS$1003,2,FALSE))</f>
        <v>ITAGAKI</v>
      </c>
      <c r="E50" s="209" t="str">
        <f>IF($B50:$B50&gt;0,VLOOKUP($B50,'[1]PorEquipeHC 20aa_ddmmaaaa'!$EC$5:'[1]PorEquipeHC 20aa_ddmmaaaa'!$GS$1003,3,FALSE))</f>
        <v>MILTON NOBUHIRO</v>
      </c>
      <c r="F50" s="66" t="str">
        <f>IF($B50:$B50&gt;0,VLOOKUP($B50,'[1]PorEquipeHC 20aa_ddmmaaaa'!$EC$5:'[1]PorEquipeHC 20aa_ddmmaaaa'!$GS$1003,4,FALSE))</f>
        <v>M</v>
      </c>
      <c r="G50" s="65" t="str">
        <f>IF($B50:$B50&gt;0,VLOOKUP($B50,'[1]PorEquipeHC 20aa_ddmmaaaa'!$EC$5:'[1]PorEquipeHC 20aa_ddmmaaaa'!$GS$1003,5,FALSE))</f>
        <v>11. NCC</v>
      </c>
      <c r="H50" s="210">
        <f>IF($B50:$B50&gt;0,VLOOKUP($B50,'[1]PorEquipeHC 20aa_ddmmaaaa'!$EC$5:'[1]PorEquipeHC 20aa_ddmmaaaa'!$GS$1003,6,FALSE))</f>
        <v>22073</v>
      </c>
      <c r="I50" s="80">
        <f>IF($B50:$B50&gt;0,VLOOKUP($B50,'[1]PorEquipeHC 20aa_ddmmaaaa'!$EC$5:'[1]PorEquipeHC 20aa_ddmmaaaa'!$GS$1003,7,FALSE))</f>
        <v>5</v>
      </c>
      <c r="J50" s="209" t="str">
        <f>IF($B50:$B50&gt;0,VLOOKUP($B50,'[1]PorEquipeHC 20aa_ddmmaaaa'!$EC$5:'[1]PorEquipeHC 20aa_ddmmaaaa'!$GS$1003,8,FALSE))</f>
        <v>A</v>
      </c>
      <c r="K50" s="209" t="str">
        <f>IF($B50:$B50&gt;0,VLOOKUP($B50,'[1]PorEquipeHC 20aa_ddmmaaaa'!$EC$5:'[1]PorEquipeHC 20aa_ddmmaaaa'!$GS$1003,9,FALSE))</f>
        <v>NSR</v>
      </c>
      <c r="L50" s="80">
        <f>IF($B50:$B50&gt;0,VLOOKUP($B50,'[1]PorEquipeHC 20aa_ddmmaaaa'!$EC$5:'[1]PorEquipeHC 20aa_ddmmaaaa'!$GS$1003,45,FALSE))</f>
        <v>4</v>
      </c>
      <c r="M50" s="65" t="str">
        <f>IF($B50:$B50&gt;0,VLOOKUP($B50,'[1]PorEquipeHC 20aa_ddmmaaaa'!$EC$5:'[1]PorEquipeHC 20aa_ddmmaaaa'!$GS$1003,46,FALSE))</f>
        <v>X</v>
      </c>
      <c r="N50" s="80" t="e">
        <f>IF($B50:$B50&gt;0,VLOOKUP($B50,'[1]PorEquipeHC 20aa_ddmmaaaa'!$EC$5:'[1]PorEquipeHC 20aa_ddmmaaaa'!$GS$1003,64,FALSE))</f>
        <v>#NUM!</v>
      </c>
      <c r="O50" s="211" t="str">
        <f>IF($B50:$B50&gt;0,VLOOKUP($B50,'[1]PorEquipeHC 20aa_ddmmaaaa'!$EC$5:'[1]PorEquipeHC 20aa_ddmmaaaa'!$GS$1003,10,FALSE))</f>
        <v xml:space="preserve"> </v>
      </c>
      <c r="P50" s="211" t="str">
        <f>IF($B50:$B50&gt;0,VLOOKUP($B50,'[1]PorEquipeHC 20aa_ddmmaaaa'!$EC$5:'[1]PorEquipeHC 20aa_ddmmaaaa'!$GS$1003,11,FALSE))</f>
        <v xml:space="preserve"> </v>
      </c>
      <c r="Q50" s="211">
        <f>IF($B50:$B50&gt;0,VLOOKUP($B50,'[1]PorEquipeHC 20aa_ddmmaaaa'!$EC$5:'[1]PorEquipeHC 20aa_ddmmaaaa'!$GS$1003,12,FALSE))</f>
        <v>108</v>
      </c>
      <c r="R50" s="211" t="str">
        <f>IF($B50:$B50&gt;0,VLOOKUP($B50,'[1]PorEquipeHC 20aa_ddmmaaaa'!$EC$5:'[1]PorEquipeHC 20aa_ddmmaaaa'!$GS$1003,13,FALSE))</f>
        <v xml:space="preserve"> </v>
      </c>
      <c r="S50" s="211">
        <f>IF($B50:$B50&gt;0,VLOOKUP($B50,'[1]PorEquipeHC 20aa_ddmmaaaa'!$EC$5:'[1]PorEquipeHC 20aa_ddmmaaaa'!$GS$1003,14,FALSE))</f>
        <v>104</v>
      </c>
      <c r="T50" s="211">
        <f>IF($B50:$B50&gt;0,VLOOKUP($B50,'[1]PorEquipeHC 20aa_ddmmaaaa'!$EC$5:'[1]PorEquipeHC 20aa_ddmmaaaa'!$GS$1003,15,FALSE))</f>
        <v>120</v>
      </c>
      <c r="U50" s="211">
        <f>IF($B50:$B50&gt;0,VLOOKUP($B50,'[1]PorEquipeHC 20aa_ddmmaaaa'!$EC$5:'[1]PorEquipeHC 20aa_ddmmaaaa'!$GS$1003,16,FALSE))</f>
        <v>106</v>
      </c>
      <c r="V50" s="211" t="b">
        <f>IF($B50:$B50&gt;0,VLOOKUP($B50,'[1]PorEquipeHC 20aa_ddmmaaaa'!$EC$5:'[1]PorEquipeHC 20aa_ddmmaaaa'!$GS$1003,17,FALSE))</f>
        <v>0</v>
      </c>
      <c r="W50" s="211" t="b">
        <f>IF($B50:$B50&gt;0,VLOOKUP($B50,'[1]PorEquipeHC 20aa_ddmmaaaa'!$EC$5:'[1]PorEquipeHC 20aa_ddmmaaaa'!$GS$1003,18,FALSE))</f>
        <v>0</v>
      </c>
      <c r="X50" s="211" t="b">
        <f>IF($B50:$B50&gt;0,VLOOKUP($B50,'[1]PorEquipeHC 20aa_ddmmaaaa'!$EC$5:'[1]PorEquipeHC 20aa_ddmmaaaa'!$GS$1003,19,FALSE))</f>
        <v>0</v>
      </c>
      <c r="Y50" s="207"/>
      <c r="Z50" s="207"/>
      <c r="AA50" s="154"/>
      <c r="AB50" s="154"/>
      <c r="AC50" s="65" t="str">
        <f>C50</f>
        <v>690</v>
      </c>
      <c r="AD50" s="65" t="str">
        <f>D50</f>
        <v>ITAGAKI</v>
      </c>
      <c r="AE50" s="65" t="str">
        <f>E50</f>
        <v>MILTON NOBUHIRO</v>
      </c>
      <c r="AF50" s="65" t="str">
        <f>F50</f>
        <v>M</v>
      </c>
      <c r="AG50" s="65" t="str">
        <f>G50</f>
        <v>11. NCC</v>
      </c>
      <c r="AH50" s="208">
        <f>H50</f>
        <v>22073</v>
      </c>
      <c r="AI50">
        <f>I50</f>
        <v>5</v>
      </c>
      <c r="AJ50" t="str">
        <f>J50</f>
        <v>A</v>
      </c>
      <c r="AK50" s="209" t="str">
        <f>K50</f>
        <v>NSR</v>
      </c>
      <c r="AL50" s="65">
        <f>L50</f>
        <v>4</v>
      </c>
      <c r="AM50" s="66" t="str">
        <f>M50</f>
        <v>X</v>
      </c>
      <c r="AN50" s="65" t="e">
        <f>N50</f>
        <v>#NUM!</v>
      </c>
      <c r="AO50" s="65" t="str">
        <f>O50</f>
        <v xml:space="preserve"> </v>
      </c>
      <c r="AP50" s="67" t="str">
        <f>IF(AO50=" "," ",(AO50-2*$AI50))</f>
        <v xml:space="preserve"> </v>
      </c>
      <c r="AQ50" s="68"/>
      <c r="AR50" s="69"/>
      <c r="AS50" s="72" t="str">
        <f>P50</f>
        <v xml:space="preserve"> </v>
      </c>
      <c r="AT50" s="67" t="str">
        <f>IF(AS50=" "," ",(AS50-2*$AI50))</f>
        <v xml:space="preserve"> </v>
      </c>
      <c r="AU50" s="65"/>
      <c r="AV50" s="67"/>
      <c r="AW50" s="72">
        <f>Q50</f>
        <v>108</v>
      </c>
      <c r="AX50" s="67">
        <f>IF(AW50=" "," ",(AW50-2*$AI50))</f>
        <v>98</v>
      </c>
      <c r="AY50" s="67"/>
      <c r="AZ50" s="65"/>
      <c r="BA50" s="67" t="str">
        <f>R50</f>
        <v xml:space="preserve"> </v>
      </c>
      <c r="BB50" s="67" t="str">
        <f>IF(BA50=" "," ",(BA50-2*$AI50))</f>
        <v xml:space="preserve"> </v>
      </c>
      <c r="BC50" s="67"/>
      <c r="BD50" s="67"/>
      <c r="BE50" s="71">
        <f>S50</f>
        <v>104</v>
      </c>
      <c r="BF50" s="67">
        <f>IF(BE50=" "," ",(BE50-2*$AI50))</f>
        <v>94</v>
      </c>
      <c r="BG50" s="67"/>
      <c r="BH50" s="67"/>
      <c r="BI50" s="72">
        <f>T50</f>
        <v>120</v>
      </c>
      <c r="BJ50" s="67">
        <f>IF(BI50=" "," ",(BI50-2*$AI50))</f>
        <v>110</v>
      </c>
      <c r="BK50" s="67"/>
      <c r="BL50" s="67"/>
      <c r="BM50" s="72">
        <f>U50</f>
        <v>106</v>
      </c>
      <c r="BN50" s="67">
        <f>IF(BM50=" "," ",(BM50-2*$AI50))</f>
        <v>96</v>
      </c>
      <c r="BO50" s="67"/>
      <c r="BP50" s="67"/>
      <c r="BQ50" s="67" t="b">
        <f>V50</f>
        <v>0</v>
      </c>
      <c r="BR50" s="67">
        <f>IF(BQ50=" "," ",(BQ50-2*$AI50))</f>
        <v>-10</v>
      </c>
      <c r="BS50" s="67"/>
      <c r="BT50" s="67"/>
      <c r="BU50" s="67" t="b">
        <f>W50</f>
        <v>0</v>
      </c>
      <c r="BV50" s="67">
        <f>IF(BU50=" "," ",(BU50-2*$AI50))</f>
        <v>-10</v>
      </c>
      <c r="BW50" s="67"/>
      <c r="BX50" s="67"/>
      <c r="BY50" s="67" t="b">
        <f>X50</f>
        <v>0</v>
      </c>
      <c r="BZ50" s="67">
        <f>IF(BY50=" "," ",(BY50-2*$AI50))</f>
        <v>-10</v>
      </c>
      <c r="CA50" s="67"/>
      <c r="CB50" s="67"/>
      <c r="CC50" s="209" t="str">
        <f>IF(AK50="Senior",AK50,"...")</f>
        <v>...</v>
      </c>
      <c r="CD50" s="65">
        <f>L50</f>
        <v>4</v>
      </c>
      <c r="CE50" s="66" t="str">
        <f>M50</f>
        <v>X</v>
      </c>
      <c r="CF50" s="73">
        <f>AQ50*AO$4+AU50*AS$4+AY50*AW$4+BC50*BA$4+BG50*BE$4+BK50*BI$4+BO50*BM$4+BS50*BQ$4+BW50*BU$4+CA50*BY$4</f>
        <v>0</v>
      </c>
      <c r="CG50" s="156"/>
      <c r="CH50" s="1"/>
      <c r="DA50" s="19"/>
      <c r="DB50" s="19"/>
      <c r="DC50" s="67" t="s">
        <v>236</v>
      </c>
      <c r="DD50" s="67" t="s">
        <v>237</v>
      </c>
      <c r="DE50" s="67" t="s">
        <v>238</v>
      </c>
      <c r="DF50" s="67" t="s">
        <v>65</v>
      </c>
      <c r="DG50" s="67" t="s">
        <v>206</v>
      </c>
      <c r="DH50" s="75">
        <v>11650</v>
      </c>
      <c r="DI50" s="67">
        <v>7</v>
      </c>
      <c r="DJ50" s="67" t="s">
        <v>84</v>
      </c>
      <c r="DK50" s="76" t="s">
        <v>85</v>
      </c>
      <c r="DL50" s="67">
        <v>0</v>
      </c>
      <c r="DM50" s="77" t="s">
        <v>70</v>
      </c>
      <c r="DN50" s="67" t="e">
        <v>#NUM!</v>
      </c>
      <c r="DO50" s="67" t="s">
        <v>79</v>
      </c>
      <c r="DP50" s="67" t="s">
        <v>79</v>
      </c>
      <c r="DQ50" s="68"/>
      <c r="DR50" s="67"/>
      <c r="DS50" s="72" t="s">
        <v>79</v>
      </c>
      <c r="DT50" s="67" t="s">
        <v>79</v>
      </c>
      <c r="DU50" s="68"/>
      <c r="DV50" s="67"/>
      <c r="DW50" s="72" t="s">
        <v>79</v>
      </c>
      <c r="DX50" s="67" t="s">
        <v>79</v>
      </c>
      <c r="DY50" s="67"/>
      <c r="DZ50" s="67"/>
      <c r="EA50" s="67" t="s">
        <v>79</v>
      </c>
      <c r="EB50" s="67" t="s">
        <v>79</v>
      </c>
      <c r="EC50" s="67"/>
      <c r="ED50" s="67"/>
      <c r="EE50" s="71" t="s">
        <v>79</v>
      </c>
      <c r="EF50" s="67" t="s">
        <v>79</v>
      </c>
      <c r="EG50" s="67"/>
      <c r="EH50" s="67"/>
      <c r="EI50" s="72" t="s">
        <v>79</v>
      </c>
      <c r="EJ50" s="67" t="s">
        <v>79</v>
      </c>
      <c r="EK50" s="67"/>
      <c r="EL50" s="67"/>
      <c r="EM50" s="72" t="s">
        <v>79</v>
      </c>
      <c r="EN50" s="67" t="s">
        <v>79</v>
      </c>
      <c r="EO50" s="67"/>
      <c r="EP50" s="67"/>
      <c r="EQ50" s="67" t="b">
        <v>0</v>
      </c>
      <c r="ER50" s="67">
        <v>-14</v>
      </c>
      <c r="ES50" s="67"/>
      <c r="ET50" s="67"/>
      <c r="EU50" s="67" t="b">
        <v>0</v>
      </c>
      <c r="EV50" s="67">
        <v>-14</v>
      </c>
      <c r="EW50" s="67"/>
      <c r="EX50" s="67"/>
      <c r="EY50" s="67" t="b">
        <v>0</v>
      </c>
      <c r="EZ50" s="67">
        <v>-14</v>
      </c>
      <c r="FA50" s="67"/>
      <c r="FB50" s="67"/>
      <c r="FC50" s="76" t="s">
        <v>73</v>
      </c>
      <c r="FD50" s="67">
        <v>0</v>
      </c>
      <c r="FE50" s="77" t="s">
        <v>70</v>
      </c>
      <c r="FF50" s="68">
        <v>0</v>
      </c>
      <c r="FG50" s="83"/>
      <c r="FH50" s="65" t="str">
        <f t="shared" si="12"/>
        <v>MR</v>
      </c>
      <c r="FI50" s="65" t="str">
        <f t="shared" si="13"/>
        <v>M</v>
      </c>
      <c r="FJ50" s="65" t="str">
        <f t="shared" si="13"/>
        <v>03. IBI</v>
      </c>
      <c r="FK50" s="65">
        <f t="shared" si="14"/>
        <v>0</v>
      </c>
      <c r="FL50" s="79">
        <f t="shared" si="18"/>
        <v>0.75</v>
      </c>
      <c r="FM50" t="str">
        <f t="shared" si="17"/>
        <v>...</v>
      </c>
      <c r="FN50" t="str">
        <f t="shared" si="10"/>
        <v>...</v>
      </c>
      <c r="FO50" t="str">
        <f t="shared" si="19"/>
        <v>03. IBI</v>
      </c>
    </row>
    <row r="51" spans="1:171" ht="13.8" hidden="1" x14ac:dyDescent="0.25">
      <c r="A51" t="s">
        <v>1152</v>
      </c>
      <c r="B51" s="201" t="s">
        <v>314</v>
      </c>
      <c r="C51" s="80" t="str">
        <f>IF($B51:$B51&gt;0,VLOOKUP($B51,'[1]PorEquipeHC 20aa_ddmmaaaa'!$EC$5:'[1]PorEquipeHC 20aa_ddmmaaaa'!$GS$1003,1,FALSE))</f>
        <v>768</v>
      </c>
      <c r="D51" s="209" t="str">
        <f>IF($B51:$B51&gt;0,VLOOKUP($B51,'[1]PorEquipeHC 20aa_ddmmaaaa'!$EC$5:'[1]PorEquipeHC 20aa_ddmmaaaa'!$GS$1003,2,FALSE))</f>
        <v>SATO</v>
      </c>
      <c r="E51" s="209" t="str">
        <f>IF($B51:$B51&gt;0,VLOOKUP($B51,'[1]PorEquipeHC 20aa_ddmmaaaa'!$EC$5:'[1]PorEquipeHC 20aa_ddmmaaaa'!$GS$1003,3,FALSE))</f>
        <v>NOBUO</v>
      </c>
      <c r="F51" s="66" t="str">
        <f>IF($B51:$B51&gt;0,VLOOKUP($B51,'[1]PorEquipeHC 20aa_ddmmaaaa'!$EC$5:'[1]PorEquipeHC 20aa_ddmmaaaa'!$GS$1003,4,FALSE))</f>
        <v>M</v>
      </c>
      <c r="G51" s="65" t="str">
        <f>IF($B51:$B51&gt;0,VLOOKUP($B51,'[1]PorEquipeHC 20aa_ddmmaaaa'!$EC$5:'[1]PorEquipeHC 20aa_ddmmaaaa'!$GS$1003,5,FALSE))</f>
        <v>06. KOK</v>
      </c>
      <c r="H51" s="210">
        <f>IF($B51:$B51&gt;0,VLOOKUP($B51,'[1]PorEquipeHC 20aa_ddmmaaaa'!$EC$5:'[1]PorEquipeHC 20aa_ddmmaaaa'!$GS$1003,6,FALSE))</f>
        <v>16524</v>
      </c>
      <c r="I51" s="80">
        <f>IF($B51:$B51&gt;0,VLOOKUP($B51,'[1]PorEquipeHC 20aa_ddmmaaaa'!$EC$5:'[1]PorEquipeHC 20aa_ddmmaaaa'!$GS$1003,7,FALSE))</f>
        <v>9</v>
      </c>
      <c r="J51" s="209" t="str">
        <f>IF($B51:$B51&gt;0,VLOOKUP($B51,'[1]PorEquipeHC 20aa_ddmmaaaa'!$EC$5:'[1]PorEquipeHC 20aa_ddmmaaaa'!$GS$1003,8,FALSE))</f>
        <v>B</v>
      </c>
      <c r="K51" s="209" t="str">
        <f>IF($B51:$B51&gt;0,VLOOKUP($B51,'[1]PorEquipeHC 20aa_ddmmaaaa'!$EC$5:'[1]PorEquipeHC 20aa_ddmmaaaa'!$GS$1003,9,FALSE))</f>
        <v>SR</v>
      </c>
      <c r="L51" s="80">
        <f>IF($B51:$B51&gt;0,VLOOKUP($B51,'[1]PorEquipeHC 20aa_ddmmaaaa'!$EC$5:'[1]PorEquipeHC 20aa_ddmmaaaa'!$GS$1003,45,FALSE))</f>
        <v>7</v>
      </c>
      <c r="M51" s="65" t="str">
        <f>IF($B51:$B51&gt;0,VLOOKUP($B51,'[1]PorEquipeHC 20aa_ddmmaaaa'!$EC$5:'[1]PorEquipeHC 20aa_ddmmaaaa'!$GS$1003,46,FALSE))</f>
        <v>X</v>
      </c>
      <c r="N51" s="80">
        <f>IF($B51:$B51&gt;0,VLOOKUP($B51,'[1]PorEquipeHC 20aa_ddmmaaaa'!$EC$5:'[1]PorEquipeHC 20aa_ddmmaaaa'!$GS$1003,64,FALSE))</f>
        <v>713</v>
      </c>
      <c r="O51" s="211">
        <f>IF($B51:$B51&gt;0,VLOOKUP($B51,'[1]PorEquipeHC 20aa_ddmmaaaa'!$EC$5:'[1]PorEquipeHC 20aa_ddmmaaaa'!$GS$1003,10,FALSE))</f>
        <v>118</v>
      </c>
      <c r="P51" s="211">
        <f>IF($B51:$B51&gt;0,VLOOKUP($B51,'[1]PorEquipeHC 20aa_ddmmaaaa'!$EC$5:'[1]PorEquipeHC 20aa_ddmmaaaa'!$GS$1003,11,FALSE))</f>
        <v>124</v>
      </c>
      <c r="Q51" s="211">
        <f>IF($B51:$B51&gt;0,VLOOKUP($B51,'[1]PorEquipeHC 20aa_ddmmaaaa'!$EC$5:'[1]PorEquipeHC 20aa_ddmmaaaa'!$GS$1003,12,FALSE))</f>
        <v>108</v>
      </c>
      <c r="R51" s="211">
        <f>IF($B51:$B51&gt;0,VLOOKUP($B51,'[1]PorEquipeHC 20aa_ddmmaaaa'!$EC$5:'[1]PorEquipeHC 20aa_ddmmaaaa'!$GS$1003,13,FALSE))</f>
        <v>123</v>
      </c>
      <c r="S51" s="211">
        <f>IF($B51:$B51&gt;0,VLOOKUP($B51,'[1]PorEquipeHC 20aa_ddmmaaaa'!$EC$5:'[1]PorEquipeHC 20aa_ddmmaaaa'!$GS$1003,14,FALSE))</f>
        <v>126</v>
      </c>
      <c r="T51" s="211">
        <f>IF($B51:$B51&gt;0,VLOOKUP($B51,'[1]PorEquipeHC 20aa_ddmmaaaa'!$EC$5:'[1]PorEquipeHC 20aa_ddmmaaaa'!$GS$1003,15,FALSE))</f>
        <v>128</v>
      </c>
      <c r="U51" s="211">
        <f>IF($B51:$B51&gt;0,VLOOKUP($B51,'[1]PorEquipeHC 20aa_ddmmaaaa'!$EC$5:'[1]PorEquipeHC 20aa_ddmmaaaa'!$GS$1003,16,FALSE))</f>
        <v>114</v>
      </c>
      <c r="V51" s="211" t="b">
        <f>IF($B51:$B51&gt;0,VLOOKUP($B51,'[1]PorEquipeHC 20aa_ddmmaaaa'!$EC$5:'[1]PorEquipeHC 20aa_ddmmaaaa'!$GS$1003,17,FALSE))</f>
        <v>0</v>
      </c>
      <c r="W51" s="211" t="b">
        <f>IF($B51:$B51&gt;0,VLOOKUP($B51,'[1]PorEquipeHC 20aa_ddmmaaaa'!$EC$5:'[1]PorEquipeHC 20aa_ddmmaaaa'!$GS$1003,18,FALSE))</f>
        <v>0</v>
      </c>
      <c r="X51" s="211" t="b">
        <f>IF($B51:$B51&gt;0,VLOOKUP($B51,'[1]PorEquipeHC 20aa_ddmmaaaa'!$EC$5:'[1]PorEquipeHC 20aa_ddmmaaaa'!$GS$1003,19,FALSE))</f>
        <v>0</v>
      </c>
      <c r="Y51" s="207"/>
      <c r="Z51" s="207"/>
      <c r="AA51" s="154"/>
      <c r="AB51" s="154"/>
      <c r="AC51" s="65" t="str">
        <f>C51</f>
        <v>768</v>
      </c>
      <c r="AD51" s="65" t="str">
        <f>D51</f>
        <v>SATO</v>
      </c>
      <c r="AE51" s="65" t="str">
        <f>E51</f>
        <v>NOBUO</v>
      </c>
      <c r="AF51" s="65" t="str">
        <f>F51</f>
        <v>M</v>
      </c>
      <c r="AG51" s="65" t="str">
        <f>G51</f>
        <v>06. KOK</v>
      </c>
      <c r="AH51" s="208">
        <f>H51</f>
        <v>16524</v>
      </c>
      <c r="AI51">
        <f>I51</f>
        <v>9</v>
      </c>
      <c r="AJ51" t="str">
        <f>J51</f>
        <v>B</v>
      </c>
      <c r="AK51" s="209" t="str">
        <f>K51</f>
        <v>SR</v>
      </c>
      <c r="AL51" s="65">
        <f>L51</f>
        <v>7</v>
      </c>
      <c r="AM51" s="66" t="str">
        <f>M51</f>
        <v>X</v>
      </c>
      <c r="AN51" s="65">
        <f>N51</f>
        <v>713</v>
      </c>
      <c r="AO51" s="65">
        <f>O51</f>
        <v>118</v>
      </c>
      <c r="AP51" s="67">
        <f>IF(AO51=" "," ",(AO51-2*$AI51))</f>
        <v>100</v>
      </c>
      <c r="AQ51" s="68"/>
      <c r="AR51" s="69"/>
      <c r="AS51" s="72">
        <f>P51</f>
        <v>124</v>
      </c>
      <c r="AT51" s="67">
        <f>IF(AS51=" "," ",(AS51-2*$AI51))</f>
        <v>106</v>
      </c>
      <c r="AU51" s="65"/>
      <c r="AV51" s="67"/>
      <c r="AW51" s="72">
        <f>Q51</f>
        <v>108</v>
      </c>
      <c r="AX51" s="67">
        <f>IF(AW51=" "," ",(AW51-2*$AI51))</f>
        <v>90</v>
      </c>
      <c r="AY51" s="68">
        <v>8</v>
      </c>
      <c r="AZ51" s="69" t="s">
        <v>75</v>
      </c>
      <c r="BA51" s="67">
        <f>R51</f>
        <v>123</v>
      </c>
      <c r="BB51" s="67">
        <f>IF(BA51=" "," ",(BA51-2*$AI51))</f>
        <v>105</v>
      </c>
      <c r="BC51" s="67"/>
      <c r="BD51" s="67"/>
      <c r="BE51" s="71">
        <f>S51</f>
        <v>126</v>
      </c>
      <c r="BF51" s="67">
        <f>IF(BE51=" "," ",(BE51-2*$AI51))</f>
        <v>108</v>
      </c>
      <c r="BG51" s="67"/>
      <c r="BH51" s="67"/>
      <c r="BI51" s="72">
        <f>T51</f>
        <v>128</v>
      </c>
      <c r="BJ51" s="67">
        <f>IF(BI51=" "," ",(BI51-2*$AI51))</f>
        <v>110</v>
      </c>
      <c r="BK51" s="67"/>
      <c r="BL51" s="67"/>
      <c r="BM51" s="72">
        <f>U51</f>
        <v>114</v>
      </c>
      <c r="BN51" s="67">
        <f>IF(BM51=" "," ",(BM51-2*$AI51))</f>
        <v>96</v>
      </c>
      <c r="BO51" s="67"/>
      <c r="BP51" s="67"/>
      <c r="BQ51" s="67" t="b">
        <f>V51</f>
        <v>0</v>
      </c>
      <c r="BR51" s="67">
        <f>IF(BQ51=" "," ",(BQ51-2*$AI51))</f>
        <v>-18</v>
      </c>
      <c r="BS51" s="67"/>
      <c r="BT51" s="67"/>
      <c r="BU51" s="67" t="b">
        <f>W51</f>
        <v>0</v>
      </c>
      <c r="BV51" s="67">
        <f>IF(BU51=" "," ",(BU51-2*$AI51))</f>
        <v>-18</v>
      </c>
      <c r="BW51" s="67"/>
      <c r="BX51" s="67"/>
      <c r="BY51" s="67" t="b">
        <f>X51</f>
        <v>0</v>
      </c>
      <c r="BZ51" s="67">
        <f>IF(BY51=" "," ",(BY51-2*$AI51))</f>
        <v>-18</v>
      </c>
      <c r="CA51" s="67"/>
      <c r="CB51" s="67"/>
      <c r="CC51" s="209" t="str">
        <f>IF(AK51="Senior",AK51,"...")</f>
        <v>...</v>
      </c>
      <c r="CD51" s="65">
        <f>L51</f>
        <v>7</v>
      </c>
      <c r="CE51" s="66" t="str">
        <f>M51</f>
        <v>X</v>
      </c>
      <c r="CF51" s="73">
        <f>AQ51*AO$4+AU51*AS$4+AY51*AW$4+BC51*BA$4+BG51*BE$4+BK51*BI$4+BO51*BM$4+BS51*BQ$4+BW51*BU$4+CA51*BY$4</f>
        <v>8</v>
      </c>
      <c r="CG51" s="156"/>
      <c r="CH51" s="1"/>
      <c r="DA51" s="19"/>
      <c r="DB51" s="19"/>
      <c r="DC51" s="67" t="s">
        <v>240</v>
      </c>
      <c r="DD51" s="67" t="s">
        <v>241</v>
      </c>
      <c r="DE51" s="67" t="s">
        <v>177</v>
      </c>
      <c r="DF51" s="67" t="s">
        <v>83</v>
      </c>
      <c r="DG51" s="67" t="s">
        <v>206</v>
      </c>
      <c r="DH51" s="75">
        <v>15412</v>
      </c>
      <c r="DI51" s="67">
        <v>7</v>
      </c>
      <c r="DJ51" s="67" t="s">
        <v>84</v>
      </c>
      <c r="DK51" s="76" t="s">
        <v>102</v>
      </c>
      <c r="DL51" s="67">
        <v>5</v>
      </c>
      <c r="DM51" s="77" t="s">
        <v>70</v>
      </c>
      <c r="DN51" s="67" t="e">
        <v>#NUM!</v>
      </c>
      <c r="DO51" s="67">
        <v>118</v>
      </c>
      <c r="DP51" s="67">
        <v>104</v>
      </c>
      <c r="DQ51" s="68"/>
      <c r="DR51" s="67"/>
      <c r="DS51" s="72">
        <v>123</v>
      </c>
      <c r="DT51" s="67">
        <v>109</v>
      </c>
      <c r="DU51" s="68"/>
      <c r="DV51" s="69"/>
      <c r="DW51" s="72">
        <v>128</v>
      </c>
      <c r="DX51" s="67">
        <v>114</v>
      </c>
      <c r="DY51" s="67"/>
      <c r="DZ51" s="67"/>
      <c r="EA51" s="67">
        <v>122</v>
      </c>
      <c r="EB51" s="67">
        <v>108</v>
      </c>
      <c r="EC51" s="68"/>
      <c r="ED51" s="69"/>
      <c r="EE51" s="71" t="s">
        <v>79</v>
      </c>
      <c r="EF51" s="67" t="s">
        <v>79</v>
      </c>
      <c r="EG51" s="67"/>
      <c r="EH51" s="67"/>
      <c r="EI51" s="72" t="s">
        <v>79</v>
      </c>
      <c r="EJ51" s="67" t="s">
        <v>79</v>
      </c>
      <c r="EK51" s="67"/>
      <c r="EL51" s="67"/>
      <c r="EM51" s="72">
        <v>125</v>
      </c>
      <c r="EN51" s="67">
        <v>111</v>
      </c>
      <c r="EO51" s="67"/>
      <c r="EP51" s="67"/>
      <c r="EQ51" s="67" t="b">
        <v>0</v>
      </c>
      <c r="ER51" s="67">
        <v>-14</v>
      </c>
      <c r="ES51" s="67"/>
      <c r="ET51" s="67"/>
      <c r="EU51" s="67" t="b">
        <v>0</v>
      </c>
      <c r="EV51" s="67">
        <v>-14</v>
      </c>
      <c r="EW51" s="68"/>
      <c r="EX51" s="69"/>
      <c r="EY51" s="67" t="b">
        <v>0</v>
      </c>
      <c r="EZ51" s="67">
        <v>-14</v>
      </c>
      <c r="FA51" s="68"/>
      <c r="FB51" s="69"/>
      <c r="FC51" s="76" t="s">
        <v>73</v>
      </c>
      <c r="FD51" s="67">
        <v>5</v>
      </c>
      <c r="FE51" s="77" t="s">
        <v>70</v>
      </c>
      <c r="FF51" s="68">
        <v>0</v>
      </c>
      <c r="FG51" s="83"/>
      <c r="FH51" s="65" t="str">
        <f t="shared" si="12"/>
        <v>SR</v>
      </c>
      <c r="FI51" s="65" t="str">
        <f t="shared" si="13"/>
        <v>F</v>
      </c>
      <c r="FJ51" s="65" t="str">
        <f t="shared" si="13"/>
        <v>03. IBI</v>
      </c>
      <c r="FK51" s="65">
        <f t="shared" si="14"/>
        <v>0</v>
      </c>
      <c r="FL51" s="79">
        <f t="shared" si="18"/>
        <v>0.75</v>
      </c>
      <c r="FM51" t="str">
        <f t="shared" si="17"/>
        <v>...</v>
      </c>
      <c r="FN51" t="str">
        <f t="shared" si="10"/>
        <v>...</v>
      </c>
      <c r="FO51" t="str">
        <f t="shared" si="19"/>
        <v>03. IBI</v>
      </c>
    </row>
    <row r="52" spans="1:171" ht="13.8" hidden="1" x14ac:dyDescent="0.25">
      <c r="A52" t="s">
        <v>1152</v>
      </c>
      <c r="B52" s="201" t="s">
        <v>567</v>
      </c>
      <c r="C52" s="80" t="str">
        <f>IF($B52:$B52&gt;0,VLOOKUP($B52,'[1]PorEquipeHC 20aa_ddmmaaaa'!$EC$5:'[1]PorEquipeHC 20aa_ddmmaaaa'!$GS$1003,1,FALSE))</f>
        <v>900</v>
      </c>
      <c r="D52" s="209" t="str">
        <f>IF($B52:$B52&gt;0,VLOOKUP($B52,'[1]PorEquipeHC 20aa_ddmmaaaa'!$EC$5:'[1]PorEquipeHC 20aa_ddmmaaaa'!$GS$1003,2,FALSE))</f>
        <v>OGATA</v>
      </c>
      <c r="E52" s="209" t="str">
        <f>IF($B52:$B52&gt;0,VLOOKUP($B52,'[1]PorEquipeHC 20aa_ddmmaaaa'!$EC$5:'[1]PorEquipeHC 20aa_ddmmaaaa'!$GS$1003,3,FALSE))</f>
        <v>MITIKO</v>
      </c>
      <c r="F52" s="66" t="str">
        <f>IF($B52:$B52&gt;0,VLOOKUP($B52,'[1]PorEquipeHC 20aa_ddmmaaaa'!$EC$5:'[1]PorEquipeHC 20aa_ddmmaaaa'!$GS$1003,4,FALSE))</f>
        <v>F</v>
      </c>
      <c r="G52" s="65" t="str">
        <f>IF($B52:$B52&gt;0,VLOOKUP($B52,'[1]PorEquipeHC 20aa_ddmmaaaa'!$EC$5:'[1]PorEquipeHC 20aa_ddmmaaaa'!$GS$1003,5,FALSE))</f>
        <v>12. COO</v>
      </c>
      <c r="H52" s="210">
        <f>IF($B52:$B52&gt;0,VLOOKUP($B52,'[1]PorEquipeHC 20aa_ddmmaaaa'!$EC$5:'[1]PorEquipeHC 20aa_ddmmaaaa'!$GS$1003,6,FALSE))</f>
        <v>20316</v>
      </c>
      <c r="I52" s="80">
        <f>IF($B52:$B52&gt;0,VLOOKUP($B52,'[1]PorEquipeHC 20aa_ddmmaaaa'!$EC$5:'[1]PorEquipeHC 20aa_ddmmaaaa'!$GS$1003,7,FALSE))</f>
        <v>9</v>
      </c>
      <c r="J52" s="209" t="str">
        <f>IF($B52:$B52&gt;0,VLOOKUP($B52,'[1]PorEquipeHC 20aa_ddmmaaaa'!$EC$5:'[1]PorEquipeHC 20aa_ddmmaaaa'!$GS$1003,8,FALSE))</f>
        <v>B</v>
      </c>
      <c r="K52" s="209" t="str">
        <f>IF($B52:$B52&gt;0,VLOOKUP($B52,'[1]PorEquipeHC 20aa_ddmmaaaa'!$EC$5:'[1]PorEquipeHC 20aa_ddmmaaaa'!$GS$1003,9,FALSE))</f>
        <v>NSR</v>
      </c>
      <c r="L52" s="80">
        <f>IF($B52:$B52&gt;0,VLOOKUP($B52,'[1]PorEquipeHC 20aa_ddmmaaaa'!$EC$5:'[1]PorEquipeHC 20aa_ddmmaaaa'!$GS$1003,45,FALSE))</f>
        <v>7</v>
      </c>
      <c r="M52" s="65" t="str">
        <f>IF($B52:$B52&gt;0,VLOOKUP($B52,'[1]PorEquipeHC 20aa_ddmmaaaa'!$EC$5:'[1]PorEquipeHC 20aa_ddmmaaaa'!$GS$1003,46,FALSE))</f>
        <v>X</v>
      </c>
      <c r="N52" s="80">
        <f>IF($B52:$B52&gt;0,VLOOKUP($B52,'[1]PorEquipeHC 20aa_ddmmaaaa'!$EC$5:'[1]PorEquipeHC 20aa_ddmmaaaa'!$GS$1003,64,FALSE))</f>
        <v>699</v>
      </c>
      <c r="O52" s="211">
        <f>IF($B52:$B52&gt;0,VLOOKUP($B52,'[1]PorEquipeHC 20aa_ddmmaaaa'!$EC$5:'[1]PorEquipeHC 20aa_ddmmaaaa'!$GS$1003,10,FALSE))</f>
        <v>122</v>
      </c>
      <c r="P52" s="211">
        <f>IF($B52:$B52&gt;0,VLOOKUP($B52,'[1]PorEquipeHC 20aa_ddmmaaaa'!$EC$5:'[1]PorEquipeHC 20aa_ddmmaaaa'!$GS$1003,11,FALSE))</f>
        <v>110</v>
      </c>
      <c r="Q52" s="211">
        <f>IF($B52:$B52&gt;0,VLOOKUP($B52,'[1]PorEquipeHC 20aa_ddmmaaaa'!$EC$5:'[1]PorEquipeHC 20aa_ddmmaaaa'!$GS$1003,12,FALSE))</f>
        <v>116</v>
      </c>
      <c r="R52" s="211">
        <f>IF($B52:$B52&gt;0,VLOOKUP($B52,'[1]PorEquipeHC 20aa_ddmmaaaa'!$EC$5:'[1]PorEquipeHC 20aa_ddmmaaaa'!$GS$1003,13,FALSE))</f>
        <v>123</v>
      </c>
      <c r="S52" s="211">
        <f>IF($B52:$B52&gt;0,VLOOKUP($B52,'[1]PorEquipeHC 20aa_ddmmaaaa'!$EC$5:'[1]PorEquipeHC 20aa_ddmmaaaa'!$GS$1003,14,FALSE))</f>
        <v>115</v>
      </c>
      <c r="T52" s="211">
        <f>IF($B52:$B52&gt;0,VLOOKUP($B52,'[1]PorEquipeHC 20aa_ddmmaaaa'!$EC$5:'[1]PorEquipeHC 20aa_ddmmaaaa'!$GS$1003,15,FALSE))</f>
        <v>122</v>
      </c>
      <c r="U52" s="211">
        <f>IF($B52:$B52&gt;0,VLOOKUP($B52,'[1]PorEquipeHC 20aa_ddmmaaaa'!$EC$5:'[1]PorEquipeHC 20aa_ddmmaaaa'!$GS$1003,16,FALSE))</f>
        <v>114</v>
      </c>
      <c r="V52" s="211" t="b">
        <f>IF($B52:$B52&gt;0,VLOOKUP($B52,'[1]PorEquipeHC 20aa_ddmmaaaa'!$EC$5:'[1]PorEquipeHC 20aa_ddmmaaaa'!$GS$1003,17,FALSE))</f>
        <v>0</v>
      </c>
      <c r="W52" s="211" t="b">
        <f>IF($B52:$B52&gt;0,VLOOKUP($B52,'[1]PorEquipeHC 20aa_ddmmaaaa'!$EC$5:'[1]PorEquipeHC 20aa_ddmmaaaa'!$GS$1003,18,FALSE))</f>
        <v>0</v>
      </c>
      <c r="X52" s="211" t="b">
        <f>IF($B52:$B52&gt;0,VLOOKUP($B52,'[1]PorEquipeHC 20aa_ddmmaaaa'!$EC$5:'[1]PorEquipeHC 20aa_ddmmaaaa'!$GS$1003,19,FALSE))</f>
        <v>0</v>
      </c>
      <c r="Y52" s="207"/>
      <c r="Z52" s="207"/>
      <c r="AA52" s="154"/>
      <c r="AB52" s="154"/>
      <c r="AC52" s="65" t="str">
        <f>C52</f>
        <v>900</v>
      </c>
      <c r="AD52" s="65" t="str">
        <f>D52</f>
        <v>OGATA</v>
      </c>
      <c r="AE52" s="65" t="str">
        <f>E52</f>
        <v>MITIKO</v>
      </c>
      <c r="AF52" s="65" t="str">
        <f>F52</f>
        <v>F</v>
      </c>
      <c r="AG52" s="65" t="str">
        <f>G52</f>
        <v>12. COO</v>
      </c>
      <c r="AH52" s="208">
        <f>H52</f>
        <v>20316</v>
      </c>
      <c r="AI52">
        <f>I52</f>
        <v>9</v>
      </c>
      <c r="AJ52" t="str">
        <f>J52</f>
        <v>B</v>
      </c>
      <c r="AK52" s="209" t="str">
        <f>K52</f>
        <v>NSR</v>
      </c>
      <c r="AL52" s="65">
        <f>L52</f>
        <v>7</v>
      </c>
      <c r="AM52" s="66" t="str">
        <f>M52</f>
        <v>X</v>
      </c>
      <c r="AN52" s="65">
        <f>N52</f>
        <v>699</v>
      </c>
      <c r="AO52" s="65">
        <f>O52</f>
        <v>122</v>
      </c>
      <c r="AP52" s="67">
        <f>IF(AO52=" "," ",(AO52-2*$AI52))</f>
        <v>104</v>
      </c>
      <c r="AQ52" s="68"/>
      <c r="AR52" s="69"/>
      <c r="AS52" s="72">
        <f>P52</f>
        <v>110</v>
      </c>
      <c r="AT52" s="67">
        <f>IF(AS52=" "," ",(AS52-2*$AI52))</f>
        <v>92</v>
      </c>
      <c r="AU52" s="68">
        <v>4</v>
      </c>
      <c r="AV52" s="69" t="s">
        <v>89</v>
      </c>
      <c r="AW52" s="72">
        <f>Q52</f>
        <v>116</v>
      </c>
      <c r="AX52" s="67">
        <f>IF(AW52=" "," ",(AW52-2*$AI52))</f>
        <v>98</v>
      </c>
      <c r="AY52" s="67"/>
      <c r="AZ52" s="65"/>
      <c r="BA52" s="67">
        <f>R52</f>
        <v>123</v>
      </c>
      <c r="BB52" s="67">
        <f>IF(BA52=" "," ",(BA52-2*$AI52))</f>
        <v>105</v>
      </c>
      <c r="BC52" s="67"/>
      <c r="BD52" s="67"/>
      <c r="BE52" s="71">
        <f>S52</f>
        <v>115</v>
      </c>
      <c r="BF52" s="67">
        <f>IF(BE52=" "," ",(BE52-2*$AI52))</f>
        <v>97</v>
      </c>
      <c r="BG52" s="67"/>
      <c r="BH52" s="67"/>
      <c r="BI52" s="72">
        <f>T52</f>
        <v>122</v>
      </c>
      <c r="BJ52" s="67">
        <f>IF(BI52=" "," ",(BI52-2*$AI52))</f>
        <v>104</v>
      </c>
      <c r="BK52" s="67"/>
      <c r="BL52" s="67"/>
      <c r="BM52" s="72">
        <f>U52</f>
        <v>114</v>
      </c>
      <c r="BN52" s="67">
        <f>IF(BM52=" "," ",(BM52-2*$AI52))</f>
        <v>96</v>
      </c>
      <c r="BO52" s="67"/>
      <c r="BP52" s="67"/>
      <c r="BQ52" s="67" t="b">
        <f>V52</f>
        <v>0</v>
      </c>
      <c r="BR52" s="67">
        <f>IF(BQ52=" "," ",(BQ52-2*$AI52))</f>
        <v>-18</v>
      </c>
      <c r="BS52" s="67"/>
      <c r="BT52" s="67"/>
      <c r="BU52" s="67" t="b">
        <f>W52</f>
        <v>0</v>
      </c>
      <c r="BV52" s="67">
        <f>IF(BU52=" "," ",(BU52-2*$AI52))</f>
        <v>-18</v>
      </c>
      <c r="BW52" s="67"/>
      <c r="BX52" s="67"/>
      <c r="BY52" s="67" t="b">
        <f>X52</f>
        <v>0</v>
      </c>
      <c r="BZ52" s="67">
        <f>IF(BY52=" "," ",(BY52-2*$AI52))</f>
        <v>-18</v>
      </c>
      <c r="CA52" s="67"/>
      <c r="CB52" s="67"/>
      <c r="CC52" s="209" t="str">
        <f>IF(AK52="Senior",AK52,"...")</f>
        <v>...</v>
      </c>
      <c r="CD52" s="65">
        <f>L52</f>
        <v>7</v>
      </c>
      <c r="CE52" s="66" t="str">
        <f>M52</f>
        <v>X</v>
      </c>
      <c r="CF52" s="73">
        <f>AQ52*AO$4+AU52*AS$4+AY52*AW$4+BC52*BA$4+BG52*BE$4+BK52*BI$4+BO52*BM$4+BS52*BQ$4+BW52*BU$4+CA52*BY$4</f>
        <v>4</v>
      </c>
      <c r="CG52" s="156"/>
      <c r="CH52" s="1"/>
      <c r="DA52" s="19"/>
      <c r="DB52" s="19"/>
      <c r="DC52" s="67" t="s">
        <v>243</v>
      </c>
      <c r="DD52" s="67" t="s">
        <v>244</v>
      </c>
      <c r="DE52" s="67" t="s">
        <v>245</v>
      </c>
      <c r="DF52" s="67" t="s">
        <v>83</v>
      </c>
      <c r="DG52" s="67" t="s">
        <v>206</v>
      </c>
      <c r="DH52" s="75">
        <v>16772</v>
      </c>
      <c r="DI52" s="67">
        <v>7</v>
      </c>
      <c r="DJ52" s="67" t="s">
        <v>84</v>
      </c>
      <c r="DK52" s="76" t="s">
        <v>102</v>
      </c>
      <c r="DL52" s="67">
        <v>7</v>
      </c>
      <c r="DM52" s="77" t="s">
        <v>70</v>
      </c>
      <c r="DN52" s="67">
        <v>697</v>
      </c>
      <c r="DO52" s="67">
        <v>112</v>
      </c>
      <c r="DP52" s="67">
        <v>98</v>
      </c>
      <c r="DQ52" s="68"/>
      <c r="DR52" s="69"/>
      <c r="DS52" s="72">
        <v>121</v>
      </c>
      <c r="DT52" s="67">
        <v>107</v>
      </c>
      <c r="DU52" s="68"/>
      <c r="DV52" s="67"/>
      <c r="DW52" s="72">
        <v>113</v>
      </c>
      <c r="DX52" s="67">
        <v>99</v>
      </c>
      <c r="DY52" s="68"/>
      <c r="DZ52" s="69"/>
      <c r="EA52" s="67">
        <v>112</v>
      </c>
      <c r="EB52" s="67">
        <v>98</v>
      </c>
      <c r="EC52" s="67"/>
      <c r="ED52" s="67"/>
      <c r="EE52" s="71">
        <v>123</v>
      </c>
      <c r="EF52" s="67">
        <v>109</v>
      </c>
      <c r="EG52" s="67"/>
      <c r="EH52" s="67"/>
      <c r="EI52" s="72">
        <v>116</v>
      </c>
      <c r="EJ52" s="67">
        <v>102</v>
      </c>
      <c r="EK52" s="67"/>
      <c r="EL52" s="67"/>
      <c r="EM52" s="72">
        <v>123</v>
      </c>
      <c r="EN52" s="67">
        <v>109</v>
      </c>
      <c r="EO52" s="67"/>
      <c r="EP52" s="67"/>
      <c r="EQ52" s="67" t="b">
        <v>0</v>
      </c>
      <c r="ER52" s="67">
        <v>-14</v>
      </c>
      <c r="ES52" s="67"/>
      <c r="ET52" s="67"/>
      <c r="EU52" s="67" t="b">
        <v>0</v>
      </c>
      <c r="EV52" s="67">
        <v>-14</v>
      </c>
      <c r="EW52" s="67"/>
      <c r="EX52" s="67"/>
      <c r="EY52" s="67" t="b">
        <v>0</v>
      </c>
      <c r="EZ52" s="67">
        <v>-14</v>
      </c>
      <c r="FA52" s="67"/>
      <c r="FB52" s="67"/>
      <c r="FC52" s="76" t="s">
        <v>73</v>
      </c>
      <c r="FD52" s="67">
        <v>7</v>
      </c>
      <c r="FE52" s="77" t="s">
        <v>70</v>
      </c>
      <c r="FF52" s="68">
        <v>0</v>
      </c>
      <c r="FG52" s="83"/>
      <c r="FH52" s="65" t="str">
        <f t="shared" si="12"/>
        <v>SR</v>
      </c>
      <c r="FI52" s="65" t="str">
        <f>DF52</f>
        <v>F</v>
      </c>
      <c r="FJ52" s="65" t="str">
        <f t="shared" ref="FJ52:FJ115" si="20">DG52</f>
        <v>03. IBI</v>
      </c>
      <c r="FK52" s="65">
        <f t="shared" si="14"/>
        <v>0</v>
      </c>
      <c r="FL52" s="79">
        <f t="shared" si="18"/>
        <v>0.75</v>
      </c>
      <c r="FM52" t="str">
        <f t="shared" si="17"/>
        <v>...</v>
      </c>
      <c r="FN52" t="str">
        <f t="shared" si="10"/>
        <v>...</v>
      </c>
      <c r="FO52" t="str">
        <f t="shared" si="19"/>
        <v>03. IBI</v>
      </c>
    </row>
    <row r="53" spans="1:171" ht="13.8" hidden="1" x14ac:dyDescent="0.25">
      <c r="A53" t="s">
        <v>1152</v>
      </c>
      <c r="B53" s="201" t="s">
        <v>849</v>
      </c>
      <c r="C53" s="80" t="str">
        <f>IF($B53:$B53&gt;0,VLOOKUP($B53,'[1]PorEquipeHC 20aa_ddmmaaaa'!$EC$5:'[1]PorEquipeHC 20aa_ddmmaaaa'!$GS$1003,1,FALSE))</f>
        <v>539</v>
      </c>
      <c r="D53" s="209" t="str">
        <f>IF($B53:$B53&gt;0,VLOOKUP($B53,'[1]PorEquipeHC 20aa_ddmmaaaa'!$EC$5:'[1]PorEquipeHC 20aa_ddmmaaaa'!$GS$1003,2,FALSE))</f>
        <v>NICIHOKA</v>
      </c>
      <c r="E53" s="209" t="str">
        <f>IF($B53:$B53&gt;0,VLOOKUP($B53,'[1]PorEquipeHC 20aa_ddmmaaaa'!$EC$5:'[1]PorEquipeHC 20aa_ddmmaaaa'!$GS$1003,3,FALSE))</f>
        <v>LUCIA MIEKO</v>
      </c>
      <c r="F53" s="66" t="str">
        <f>IF($B53:$B53&gt;0,VLOOKUP($B53,'[1]PorEquipeHC 20aa_ddmmaaaa'!$EC$5:'[1]PorEquipeHC 20aa_ddmmaaaa'!$GS$1003,4,FALSE))</f>
        <v>F</v>
      </c>
      <c r="G53" s="65" t="str">
        <f>IF($B53:$B53&gt;0,VLOOKUP($B53,'[1]PorEquipeHC 20aa_ddmmaaaa'!$EC$5:'[1]PorEquipeHC 20aa_ddmmaaaa'!$GS$1003,5,FALSE))</f>
        <v>11. NCC</v>
      </c>
      <c r="H53" s="210">
        <f>IF($B53:$B53&gt;0,VLOOKUP($B53,'[1]PorEquipeHC 20aa_ddmmaaaa'!$EC$5:'[1]PorEquipeHC 20aa_ddmmaaaa'!$GS$1003,6,FALSE))</f>
        <v>21429</v>
      </c>
      <c r="I53" s="80">
        <f>IF($B53:$B53&gt;0,VLOOKUP($B53,'[1]PorEquipeHC 20aa_ddmmaaaa'!$EC$5:'[1]PorEquipeHC 20aa_ddmmaaaa'!$GS$1003,7,FALSE))</f>
        <v>9</v>
      </c>
      <c r="J53" s="209" t="str">
        <f>IF($B53:$B53&gt;0,VLOOKUP($B53,'[1]PorEquipeHC 20aa_ddmmaaaa'!$EC$5:'[1]PorEquipeHC 20aa_ddmmaaaa'!$GS$1003,8,FALSE))</f>
        <v>B</v>
      </c>
      <c r="K53" s="209" t="str">
        <f>IF($B53:$B53&gt;0,VLOOKUP($B53,'[1]PorEquipeHC 20aa_ddmmaaaa'!$EC$5:'[1]PorEquipeHC 20aa_ddmmaaaa'!$GS$1003,9,FALSE))</f>
        <v>NSR</v>
      </c>
      <c r="L53" s="80">
        <f>IF($B53:$B53&gt;0,VLOOKUP($B53,'[1]PorEquipeHC 20aa_ddmmaaaa'!$EC$5:'[1]PorEquipeHC 20aa_ddmmaaaa'!$GS$1003,45,FALSE))</f>
        <v>6</v>
      </c>
      <c r="M53" s="65" t="str">
        <f>IF($B53:$B53&gt;0,VLOOKUP($B53,'[1]PorEquipeHC 20aa_ddmmaaaa'!$EC$5:'[1]PorEquipeHC 20aa_ddmmaaaa'!$GS$1003,46,FALSE))</f>
        <v>X</v>
      </c>
      <c r="N53" s="80">
        <f>IF($B53:$B53&gt;0,VLOOKUP($B53,'[1]PorEquipeHC 20aa_ddmmaaaa'!$EC$5:'[1]PorEquipeHC 20aa_ddmmaaaa'!$GS$1003,64,FALSE))</f>
        <v>713</v>
      </c>
      <c r="O53" s="211">
        <f>IF($B53:$B53&gt;0,VLOOKUP($B53,'[1]PorEquipeHC 20aa_ddmmaaaa'!$EC$5:'[1]PorEquipeHC 20aa_ddmmaaaa'!$GS$1003,10,FALSE))</f>
        <v>114</v>
      </c>
      <c r="P53" s="211">
        <f>IF($B53:$B53&gt;0,VLOOKUP($B53,'[1]PorEquipeHC 20aa_ddmmaaaa'!$EC$5:'[1]PorEquipeHC 20aa_ddmmaaaa'!$GS$1003,11,FALSE))</f>
        <v>118</v>
      </c>
      <c r="Q53" s="211">
        <f>IF($B53:$B53&gt;0,VLOOKUP($B53,'[1]PorEquipeHC 20aa_ddmmaaaa'!$EC$5:'[1]PorEquipeHC 20aa_ddmmaaaa'!$GS$1003,12,FALSE))</f>
        <v>130</v>
      </c>
      <c r="R53" s="211" t="str">
        <f>IF($B53:$B53&gt;0,VLOOKUP($B53,'[1]PorEquipeHC 20aa_ddmmaaaa'!$EC$5:'[1]PorEquipeHC 20aa_ddmmaaaa'!$GS$1003,13,FALSE))</f>
        <v xml:space="preserve"> </v>
      </c>
      <c r="S53" s="211">
        <f>IF($B53:$B53&gt;0,VLOOKUP($B53,'[1]PorEquipeHC 20aa_ddmmaaaa'!$EC$5:'[1]PorEquipeHC 20aa_ddmmaaaa'!$GS$1003,14,FALSE))</f>
        <v>112</v>
      </c>
      <c r="T53" s="211">
        <f>IF($B53:$B53&gt;0,VLOOKUP($B53,'[1]PorEquipeHC 20aa_ddmmaaaa'!$EC$5:'[1]PorEquipeHC 20aa_ddmmaaaa'!$GS$1003,15,FALSE))</f>
        <v>125</v>
      </c>
      <c r="U53" s="211">
        <f>IF($B53:$B53&gt;0,VLOOKUP($B53,'[1]PorEquipeHC 20aa_ddmmaaaa'!$EC$5:'[1]PorEquipeHC 20aa_ddmmaaaa'!$GS$1003,16,FALSE))</f>
        <v>114</v>
      </c>
      <c r="V53" s="211" t="b">
        <f>IF($B53:$B53&gt;0,VLOOKUP($B53,'[1]PorEquipeHC 20aa_ddmmaaaa'!$EC$5:'[1]PorEquipeHC 20aa_ddmmaaaa'!$GS$1003,17,FALSE))</f>
        <v>0</v>
      </c>
      <c r="W53" s="211" t="b">
        <f>IF($B53:$B53&gt;0,VLOOKUP($B53,'[1]PorEquipeHC 20aa_ddmmaaaa'!$EC$5:'[1]PorEquipeHC 20aa_ddmmaaaa'!$GS$1003,18,FALSE))</f>
        <v>0</v>
      </c>
      <c r="X53" s="211" t="b">
        <f>IF($B53:$B53&gt;0,VLOOKUP($B53,'[1]PorEquipeHC 20aa_ddmmaaaa'!$EC$5:'[1]PorEquipeHC 20aa_ddmmaaaa'!$GS$1003,19,FALSE))</f>
        <v>0</v>
      </c>
      <c r="Y53" s="207"/>
      <c r="Z53" s="207"/>
      <c r="AA53" s="154"/>
      <c r="AB53" s="154"/>
      <c r="AC53" s="65" t="str">
        <f>C53</f>
        <v>539</v>
      </c>
      <c r="AD53" s="65" t="str">
        <f>D53</f>
        <v>NICIHOKA</v>
      </c>
      <c r="AE53" s="65" t="str">
        <f>E53</f>
        <v>LUCIA MIEKO</v>
      </c>
      <c r="AF53" s="65" t="str">
        <f>F53</f>
        <v>F</v>
      </c>
      <c r="AG53" s="65" t="str">
        <f>G53</f>
        <v>11. NCC</v>
      </c>
      <c r="AH53" s="208">
        <f>H53</f>
        <v>21429</v>
      </c>
      <c r="AI53">
        <f>I53</f>
        <v>9</v>
      </c>
      <c r="AJ53" t="str">
        <f>J53</f>
        <v>B</v>
      </c>
      <c r="AK53" s="209" t="str">
        <f>K53</f>
        <v>NSR</v>
      </c>
      <c r="AL53" s="65">
        <f>L53</f>
        <v>6</v>
      </c>
      <c r="AM53" s="66" t="str">
        <f>M53</f>
        <v>X</v>
      </c>
      <c r="AN53" s="65">
        <f>N53</f>
        <v>713</v>
      </c>
      <c r="AO53" s="65">
        <f>O53</f>
        <v>114</v>
      </c>
      <c r="AP53" s="67">
        <f>IF(AO53=" "," ",(AO53-2*$AI53))</f>
        <v>96</v>
      </c>
      <c r="AQ53" s="68"/>
      <c r="AR53" s="69"/>
      <c r="AS53" s="72">
        <f>P53</f>
        <v>118</v>
      </c>
      <c r="AT53" s="67">
        <f>IF(AS53=" "," ",(AS53-2*$AI53))</f>
        <v>100</v>
      </c>
      <c r="AU53" s="65"/>
      <c r="AV53" s="67"/>
      <c r="AW53" s="72">
        <f>Q53</f>
        <v>130</v>
      </c>
      <c r="AX53" s="67">
        <f>IF(AW53=" "," ",(AW53-2*$AI53))</f>
        <v>112</v>
      </c>
      <c r="AY53" s="67"/>
      <c r="AZ53" s="65"/>
      <c r="BA53" s="67" t="str">
        <f>R53</f>
        <v xml:space="preserve"> </v>
      </c>
      <c r="BB53" s="67" t="str">
        <f>IF(BA53=" "," ",(BA53-2*$AI53))</f>
        <v xml:space="preserve"> </v>
      </c>
      <c r="BC53" s="67"/>
      <c r="BD53" s="67"/>
      <c r="BE53" s="71">
        <f>S53</f>
        <v>112</v>
      </c>
      <c r="BF53" s="67">
        <f>IF(BE53=" "," ",(BE53-2*$AI53))</f>
        <v>94</v>
      </c>
      <c r="BG53" s="67"/>
      <c r="BH53" s="67"/>
      <c r="BI53" s="72">
        <f>T53</f>
        <v>125</v>
      </c>
      <c r="BJ53" s="67">
        <f>IF(BI53=" "," ",(BI53-2*$AI53))</f>
        <v>107</v>
      </c>
      <c r="BK53" s="67"/>
      <c r="BL53" s="67"/>
      <c r="BM53" s="72">
        <f>U53</f>
        <v>114</v>
      </c>
      <c r="BN53" s="67">
        <f>IF(BM53=" "," ",(BM53-2*$AI53))</f>
        <v>96</v>
      </c>
      <c r="BO53" s="67"/>
      <c r="BP53" s="67"/>
      <c r="BQ53" s="67" t="b">
        <f>V53</f>
        <v>0</v>
      </c>
      <c r="BR53" s="67">
        <f>IF(BQ53=" "," ",(BQ53-2*$AI53))</f>
        <v>-18</v>
      </c>
      <c r="BS53" s="67"/>
      <c r="BT53" s="67"/>
      <c r="BU53" s="67" t="b">
        <f>W53</f>
        <v>0</v>
      </c>
      <c r="BV53" s="67">
        <f>IF(BU53=" "," ",(BU53-2*$AI53))</f>
        <v>-18</v>
      </c>
      <c r="BW53" s="67"/>
      <c r="BX53" s="67"/>
      <c r="BY53" s="67" t="b">
        <f>X53</f>
        <v>0</v>
      </c>
      <c r="BZ53" s="67">
        <f>IF(BY53=" "," ",(BY53-2*$AI53))</f>
        <v>-18</v>
      </c>
      <c r="CA53" s="67"/>
      <c r="CB53" s="67"/>
      <c r="CC53" s="209" t="str">
        <f>IF(AK53="Senior",AK53,"...")</f>
        <v>...</v>
      </c>
      <c r="CD53" s="65">
        <f>L53</f>
        <v>6</v>
      </c>
      <c r="CE53" s="66" t="str">
        <f>M53</f>
        <v>X</v>
      </c>
      <c r="CF53" s="73">
        <f>AQ53*AO$4+AU53*AS$4+AY53*AW$4+BC53*BA$4+BG53*BE$4+BK53*BI$4+BO53*BM$4+BS53*BQ$4+BW53*BU$4+CA53*BY$4</f>
        <v>0</v>
      </c>
      <c r="CG53" s="156"/>
      <c r="CH53" s="1"/>
      <c r="DA53" s="19"/>
      <c r="DB53" s="19"/>
      <c r="DC53" s="67">
        <v>11</v>
      </c>
      <c r="DD53" s="67" t="s">
        <v>212</v>
      </c>
      <c r="DE53" s="67" t="s">
        <v>247</v>
      </c>
      <c r="DF53" s="67" t="s">
        <v>83</v>
      </c>
      <c r="DG53" s="67" t="s">
        <v>206</v>
      </c>
      <c r="DH53" s="75">
        <v>17976</v>
      </c>
      <c r="DI53" s="67">
        <v>7</v>
      </c>
      <c r="DJ53" s="67" t="s">
        <v>84</v>
      </c>
      <c r="DK53" s="76" t="s">
        <v>102</v>
      </c>
      <c r="DL53" s="67">
        <v>0</v>
      </c>
      <c r="DM53" s="77" t="s">
        <v>70</v>
      </c>
      <c r="DN53" s="67" t="e">
        <v>#NUM!</v>
      </c>
      <c r="DO53" s="67" t="s">
        <v>79</v>
      </c>
      <c r="DP53" s="67" t="s">
        <v>79</v>
      </c>
      <c r="DQ53" s="68"/>
      <c r="DR53" s="67"/>
      <c r="DS53" s="72" t="s">
        <v>79</v>
      </c>
      <c r="DT53" s="67" t="s">
        <v>79</v>
      </c>
      <c r="DU53" s="68"/>
      <c r="DV53" s="67"/>
      <c r="DW53" s="72" t="s">
        <v>79</v>
      </c>
      <c r="DX53" s="67" t="s">
        <v>79</v>
      </c>
      <c r="DY53" s="67"/>
      <c r="DZ53" s="67"/>
      <c r="EA53" s="67" t="s">
        <v>79</v>
      </c>
      <c r="EB53" s="67" t="s">
        <v>79</v>
      </c>
      <c r="EC53" s="67"/>
      <c r="ED53" s="67"/>
      <c r="EE53" s="71" t="s">
        <v>79</v>
      </c>
      <c r="EF53" s="67" t="s">
        <v>79</v>
      </c>
      <c r="EG53" s="67"/>
      <c r="EH53" s="67"/>
      <c r="EI53" s="72" t="s">
        <v>79</v>
      </c>
      <c r="EJ53" s="67" t="s">
        <v>79</v>
      </c>
      <c r="EK53" s="67"/>
      <c r="EL53" s="67"/>
      <c r="EM53" s="72" t="s">
        <v>79</v>
      </c>
      <c r="EN53" s="67" t="s">
        <v>79</v>
      </c>
      <c r="EO53" s="68"/>
      <c r="EP53" s="69"/>
      <c r="EQ53" s="67" t="b">
        <v>0</v>
      </c>
      <c r="ER53" s="67">
        <v>-14</v>
      </c>
      <c r="ES53" s="67"/>
      <c r="ET53" s="67"/>
      <c r="EU53" s="67" t="b">
        <v>0</v>
      </c>
      <c r="EV53" s="67">
        <v>-14</v>
      </c>
      <c r="EW53" s="67"/>
      <c r="EX53" s="67"/>
      <c r="EY53" s="67" t="b">
        <v>0</v>
      </c>
      <c r="EZ53" s="67">
        <v>-14</v>
      </c>
      <c r="FA53" s="67"/>
      <c r="FB53" s="67"/>
      <c r="FC53" s="76" t="s">
        <v>73</v>
      </c>
      <c r="FD53" s="67">
        <v>0</v>
      </c>
      <c r="FE53" s="77" t="s">
        <v>70</v>
      </c>
      <c r="FF53" s="68">
        <v>0</v>
      </c>
      <c r="FG53" s="83"/>
      <c r="FH53" s="65" t="str">
        <f t="shared" si="12"/>
        <v>SR</v>
      </c>
      <c r="FI53" s="65" t="str">
        <f>DF53</f>
        <v>F</v>
      </c>
      <c r="FJ53" s="65" t="str">
        <f t="shared" si="20"/>
        <v>03. IBI</v>
      </c>
      <c r="FK53" s="65">
        <f t="shared" si="14"/>
        <v>0</v>
      </c>
      <c r="FL53" s="79">
        <f t="shared" si="18"/>
        <v>0.75</v>
      </c>
      <c r="FM53" t="str">
        <f t="shared" si="17"/>
        <v>...</v>
      </c>
      <c r="FN53" t="str">
        <f t="shared" si="10"/>
        <v>...</v>
      </c>
      <c r="FO53" t="str">
        <f t="shared" si="19"/>
        <v>03. IBI</v>
      </c>
    </row>
    <row r="54" spans="1:171" ht="13.8" hidden="1" x14ac:dyDescent="0.25">
      <c r="A54" t="s">
        <v>1152</v>
      </c>
      <c r="B54" s="65" t="s">
        <v>611</v>
      </c>
      <c r="C54" s="80" t="str">
        <f>IF($B54:$B54&gt;0,VLOOKUP($B54,'[1]PorEquipeHC 20aa_ddmmaaaa'!$EC$5:'[1]PorEquipeHC 20aa_ddmmaaaa'!$GS$1003,1,FALSE))</f>
        <v>716</v>
      </c>
      <c r="D54" s="209" t="str">
        <f>IF($B54:$B54&gt;0,VLOOKUP($B54,'[1]PorEquipeHC 20aa_ddmmaaaa'!$EC$5:'[1]PorEquipeHC 20aa_ddmmaaaa'!$GS$1003,2,FALSE))</f>
        <v>KUSANO</v>
      </c>
      <c r="E54" s="209" t="str">
        <f>IF($B54:$B54&gt;0,VLOOKUP($B54,'[1]PorEquipeHC 20aa_ddmmaaaa'!$EC$5:'[1]PorEquipeHC 20aa_ddmmaaaa'!$GS$1003,3,FALSE))</f>
        <v>JULIA  KIEKO</v>
      </c>
      <c r="F54" s="66" t="str">
        <f>IF($B54:$B54&gt;0,VLOOKUP($B54,'[1]PorEquipeHC 20aa_ddmmaaaa'!$EC$5:'[1]PorEquipeHC 20aa_ddmmaaaa'!$GS$1003,4,FALSE))</f>
        <v>F</v>
      </c>
      <c r="G54" s="65" t="str">
        <f>IF($B54:$B54&gt;0,VLOOKUP($B54,'[1]PorEquipeHC 20aa_ddmmaaaa'!$EC$5:'[1]PorEquipeHC 20aa_ddmmaaaa'!$GS$1003,5,FALSE))</f>
        <v>07. GSP</v>
      </c>
      <c r="H54" s="210">
        <f>IF($B54:$B54&gt;0,VLOOKUP($B54,'[1]PorEquipeHC 20aa_ddmmaaaa'!$EC$5:'[1]PorEquipeHC 20aa_ddmmaaaa'!$GS$1003,6,FALSE))</f>
        <v>16988</v>
      </c>
      <c r="I54" s="80">
        <f>IF($B54:$B54&gt;0,VLOOKUP($B54,'[1]PorEquipeHC 20aa_ddmmaaaa'!$EC$5:'[1]PorEquipeHC 20aa_ddmmaaaa'!$GS$1003,7,FALSE))</f>
        <v>12</v>
      </c>
      <c r="J54" s="209" t="str">
        <f>IF($B54:$B54&gt;0,VLOOKUP($B54,'[1]PorEquipeHC 20aa_ddmmaaaa'!$EC$5:'[1]PorEquipeHC 20aa_ddmmaaaa'!$GS$1003,8,FALSE))</f>
        <v>C</v>
      </c>
      <c r="K54" s="209" t="str">
        <f>IF($B54:$B54&gt;0,VLOOKUP($B54,'[1]PorEquipeHC 20aa_ddmmaaaa'!$EC$5:'[1]PorEquipeHC 20aa_ddmmaaaa'!$GS$1003,9,FALSE))</f>
        <v>SR</v>
      </c>
      <c r="L54" s="80">
        <f>IF($B54:$B54&gt;0,VLOOKUP($B54,'[1]PorEquipeHC 20aa_ddmmaaaa'!$EC$5:'[1]PorEquipeHC 20aa_ddmmaaaa'!$GS$1003,45,FALSE))</f>
        <v>5</v>
      </c>
      <c r="M54" s="65" t="str">
        <f>IF($B54:$B54&gt;0,VLOOKUP($B54,'[1]PorEquipeHC 20aa_ddmmaaaa'!$EC$5:'[1]PorEquipeHC 20aa_ddmmaaaa'!$GS$1003,46,FALSE))</f>
        <v>X</v>
      </c>
      <c r="N54" s="80" t="e">
        <f>IF($B54:$B54&gt;0,VLOOKUP($B54,'[1]PorEquipeHC 20aa_ddmmaaaa'!$EC$5:'[1]PorEquipeHC 20aa_ddmmaaaa'!$GS$1003,64,FALSE))</f>
        <v>#NUM!</v>
      </c>
      <c r="O54" s="211">
        <f>IF($B54:$B54&gt;0,VLOOKUP($B54,'[1]PorEquipeHC 20aa_ddmmaaaa'!$EC$5:'[1]PorEquipeHC 20aa_ddmmaaaa'!$GS$1003,10,FALSE))</f>
        <v>132</v>
      </c>
      <c r="P54" s="211">
        <f>IF($B54:$B54&gt;0,VLOOKUP($B54,'[1]PorEquipeHC 20aa_ddmmaaaa'!$EC$5:'[1]PorEquipeHC 20aa_ddmmaaaa'!$GS$1003,11,FALSE))</f>
        <v>132</v>
      </c>
      <c r="Q54" s="211">
        <f>IF($B54:$B54&gt;0,VLOOKUP($B54,'[1]PorEquipeHC 20aa_ddmmaaaa'!$EC$5:'[1]PorEquipeHC 20aa_ddmmaaaa'!$GS$1003,12,FALSE))</f>
        <v>126</v>
      </c>
      <c r="R54" s="211" t="str">
        <f>IF($B54:$B54&gt;0,VLOOKUP($B54,'[1]PorEquipeHC 20aa_ddmmaaaa'!$EC$5:'[1]PorEquipeHC 20aa_ddmmaaaa'!$GS$1003,13,FALSE))</f>
        <v xml:space="preserve"> </v>
      </c>
      <c r="S54" s="211" t="str">
        <f>IF($B54:$B54&gt;0,VLOOKUP($B54,'[1]PorEquipeHC 20aa_ddmmaaaa'!$EC$5:'[1]PorEquipeHC 20aa_ddmmaaaa'!$GS$1003,14,FALSE))</f>
        <v xml:space="preserve"> </v>
      </c>
      <c r="T54" s="211">
        <f>IF($B54:$B54&gt;0,VLOOKUP($B54,'[1]PorEquipeHC 20aa_ddmmaaaa'!$EC$5:'[1]PorEquipeHC 20aa_ddmmaaaa'!$GS$1003,15,FALSE))</f>
        <v>139</v>
      </c>
      <c r="U54" s="211">
        <f>IF($B54:$B54&gt;0,VLOOKUP($B54,'[1]PorEquipeHC 20aa_ddmmaaaa'!$EC$5:'[1]PorEquipeHC 20aa_ddmmaaaa'!$GS$1003,16,FALSE))</f>
        <v>120</v>
      </c>
      <c r="V54" s="211" t="b">
        <f>IF($B54:$B54&gt;0,VLOOKUP($B54,'[1]PorEquipeHC 20aa_ddmmaaaa'!$EC$5:'[1]PorEquipeHC 20aa_ddmmaaaa'!$GS$1003,17,FALSE))</f>
        <v>0</v>
      </c>
      <c r="W54" s="211" t="b">
        <f>IF($B54:$B54&gt;0,VLOOKUP($B54,'[1]PorEquipeHC 20aa_ddmmaaaa'!$EC$5:'[1]PorEquipeHC 20aa_ddmmaaaa'!$GS$1003,18,FALSE))</f>
        <v>0</v>
      </c>
      <c r="X54" s="211" t="b">
        <f>IF($B54:$B54&gt;0,VLOOKUP($B54,'[1]PorEquipeHC 20aa_ddmmaaaa'!$EC$5:'[1]PorEquipeHC 20aa_ddmmaaaa'!$GS$1003,19,FALSE))</f>
        <v>0</v>
      </c>
      <c r="Y54" s="207"/>
      <c r="Z54" s="207"/>
      <c r="AA54" s="154"/>
      <c r="AB54" s="154"/>
      <c r="AC54" s="65" t="str">
        <f>C54</f>
        <v>716</v>
      </c>
      <c r="AD54" s="65" t="str">
        <f>D54</f>
        <v>KUSANO</v>
      </c>
      <c r="AE54" s="65" t="str">
        <f>E54</f>
        <v>JULIA  KIEKO</v>
      </c>
      <c r="AF54" s="65" t="str">
        <f>F54</f>
        <v>F</v>
      </c>
      <c r="AG54" s="65" t="str">
        <f>G54</f>
        <v>07. GSP</v>
      </c>
      <c r="AH54" s="208">
        <f>H54</f>
        <v>16988</v>
      </c>
      <c r="AI54">
        <f>I54</f>
        <v>12</v>
      </c>
      <c r="AJ54" t="str">
        <f>J54</f>
        <v>C</v>
      </c>
      <c r="AK54" s="209" t="str">
        <f>K54</f>
        <v>SR</v>
      </c>
      <c r="AL54" s="65">
        <f>L54</f>
        <v>5</v>
      </c>
      <c r="AM54" s="66" t="str">
        <f>M54</f>
        <v>X</v>
      </c>
      <c r="AN54" s="65" t="e">
        <f>N54</f>
        <v>#NUM!</v>
      </c>
      <c r="AO54" s="65">
        <f>O54</f>
        <v>132</v>
      </c>
      <c r="AP54" s="67">
        <f>IF(AO54=" "," ",(AO54-2*$AI54))</f>
        <v>108</v>
      </c>
      <c r="AQ54" s="68"/>
      <c r="AR54" s="69"/>
      <c r="AS54" s="72">
        <f>P54</f>
        <v>132</v>
      </c>
      <c r="AT54" s="67">
        <f>IF(AS54=" "," ",(AS54-2*$AI54))</f>
        <v>108</v>
      </c>
      <c r="AU54" s="65"/>
      <c r="AV54" s="67"/>
      <c r="AW54" s="72">
        <f>Q54</f>
        <v>126</v>
      </c>
      <c r="AX54" s="67">
        <f>IF(AW54=" "," ",(AW54-2*$AI54))</f>
        <v>102</v>
      </c>
      <c r="AY54" s="67"/>
      <c r="AZ54" s="65"/>
      <c r="BA54" s="67" t="str">
        <f>R54</f>
        <v xml:space="preserve"> </v>
      </c>
      <c r="BB54" s="67" t="str">
        <f>IF(BA54=" "," ",(BA54-2*$AI54))</f>
        <v xml:space="preserve"> </v>
      </c>
      <c r="BC54" s="67"/>
      <c r="BD54" s="67"/>
      <c r="BE54" s="71" t="str">
        <f>S54</f>
        <v xml:space="preserve"> </v>
      </c>
      <c r="BF54" s="67" t="str">
        <f>IF(BE54=" "," ",(BE54-2*$AI54))</f>
        <v xml:space="preserve"> </v>
      </c>
      <c r="BG54" s="67"/>
      <c r="BH54" s="67"/>
      <c r="BI54" s="72">
        <f>T54</f>
        <v>139</v>
      </c>
      <c r="BJ54" s="67">
        <f>IF(BI54=" "," ",(BI54-2*$AI54))</f>
        <v>115</v>
      </c>
      <c r="BK54" s="67"/>
      <c r="BL54" s="67"/>
      <c r="BM54" s="72">
        <f>U54</f>
        <v>120</v>
      </c>
      <c r="BN54" s="67">
        <f>IF(BM54=" "," ",(BM54-2*$AI54))</f>
        <v>96</v>
      </c>
      <c r="BO54" s="67"/>
      <c r="BP54" s="67"/>
      <c r="BQ54" s="67" t="b">
        <f>V54</f>
        <v>0</v>
      </c>
      <c r="BR54" s="67">
        <f>IF(BQ54=" "," ",(BQ54-2*$AI54))</f>
        <v>-24</v>
      </c>
      <c r="BS54" s="67"/>
      <c r="BT54" s="67"/>
      <c r="BU54" s="67" t="b">
        <f>W54</f>
        <v>0</v>
      </c>
      <c r="BV54" s="67">
        <f>IF(BU54=" "," ",(BU54-2*$AI54))</f>
        <v>-24</v>
      </c>
      <c r="BW54" s="67"/>
      <c r="BX54" s="67"/>
      <c r="BY54" s="67" t="b">
        <f>X54</f>
        <v>0</v>
      </c>
      <c r="BZ54" s="67">
        <f>IF(BY54=" "," ",(BY54-2*$AI54))</f>
        <v>-24</v>
      </c>
      <c r="CA54" s="67"/>
      <c r="CB54" s="67"/>
      <c r="CC54" s="209" t="str">
        <f>IF(AK54="Senior",AK54,"...")</f>
        <v>...</v>
      </c>
      <c r="CD54" s="65">
        <f>L54</f>
        <v>5</v>
      </c>
      <c r="CE54" s="66" t="str">
        <f>M54</f>
        <v>X</v>
      </c>
      <c r="CF54" s="73">
        <f>AQ54*AO$4+AU54*AS$4+AY54*AW$4+BC54*BA$4+BG54*BE$4+BK54*BI$4+BO54*BM$4+BS54*BQ$4+BW54*BU$4+CA54*BY$4</f>
        <v>0</v>
      </c>
      <c r="CG54" s="156"/>
      <c r="CH54" s="1"/>
      <c r="DA54" s="19"/>
      <c r="DB54" s="19"/>
      <c r="DC54" s="67" t="s">
        <v>249</v>
      </c>
      <c r="DD54" s="67" t="s">
        <v>250</v>
      </c>
      <c r="DE54" s="67" t="s">
        <v>251</v>
      </c>
      <c r="DF54" s="67" t="s">
        <v>83</v>
      </c>
      <c r="DG54" s="67" t="s">
        <v>206</v>
      </c>
      <c r="DH54" s="75">
        <v>19188</v>
      </c>
      <c r="DI54" s="67">
        <v>7</v>
      </c>
      <c r="DJ54" s="67" t="s">
        <v>84</v>
      </c>
      <c r="DK54" s="76" t="s">
        <v>69</v>
      </c>
      <c r="DL54" s="67">
        <v>3</v>
      </c>
      <c r="DM54" s="77" t="s">
        <v>70</v>
      </c>
      <c r="DN54" s="67" t="e">
        <v>#NUM!</v>
      </c>
      <c r="DO54" s="67" t="s">
        <v>79</v>
      </c>
      <c r="DP54" s="67" t="s">
        <v>79</v>
      </c>
      <c r="DQ54" s="68"/>
      <c r="DR54" s="67"/>
      <c r="DS54" s="72" t="s">
        <v>79</v>
      </c>
      <c r="DT54" s="67" t="s">
        <v>79</v>
      </c>
      <c r="DU54" s="68"/>
      <c r="DV54" s="67"/>
      <c r="DW54" s="72">
        <v>121</v>
      </c>
      <c r="DX54" s="67">
        <v>107</v>
      </c>
      <c r="DY54" s="67"/>
      <c r="DZ54" s="67"/>
      <c r="EA54" s="67">
        <v>120</v>
      </c>
      <c r="EB54" s="67">
        <v>106</v>
      </c>
      <c r="EC54" s="67"/>
      <c r="ED54" s="67"/>
      <c r="EE54" s="71" t="s">
        <v>79</v>
      </c>
      <c r="EF54" s="67" t="s">
        <v>79</v>
      </c>
      <c r="EG54" s="67"/>
      <c r="EH54" s="67"/>
      <c r="EI54" s="72">
        <v>123</v>
      </c>
      <c r="EJ54" s="67">
        <v>109</v>
      </c>
      <c r="EK54" s="67"/>
      <c r="EL54" s="67"/>
      <c r="EM54" s="72" t="s">
        <v>79</v>
      </c>
      <c r="EN54" s="67" t="s">
        <v>79</v>
      </c>
      <c r="EO54" s="67"/>
      <c r="EP54" s="67"/>
      <c r="EQ54" s="67" t="b">
        <v>0</v>
      </c>
      <c r="ER54" s="67">
        <v>-14</v>
      </c>
      <c r="ES54" s="67"/>
      <c r="ET54" s="67"/>
      <c r="EU54" s="67" t="b">
        <v>0</v>
      </c>
      <c r="EV54" s="67">
        <v>-14</v>
      </c>
      <c r="EW54" s="67"/>
      <c r="EX54" s="67"/>
      <c r="EY54" s="67" t="b">
        <v>0</v>
      </c>
      <c r="EZ54" s="67">
        <v>-14</v>
      </c>
      <c r="FA54" s="67"/>
      <c r="FB54" s="67"/>
      <c r="FC54" s="76" t="s">
        <v>73</v>
      </c>
      <c r="FD54" s="67">
        <v>3</v>
      </c>
      <c r="FE54" s="77" t="s">
        <v>70</v>
      </c>
      <c r="FF54" s="68">
        <v>0</v>
      </c>
      <c r="FG54" s="83"/>
      <c r="FH54" s="65" t="str">
        <f t="shared" si="12"/>
        <v>NSR</v>
      </c>
      <c r="FI54" s="65" t="str">
        <f t="shared" ref="FI54:FJ79" si="21">DF54</f>
        <v>F</v>
      </c>
      <c r="FJ54" s="65" t="str">
        <f t="shared" si="20"/>
        <v>03. IBI</v>
      </c>
      <c r="FK54" s="65">
        <f t="shared" si="14"/>
        <v>0</v>
      </c>
      <c r="FL54" s="79">
        <f t="shared" si="18"/>
        <v>0.75</v>
      </c>
      <c r="FM54" t="str">
        <f t="shared" si="17"/>
        <v>...</v>
      </c>
      <c r="FN54" t="str">
        <f t="shared" si="10"/>
        <v>...</v>
      </c>
      <c r="FO54" t="str">
        <f t="shared" si="19"/>
        <v>03. IBI</v>
      </c>
    </row>
    <row r="55" spans="1:171" ht="13.8" hidden="1" x14ac:dyDescent="0.25">
      <c r="A55" t="s">
        <v>1152</v>
      </c>
      <c r="B55" s="201" t="s">
        <v>505</v>
      </c>
      <c r="C55" s="80" t="str">
        <f>IF($B55:$B55&gt;0,VLOOKUP($B55,'[1]PorEquipeHC 20aa_ddmmaaaa'!$EC$5:'[1]PorEquipeHC 20aa_ddmmaaaa'!$GS$1003,1,FALSE))</f>
        <v>860</v>
      </c>
      <c r="D55" s="209" t="str">
        <f>IF($B55:$B55&gt;0,VLOOKUP($B55,'[1]PorEquipeHC 20aa_ddmmaaaa'!$EC$5:'[1]PorEquipeHC 20aa_ddmmaaaa'!$GS$1003,2,FALSE))</f>
        <v>MORI</v>
      </c>
      <c r="E55" s="209" t="str">
        <f>IF($B55:$B55&gt;0,VLOOKUP($B55,'[1]PorEquipeHC 20aa_ddmmaaaa'!$EC$5:'[1]PorEquipeHC 20aa_ddmmaaaa'!$GS$1003,3,FALSE))</f>
        <v>TORAO</v>
      </c>
      <c r="F55" s="66" t="str">
        <f>IF($B55:$B55&gt;0,VLOOKUP($B55,'[1]PorEquipeHC 20aa_ddmmaaaa'!$EC$5:'[1]PorEquipeHC 20aa_ddmmaaaa'!$GS$1003,4,FALSE))</f>
        <v>M</v>
      </c>
      <c r="G55" s="65" t="str">
        <f>IF($B55:$B55&gt;0,VLOOKUP($B55,'[1]PorEquipeHC 20aa_ddmmaaaa'!$EC$5:'[1]PorEquipeHC 20aa_ddmmaaaa'!$GS$1003,5,FALSE))</f>
        <v>15. BIR</v>
      </c>
      <c r="H55" s="210">
        <f>IF($B55:$B55&gt;0,VLOOKUP($B55,'[1]PorEquipeHC 20aa_ddmmaaaa'!$EC$5:'[1]PorEquipeHC 20aa_ddmmaaaa'!$GS$1003,6,FALSE))</f>
        <v>22977</v>
      </c>
      <c r="I55" s="80">
        <f>IF($B55:$B55&gt;0,VLOOKUP($B55,'[1]PorEquipeHC 20aa_ddmmaaaa'!$EC$5:'[1]PorEquipeHC 20aa_ddmmaaaa'!$GS$1003,7,FALSE))</f>
        <v>2</v>
      </c>
      <c r="J55" s="209" t="str">
        <f>IF($B55:$B55&gt;0,VLOOKUP($B55,'[1]PorEquipeHC 20aa_ddmmaaaa'!$EC$5:'[1]PorEquipeHC 20aa_ddmmaaaa'!$GS$1003,8,FALSE))</f>
        <v>EX</v>
      </c>
      <c r="K55" s="209" t="str">
        <f>IF($B55:$B55&gt;0,VLOOKUP($B55,'[1]PorEquipeHC 20aa_ddmmaaaa'!$EC$5:'[1]PorEquipeHC 20aa_ddmmaaaa'!$GS$1003,9,FALSE))</f>
        <v>NSR</v>
      </c>
      <c r="L55" s="80">
        <f>IF($B55:$B55&gt;0,VLOOKUP($B55,'[1]PorEquipeHC 20aa_ddmmaaaa'!$EC$5:'[1]PorEquipeHC 20aa_ddmmaaaa'!$GS$1003,45,FALSE))</f>
        <v>7</v>
      </c>
      <c r="M55" s="65" t="str">
        <f>IF($B55:$B55&gt;0,VLOOKUP($B55,'[1]PorEquipeHC 20aa_ddmmaaaa'!$EC$5:'[1]PorEquipeHC 20aa_ddmmaaaa'!$GS$1003,46,FALSE))</f>
        <v>X</v>
      </c>
      <c r="N55" s="80">
        <f>IF($B55:$B55&gt;0,VLOOKUP($B55,'[1]PorEquipeHC 20aa_ddmmaaaa'!$EC$5:'[1]PorEquipeHC 20aa_ddmmaaaa'!$GS$1003,64,FALSE))</f>
        <v>614</v>
      </c>
      <c r="O55" s="211">
        <f>IF($B55:$B55&gt;0,VLOOKUP($B55,'[1]PorEquipeHC 20aa_ddmmaaaa'!$EC$5:'[1]PorEquipeHC 20aa_ddmmaaaa'!$GS$1003,10,FALSE))</f>
        <v>106</v>
      </c>
      <c r="P55" s="211">
        <f>IF($B55:$B55&gt;0,VLOOKUP($B55,'[1]PorEquipeHC 20aa_ddmmaaaa'!$EC$5:'[1]PorEquipeHC 20aa_ddmmaaaa'!$GS$1003,11,FALSE))</f>
        <v>103</v>
      </c>
      <c r="Q55" s="211">
        <f>IF($B55:$B55&gt;0,VLOOKUP($B55,'[1]PorEquipeHC 20aa_ddmmaaaa'!$EC$5:'[1]PorEquipeHC 20aa_ddmmaaaa'!$GS$1003,12,FALSE))</f>
        <v>108</v>
      </c>
      <c r="R55" s="211">
        <f>IF($B55:$B55&gt;0,VLOOKUP($B55,'[1]PorEquipeHC 20aa_ddmmaaaa'!$EC$5:'[1]PorEquipeHC 20aa_ddmmaaaa'!$GS$1003,13,FALSE))</f>
        <v>108</v>
      </c>
      <c r="S55" s="211">
        <f>IF($B55:$B55&gt;0,VLOOKUP($B55,'[1]PorEquipeHC 20aa_ddmmaaaa'!$EC$5:'[1]PorEquipeHC 20aa_ddmmaaaa'!$GS$1003,14,FALSE))</f>
        <v>102</v>
      </c>
      <c r="T55" s="211">
        <f>IF($B55:$B55&gt;0,VLOOKUP($B55,'[1]PorEquipeHC 20aa_ddmmaaaa'!$EC$5:'[1]PorEquipeHC 20aa_ddmmaaaa'!$GS$1003,15,FALSE))</f>
        <v>94</v>
      </c>
      <c r="U55" s="211">
        <f>IF($B55:$B55&gt;0,VLOOKUP($B55,'[1]PorEquipeHC 20aa_ddmmaaaa'!$EC$5:'[1]PorEquipeHC 20aa_ddmmaaaa'!$GS$1003,16,FALSE))</f>
        <v>101</v>
      </c>
      <c r="V55" s="211" t="b">
        <f>IF($B55:$B55&gt;0,VLOOKUP($B55,'[1]PorEquipeHC 20aa_ddmmaaaa'!$EC$5:'[1]PorEquipeHC 20aa_ddmmaaaa'!$GS$1003,17,FALSE))</f>
        <v>0</v>
      </c>
      <c r="W55" s="211" t="b">
        <f>IF($B55:$B55&gt;0,VLOOKUP($B55,'[1]PorEquipeHC 20aa_ddmmaaaa'!$EC$5:'[1]PorEquipeHC 20aa_ddmmaaaa'!$GS$1003,18,FALSE))</f>
        <v>0</v>
      </c>
      <c r="X55" s="211" t="b">
        <f>IF($B55:$B55&gt;0,VLOOKUP($B55,'[1]PorEquipeHC 20aa_ddmmaaaa'!$EC$5:'[1]PorEquipeHC 20aa_ddmmaaaa'!$GS$1003,19,FALSE))</f>
        <v>0</v>
      </c>
      <c r="Y55" s="207"/>
      <c r="Z55" s="207"/>
      <c r="AA55" s="154"/>
      <c r="AB55" s="154"/>
      <c r="AC55" s="65" t="str">
        <f>C55</f>
        <v>860</v>
      </c>
      <c r="AD55" s="65" t="str">
        <f>D55</f>
        <v>MORI</v>
      </c>
      <c r="AE55" s="65" t="str">
        <f>E55</f>
        <v>TORAO</v>
      </c>
      <c r="AF55" s="65" t="str">
        <f>F55</f>
        <v>M</v>
      </c>
      <c r="AG55" s="65" t="str">
        <f>G55</f>
        <v>15. BIR</v>
      </c>
      <c r="AH55" s="208">
        <f>H55</f>
        <v>22977</v>
      </c>
      <c r="AI55">
        <f>I55</f>
        <v>2</v>
      </c>
      <c r="AJ55" t="str">
        <f>J55</f>
        <v>EX</v>
      </c>
      <c r="AK55" s="209" t="str">
        <f>K55</f>
        <v>NSR</v>
      </c>
      <c r="AL55" s="65">
        <f>L55</f>
        <v>7</v>
      </c>
      <c r="AM55" s="66" t="str">
        <f>M55</f>
        <v>X</v>
      </c>
      <c r="AN55" s="65">
        <f>N55</f>
        <v>614</v>
      </c>
      <c r="AO55" s="65">
        <f>O55</f>
        <v>106</v>
      </c>
      <c r="AP55" s="67">
        <f>IF(AO55=" "," ",(AO55-2*$AI55))</f>
        <v>102</v>
      </c>
      <c r="AQ55" s="68"/>
      <c r="AR55" s="69"/>
      <c r="AS55" s="72">
        <f>P55</f>
        <v>103</v>
      </c>
      <c r="AT55" s="67">
        <f>IF(AS55=" "," ",(AS55-2*$AI55))</f>
        <v>99</v>
      </c>
      <c r="AU55" s="65"/>
      <c r="AV55" s="67"/>
      <c r="AW55" s="72">
        <f>Q55</f>
        <v>108</v>
      </c>
      <c r="AX55" s="67">
        <f>IF(AW55=" "," ",(AW55-2*$AI55))</f>
        <v>104</v>
      </c>
      <c r="AY55" s="67"/>
      <c r="AZ55" s="65"/>
      <c r="BA55" s="67">
        <f>R55</f>
        <v>108</v>
      </c>
      <c r="BB55" s="67">
        <f>IF(BA55=" "," ",(BA55-2*$AI55))</f>
        <v>104</v>
      </c>
      <c r="BC55" s="67"/>
      <c r="BD55" s="67"/>
      <c r="BE55" s="71">
        <f>S55</f>
        <v>102</v>
      </c>
      <c r="BF55" s="67">
        <f>IF(BE55=" "," ",(BE55-2*$AI55))</f>
        <v>98</v>
      </c>
      <c r="BG55" s="67"/>
      <c r="BH55" s="67"/>
      <c r="BI55" s="72">
        <f>T55</f>
        <v>94</v>
      </c>
      <c r="BJ55" s="67">
        <f>IF(BI55=" "," ",(BI55-2*$AI55))</f>
        <v>90</v>
      </c>
      <c r="BK55" s="68">
        <v>10</v>
      </c>
      <c r="BL55" s="69" t="s">
        <v>61</v>
      </c>
      <c r="BM55" s="72">
        <f>U55</f>
        <v>101</v>
      </c>
      <c r="BN55" s="67">
        <f>IF(BM55=" "," ",(BM55-2*$AI55))</f>
        <v>97</v>
      </c>
      <c r="BO55" s="67"/>
      <c r="BP55" s="67"/>
      <c r="BQ55" s="67" t="b">
        <f>V55</f>
        <v>0</v>
      </c>
      <c r="BR55" s="67">
        <f>IF(BQ55=" "," ",(BQ55-2*$AI55))</f>
        <v>-4</v>
      </c>
      <c r="BS55" s="67"/>
      <c r="BT55" s="67"/>
      <c r="BU55" s="67" t="b">
        <f>W55</f>
        <v>0</v>
      </c>
      <c r="BV55" s="67">
        <f>IF(BU55=" "," ",(BU55-2*$AI55))</f>
        <v>-4</v>
      </c>
      <c r="BW55" s="67"/>
      <c r="BX55" s="67"/>
      <c r="BY55" s="67" t="b">
        <f>X55</f>
        <v>0</v>
      </c>
      <c r="BZ55" s="67">
        <f>IF(BY55=" "," ",(BY55-2*$AI55))</f>
        <v>-4</v>
      </c>
      <c r="CA55" s="67"/>
      <c r="CB55" s="67"/>
      <c r="CC55" s="209" t="str">
        <f>IF(AK55="Senior",AK55,"...")</f>
        <v>...</v>
      </c>
      <c r="CD55" s="65">
        <f>L55</f>
        <v>7</v>
      </c>
      <c r="CE55" s="66" t="str">
        <f>M55</f>
        <v>X</v>
      </c>
      <c r="CF55" s="73">
        <f>AQ55*AO$4+AU55*AS$4+AY55*AW$4+BC55*BA$4+BG55*BE$4+BK55*BI$4+BO55*BM$4+BS55*BQ$4+BW55*BU$4+CA55*BY$4</f>
        <v>10</v>
      </c>
      <c r="CG55" s="156"/>
      <c r="CH55" s="1"/>
      <c r="DA55" s="19"/>
      <c r="DB55" s="19"/>
      <c r="DC55" s="67" t="s">
        <v>119</v>
      </c>
      <c r="DD55" s="67" t="s">
        <v>253</v>
      </c>
      <c r="DE55" s="67" t="s">
        <v>254</v>
      </c>
      <c r="DF55" s="67" t="s">
        <v>65</v>
      </c>
      <c r="DG55" s="67" t="s">
        <v>206</v>
      </c>
      <c r="DH55" s="75">
        <v>32498</v>
      </c>
      <c r="DI55" s="67">
        <v>7</v>
      </c>
      <c r="DJ55" s="67" t="s">
        <v>84</v>
      </c>
      <c r="DK55" s="76" t="s">
        <v>69</v>
      </c>
      <c r="DL55" s="67">
        <v>5</v>
      </c>
      <c r="DM55" s="77" t="s">
        <v>70</v>
      </c>
      <c r="DN55" s="67" t="e">
        <v>#NUM!</v>
      </c>
      <c r="DO55" s="67">
        <v>114</v>
      </c>
      <c r="DP55" s="67">
        <v>100</v>
      </c>
      <c r="DQ55" s="68"/>
      <c r="DR55" s="67"/>
      <c r="DS55" s="72" t="s">
        <v>79</v>
      </c>
      <c r="DT55" s="67" t="s">
        <v>79</v>
      </c>
      <c r="DU55" s="68"/>
      <c r="DV55" s="67"/>
      <c r="DW55" s="72">
        <v>125</v>
      </c>
      <c r="DX55" s="67">
        <v>111</v>
      </c>
      <c r="DY55" s="68"/>
      <c r="DZ55" s="69"/>
      <c r="EA55" s="67">
        <v>105</v>
      </c>
      <c r="EB55" s="67">
        <v>91</v>
      </c>
      <c r="EC55" s="67"/>
      <c r="ED55" s="67"/>
      <c r="EE55" s="71">
        <v>113</v>
      </c>
      <c r="EF55" s="67">
        <v>99</v>
      </c>
      <c r="EG55" s="67"/>
      <c r="EH55" s="67"/>
      <c r="EI55" s="72">
        <v>116</v>
      </c>
      <c r="EJ55" s="67">
        <v>102</v>
      </c>
      <c r="EK55" s="67"/>
      <c r="EL55" s="67"/>
      <c r="EM55" s="72" t="s">
        <v>79</v>
      </c>
      <c r="EN55" s="67" t="s">
        <v>79</v>
      </c>
      <c r="EO55" s="67"/>
      <c r="EP55" s="67"/>
      <c r="EQ55" s="67" t="b">
        <v>0</v>
      </c>
      <c r="ER55" s="67">
        <v>-14</v>
      </c>
      <c r="ES55" s="67"/>
      <c r="ET55" s="67"/>
      <c r="EU55" s="67" t="b">
        <v>0</v>
      </c>
      <c r="EV55" s="67">
        <v>-14</v>
      </c>
      <c r="EW55" s="67"/>
      <c r="EX55" s="67"/>
      <c r="EY55" s="67" t="b">
        <v>0</v>
      </c>
      <c r="EZ55" s="67">
        <v>-14</v>
      </c>
      <c r="FA55" s="68"/>
      <c r="FB55" s="69"/>
      <c r="FC55" s="76" t="s">
        <v>73</v>
      </c>
      <c r="FD55" s="67">
        <v>5</v>
      </c>
      <c r="FE55" s="77" t="s">
        <v>70</v>
      </c>
      <c r="FF55" s="68">
        <v>0</v>
      </c>
      <c r="FG55" s="83"/>
      <c r="FH55" s="65" t="str">
        <f t="shared" si="12"/>
        <v>NSR</v>
      </c>
      <c r="FI55" s="65" t="str">
        <f t="shared" si="21"/>
        <v>M</v>
      </c>
      <c r="FJ55" s="65" t="str">
        <f t="shared" si="20"/>
        <v>03. IBI</v>
      </c>
      <c r="FK55" s="65">
        <f t="shared" si="14"/>
        <v>0</v>
      </c>
      <c r="FL55" s="79">
        <f t="shared" si="18"/>
        <v>0.75</v>
      </c>
      <c r="FM55" t="str">
        <f t="shared" si="17"/>
        <v>...</v>
      </c>
      <c r="FN55" t="str">
        <f t="shared" si="10"/>
        <v>...</v>
      </c>
      <c r="FO55" t="str">
        <f t="shared" si="19"/>
        <v>03. IBI</v>
      </c>
    </row>
    <row r="56" spans="1:171" ht="13.8" hidden="1" x14ac:dyDescent="0.25">
      <c r="A56" t="s">
        <v>1152</v>
      </c>
      <c r="B56" s="201" t="s">
        <v>261</v>
      </c>
      <c r="C56" s="80" t="str">
        <f>IF($B56:$B56&gt;0,VLOOKUP($B56,'[1]PorEquipeHC 20aa_ddmmaaaa'!$EC$5:'[1]PorEquipeHC 20aa_ddmmaaaa'!$GS$1003,1,FALSE))</f>
        <v>929</v>
      </c>
      <c r="D56" s="209" t="str">
        <f>IF($B56:$B56&gt;0,VLOOKUP($B56,'[1]PorEquipeHC 20aa_ddmmaaaa'!$EC$5:'[1]PorEquipeHC 20aa_ddmmaaaa'!$GS$1003,2,FALSE))</f>
        <v>MATSUMOTO</v>
      </c>
      <c r="E56" s="209" t="str">
        <f>IF($B56:$B56&gt;0,VLOOKUP($B56,'[1]PorEquipeHC 20aa_ddmmaaaa'!$EC$5:'[1]PorEquipeHC 20aa_ddmmaaaa'!$GS$1003,3,FALSE))</f>
        <v>ALESSANDRA A.</v>
      </c>
      <c r="F56" s="66" t="str">
        <f>IF($B56:$B56&gt;0,VLOOKUP($B56,'[1]PorEquipeHC 20aa_ddmmaaaa'!$EC$5:'[1]PorEquipeHC 20aa_ddmmaaaa'!$GS$1003,4,FALSE))</f>
        <v>F</v>
      </c>
      <c r="G56" s="65" t="str">
        <f>IF($B56:$B56&gt;0,VLOOKUP($B56,'[1]PorEquipeHC 20aa_ddmmaaaa'!$EC$5:'[1]PorEquipeHC 20aa_ddmmaaaa'!$GS$1003,5,FALSE))</f>
        <v>11. NCC</v>
      </c>
      <c r="H56" s="210">
        <f>IF($B56:$B56&gt;0,VLOOKUP($B56,'[1]PorEquipeHC 20aa_ddmmaaaa'!$EC$5:'[1]PorEquipeHC 20aa_ddmmaaaa'!$GS$1003,6,FALSE))</f>
        <v>26932</v>
      </c>
      <c r="I56" s="80">
        <f>IF($B56:$B56&gt;0,VLOOKUP($B56,'[1]PorEquipeHC 20aa_ddmmaaaa'!$EC$5:'[1]PorEquipeHC 20aa_ddmmaaaa'!$GS$1003,7,FALSE))</f>
        <v>3</v>
      </c>
      <c r="J56" s="209" t="str">
        <f>IF($B56:$B56&gt;0,VLOOKUP($B56,'[1]PorEquipeHC 20aa_ddmmaaaa'!$EC$5:'[1]PorEquipeHC 20aa_ddmmaaaa'!$GS$1003,8,FALSE))</f>
        <v>EX</v>
      </c>
      <c r="K56" s="209" t="str">
        <f>IF($B56:$B56&gt;0,VLOOKUP($B56,'[1]PorEquipeHC 20aa_ddmmaaaa'!$EC$5:'[1]PorEquipeHC 20aa_ddmmaaaa'!$GS$1003,9,FALSE))</f>
        <v>NSR</v>
      </c>
      <c r="L56" s="80">
        <f>IF($B56:$B56&gt;0,VLOOKUP($B56,'[1]PorEquipeHC 20aa_ddmmaaaa'!$EC$5:'[1]PorEquipeHC 20aa_ddmmaaaa'!$GS$1003,45,FALSE))</f>
        <v>7</v>
      </c>
      <c r="M56" s="65" t="str">
        <f>IF($B56:$B56&gt;0,VLOOKUP($B56,'[1]PorEquipeHC 20aa_ddmmaaaa'!$EC$5:'[1]PorEquipeHC 20aa_ddmmaaaa'!$GS$1003,46,FALSE))</f>
        <v>X</v>
      </c>
      <c r="N56" s="80">
        <f>IF($B56:$B56&gt;0,VLOOKUP($B56,'[1]PorEquipeHC 20aa_ddmmaaaa'!$EC$5:'[1]PorEquipeHC 20aa_ddmmaaaa'!$GS$1003,64,FALSE))</f>
        <v>645</v>
      </c>
      <c r="O56" s="211">
        <f>IF($B56:$B56&gt;0,VLOOKUP($B56,'[1]PorEquipeHC 20aa_ddmmaaaa'!$EC$5:'[1]PorEquipeHC 20aa_ddmmaaaa'!$GS$1003,10,FALSE))</f>
        <v>104</v>
      </c>
      <c r="P56" s="211">
        <f>IF($B56:$B56&gt;0,VLOOKUP($B56,'[1]PorEquipeHC 20aa_ddmmaaaa'!$EC$5:'[1]PorEquipeHC 20aa_ddmmaaaa'!$GS$1003,11,FALSE))</f>
        <v>117</v>
      </c>
      <c r="Q56" s="211">
        <f>IF($B56:$B56&gt;0,VLOOKUP($B56,'[1]PorEquipeHC 20aa_ddmmaaaa'!$EC$5:'[1]PorEquipeHC 20aa_ddmmaaaa'!$GS$1003,12,FALSE))</f>
        <v>114</v>
      </c>
      <c r="R56" s="211">
        <f>IF($B56:$B56&gt;0,VLOOKUP($B56,'[1]PorEquipeHC 20aa_ddmmaaaa'!$EC$5:'[1]PorEquipeHC 20aa_ddmmaaaa'!$GS$1003,13,FALSE))</f>
        <v>104</v>
      </c>
      <c r="S56" s="211">
        <f>IF($B56:$B56&gt;0,VLOOKUP($B56,'[1]PorEquipeHC 20aa_ddmmaaaa'!$EC$5:'[1]PorEquipeHC 20aa_ddmmaaaa'!$GS$1003,14,FALSE))</f>
        <v>105</v>
      </c>
      <c r="T56" s="211">
        <f>IF($B56:$B56&gt;0,VLOOKUP($B56,'[1]PorEquipeHC 20aa_ddmmaaaa'!$EC$5:'[1]PorEquipeHC 20aa_ddmmaaaa'!$GS$1003,15,FALSE))</f>
        <v>115</v>
      </c>
      <c r="U56" s="211">
        <f>IF($B56:$B56&gt;0,VLOOKUP($B56,'[1]PorEquipeHC 20aa_ddmmaaaa'!$EC$5:'[1]PorEquipeHC 20aa_ddmmaaaa'!$GS$1003,16,FALSE))</f>
        <v>103</v>
      </c>
      <c r="V56" s="211" t="b">
        <f>IF($B56:$B56&gt;0,VLOOKUP($B56,'[1]PorEquipeHC 20aa_ddmmaaaa'!$EC$5:'[1]PorEquipeHC 20aa_ddmmaaaa'!$GS$1003,17,FALSE))</f>
        <v>0</v>
      </c>
      <c r="W56" s="211" t="b">
        <f>IF($B56:$B56&gt;0,VLOOKUP($B56,'[1]PorEquipeHC 20aa_ddmmaaaa'!$EC$5:'[1]PorEquipeHC 20aa_ddmmaaaa'!$GS$1003,18,FALSE))</f>
        <v>0</v>
      </c>
      <c r="X56" s="211" t="b">
        <f>IF($B56:$B56&gt;0,VLOOKUP($B56,'[1]PorEquipeHC 20aa_ddmmaaaa'!$EC$5:'[1]PorEquipeHC 20aa_ddmmaaaa'!$GS$1003,19,FALSE))</f>
        <v>0</v>
      </c>
      <c r="Y56" s="207"/>
      <c r="Z56" s="207"/>
      <c r="AA56" s="154"/>
      <c r="AB56" s="154"/>
      <c r="AC56" s="65" t="str">
        <f>C56</f>
        <v>929</v>
      </c>
      <c r="AD56" s="65" t="str">
        <f>D56</f>
        <v>MATSUMOTO</v>
      </c>
      <c r="AE56" s="65" t="str">
        <f>E56</f>
        <v>ALESSANDRA A.</v>
      </c>
      <c r="AF56" s="65" t="str">
        <f>F56</f>
        <v>F</v>
      </c>
      <c r="AG56" s="65" t="str">
        <f>G56</f>
        <v>11. NCC</v>
      </c>
      <c r="AH56" s="208">
        <f>H56</f>
        <v>26932</v>
      </c>
      <c r="AI56">
        <f>I56</f>
        <v>3</v>
      </c>
      <c r="AJ56" t="str">
        <f>J56</f>
        <v>EX</v>
      </c>
      <c r="AK56" s="209" t="str">
        <f>K56</f>
        <v>NSR</v>
      </c>
      <c r="AL56" s="65">
        <f>L56</f>
        <v>7</v>
      </c>
      <c r="AM56" s="66" t="str">
        <f>M56</f>
        <v>X</v>
      </c>
      <c r="AN56" s="65">
        <f>N56</f>
        <v>645</v>
      </c>
      <c r="AO56" s="65">
        <f>O56</f>
        <v>104</v>
      </c>
      <c r="AP56" s="67">
        <f>IF(AO56=" "," ",(AO56-2*$AI56))</f>
        <v>98</v>
      </c>
      <c r="AQ56" s="68"/>
      <c r="AR56" s="69"/>
      <c r="AS56" s="72">
        <f>P56</f>
        <v>117</v>
      </c>
      <c r="AT56" s="67">
        <f>IF(AS56=" "," ",(AS56-2*$AI56))</f>
        <v>111</v>
      </c>
      <c r="AU56" s="65"/>
      <c r="AV56" s="67"/>
      <c r="AW56" s="72">
        <f>Q56</f>
        <v>114</v>
      </c>
      <c r="AX56" s="67">
        <f>IF(AW56=" "," ",(AW56-2*$AI56))</f>
        <v>108</v>
      </c>
      <c r="AY56" s="67"/>
      <c r="AZ56" s="65"/>
      <c r="BA56" s="67">
        <f>R56</f>
        <v>104</v>
      </c>
      <c r="BB56" s="67">
        <f>IF(BA56=" "," ",(BA56-2*$AI56))</f>
        <v>98</v>
      </c>
      <c r="BC56" s="67"/>
      <c r="BD56" s="67"/>
      <c r="BE56" s="71">
        <f>S56</f>
        <v>105</v>
      </c>
      <c r="BF56" s="67">
        <f>IF(BE56=" "," ",(BE56-2*$AI56))</f>
        <v>99</v>
      </c>
      <c r="BG56" s="67"/>
      <c r="BH56" s="67"/>
      <c r="BI56" s="72">
        <f>T56</f>
        <v>115</v>
      </c>
      <c r="BJ56" s="67">
        <f>IF(BI56=" "," ",(BI56-2*$AI56))</f>
        <v>109</v>
      </c>
      <c r="BK56" s="67"/>
      <c r="BL56" s="67"/>
      <c r="BM56" s="72">
        <f>U56</f>
        <v>103</v>
      </c>
      <c r="BN56" s="67">
        <f>IF(BM56=" "," ",(BM56-2*$AI56))</f>
        <v>97</v>
      </c>
      <c r="BO56" s="67"/>
      <c r="BP56" s="67"/>
      <c r="BQ56" s="67" t="b">
        <f>V56</f>
        <v>0</v>
      </c>
      <c r="BR56" s="67">
        <f>IF(BQ56=" "," ",(BQ56-2*$AI56))</f>
        <v>-6</v>
      </c>
      <c r="BS56" s="67"/>
      <c r="BT56" s="67"/>
      <c r="BU56" s="67" t="b">
        <f>W56</f>
        <v>0</v>
      </c>
      <c r="BV56" s="67">
        <f>IF(BU56=" "," ",(BU56-2*$AI56))</f>
        <v>-6</v>
      </c>
      <c r="BW56" s="67"/>
      <c r="BX56" s="67"/>
      <c r="BY56" s="67" t="b">
        <f>X56</f>
        <v>0</v>
      </c>
      <c r="BZ56" s="67">
        <f>IF(BY56=" "," ",(BY56-2*$AI56))</f>
        <v>-6</v>
      </c>
      <c r="CA56" s="67"/>
      <c r="CB56" s="67"/>
      <c r="CC56" s="209" t="str">
        <f>IF(AK56="Senior",AK56,"...")</f>
        <v>...</v>
      </c>
      <c r="CD56" s="65">
        <f>L56</f>
        <v>7</v>
      </c>
      <c r="CE56" s="66" t="str">
        <f>M56</f>
        <v>X</v>
      </c>
      <c r="CF56" s="73">
        <f>AQ56*AO$4+AU56*AS$4+AY56*AW$4+BC56*BA$4+BG56*BE$4+BK56*BI$4+BO56*BM$4+BS56*BQ$4+BW56*BU$4+CA56*BY$4</f>
        <v>0</v>
      </c>
      <c r="CG56" s="156"/>
      <c r="CH56" s="1"/>
      <c r="DA56" s="19"/>
      <c r="DB56" s="19"/>
      <c r="DC56" s="67" t="s">
        <v>242</v>
      </c>
      <c r="DD56" s="67" t="s">
        <v>255</v>
      </c>
      <c r="DE56" s="67" t="s">
        <v>256</v>
      </c>
      <c r="DF56" s="67" t="s">
        <v>83</v>
      </c>
      <c r="DG56" s="67" t="s">
        <v>206</v>
      </c>
      <c r="DH56" s="75">
        <v>14507</v>
      </c>
      <c r="DI56" s="67">
        <v>8</v>
      </c>
      <c r="DJ56" s="67" t="s">
        <v>84</v>
      </c>
      <c r="DK56" s="76" t="s">
        <v>85</v>
      </c>
      <c r="DL56" s="67">
        <v>6</v>
      </c>
      <c r="DM56" s="77" t="s">
        <v>70</v>
      </c>
      <c r="DN56" s="67">
        <v>698</v>
      </c>
      <c r="DO56" s="67">
        <v>115</v>
      </c>
      <c r="DP56" s="67">
        <v>99</v>
      </c>
      <c r="DQ56" s="68"/>
      <c r="DR56" s="67"/>
      <c r="DS56" s="72">
        <v>118</v>
      </c>
      <c r="DT56" s="67">
        <v>102</v>
      </c>
      <c r="DU56" s="68"/>
      <c r="DV56" s="69"/>
      <c r="DW56" s="72">
        <v>117</v>
      </c>
      <c r="DX56" s="67">
        <v>101</v>
      </c>
      <c r="DY56" s="67"/>
      <c r="DZ56" s="67"/>
      <c r="EA56" s="67">
        <v>113</v>
      </c>
      <c r="EB56" s="67">
        <v>97</v>
      </c>
      <c r="EC56" s="67"/>
      <c r="ED56" s="67"/>
      <c r="EE56" s="71">
        <v>114</v>
      </c>
      <c r="EF56" s="67">
        <v>98</v>
      </c>
      <c r="EG56" s="68"/>
      <c r="EH56" s="69"/>
      <c r="EI56" s="72">
        <v>121</v>
      </c>
      <c r="EJ56" s="67">
        <v>105</v>
      </c>
      <c r="EK56" s="67"/>
      <c r="EL56" s="67"/>
      <c r="EM56" s="72" t="s">
        <v>79</v>
      </c>
      <c r="EN56" s="67" t="s">
        <v>79</v>
      </c>
      <c r="EO56" s="67"/>
      <c r="EP56" s="67"/>
      <c r="EQ56" s="67" t="b">
        <v>0</v>
      </c>
      <c r="ER56" s="67">
        <v>-16</v>
      </c>
      <c r="ES56" s="67"/>
      <c r="ET56" s="67"/>
      <c r="EU56" s="67" t="b">
        <v>0</v>
      </c>
      <c r="EV56" s="67">
        <v>-16</v>
      </c>
      <c r="EW56" s="67"/>
      <c r="EX56" s="67"/>
      <c r="EY56" s="67" t="b">
        <v>0</v>
      </c>
      <c r="EZ56" s="67">
        <v>-16</v>
      </c>
      <c r="FA56" s="67"/>
      <c r="FB56" s="67"/>
      <c r="FC56" s="76" t="s">
        <v>73</v>
      </c>
      <c r="FD56" s="67">
        <v>6</v>
      </c>
      <c r="FE56" s="77" t="s">
        <v>70</v>
      </c>
      <c r="FF56" s="68">
        <v>0</v>
      </c>
      <c r="FG56" s="83"/>
      <c r="FH56" s="65" t="str">
        <f t="shared" si="12"/>
        <v>MR</v>
      </c>
      <c r="FI56" s="65" t="str">
        <f t="shared" si="21"/>
        <v>F</v>
      </c>
      <c r="FJ56" s="65" t="str">
        <f t="shared" si="20"/>
        <v>03. IBI</v>
      </c>
      <c r="FK56" s="65">
        <f t="shared" si="14"/>
        <v>0</v>
      </c>
      <c r="FL56" s="79">
        <f t="shared" si="18"/>
        <v>0.75</v>
      </c>
      <c r="FM56" t="str">
        <f t="shared" si="17"/>
        <v>...</v>
      </c>
      <c r="FN56" t="str">
        <f t="shared" si="10"/>
        <v>...</v>
      </c>
      <c r="FO56" t="str">
        <f t="shared" si="19"/>
        <v>03. IBI</v>
      </c>
    </row>
    <row r="57" spans="1:171" ht="13.8" hidden="1" x14ac:dyDescent="0.25">
      <c r="A57" t="s">
        <v>1152</v>
      </c>
      <c r="B57" s="201" t="s">
        <v>137</v>
      </c>
      <c r="C57" s="80" t="str">
        <f>IF($B57:$B57&gt;0,VLOOKUP($B57,'[1]PorEquipeHC 20aa_ddmmaaaa'!$EC$5:'[1]PorEquipeHC 20aa_ddmmaaaa'!$GS$1003,1,FALSE))</f>
        <v>472</v>
      </c>
      <c r="D57" s="209" t="str">
        <f>IF($B57:$B57&gt;0,VLOOKUP($B57,'[1]PorEquipeHC 20aa_ddmmaaaa'!$EC$5:'[1]PorEquipeHC 20aa_ddmmaaaa'!$GS$1003,2,FALSE))</f>
        <v>NAKANO</v>
      </c>
      <c r="E57" s="209" t="str">
        <f>IF($B57:$B57&gt;0,VLOOKUP($B57,'[1]PorEquipeHC 20aa_ddmmaaaa'!$EC$5:'[1]PorEquipeHC 20aa_ddmmaaaa'!$GS$1003,3,FALSE))</f>
        <v>MARIA LUCIA</v>
      </c>
      <c r="F57" s="66" t="str">
        <f>IF($B57:$B57&gt;0,VLOOKUP($B57,'[1]PorEquipeHC 20aa_ddmmaaaa'!$EC$5:'[1]PorEquipeHC 20aa_ddmmaaaa'!$GS$1003,4,FALSE))</f>
        <v>F</v>
      </c>
      <c r="G57" s="65" t="str">
        <f>IF($B57:$B57&gt;0,VLOOKUP($B57,'[1]PorEquipeHC 20aa_ddmmaaaa'!$EC$5:'[1]PorEquipeHC 20aa_ddmmaaaa'!$GS$1003,5,FALSE))</f>
        <v>11. NCC</v>
      </c>
      <c r="H57" s="210">
        <f>IF($B57:$B57&gt;0,VLOOKUP($B57,'[1]PorEquipeHC 20aa_ddmmaaaa'!$EC$5:'[1]PorEquipeHC 20aa_ddmmaaaa'!$GS$1003,6,FALSE))</f>
        <v>18638</v>
      </c>
      <c r="I57" s="80">
        <f>IF($B57:$B57&gt;0,VLOOKUP($B57,'[1]PorEquipeHC 20aa_ddmmaaaa'!$EC$5:'[1]PorEquipeHC 20aa_ddmmaaaa'!$GS$1003,7,FALSE))</f>
        <v>6</v>
      </c>
      <c r="J57" s="209" t="str">
        <f>IF($B57:$B57&gt;0,VLOOKUP($B57,'[1]PorEquipeHC 20aa_ddmmaaaa'!$EC$5:'[1]PorEquipeHC 20aa_ddmmaaaa'!$GS$1003,8,FALSE))</f>
        <v>A</v>
      </c>
      <c r="K57" s="209" t="str">
        <f>IF($B57:$B57&gt;0,VLOOKUP($B57,'[1]PorEquipeHC 20aa_ddmmaaaa'!$EC$5:'[1]PorEquipeHC 20aa_ddmmaaaa'!$GS$1003,9,FALSE))</f>
        <v>SR</v>
      </c>
      <c r="L57" s="80">
        <f>IF($B57:$B57&gt;0,VLOOKUP($B57,'[1]PorEquipeHC 20aa_ddmmaaaa'!$EC$5:'[1]PorEquipeHC 20aa_ddmmaaaa'!$GS$1003,45,FALSE))</f>
        <v>7</v>
      </c>
      <c r="M57" s="65" t="str">
        <f>IF($B57:$B57&gt;0,VLOOKUP($B57,'[1]PorEquipeHC 20aa_ddmmaaaa'!$EC$5:'[1]PorEquipeHC 20aa_ddmmaaaa'!$GS$1003,46,FALSE))</f>
        <v>X</v>
      </c>
      <c r="N57" s="80">
        <f>IF($B57:$B57&gt;0,VLOOKUP($B57,'[1]PorEquipeHC 20aa_ddmmaaaa'!$EC$5:'[1]PorEquipeHC 20aa_ddmmaaaa'!$GS$1003,64,FALSE))</f>
        <v>656</v>
      </c>
      <c r="O57" s="211">
        <f>IF($B57:$B57&gt;0,VLOOKUP($B57,'[1]PorEquipeHC 20aa_ddmmaaaa'!$EC$5:'[1]PorEquipeHC 20aa_ddmmaaaa'!$GS$1003,10,FALSE))</f>
        <v>116</v>
      </c>
      <c r="P57" s="211">
        <f>IF($B57:$B57&gt;0,VLOOKUP($B57,'[1]PorEquipeHC 20aa_ddmmaaaa'!$EC$5:'[1]PorEquipeHC 20aa_ddmmaaaa'!$GS$1003,11,FALSE))</f>
        <v>112</v>
      </c>
      <c r="Q57" s="211">
        <f>IF($B57:$B57&gt;0,VLOOKUP($B57,'[1]PorEquipeHC 20aa_ddmmaaaa'!$EC$5:'[1]PorEquipeHC 20aa_ddmmaaaa'!$GS$1003,12,FALSE))</f>
        <v>106</v>
      </c>
      <c r="R57" s="211">
        <f>IF($B57:$B57&gt;0,VLOOKUP($B57,'[1]PorEquipeHC 20aa_ddmmaaaa'!$EC$5:'[1]PorEquipeHC 20aa_ddmmaaaa'!$GS$1003,13,FALSE))</f>
        <v>104</v>
      </c>
      <c r="S57" s="211">
        <f>IF($B57:$B57&gt;0,VLOOKUP($B57,'[1]PorEquipeHC 20aa_ddmmaaaa'!$EC$5:'[1]PorEquipeHC 20aa_ddmmaaaa'!$GS$1003,14,FALSE))</f>
        <v>109</v>
      </c>
      <c r="T57" s="211">
        <f>IF($B57:$B57&gt;0,VLOOKUP($B57,'[1]PorEquipeHC 20aa_ddmmaaaa'!$EC$5:'[1]PorEquipeHC 20aa_ddmmaaaa'!$GS$1003,15,FALSE))</f>
        <v>118</v>
      </c>
      <c r="U57" s="211">
        <f>IF($B57:$B57&gt;0,VLOOKUP($B57,'[1]PorEquipeHC 20aa_ddmmaaaa'!$EC$5:'[1]PorEquipeHC 20aa_ddmmaaaa'!$GS$1003,16,FALSE))</f>
        <v>109</v>
      </c>
      <c r="V57" s="211" t="b">
        <f>IF($B57:$B57&gt;0,VLOOKUP($B57,'[1]PorEquipeHC 20aa_ddmmaaaa'!$EC$5:'[1]PorEquipeHC 20aa_ddmmaaaa'!$GS$1003,17,FALSE))</f>
        <v>0</v>
      </c>
      <c r="W57" s="211" t="b">
        <f>IF($B57:$B57&gt;0,VLOOKUP($B57,'[1]PorEquipeHC 20aa_ddmmaaaa'!$EC$5:'[1]PorEquipeHC 20aa_ddmmaaaa'!$GS$1003,18,FALSE))</f>
        <v>0</v>
      </c>
      <c r="X57" s="211" t="b">
        <f>IF($B57:$B57&gt;0,VLOOKUP($B57,'[1]PorEquipeHC 20aa_ddmmaaaa'!$EC$5:'[1]PorEquipeHC 20aa_ddmmaaaa'!$GS$1003,19,FALSE))</f>
        <v>0</v>
      </c>
      <c r="Y57" s="207"/>
      <c r="Z57" s="207"/>
      <c r="AA57" s="154"/>
      <c r="AB57" s="154"/>
      <c r="AC57" s="65" t="str">
        <f>C57</f>
        <v>472</v>
      </c>
      <c r="AD57" s="65" t="str">
        <f>D57</f>
        <v>NAKANO</v>
      </c>
      <c r="AE57" s="65" t="str">
        <f>E57</f>
        <v>MARIA LUCIA</v>
      </c>
      <c r="AF57" s="65" t="str">
        <f>F57</f>
        <v>F</v>
      </c>
      <c r="AG57" s="65" t="str">
        <f>G57</f>
        <v>11. NCC</v>
      </c>
      <c r="AH57" s="208">
        <f>H57</f>
        <v>18638</v>
      </c>
      <c r="AI57">
        <f>I57</f>
        <v>6</v>
      </c>
      <c r="AJ57" t="str">
        <f>J57</f>
        <v>A</v>
      </c>
      <c r="AK57" s="209" t="str">
        <f>K57</f>
        <v>SR</v>
      </c>
      <c r="AL57" s="65">
        <f>L57</f>
        <v>7</v>
      </c>
      <c r="AM57" s="66" t="str">
        <f>M57</f>
        <v>X</v>
      </c>
      <c r="AN57" s="65">
        <f>N57</f>
        <v>656</v>
      </c>
      <c r="AO57" s="65">
        <f>O57</f>
        <v>116</v>
      </c>
      <c r="AP57" s="67">
        <f>IF(AO57=" "," ",(AO57-2*$AI57))</f>
        <v>104</v>
      </c>
      <c r="AQ57" s="68"/>
      <c r="AR57" s="69"/>
      <c r="AS57" s="72">
        <f>P57</f>
        <v>112</v>
      </c>
      <c r="AT57" s="67">
        <f>IF(AS57=" "," ",(AS57-2*$AI57))</f>
        <v>100</v>
      </c>
      <c r="AU57" s="65"/>
      <c r="AV57" s="67"/>
      <c r="AW57" s="72">
        <f>Q57</f>
        <v>106</v>
      </c>
      <c r="AX57" s="67">
        <f>IF(AW57=" "," ",(AW57-2*$AI57))</f>
        <v>94</v>
      </c>
      <c r="AY57" s="73"/>
      <c r="AZ57" s="65"/>
      <c r="BA57" s="67">
        <f>R57</f>
        <v>104</v>
      </c>
      <c r="BB57" s="67">
        <f>IF(BA57=" "," ",(BA57-2*$AI57))</f>
        <v>92</v>
      </c>
      <c r="BC57" s="67"/>
      <c r="BD57" s="67"/>
      <c r="BE57" s="71">
        <f>S57</f>
        <v>109</v>
      </c>
      <c r="BF57" s="67">
        <f>IF(BE57=" "," ",(BE57-2*$AI57))</f>
        <v>97</v>
      </c>
      <c r="BG57" s="67"/>
      <c r="BH57" s="67"/>
      <c r="BI57" s="72">
        <f>T57</f>
        <v>118</v>
      </c>
      <c r="BJ57" s="67">
        <f>IF(BI57=" "," ",(BI57-2*$AI57))</f>
        <v>106</v>
      </c>
      <c r="BK57" s="67"/>
      <c r="BL57" s="67"/>
      <c r="BM57" s="72">
        <f>U57</f>
        <v>109</v>
      </c>
      <c r="BN57" s="67">
        <f>IF(BM57=" "," ",(BM57-2*$AI57))</f>
        <v>97</v>
      </c>
      <c r="BO57" s="67"/>
      <c r="BP57" s="67"/>
      <c r="BQ57" s="67" t="b">
        <f>V57</f>
        <v>0</v>
      </c>
      <c r="BR57" s="67">
        <f>IF(BQ57=" "," ",(BQ57-2*$AI57))</f>
        <v>-12</v>
      </c>
      <c r="BS57" s="67"/>
      <c r="BT57" s="67"/>
      <c r="BU57" s="67" t="b">
        <f>W57</f>
        <v>0</v>
      </c>
      <c r="BV57" s="67">
        <f>IF(BU57=" "," ",(BU57-2*$AI57))</f>
        <v>-12</v>
      </c>
      <c r="BW57" s="67"/>
      <c r="BX57" s="67"/>
      <c r="BY57" s="67" t="b">
        <f>X57</f>
        <v>0</v>
      </c>
      <c r="BZ57" s="67">
        <f>IF(BY57=" "," ",(BY57-2*$AI57))</f>
        <v>-12</v>
      </c>
      <c r="CA57" s="67"/>
      <c r="CB57" s="67"/>
      <c r="CC57" s="209" t="str">
        <f>IF(AK57="Senior",AK57,"...")</f>
        <v>...</v>
      </c>
      <c r="CD57" s="65">
        <f>L57</f>
        <v>7</v>
      </c>
      <c r="CE57" s="66" t="str">
        <f>M57</f>
        <v>X</v>
      </c>
      <c r="CF57" s="73">
        <f>AQ57*AO$4+AU57*AS$4+AY57*AW$4+BC57*BA$4+BG57*BE$4+BK57*BI$4+BO57*BM$4+BS57*BQ$4+BW57*BU$4+CA57*BY$4</f>
        <v>0</v>
      </c>
      <c r="CG57" s="156"/>
      <c r="CH57" s="1"/>
      <c r="DA57" s="19"/>
      <c r="DB57" s="19"/>
      <c r="DC57" s="67" t="s">
        <v>258</v>
      </c>
      <c r="DD57" s="67" t="s">
        <v>259</v>
      </c>
      <c r="DE57" s="67" t="s">
        <v>260</v>
      </c>
      <c r="DF57" s="67" t="s">
        <v>65</v>
      </c>
      <c r="DG57" s="67" t="s">
        <v>206</v>
      </c>
      <c r="DH57" s="75">
        <v>14656</v>
      </c>
      <c r="DI57" s="67">
        <v>8</v>
      </c>
      <c r="DJ57" s="67" t="s">
        <v>84</v>
      </c>
      <c r="DK57" s="76" t="s">
        <v>85</v>
      </c>
      <c r="DL57" s="67">
        <v>0</v>
      </c>
      <c r="DM57" s="77" t="s">
        <v>70</v>
      </c>
      <c r="DN57" s="67" t="e">
        <v>#NUM!</v>
      </c>
      <c r="DO57" s="67" t="s">
        <v>79</v>
      </c>
      <c r="DP57" s="67" t="s">
        <v>79</v>
      </c>
      <c r="DQ57" s="68"/>
      <c r="DR57" s="67"/>
      <c r="DS57" s="72" t="s">
        <v>79</v>
      </c>
      <c r="DT57" s="67" t="s">
        <v>79</v>
      </c>
      <c r="DU57" s="68"/>
      <c r="DV57" s="67"/>
      <c r="DW57" s="72" t="s">
        <v>79</v>
      </c>
      <c r="DX57" s="67" t="s">
        <v>79</v>
      </c>
      <c r="DY57" s="67"/>
      <c r="DZ57" s="67"/>
      <c r="EA57" s="67" t="s">
        <v>79</v>
      </c>
      <c r="EB57" s="67" t="s">
        <v>79</v>
      </c>
      <c r="EC57" s="67"/>
      <c r="ED57" s="67"/>
      <c r="EE57" s="71" t="s">
        <v>79</v>
      </c>
      <c r="EF57" s="67" t="s">
        <v>79</v>
      </c>
      <c r="EG57" s="67"/>
      <c r="EH57" s="67"/>
      <c r="EI57" s="72" t="s">
        <v>79</v>
      </c>
      <c r="EJ57" s="67" t="s">
        <v>79</v>
      </c>
      <c r="EK57" s="67"/>
      <c r="EL57" s="67"/>
      <c r="EM57" s="72" t="s">
        <v>79</v>
      </c>
      <c r="EN57" s="67" t="s">
        <v>79</v>
      </c>
      <c r="EO57" s="67"/>
      <c r="EP57" s="67"/>
      <c r="EQ57" s="67" t="b">
        <v>0</v>
      </c>
      <c r="ER57" s="67">
        <v>-16</v>
      </c>
      <c r="ES57" s="67"/>
      <c r="ET57" s="67"/>
      <c r="EU57" s="67" t="b">
        <v>0</v>
      </c>
      <c r="EV57" s="67">
        <v>-16</v>
      </c>
      <c r="EW57" s="67"/>
      <c r="EX57" s="67"/>
      <c r="EY57" s="67" t="b">
        <v>0</v>
      </c>
      <c r="EZ57" s="67">
        <v>-16</v>
      </c>
      <c r="FA57" s="67"/>
      <c r="FB57" s="67"/>
      <c r="FC57" s="76" t="s">
        <v>73</v>
      </c>
      <c r="FD57" s="67">
        <v>0</v>
      </c>
      <c r="FE57" s="77" t="s">
        <v>70</v>
      </c>
      <c r="FF57" s="68">
        <v>0</v>
      </c>
      <c r="FG57" s="83"/>
      <c r="FH57" s="65" t="str">
        <f t="shared" si="12"/>
        <v>MR</v>
      </c>
      <c r="FI57" s="65" t="str">
        <f t="shared" si="21"/>
        <v>M</v>
      </c>
      <c r="FJ57" s="65" t="str">
        <f t="shared" si="20"/>
        <v>03. IBI</v>
      </c>
      <c r="FK57" s="65">
        <f t="shared" si="14"/>
        <v>0</v>
      </c>
      <c r="FL57" s="79">
        <f t="shared" si="18"/>
        <v>0.75</v>
      </c>
      <c r="FM57" t="str">
        <f t="shared" si="17"/>
        <v>...</v>
      </c>
      <c r="FN57" t="str">
        <f t="shared" si="10"/>
        <v>...</v>
      </c>
      <c r="FO57" t="str">
        <f t="shared" si="19"/>
        <v>03. IBI</v>
      </c>
    </row>
    <row r="58" spans="1:171" ht="13.8" hidden="1" x14ac:dyDescent="0.25">
      <c r="A58" t="s">
        <v>1152</v>
      </c>
      <c r="B58" s="201" t="s">
        <v>126</v>
      </c>
      <c r="C58" s="80" t="str">
        <f>IF($B58:$B58&gt;0,VLOOKUP($B58,'[1]PorEquipeHC 20aa_ddmmaaaa'!$EC$5:'[1]PorEquipeHC 20aa_ddmmaaaa'!$GS$1003,1,FALSE))</f>
        <v>856</v>
      </c>
      <c r="D58" s="209" t="str">
        <f>IF($B58:$B58&gt;0,VLOOKUP($B58,'[1]PorEquipeHC 20aa_ddmmaaaa'!$EC$5:'[1]PorEquipeHC 20aa_ddmmaaaa'!$GS$1003,2,FALSE))</f>
        <v>YAMANO</v>
      </c>
      <c r="E58" s="209" t="str">
        <f>IF($B58:$B58&gt;0,VLOOKUP($B58,'[1]PorEquipeHC 20aa_ddmmaaaa'!$EC$5:'[1]PorEquipeHC 20aa_ddmmaaaa'!$GS$1003,3,FALSE))</f>
        <v>ISABEL TIYOKO</v>
      </c>
      <c r="F58" s="66" t="str">
        <f>IF($B58:$B58&gt;0,VLOOKUP($B58,'[1]PorEquipeHC 20aa_ddmmaaaa'!$EC$5:'[1]PorEquipeHC 20aa_ddmmaaaa'!$GS$1003,4,FALSE))</f>
        <v>F</v>
      </c>
      <c r="G58" s="65" t="str">
        <f>IF($B58:$B58&gt;0,VLOOKUP($B58,'[1]PorEquipeHC 20aa_ddmmaaaa'!$EC$5:'[1]PorEquipeHC 20aa_ddmmaaaa'!$GS$1003,5,FALSE))</f>
        <v>03. IBI</v>
      </c>
      <c r="H58" s="210">
        <f>IF($B58:$B58&gt;0,VLOOKUP($B58,'[1]PorEquipeHC 20aa_ddmmaaaa'!$EC$5:'[1]PorEquipeHC 20aa_ddmmaaaa'!$GS$1003,6,FALSE))</f>
        <v>18926</v>
      </c>
      <c r="I58" s="80">
        <f>IF($B58:$B58&gt;0,VLOOKUP($B58,'[1]PorEquipeHC 20aa_ddmmaaaa'!$EC$5:'[1]PorEquipeHC 20aa_ddmmaaaa'!$GS$1003,7,FALSE))</f>
        <v>9</v>
      </c>
      <c r="J58" s="209" t="str">
        <f>IF($B58:$B58&gt;0,VLOOKUP($B58,'[1]PorEquipeHC 20aa_ddmmaaaa'!$EC$5:'[1]PorEquipeHC 20aa_ddmmaaaa'!$GS$1003,8,FALSE))</f>
        <v>B</v>
      </c>
      <c r="K58" s="209" t="str">
        <f>IF($B58:$B58&gt;0,VLOOKUP($B58,'[1]PorEquipeHC 20aa_ddmmaaaa'!$EC$5:'[1]PorEquipeHC 20aa_ddmmaaaa'!$GS$1003,9,FALSE))</f>
        <v>SR</v>
      </c>
      <c r="L58" s="80">
        <f>IF($B58:$B58&gt;0,VLOOKUP($B58,'[1]PorEquipeHC 20aa_ddmmaaaa'!$EC$5:'[1]PorEquipeHC 20aa_ddmmaaaa'!$GS$1003,45,FALSE))</f>
        <v>5</v>
      </c>
      <c r="M58" s="65" t="str">
        <f>IF($B58:$B58&gt;0,VLOOKUP($B58,'[1]PorEquipeHC 20aa_ddmmaaaa'!$EC$5:'[1]PorEquipeHC 20aa_ddmmaaaa'!$GS$1003,46,FALSE))</f>
        <v>X</v>
      </c>
      <c r="N58" s="80" t="e">
        <f>IF($B58:$B58&gt;0,VLOOKUP($B58,'[1]PorEquipeHC 20aa_ddmmaaaa'!$EC$5:'[1]PorEquipeHC 20aa_ddmmaaaa'!$GS$1003,64,FALSE))</f>
        <v>#NUM!</v>
      </c>
      <c r="O58" s="211" t="str">
        <f>IF($B58:$B58&gt;0,VLOOKUP($B58,'[1]PorEquipeHC 20aa_ddmmaaaa'!$EC$5:'[1]PorEquipeHC 20aa_ddmmaaaa'!$GS$1003,10,FALSE))</f>
        <v xml:space="preserve"> </v>
      </c>
      <c r="P58" s="211" t="str">
        <f>IF($B58:$B58&gt;0,VLOOKUP($B58,'[1]PorEquipeHC 20aa_ddmmaaaa'!$EC$5:'[1]PorEquipeHC 20aa_ddmmaaaa'!$GS$1003,11,FALSE))</f>
        <v xml:space="preserve"> </v>
      </c>
      <c r="Q58" s="211">
        <f>IF($B58:$B58&gt;0,VLOOKUP($B58,'[1]PorEquipeHC 20aa_ddmmaaaa'!$EC$5:'[1]PorEquipeHC 20aa_ddmmaaaa'!$GS$1003,12,FALSE))</f>
        <v>111</v>
      </c>
      <c r="R58" s="211">
        <f>IF($B58:$B58&gt;0,VLOOKUP($B58,'[1]PorEquipeHC 20aa_ddmmaaaa'!$EC$5:'[1]PorEquipeHC 20aa_ddmmaaaa'!$GS$1003,13,FALSE))</f>
        <v>109</v>
      </c>
      <c r="S58" s="211">
        <f>IF($B58:$B58&gt;0,VLOOKUP($B58,'[1]PorEquipeHC 20aa_ddmmaaaa'!$EC$5:'[1]PorEquipeHC 20aa_ddmmaaaa'!$GS$1003,14,FALSE))</f>
        <v>124</v>
      </c>
      <c r="T58" s="211">
        <f>IF($B58:$B58&gt;0,VLOOKUP($B58,'[1]PorEquipeHC 20aa_ddmmaaaa'!$EC$5:'[1]PorEquipeHC 20aa_ddmmaaaa'!$GS$1003,15,FALSE))</f>
        <v>129</v>
      </c>
      <c r="U58" s="211">
        <f>IF($B58:$B58&gt;0,VLOOKUP($B58,'[1]PorEquipeHC 20aa_ddmmaaaa'!$EC$5:'[1]PorEquipeHC 20aa_ddmmaaaa'!$GS$1003,16,FALSE))</f>
        <v>115</v>
      </c>
      <c r="V58" s="211" t="b">
        <f>IF($B58:$B58&gt;0,VLOOKUP($B58,'[1]PorEquipeHC 20aa_ddmmaaaa'!$EC$5:'[1]PorEquipeHC 20aa_ddmmaaaa'!$GS$1003,17,FALSE))</f>
        <v>0</v>
      </c>
      <c r="W58" s="211" t="b">
        <f>IF($B58:$B58&gt;0,VLOOKUP($B58,'[1]PorEquipeHC 20aa_ddmmaaaa'!$EC$5:'[1]PorEquipeHC 20aa_ddmmaaaa'!$GS$1003,18,FALSE))</f>
        <v>0</v>
      </c>
      <c r="X58" s="211" t="b">
        <f>IF($B58:$B58&gt;0,VLOOKUP($B58,'[1]PorEquipeHC 20aa_ddmmaaaa'!$EC$5:'[1]PorEquipeHC 20aa_ddmmaaaa'!$GS$1003,19,FALSE))</f>
        <v>0</v>
      </c>
      <c r="Y58" s="207"/>
      <c r="Z58" s="207"/>
      <c r="AA58" s="154"/>
      <c r="AB58" s="154"/>
      <c r="AC58" s="65" t="str">
        <f>C58</f>
        <v>856</v>
      </c>
      <c r="AD58" s="65" t="str">
        <f>D58</f>
        <v>YAMANO</v>
      </c>
      <c r="AE58" s="65" t="str">
        <f>E58</f>
        <v>ISABEL TIYOKO</v>
      </c>
      <c r="AF58" s="65" t="str">
        <f>F58</f>
        <v>F</v>
      </c>
      <c r="AG58" s="65" t="str">
        <f>G58</f>
        <v>03. IBI</v>
      </c>
      <c r="AH58" s="208">
        <f>H58</f>
        <v>18926</v>
      </c>
      <c r="AI58">
        <f>I58</f>
        <v>9</v>
      </c>
      <c r="AJ58" t="str">
        <f>J58</f>
        <v>B</v>
      </c>
      <c r="AK58" s="209" t="str">
        <f>K58</f>
        <v>SR</v>
      </c>
      <c r="AL58" s="65">
        <f>L58</f>
        <v>5</v>
      </c>
      <c r="AM58" s="66" t="str">
        <f>M58</f>
        <v>X</v>
      </c>
      <c r="AN58" s="65" t="e">
        <f>N58</f>
        <v>#NUM!</v>
      </c>
      <c r="AO58" s="65" t="str">
        <f>O58</f>
        <v xml:space="preserve"> </v>
      </c>
      <c r="AP58" s="67" t="str">
        <f>IF(AO58=" "," ",(AO58-2*$AI58))</f>
        <v xml:space="preserve"> </v>
      </c>
      <c r="AQ58" s="68"/>
      <c r="AR58" s="69"/>
      <c r="AS58" s="72" t="str">
        <f>P58</f>
        <v xml:space="preserve"> </v>
      </c>
      <c r="AT58" s="67" t="str">
        <f>IF(AS58=" "," ",(AS58-2*$AI58))</f>
        <v xml:space="preserve"> </v>
      </c>
      <c r="AU58" s="65"/>
      <c r="AV58" s="67"/>
      <c r="AW58" s="72">
        <f>Q58</f>
        <v>111</v>
      </c>
      <c r="AX58" s="67">
        <f>IF(AW58=" "," ",(AW58-2*$AI58))</f>
        <v>93</v>
      </c>
      <c r="AY58" s="68">
        <v>0.75</v>
      </c>
      <c r="AZ58" s="69" t="s">
        <v>107</v>
      </c>
      <c r="BA58" s="67">
        <f>R58</f>
        <v>109</v>
      </c>
      <c r="BB58" s="67">
        <f>IF(BA58=" "," ",(BA58-2*$AI58))</f>
        <v>91</v>
      </c>
      <c r="BC58" s="67"/>
      <c r="BD58" s="67"/>
      <c r="BE58" s="71">
        <f>S58</f>
        <v>124</v>
      </c>
      <c r="BF58" s="67">
        <f>IF(BE58=" "," ",(BE58-2*$AI58))</f>
        <v>106</v>
      </c>
      <c r="BG58" s="67"/>
      <c r="BH58" s="67"/>
      <c r="BI58" s="72">
        <f>T58</f>
        <v>129</v>
      </c>
      <c r="BJ58" s="67">
        <f>IF(BI58=" "," ",(BI58-2*$AI58))</f>
        <v>111</v>
      </c>
      <c r="BK58" s="67"/>
      <c r="BL58" s="67"/>
      <c r="BM58" s="72">
        <f>U58</f>
        <v>115</v>
      </c>
      <c r="BN58" s="67">
        <f>IF(BM58=" "," ",(BM58-2*$AI58))</f>
        <v>97</v>
      </c>
      <c r="BO58" s="67"/>
      <c r="BP58" s="67"/>
      <c r="BQ58" s="67" t="b">
        <f>V58</f>
        <v>0</v>
      </c>
      <c r="BR58" s="67">
        <f>IF(BQ58=" "," ",(BQ58-2*$AI58))</f>
        <v>-18</v>
      </c>
      <c r="BS58" s="67"/>
      <c r="BT58" s="67"/>
      <c r="BU58" s="67" t="b">
        <f>W58</f>
        <v>0</v>
      </c>
      <c r="BV58" s="67">
        <f>IF(BU58=" "," ",(BU58-2*$AI58))</f>
        <v>-18</v>
      </c>
      <c r="BW58" s="67"/>
      <c r="BX58" s="67"/>
      <c r="BY58" s="67" t="b">
        <f>X58</f>
        <v>0</v>
      </c>
      <c r="BZ58" s="67">
        <f>IF(BY58=" "," ",(BY58-2*$AI58))</f>
        <v>-18</v>
      </c>
      <c r="CA58" s="67"/>
      <c r="CB58" s="67"/>
      <c r="CC58" s="209" t="str">
        <f>IF(AK58="Senior",AK58,"...")</f>
        <v>...</v>
      </c>
      <c r="CD58" s="65">
        <f>L58</f>
        <v>5</v>
      </c>
      <c r="CE58" s="66" t="str">
        <f>M58</f>
        <v>X</v>
      </c>
      <c r="CF58" s="73">
        <f>AQ58*AO$4+AU58*AS$4+AY58*AW$4+BC58*BA$4+BG58*BE$4+BK58*BI$4+BO58*BM$4+BS58*BQ$4+BW58*BU$4+CA58*BY$4</f>
        <v>0.75</v>
      </c>
      <c r="CG58" s="156"/>
      <c r="CH58" s="1"/>
      <c r="DA58" s="19"/>
      <c r="DB58" s="19"/>
      <c r="DC58" s="67" t="s">
        <v>262</v>
      </c>
      <c r="DD58" s="67" t="s">
        <v>263</v>
      </c>
      <c r="DE58" s="67" t="s">
        <v>264</v>
      </c>
      <c r="DF58" s="67" t="s">
        <v>65</v>
      </c>
      <c r="DG58" s="67" t="s">
        <v>206</v>
      </c>
      <c r="DH58" s="75">
        <v>14666</v>
      </c>
      <c r="DI58" s="67">
        <v>8</v>
      </c>
      <c r="DJ58" s="67" t="s">
        <v>84</v>
      </c>
      <c r="DK58" s="76" t="s">
        <v>85</v>
      </c>
      <c r="DL58" s="67">
        <v>0</v>
      </c>
      <c r="DM58" s="77" t="s">
        <v>70</v>
      </c>
      <c r="DN58" s="67" t="e">
        <v>#NUM!</v>
      </c>
      <c r="DO58" s="67" t="s">
        <v>79</v>
      </c>
      <c r="DP58" s="67" t="s">
        <v>79</v>
      </c>
      <c r="DQ58" s="68"/>
      <c r="DR58" s="67"/>
      <c r="DS58" s="72" t="s">
        <v>79</v>
      </c>
      <c r="DT58" s="67" t="s">
        <v>79</v>
      </c>
      <c r="DU58" s="68"/>
      <c r="DV58" s="69"/>
      <c r="DW58" s="72" t="s">
        <v>79</v>
      </c>
      <c r="DX58" s="67" t="s">
        <v>79</v>
      </c>
      <c r="DY58" s="67"/>
      <c r="DZ58" s="67"/>
      <c r="EA58" s="67" t="s">
        <v>79</v>
      </c>
      <c r="EB58" s="67" t="s">
        <v>79</v>
      </c>
      <c r="EC58" s="67"/>
      <c r="ED58" s="67"/>
      <c r="EE58" s="71" t="s">
        <v>79</v>
      </c>
      <c r="EF58" s="67" t="s">
        <v>79</v>
      </c>
      <c r="EG58" s="67"/>
      <c r="EH58" s="67"/>
      <c r="EI58" s="72" t="s">
        <v>79</v>
      </c>
      <c r="EJ58" s="67" t="s">
        <v>79</v>
      </c>
      <c r="EK58" s="68"/>
      <c r="EL58" s="69"/>
      <c r="EM58" s="72" t="s">
        <v>79</v>
      </c>
      <c r="EN58" s="67" t="s">
        <v>79</v>
      </c>
      <c r="EO58" s="67"/>
      <c r="EP58" s="67"/>
      <c r="EQ58" s="67" t="b">
        <v>0</v>
      </c>
      <c r="ER58" s="67">
        <v>-16</v>
      </c>
      <c r="ES58" s="67"/>
      <c r="ET58" s="67"/>
      <c r="EU58" s="67" t="b">
        <v>0</v>
      </c>
      <c r="EV58" s="67">
        <v>-16</v>
      </c>
      <c r="EW58" s="67"/>
      <c r="EX58" s="67"/>
      <c r="EY58" s="67" t="b">
        <v>0</v>
      </c>
      <c r="EZ58" s="67">
        <v>-16</v>
      </c>
      <c r="FA58" s="68"/>
      <c r="FB58" s="69"/>
      <c r="FC58" s="76" t="s">
        <v>73</v>
      </c>
      <c r="FD58" s="67">
        <v>0</v>
      </c>
      <c r="FE58" s="77" t="s">
        <v>70</v>
      </c>
      <c r="FF58" s="68">
        <v>0</v>
      </c>
      <c r="FG58" s="83"/>
      <c r="FH58" s="65" t="str">
        <f t="shared" si="12"/>
        <v>MR</v>
      </c>
      <c r="FI58" s="65" t="str">
        <f t="shared" si="21"/>
        <v>M</v>
      </c>
      <c r="FJ58" s="65" t="str">
        <f t="shared" si="20"/>
        <v>03. IBI</v>
      </c>
      <c r="FK58" s="65">
        <f t="shared" si="14"/>
        <v>0</v>
      </c>
      <c r="FL58" s="79">
        <f t="shared" si="18"/>
        <v>0.75</v>
      </c>
      <c r="FM58" t="str">
        <f t="shared" si="17"/>
        <v>...</v>
      </c>
      <c r="FN58" t="str">
        <f t="shared" si="10"/>
        <v>...</v>
      </c>
      <c r="FO58" t="str">
        <f t="shared" si="19"/>
        <v>03. IBI</v>
      </c>
    </row>
    <row r="59" spans="1:171" ht="13.8" hidden="1" x14ac:dyDescent="0.25">
      <c r="A59" t="s">
        <v>1152</v>
      </c>
      <c r="B59" s="65" t="s">
        <v>199</v>
      </c>
      <c r="C59" s="80" t="str">
        <f>IF($B59:$B59&gt;0,VLOOKUP($B59,'[1]PorEquipeHC 20aa_ddmmaaaa'!$EC$5:'[1]PorEquipeHC 20aa_ddmmaaaa'!$GS$1003,1,FALSE))</f>
        <v>814</v>
      </c>
      <c r="D59" s="209" t="str">
        <f>IF($B59:$B59&gt;0,VLOOKUP($B59,'[1]PorEquipeHC 20aa_ddmmaaaa'!$EC$5:'[1]PorEquipeHC 20aa_ddmmaaaa'!$GS$1003,2,FALSE))</f>
        <v>ABEMATSU</v>
      </c>
      <c r="E59" s="209" t="str">
        <f>IF($B59:$B59&gt;0,VLOOKUP($B59,'[1]PorEquipeHC 20aa_ddmmaaaa'!$EC$5:'[1]PorEquipeHC 20aa_ddmmaaaa'!$GS$1003,3,FALSE))</f>
        <v>EMILIA TERUKO</v>
      </c>
      <c r="F59" s="66" t="str">
        <f>IF($B59:$B59&gt;0,VLOOKUP($B59,'[1]PorEquipeHC 20aa_ddmmaaaa'!$EC$5:'[1]PorEquipeHC 20aa_ddmmaaaa'!$GS$1003,4,FALSE))</f>
        <v>F</v>
      </c>
      <c r="G59" s="65" t="str">
        <f>IF($B59:$B59&gt;0,VLOOKUP($B59,'[1]PorEquipeHC 20aa_ddmmaaaa'!$EC$5:'[1]PorEquipeHC 20aa_ddmmaaaa'!$GS$1003,5,FALSE))</f>
        <v>07. GSP</v>
      </c>
      <c r="H59" s="210">
        <f>IF($B59:$B59&gt;0,VLOOKUP($B59,'[1]PorEquipeHC 20aa_ddmmaaaa'!$EC$5:'[1]PorEquipeHC 20aa_ddmmaaaa'!$GS$1003,6,FALSE))</f>
        <v>18352</v>
      </c>
      <c r="I59" s="80">
        <f>IF($B59:$B59&gt;0,VLOOKUP($B59,'[1]PorEquipeHC 20aa_ddmmaaaa'!$EC$5:'[1]PorEquipeHC 20aa_ddmmaaaa'!$GS$1003,7,FALSE))</f>
        <v>12</v>
      </c>
      <c r="J59" s="209" t="str">
        <f>IF($B59:$B59&gt;0,VLOOKUP($B59,'[1]PorEquipeHC 20aa_ddmmaaaa'!$EC$5:'[1]PorEquipeHC 20aa_ddmmaaaa'!$GS$1003,8,FALSE))</f>
        <v>C</v>
      </c>
      <c r="K59" s="209" t="str">
        <f>IF($B59:$B59&gt;0,VLOOKUP($B59,'[1]PorEquipeHC 20aa_ddmmaaaa'!$EC$5:'[1]PorEquipeHC 20aa_ddmmaaaa'!$GS$1003,9,FALSE))</f>
        <v>SR</v>
      </c>
      <c r="L59" s="80">
        <f>IF($B59:$B59&gt;0,VLOOKUP($B59,'[1]PorEquipeHC 20aa_ddmmaaaa'!$EC$5:'[1]PorEquipeHC 20aa_ddmmaaaa'!$GS$1003,45,FALSE))</f>
        <v>7</v>
      </c>
      <c r="M59" s="65" t="str">
        <f>IF($B59:$B59&gt;0,VLOOKUP($B59,'[1]PorEquipeHC 20aa_ddmmaaaa'!$EC$5:'[1]PorEquipeHC 20aa_ddmmaaaa'!$GS$1003,46,FALSE))</f>
        <v>X</v>
      </c>
      <c r="N59" s="80">
        <f>IF($B59:$B59&gt;0,VLOOKUP($B59,'[1]PorEquipeHC 20aa_ddmmaaaa'!$EC$5:'[1]PorEquipeHC 20aa_ddmmaaaa'!$GS$1003,64,FALSE))</f>
        <v>764</v>
      </c>
      <c r="O59" s="211">
        <f>IF($B59:$B59&gt;0,VLOOKUP($B59,'[1]PorEquipeHC 20aa_ddmmaaaa'!$EC$5:'[1]PorEquipeHC 20aa_ddmmaaaa'!$GS$1003,10,FALSE))</f>
        <v>120</v>
      </c>
      <c r="P59" s="211">
        <f>IF($B59:$B59&gt;0,VLOOKUP($B59,'[1]PorEquipeHC 20aa_ddmmaaaa'!$EC$5:'[1]PorEquipeHC 20aa_ddmmaaaa'!$GS$1003,11,FALSE))</f>
        <v>132</v>
      </c>
      <c r="Q59" s="211">
        <f>IF($B59:$B59&gt;0,VLOOKUP($B59,'[1]PorEquipeHC 20aa_ddmmaaaa'!$EC$5:'[1]PorEquipeHC 20aa_ddmmaaaa'!$GS$1003,12,FALSE))</f>
        <v>139</v>
      </c>
      <c r="R59" s="211">
        <f>IF($B59:$B59&gt;0,VLOOKUP($B59,'[1]PorEquipeHC 20aa_ddmmaaaa'!$EC$5:'[1]PorEquipeHC 20aa_ddmmaaaa'!$GS$1003,13,FALSE))</f>
        <v>119</v>
      </c>
      <c r="S59" s="211">
        <f>IF($B59:$B59&gt;0,VLOOKUP($B59,'[1]PorEquipeHC 20aa_ddmmaaaa'!$EC$5:'[1]PorEquipeHC 20aa_ddmmaaaa'!$GS$1003,14,FALSE))</f>
        <v>138</v>
      </c>
      <c r="T59" s="211">
        <f>IF($B59:$B59&gt;0,VLOOKUP($B59,'[1]PorEquipeHC 20aa_ddmmaaaa'!$EC$5:'[1]PorEquipeHC 20aa_ddmmaaaa'!$GS$1003,15,FALSE))</f>
        <v>134</v>
      </c>
      <c r="U59" s="211">
        <f>IF($B59:$B59&gt;0,VLOOKUP($B59,'[1]PorEquipeHC 20aa_ddmmaaaa'!$EC$5:'[1]PorEquipeHC 20aa_ddmmaaaa'!$GS$1003,16,FALSE))</f>
        <v>121</v>
      </c>
      <c r="V59" s="211" t="b">
        <f>IF($B59:$B59&gt;0,VLOOKUP($B59,'[1]PorEquipeHC 20aa_ddmmaaaa'!$EC$5:'[1]PorEquipeHC 20aa_ddmmaaaa'!$GS$1003,17,FALSE))</f>
        <v>0</v>
      </c>
      <c r="W59" s="211" t="b">
        <f>IF($B59:$B59&gt;0,VLOOKUP($B59,'[1]PorEquipeHC 20aa_ddmmaaaa'!$EC$5:'[1]PorEquipeHC 20aa_ddmmaaaa'!$GS$1003,18,FALSE))</f>
        <v>0</v>
      </c>
      <c r="X59" s="211" t="b">
        <f>IF($B59:$B59&gt;0,VLOOKUP($B59,'[1]PorEquipeHC 20aa_ddmmaaaa'!$EC$5:'[1]PorEquipeHC 20aa_ddmmaaaa'!$GS$1003,19,FALSE))</f>
        <v>0</v>
      </c>
      <c r="Y59" s="207"/>
      <c r="Z59" s="207"/>
      <c r="AA59" s="154"/>
      <c r="AB59" s="154"/>
      <c r="AC59" s="65" t="str">
        <f>C59</f>
        <v>814</v>
      </c>
      <c r="AD59" s="65" t="str">
        <f>D59</f>
        <v>ABEMATSU</v>
      </c>
      <c r="AE59" s="65" t="str">
        <f>E59</f>
        <v>EMILIA TERUKO</v>
      </c>
      <c r="AF59" s="65" t="str">
        <f>F59</f>
        <v>F</v>
      </c>
      <c r="AG59" s="65" t="str">
        <f>G59</f>
        <v>07. GSP</v>
      </c>
      <c r="AH59" s="208">
        <f>H59</f>
        <v>18352</v>
      </c>
      <c r="AI59">
        <f>I59</f>
        <v>12</v>
      </c>
      <c r="AJ59" t="str">
        <f>J59</f>
        <v>C</v>
      </c>
      <c r="AK59" s="209" t="str">
        <f>K59</f>
        <v>SR</v>
      </c>
      <c r="AL59" s="65">
        <f>L59</f>
        <v>7</v>
      </c>
      <c r="AM59" s="66" t="str">
        <f>M59</f>
        <v>X</v>
      </c>
      <c r="AN59" s="65">
        <f>N59</f>
        <v>764</v>
      </c>
      <c r="AO59" s="65">
        <f>O59</f>
        <v>120</v>
      </c>
      <c r="AP59" s="67">
        <f>IF(AO59=" "," ",(AO59-2*$AI59))</f>
        <v>96</v>
      </c>
      <c r="AQ59" s="68"/>
      <c r="AR59" s="69"/>
      <c r="AS59" s="72">
        <f>P59</f>
        <v>132</v>
      </c>
      <c r="AT59" s="67">
        <f>IF(AS59=" "," ",(AS59-2*$AI59))</f>
        <v>108</v>
      </c>
      <c r="AU59" s="65"/>
      <c r="AV59" s="67"/>
      <c r="AW59" s="72">
        <f>Q59</f>
        <v>139</v>
      </c>
      <c r="AX59" s="67">
        <f>IF(AW59=" "," ",(AW59-2*$AI59))</f>
        <v>115</v>
      </c>
      <c r="AY59" s="67"/>
      <c r="AZ59" s="65"/>
      <c r="BA59" s="67">
        <f>R59</f>
        <v>119</v>
      </c>
      <c r="BB59" s="67">
        <f>IF(BA59=" "," ",(BA59-2*$AI59))</f>
        <v>95</v>
      </c>
      <c r="BC59" s="67"/>
      <c r="BD59" s="67"/>
      <c r="BE59" s="71">
        <f>S59</f>
        <v>138</v>
      </c>
      <c r="BF59" s="67">
        <f>IF(BE59=" "," ",(BE59-2*$AI59))</f>
        <v>114</v>
      </c>
      <c r="BG59" s="67"/>
      <c r="BH59" s="67"/>
      <c r="BI59" s="72">
        <f>T59</f>
        <v>134</v>
      </c>
      <c r="BJ59" s="67">
        <f>IF(BI59=" "," ",(BI59-2*$AI59))</f>
        <v>110</v>
      </c>
      <c r="BK59" s="67"/>
      <c r="BL59" s="67"/>
      <c r="BM59" s="72">
        <f>U59</f>
        <v>121</v>
      </c>
      <c r="BN59" s="67">
        <f>IF(BM59=" "," ",(BM59-2*$AI59))</f>
        <v>97</v>
      </c>
      <c r="BO59" s="67"/>
      <c r="BP59" s="67"/>
      <c r="BQ59" s="67" t="b">
        <f>V59</f>
        <v>0</v>
      </c>
      <c r="BR59" s="67">
        <f>IF(BQ59=" "," ",(BQ59-2*$AI59))</f>
        <v>-24</v>
      </c>
      <c r="BS59" s="67"/>
      <c r="BT59" s="67"/>
      <c r="BU59" s="67" t="b">
        <f>W59</f>
        <v>0</v>
      </c>
      <c r="BV59" s="67">
        <f>IF(BU59=" "," ",(BU59-2*$AI59))</f>
        <v>-24</v>
      </c>
      <c r="BW59" s="67"/>
      <c r="BX59" s="67"/>
      <c r="BY59" s="67" t="b">
        <f>X59</f>
        <v>0</v>
      </c>
      <c r="BZ59" s="67">
        <f>IF(BY59=" "," ",(BY59-2*$AI59))</f>
        <v>-24</v>
      </c>
      <c r="CA59" s="67"/>
      <c r="CB59" s="67"/>
      <c r="CC59" s="209" t="str">
        <f>IF(AK59="Senior",AK59,"...")</f>
        <v>...</v>
      </c>
      <c r="CD59" s="65">
        <f>L59</f>
        <v>7</v>
      </c>
      <c r="CE59" s="66" t="str">
        <f>M59</f>
        <v>X</v>
      </c>
      <c r="CF59" s="73">
        <f>AQ59*AO$4+AU59*AS$4+AY59*AW$4+BC59*BA$4+BG59*BE$4+BK59*BI$4+BO59*BM$4+BS59*BQ$4+BW59*BU$4+CA59*BY$4</f>
        <v>0</v>
      </c>
      <c r="CG59" s="156"/>
      <c r="CH59" s="1"/>
      <c r="DA59" s="19"/>
      <c r="DB59" s="19"/>
      <c r="DC59" s="67" t="s">
        <v>266</v>
      </c>
      <c r="DD59" s="67" t="s">
        <v>231</v>
      </c>
      <c r="DE59" s="67" t="s">
        <v>267</v>
      </c>
      <c r="DF59" s="67" t="s">
        <v>83</v>
      </c>
      <c r="DG59" s="67" t="s">
        <v>206</v>
      </c>
      <c r="DH59" s="75">
        <v>17336</v>
      </c>
      <c r="DI59" s="67">
        <v>8</v>
      </c>
      <c r="DJ59" s="67" t="s">
        <v>84</v>
      </c>
      <c r="DK59" s="76" t="s">
        <v>102</v>
      </c>
      <c r="DL59" s="67">
        <v>1</v>
      </c>
      <c r="DM59" s="77" t="s">
        <v>70</v>
      </c>
      <c r="DN59" s="67" t="e">
        <v>#NUM!</v>
      </c>
      <c r="DO59" s="67" t="s">
        <v>79</v>
      </c>
      <c r="DP59" s="67" t="s">
        <v>79</v>
      </c>
      <c r="DQ59" s="68"/>
      <c r="DR59" s="67"/>
      <c r="DS59" s="72" t="s">
        <v>79</v>
      </c>
      <c r="DT59" s="67" t="s">
        <v>79</v>
      </c>
      <c r="DU59" s="68"/>
      <c r="DV59" s="67"/>
      <c r="DW59" s="72">
        <v>112</v>
      </c>
      <c r="DX59" s="67">
        <v>96</v>
      </c>
      <c r="DY59" s="67"/>
      <c r="DZ59" s="67"/>
      <c r="EA59" s="67" t="s">
        <v>79</v>
      </c>
      <c r="EB59" s="67" t="s">
        <v>79</v>
      </c>
      <c r="EC59" s="67"/>
      <c r="ED59" s="67"/>
      <c r="EE59" s="71" t="s">
        <v>79</v>
      </c>
      <c r="EF59" s="67" t="s">
        <v>79</v>
      </c>
      <c r="EG59" s="67"/>
      <c r="EH59" s="67"/>
      <c r="EI59" s="72" t="s">
        <v>79</v>
      </c>
      <c r="EJ59" s="67" t="s">
        <v>79</v>
      </c>
      <c r="EK59" s="67"/>
      <c r="EL59" s="67"/>
      <c r="EM59" s="72" t="s">
        <v>79</v>
      </c>
      <c r="EN59" s="67" t="s">
        <v>79</v>
      </c>
      <c r="EO59" s="67"/>
      <c r="EP59" s="67"/>
      <c r="EQ59" s="67" t="b">
        <v>0</v>
      </c>
      <c r="ER59" s="67">
        <v>-16</v>
      </c>
      <c r="ES59" s="67"/>
      <c r="ET59" s="67"/>
      <c r="EU59" s="67" t="b">
        <v>0</v>
      </c>
      <c r="EV59" s="67">
        <v>-16</v>
      </c>
      <c r="EW59" s="67"/>
      <c r="EX59" s="67"/>
      <c r="EY59" s="67" t="b">
        <v>0</v>
      </c>
      <c r="EZ59" s="67">
        <v>-16</v>
      </c>
      <c r="FA59" s="67"/>
      <c r="FB59" s="67"/>
      <c r="FC59" s="76" t="s">
        <v>73</v>
      </c>
      <c r="FD59" s="67">
        <v>1</v>
      </c>
      <c r="FE59" s="77" t="s">
        <v>70</v>
      </c>
      <c r="FF59" s="68">
        <v>0</v>
      </c>
      <c r="FG59" s="83"/>
      <c r="FH59" s="65" t="str">
        <f t="shared" si="12"/>
        <v>SR</v>
      </c>
      <c r="FI59" s="65" t="str">
        <f t="shared" si="21"/>
        <v>F</v>
      </c>
      <c r="FJ59" s="65" t="str">
        <f t="shared" si="20"/>
        <v>03. IBI</v>
      </c>
      <c r="FK59" s="65">
        <f t="shared" si="14"/>
        <v>0</v>
      </c>
      <c r="FL59" s="79">
        <f t="shared" si="18"/>
        <v>0.75</v>
      </c>
      <c r="FM59" t="str">
        <f>IF(FJ59&lt;&gt;FJ60,FL59,"...")</f>
        <v>...</v>
      </c>
      <c r="FN59" t="str">
        <f>IF(FJ59&lt;&gt;FJ60,FJ59,"...")</f>
        <v>...</v>
      </c>
      <c r="FO59" t="str">
        <f>DG59</f>
        <v>03. IBI</v>
      </c>
    </row>
    <row r="60" spans="1:171" ht="13.8" hidden="1" x14ac:dyDescent="0.25">
      <c r="A60" t="s">
        <v>1152</v>
      </c>
      <c r="B60" s="65" t="s">
        <v>485</v>
      </c>
      <c r="C60" s="80" t="str">
        <f>IF($B60:$B60&gt;0,VLOOKUP($B60,'[1]PorEquipeHC 20aa_ddmmaaaa'!$EC$5:'[1]PorEquipeHC 20aa_ddmmaaaa'!$GS$1003,1,FALSE))</f>
        <v>406</v>
      </c>
      <c r="D60" s="209" t="str">
        <f>IF($B60:$B60&gt;0,VLOOKUP($B60,'[1]PorEquipeHC 20aa_ddmmaaaa'!$EC$5:'[1]PorEquipeHC 20aa_ddmmaaaa'!$GS$1003,2,FALSE))</f>
        <v>VALERO ARIAS</v>
      </c>
      <c r="E60" s="209" t="str">
        <f>IF($B60:$B60&gt;0,VLOOKUP($B60,'[1]PorEquipeHC 20aa_ddmmaaaa'!$EC$5:'[1]PorEquipeHC 20aa_ddmmaaaa'!$GS$1003,3,FALSE))</f>
        <v>CARMEN</v>
      </c>
      <c r="F60" s="66" t="str">
        <f>IF($B60:$B60&gt;0,VLOOKUP($B60,'[1]PorEquipeHC 20aa_ddmmaaaa'!$EC$5:'[1]PorEquipeHC 20aa_ddmmaaaa'!$GS$1003,4,FALSE))</f>
        <v>F</v>
      </c>
      <c r="G60" s="65" t="str">
        <f>IF($B60:$B60&gt;0,VLOOKUP($B60,'[1]PorEquipeHC 20aa_ddmmaaaa'!$EC$5:'[1]PorEquipeHC 20aa_ddmmaaaa'!$GS$1003,5,FALSE))</f>
        <v>06. KOK</v>
      </c>
      <c r="H60" s="210">
        <f>IF($B60:$B60&gt;0,VLOOKUP($B60,'[1]PorEquipeHC 20aa_ddmmaaaa'!$EC$5:'[1]PorEquipeHC 20aa_ddmmaaaa'!$GS$1003,6,FALSE))</f>
        <v>21451</v>
      </c>
      <c r="I60" s="80">
        <f>IF($B60:$B60&gt;0,VLOOKUP($B60,'[1]PorEquipeHC 20aa_ddmmaaaa'!$EC$5:'[1]PorEquipeHC 20aa_ddmmaaaa'!$GS$1003,7,FALSE))</f>
        <v>12</v>
      </c>
      <c r="J60" s="209" t="str">
        <f>IF($B60:$B60&gt;0,VLOOKUP($B60,'[1]PorEquipeHC 20aa_ddmmaaaa'!$EC$5:'[1]PorEquipeHC 20aa_ddmmaaaa'!$GS$1003,8,FALSE))</f>
        <v>C</v>
      </c>
      <c r="K60" s="209" t="str">
        <f>IF($B60:$B60&gt;0,VLOOKUP($B60,'[1]PorEquipeHC 20aa_ddmmaaaa'!$EC$5:'[1]PorEquipeHC 20aa_ddmmaaaa'!$GS$1003,9,FALSE))</f>
        <v>NSR</v>
      </c>
      <c r="L60" s="80">
        <f>IF($B60:$B60&gt;0,VLOOKUP($B60,'[1]PorEquipeHC 20aa_ddmmaaaa'!$EC$5:'[1]PorEquipeHC 20aa_ddmmaaaa'!$GS$1003,45,FALSE))</f>
        <v>6</v>
      </c>
      <c r="M60" s="65" t="str">
        <f>IF($B60:$B60&gt;0,VLOOKUP($B60,'[1]PorEquipeHC 20aa_ddmmaaaa'!$EC$5:'[1]PorEquipeHC 20aa_ddmmaaaa'!$GS$1003,46,FALSE))</f>
        <v>X</v>
      </c>
      <c r="N60" s="80">
        <f>IF($B60:$B60&gt;0,VLOOKUP($B60,'[1]PorEquipeHC 20aa_ddmmaaaa'!$EC$5:'[1]PorEquipeHC 20aa_ddmmaaaa'!$GS$1003,64,FALSE))</f>
        <v>802</v>
      </c>
      <c r="O60" s="211">
        <f>IF($B60:$B60&gt;0,VLOOKUP($B60,'[1]PorEquipeHC 20aa_ddmmaaaa'!$EC$5:'[1]PorEquipeHC 20aa_ddmmaaaa'!$GS$1003,10,FALSE))</f>
        <v>141</v>
      </c>
      <c r="P60" s="211">
        <f>IF($B60:$B60&gt;0,VLOOKUP($B60,'[1]PorEquipeHC 20aa_ddmmaaaa'!$EC$5:'[1]PorEquipeHC 20aa_ddmmaaaa'!$GS$1003,11,FALSE))</f>
        <v>132</v>
      </c>
      <c r="Q60" s="211">
        <f>IF($B60:$B60&gt;0,VLOOKUP($B60,'[1]PorEquipeHC 20aa_ddmmaaaa'!$EC$5:'[1]PorEquipeHC 20aa_ddmmaaaa'!$GS$1003,12,FALSE))</f>
        <v>132</v>
      </c>
      <c r="R60" s="211">
        <f>IF($B60:$B60&gt;0,VLOOKUP($B60,'[1]PorEquipeHC 20aa_ddmmaaaa'!$EC$5:'[1]PorEquipeHC 20aa_ddmmaaaa'!$GS$1003,13,FALSE))</f>
        <v>132</v>
      </c>
      <c r="S60" s="211">
        <f>IF($B60:$B60&gt;0,VLOOKUP($B60,'[1]PorEquipeHC 20aa_ddmmaaaa'!$EC$5:'[1]PorEquipeHC 20aa_ddmmaaaa'!$GS$1003,14,FALSE))</f>
        <v>144</v>
      </c>
      <c r="T60" s="211" t="str">
        <f>IF($B60:$B60&gt;0,VLOOKUP($B60,'[1]PorEquipeHC 20aa_ddmmaaaa'!$EC$5:'[1]PorEquipeHC 20aa_ddmmaaaa'!$GS$1003,15,FALSE))</f>
        <v xml:space="preserve"> </v>
      </c>
      <c r="U60" s="211">
        <f>IF($B60:$B60&gt;0,VLOOKUP($B60,'[1]PorEquipeHC 20aa_ddmmaaaa'!$EC$5:'[1]PorEquipeHC 20aa_ddmmaaaa'!$GS$1003,16,FALSE))</f>
        <v>121</v>
      </c>
      <c r="V60" s="211" t="b">
        <f>IF($B60:$B60&gt;0,VLOOKUP($B60,'[1]PorEquipeHC 20aa_ddmmaaaa'!$EC$5:'[1]PorEquipeHC 20aa_ddmmaaaa'!$GS$1003,17,FALSE))</f>
        <v>0</v>
      </c>
      <c r="W60" s="211" t="b">
        <f>IF($B60:$B60&gt;0,VLOOKUP($B60,'[1]PorEquipeHC 20aa_ddmmaaaa'!$EC$5:'[1]PorEquipeHC 20aa_ddmmaaaa'!$GS$1003,18,FALSE))</f>
        <v>0</v>
      </c>
      <c r="X60" s="211" t="b">
        <f>IF($B60:$B60&gt;0,VLOOKUP($B60,'[1]PorEquipeHC 20aa_ddmmaaaa'!$EC$5:'[1]PorEquipeHC 20aa_ddmmaaaa'!$GS$1003,19,FALSE))</f>
        <v>0</v>
      </c>
      <c r="Y60" s="207"/>
      <c r="Z60" s="207"/>
      <c r="AA60" s="154"/>
      <c r="AB60" s="154"/>
      <c r="AC60" s="65" t="str">
        <f>C60</f>
        <v>406</v>
      </c>
      <c r="AD60" s="65" t="str">
        <f>D60</f>
        <v>VALERO ARIAS</v>
      </c>
      <c r="AE60" s="65" t="str">
        <f>E60</f>
        <v>CARMEN</v>
      </c>
      <c r="AF60" s="65" t="str">
        <f>F60</f>
        <v>F</v>
      </c>
      <c r="AG60" s="65" t="str">
        <f>G60</f>
        <v>06. KOK</v>
      </c>
      <c r="AH60" s="208">
        <f>H60</f>
        <v>21451</v>
      </c>
      <c r="AI60">
        <f>I60</f>
        <v>12</v>
      </c>
      <c r="AJ60" t="str">
        <f>J60</f>
        <v>C</v>
      </c>
      <c r="AK60" s="209" t="str">
        <f>K60</f>
        <v>NSR</v>
      </c>
      <c r="AL60" s="65">
        <f>L60</f>
        <v>6</v>
      </c>
      <c r="AM60" s="66" t="str">
        <f>M60</f>
        <v>X</v>
      </c>
      <c r="AN60" s="65">
        <f>N60</f>
        <v>802</v>
      </c>
      <c r="AO60" s="65">
        <f>O60</f>
        <v>141</v>
      </c>
      <c r="AP60" s="67">
        <f>IF(AO60=" "," ",(AO60-2*$AI60))</f>
        <v>117</v>
      </c>
      <c r="AQ60" s="68"/>
      <c r="AR60" s="69"/>
      <c r="AS60" s="72">
        <f>P60</f>
        <v>132</v>
      </c>
      <c r="AT60" s="67">
        <f>IF(AS60=" "," ",(AS60-2*$AI60))</f>
        <v>108</v>
      </c>
      <c r="AU60" s="65"/>
      <c r="AV60" s="67"/>
      <c r="AW60" s="72">
        <f>Q60</f>
        <v>132</v>
      </c>
      <c r="AX60" s="67">
        <f>IF(AW60=" "," ",(AW60-2*$AI60))</f>
        <v>108</v>
      </c>
      <c r="AY60" s="67"/>
      <c r="AZ60" s="65"/>
      <c r="BA60" s="67">
        <f>R60</f>
        <v>132</v>
      </c>
      <c r="BB60" s="67">
        <f>IF(BA60=" "," ",(BA60-2*$AI60))</f>
        <v>108</v>
      </c>
      <c r="BC60" s="67"/>
      <c r="BD60" s="67"/>
      <c r="BE60" s="71">
        <f>S60</f>
        <v>144</v>
      </c>
      <c r="BF60" s="67">
        <f>IF(BE60=" "," ",(BE60-2*$AI60))</f>
        <v>120</v>
      </c>
      <c r="BG60" s="67"/>
      <c r="BH60" s="67"/>
      <c r="BI60" s="72" t="str">
        <f>T60</f>
        <v xml:space="preserve"> </v>
      </c>
      <c r="BJ60" s="67" t="str">
        <f>IF(BI60=" "," ",(BI60-2*$AI60))</f>
        <v xml:space="preserve"> </v>
      </c>
      <c r="BK60" s="67"/>
      <c r="BL60" s="67"/>
      <c r="BM60" s="72">
        <f>U60</f>
        <v>121</v>
      </c>
      <c r="BN60" s="67">
        <f>IF(BM60=" "," ",(BM60-2*$AI60))</f>
        <v>97</v>
      </c>
      <c r="BO60" s="67"/>
      <c r="BP60" s="67"/>
      <c r="BQ60" s="67" t="b">
        <f>V60</f>
        <v>0</v>
      </c>
      <c r="BR60" s="67">
        <f>IF(BQ60=" "," ",(BQ60-2*$AI60))</f>
        <v>-24</v>
      </c>
      <c r="BS60" s="67"/>
      <c r="BT60" s="67"/>
      <c r="BU60" s="67" t="b">
        <f>W60</f>
        <v>0</v>
      </c>
      <c r="BV60" s="67">
        <f>IF(BU60=" "," ",(BU60-2*$AI60))</f>
        <v>-24</v>
      </c>
      <c r="BW60" s="67"/>
      <c r="BX60" s="67"/>
      <c r="BY60" s="67" t="b">
        <f>X60</f>
        <v>0</v>
      </c>
      <c r="BZ60" s="67">
        <f>IF(BY60=" "," ",(BY60-2*$AI60))</f>
        <v>-24</v>
      </c>
      <c r="CA60" s="67"/>
      <c r="CB60" s="67"/>
      <c r="CC60" s="209" t="str">
        <f>IF(AK60="Senior",AK60,"...")</f>
        <v>...</v>
      </c>
      <c r="CD60" s="65">
        <f>L60</f>
        <v>6</v>
      </c>
      <c r="CE60" s="66" t="str">
        <f>M60</f>
        <v>X</v>
      </c>
      <c r="CF60" s="73">
        <f>AQ60*AO$4+AU60*AS$4+AY60*AW$4+BC60*BA$4+BG60*BE$4+BK60*BI$4+BO60*BM$4+BS60*BQ$4+BW60*BU$4+CA60*BY$4</f>
        <v>0</v>
      </c>
      <c r="CG60" s="156"/>
      <c r="CH60" s="1"/>
      <c r="DA60" s="19"/>
      <c r="DB60" s="19"/>
      <c r="DC60" s="67" t="s">
        <v>269</v>
      </c>
      <c r="DD60" s="67" t="s">
        <v>204</v>
      </c>
      <c r="DE60" s="67" t="s">
        <v>270</v>
      </c>
      <c r="DF60" s="67" t="s">
        <v>83</v>
      </c>
      <c r="DG60" s="67" t="s">
        <v>206</v>
      </c>
      <c r="DH60" s="75">
        <v>20212</v>
      </c>
      <c r="DI60" s="67">
        <v>8</v>
      </c>
      <c r="DJ60" s="67" t="s">
        <v>84</v>
      </c>
      <c r="DK60" s="76" t="s">
        <v>69</v>
      </c>
      <c r="DL60" s="67">
        <v>7</v>
      </c>
      <c r="DM60" s="77" t="s">
        <v>70</v>
      </c>
      <c r="DN60" s="67">
        <v>714</v>
      </c>
      <c r="DO60" s="67">
        <v>119</v>
      </c>
      <c r="DP60" s="67">
        <v>103</v>
      </c>
      <c r="DQ60" s="68"/>
      <c r="DR60" s="67"/>
      <c r="DS60" s="72">
        <v>122</v>
      </c>
      <c r="DT60" s="67">
        <v>106</v>
      </c>
      <c r="DU60" s="68"/>
      <c r="DV60" s="67"/>
      <c r="DW60" s="72">
        <v>123</v>
      </c>
      <c r="DX60" s="67">
        <v>107</v>
      </c>
      <c r="DY60" s="68"/>
      <c r="DZ60" s="69"/>
      <c r="EA60" s="67">
        <v>114</v>
      </c>
      <c r="EB60" s="67">
        <v>98</v>
      </c>
      <c r="EC60" s="67"/>
      <c r="ED60" s="67"/>
      <c r="EE60" s="71">
        <v>126</v>
      </c>
      <c r="EF60" s="67">
        <v>110</v>
      </c>
      <c r="EG60" s="67"/>
      <c r="EH60" s="67"/>
      <c r="EI60" s="72">
        <v>119</v>
      </c>
      <c r="EJ60" s="67">
        <v>103</v>
      </c>
      <c r="EK60" s="68"/>
      <c r="EL60" s="69"/>
      <c r="EM60" s="72">
        <v>117</v>
      </c>
      <c r="EN60" s="67">
        <v>101</v>
      </c>
      <c r="EO60" s="67"/>
      <c r="EP60" s="67"/>
      <c r="EQ60" s="67" t="b">
        <v>0</v>
      </c>
      <c r="ER60" s="67">
        <v>-16</v>
      </c>
      <c r="ES60" s="67"/>
      <c r="ET60" s="67"/>
      <c r="EU60" s="67" t="b">
        <v>0</v>
      </c>
      <c r="EV60" s="67">
        <v>-16</v>
      </c>
      <c r="EW60" s="67"/>
      <c r="EX60" s="67"/>
      <c r="EY60" s="67" t="b">
        <v>0</v>
      </c>
      <c r="EZ60" s="67">
        <v>-16</v>
      </c>
      <c r="FA60" s="67"/>
      <c r="FB60" s="67"/>
      <c r="FC60" s="76" t="s">
        <v>73</v>
      </c>
      <c r="FD60" s="67">
        <v>7</v>
      </c>
      <c r="FE60" s="77" t="s">
        <v>70</v>
      </c>
      <c r="FF60" s="68">
        <v>0</v>
      </c>
      <c r="FG60" s="83"/>
      <c r="FH60" s="65" t="str">
        <f t="shared" si="12"/>
        <v>NSR</v>
      </c>
      <c r="FI60" s="65" t="str">
        <f t="shared" si="21"/>
        <v>F</v>
      </c>
      <c r="FJ60" s="65" t="str">
        <f t="shared" si="20"/>
        <v>03. IBI</v>
      </c>
      <c r="FK60" s="65">
        <f t="shared" si="14"/>
        <v>0</v>
      </c>
      <c r="FL60" s="79">
        <f t="shared" si="18"/>
        <v>0.75</v>
      </c>
      <c r="FM60" t="str">
        <f>IF(FJ60&lt;&gt;FJ61,FL60,"...")</f>
        <v>...</v>
      </c>
      <c r="FN60" t="str">
        <f>IF(FJ60&lt;&gt;FJ61,FJ60,"...")</f>
        <v>...</v>
      </c>
      <c r="FO60" t="str">
        <f>DG60</f>
        <v>03. IBI</v>
      </c>
    </row>
    <row r="61" spans="1:171" ht="13.8" hidden="1" x14ac:dyDescent="0.25">
      <c r="A61" t="s">
        <v>1152</v>
      </c>
      <c r="B61" s="201" t="s">
        <v>542</v>
      </c>
      <c r="C61" s="80" t="str">
        <f>IF($B61:$B61&gt;0,VLOOKUP($B61,'[1]PorEquipeHC 20aa_ddmmaaaa'!$EC$5:'[1]PorEquipeHC 20aa_ddmmaaaa'!$GS$1003,1,FALSE))</f>
        <v>292</v>
      </c>
      <c r="D61" s="209" t="str">
        <f>IF($B61:$B61&gt;0,VLOOKUP($B61,'[1]PorEquipeHC 20aa_ddmmaaaa'!$EC$5:'[1]PorEquipeHC 20aa_ddmmaaaa'!$GS$1003,2,FALSE))</f>
        <v>OKADA</v>
      </c>
      <c r="E61" s="209" t="str">
        <f>IF($B61:$B61&gt;0,VLOOKUP($B61,'[1]PorEquipeHC 20aa_ddmmaaaa'!$EC$5:'[1]PorEquipeHC 20aa_ddmmaaaa'!$GS$1003,3,FALSE))</f>
        <v>OLIMPIO</v>
      </c>
      <c r="F61" s="66" t="str">
        <f>IF($B61:$B61&gt;0,VLOOKUP($B61,'[1]PorEquipeHC 20aa_ddmmaaaa'!$EC$5:'[1]PorEquipeHC 20aa_ddmmaaaa'!$GS$1003,4,FALSE))</f>
        <v>M</v>
      </c>
      <c r="G61" s="65" t="str">
        <f>IF($B61:$B61&gt;0,VLOOKUP($B61,'[1]PorEquipeHC 20aa_ddmmaaaa'!$EC$5:'[1]PorEquipeHC 20aa_ddmmaaaa'!$GS$1003,5,FALSE))</f>
        <v>11. NCC</v>
      </c>
      <c r="H61" s="210">
        <f>IF($B61:$B61&gt;0,VLOOKUP($B61,'[1]PorEquipeHC 20aa_ddmmaaaa'!$EC$5:'[1]PorEquipeHC 20aa_ddmmaaaa'!$GS$1003,6,FALSE))</f>
        <v>19194</v>
      </c>
      <c r="I61" s="80">
        <f>IF($B61:$B61&gt;0,VLOOKUP($B61,'[1]PorEquipeHC 20aa_ddmmaaaa'!$EC$5:'[1]PorEquipeHC 20aa_ddmmaaaa'!$GS$1003,7,FALSE))</f>
        <v>0</v>
      </c>
      <c r="J61" s="209" t="str">
        <f>IF($B61:$B61&gt;0,VLOOKUP($B61,'[1]PorEquipeHC 20aa_ddmmaaaa'!$EC$5:'[1]PorEquipeHC 20aa_ddmmaaaa'!$GS$1003,8,FALSE))</f>
        <v>EX</v>
      </c>
      <c r="K61" s="209" t="str">
        <f>IF($B61:$B61&gt;0,VLOOKUP($B61,'[1]PorEquipeHC 20aa_ddmmaaaa'!$EC$5:'[1]PorEquipeHC 20aa_ddmmaaaa'!$GS$1003,9,FALSE))</f>
        <v>NSR</v>
      </c>
      <c r="L61" s="80">
        <f>IF($B61:$B61&gt;0,VLOOKUP($B61,'[1]PorEquipeHC 20aa_ddmmaaaa'!$EC$5:'[1]PorEquipeHC 20aa_ddmmaaaa'!$GS$1003,45,FALSE))</f>
        <v>7</v>
      </c>
      <c r="M61" s="65" t="str">
        <f>IF($B61:$B61&gt;0,VLOOKUP($B61,'[1]PorEquipeHC 20aa_ddmmaaaa'!$EC$5:'[1]PorEquipeHC 20aa_ddmmaaaa'!$GS$1003,46,FALSE))</f>
        <v>X</v>
      </c>
      <c r="N61" s="80">
        <f>IF($B61:$B61&gt;0,VLOOKUP($B61,'[1]PorEquipeHC 20aa_ddmmaaaa'!$EC$5:'[1]PorEquipeHC 20aa_ddmmaaaa'!$GS$1003,64,FALSE))</f>
        <v>606</v>
      </c>
      <c r="O61" s="211">
        <f>IF($B61:$B61&gt;0,VLOOKUP($B61,'[1]PorEquipeHC 20aa_ddmmaaaa'!$EC$5:'[1]PorEquipeHC 20aa_ddmmaaaa'!$GS$1003,10,FALSE))</f>
        <v>102</v>
      </c>
      <c r="P61" s="211">
        <f>IF($B61:$B61&gt;0,VLOOKUP($B61,'[1]PorEquipeHC 20aa_ddmmaaaa'!$EC$5:'[1]PorEquipeHC 20aa_ddmmaaaa'!$GS$1003,11,FALSE))</f>
        <v>107</v>
      </c>
      <c r="Q61" s="211">
        <f>IF($B61:$B61&gt;0,VLOOKUP($B61,'[1]PorEquipeHC 20aa_ddmmaaaa'!$EC$5:'[1]PorEquipeHC 20aa_ddmmaaaa'!$GS$1003,12,FALSE))</f>
        <v>106</v>
      </c>
      <c r="R61" s="211">
        <f>IF($B61:$B61&gt;0,VLOOKUP($B61,'[1]PorEquipeHC 20aa_ddmmaaaa'!$EC$5:'[1]PorEquipeHC 20aa_ddmmaaaa'!$GS$1003,13,FALSE))</f>
        <v>105</v>
      </c>
      <c r="S61" s="211">
        <f>IF($B61:$B61&gt;0,VLOOKUP($B61,'[1]PorEquipeHC 20aa_ddmmaaaa'!$EC$5:'[1]PorEquipeHC 20aa_ddmmaaaa'!$GS$1003,14,FALSE))</f>
        <v>101</v>
      </c>
      <c r="T61" s="211">
        <f>IF($B61:$B61&gt;0,VLOOKUP($B61,'[1]PorEquipeHC 20aa_ddmmaaaa'!$EC$5:'[1]PorEquipeHC 20aa_ddmmaaaa'!$GS$1003,15,FALSE))</f>
        <v>94</v>
      </c>
      <c r="U61" s="211">
        <f>IF($B61:$B61&gt;0,VLOOKUP($B61,'[1]PorEquipeHC 20aa_ddmmaaaa'!$EC$5:'[1]PorEquipeHC 20aa_ddmmaaaa'!$GS$1003,16,FALSE))</f>
        <v>98</v>
      </c>
      <c r="V61" s="211" t="b">
        <f>IF($B61:$B61&gt;0,VLOOKUP($B61,'[1]PorEquipeHC 20aa_ddmmaaaa'!$EC$5:'[1]PorEquipeHC 20aa_ddmmaaaa'!$GS$1003,17,FALSE))</f>
        <v>0</v>
      </c>
      <c r="W61" s="211" t="b">
        <f>IF($B61:$B61&gt;0,VLOOKUP($B61,'[1]PorEquipeHC 20aa_ddmmaaaa'!$EC$5:'[1]PorEquipeHC 20aa_ddmmaaaa'!$GS$1003,18,FALSE))</f>
        <v>0</v>
      </c>
      <c r="X61" s="211" t="b">
        <f>IF($B61:$B61&gt;0,VLOOKUP($B61,'[1]PorEquipeHC 20aa_ddmmaaaa'!$EC$5:'[1]PorEquipeHC 20aa_ddmmaaaa'!$GS$1003,19,FALSE))</f>
        <v>0</v>
      </c>
      <c r="Y61" s="207"/>
      <c r="Z61" s="207"/>
      <c r="AA61" s="154"/>
      <c r="AB61" s="154"/>
      <c r="AC61" s="65" t="str">
        <f>C61</f>
        <v>292</v>
      </c>
      <c r="AD61" s="65" t="str">
        <f>D61</f>
        <v>OKADA</v>
      </c>
      <c r="AE61" s="65" t="str">
        <f>E61</f>
        <v>OLIMPIO</v>
      </c>
      <c r="AF61" s="65" t="str">
        <f>F61</f>
        <v>M</v>
      </c>
      <c r="AG61" s="65" t="str">
        <f>G61</f>
        <v>11. NCC</v>
      </c>
      <c r="AH61" s="208">
        <f>H61</f>
        <v>19194</v>
      </c>
      <c r="AI61">
        <f>I61</f>
        <v>0</v>
      </c>
      <c r="AJ61" t="str">
        <f>J61</f>
        <v>EX</v>
      </c>
      <c r="AK61" s="209" t="str">
        <f>K61</f>
        <v>NSR</v>
      </c>
      <c r="AL61" s="65">
        <f>L61</f>
        <v>7</v>
      </c>
      <c r="AM61" s="66" t="str">
        <f>M61</f>
        <v>X</v>
      </c>
      <c r="AN61" s="65">
        <f>N61</f>
        <v>606</v>
      </c>
      <c r="AO61" s="65">
        <f>O61</f>
        <v>102</v>
      </c>
      <c r="AP61" s="67">
        <f>IF(AO61=" "," ",(AO61-2*$AI61))</f>
        <v>102</v>
      </c>
      <c r="AQ61" s="68"/>
      <c r="AR61" s="69"/>
      <c r="AS61" s="72">
        <f>P61</f>
        <v>107</v>
      </c>
      <c r="AT61" s="67">
        <f>IF(AS61=" "," ",(AS61-2*$AI61))</f>
        <v>107</v>
      </c>
      <c r="AU61" s="65"/>
      <c r="AV61" s="67"/>
      <c r="AW61" s="72">
        <f>Q61</f>
        <v>106</v>
      </c>
      <c r="AX61" s="67">
        <f>IF(AW61=" "," ",(AW61-2*$AI61))</f>
        <v>106</v>
      </c>
      <c r="AY61" s="67"/>
      <c r="AZ61" s="65"/>
      <c r="BA61" s="67">
        <f>R61</f>
        <v>105</v>
      </c>
      <c r="BB61" s="67">
        <f>IF(BA61=" "," ",(BA61-2*$AI61))</f>
        <v>105</v>
      </c>
      <c r="BC61" s="67"/>
      <c r="BD61" s="67"/>
      <c r="BE61" s="71">
        <f>S61</f>
        <v>101</v>
      </c>
      <c r="BF61" s="67">
        <f>IF(BE61=" "," ",(BE61-2*$AI61))</f>
        <v>101</v>
      </c>
      <c r="BG61" s="67"/>
      <c r="BH61" s="67"/>
      <c r="BI61" s="72">
        <f>T61</f>
        <v>94</v>
      </c>
      <c r="BJ61" s="67">
        <f>IF(BI61=" "," ",(BI61-2*$AI61))</f>
        <v>94</v>
      </c>
      <c r="BK61" s="68">
        <v>0.5</v>
      </c>
      <c r="BL61" s="69" t="s">
        <v>107</v>
      </c>
      <c r="BM61" s="72">
        <f>U61</f>
        <v>98</v>
      </c>
      <c r="BN61" s="67">
        <f>IF(BM61=" "," ",(BM61-2*$AI61))</f>
        <v>98</v>
      </c>
      <c r="BO61" s="67"/>
      <c r="BP61" s="67"/>
      <c r="BQ61" s="67" t="b">
        <f>V61</f>
        <v>0</v>
      </c>
      <c r="BR61" s="67">
        <f>IF(BQ61=" "," ",(BQ61-2*$AI61))</f>
        <v>0</v>
      </c>
      <c r="BS61" s="67"/>
      <c r="BT61" s="67"/>
      <c r="BU61" s="67" t="b">
        <f>W61</f>
        <v>0</v>
      </c>
      <c r="BV61" s="67">
        <f>IF(BU61=" "," ",(BU61-2*$AI61))</f>
        <v>0</v>
      </c>
      <c r="BW61" s="67"/>
      <c r="BX61" s="67"/>
      <c r="BY61" s="67" t="b">
        <f>X61</f>
        <v>0</v>
      </c>
      <c r="BZ61" s="67">
        <f>IF(BY61=" "," ",(BY61-2*$AI61))</f>
        <v>0</v>
      </c>
      <c r="CA61" s="67"/>
      <c r="CB61" s="67"/>
      <c r="CC61" s="209" t="str">
        <f>IF(AK61="Senior",AK61,"...")</f>
        <v>...</v>
      </c>
      <c r="CD61" s="65">
        <f>L61</f>
        <v>7</v>
      </c>
      <c r="CE61" s="66" t="str">
        <f>M61</f>
        <v>X</v>
      </c>
      <c r="CF61" s="73">
        <f>AQ61*AO$4+AU61*AS$4+AY61*AW$4+BC61*BA$4+BG61*BE$4+BK61*BI$4+BO61*BM$4+BS61*BQ$4+BW61*BU$4+CA61*BY$4</f>
        <v>0.5</v>
      </c>
      <c r="CG61" s="156"/>
      <c r="CH61" s="1"/>
      <c r="DA61" s="19"/>
      <c r="DB61" s="19"/>
      <c r="DC61" s="67" t="s">
        <v>272</v>
      </c>
      <c r="DD61" s="67" t="s">
        <v>273</v>
      </c>
      <c r="DE61" s="67" t="s">
        <v>256</v>
      </c>
      <c r="DF61" s="67" t="s">
        <v>83</v>
      </c>
      <c r="DG61" s="67" t="s">
        <v>206</v>
      </c>
      <c r="DH61" s="75">
        <v>13623</v>
      </c>
      <c r="DI61" s="67">
        <v>9</v>
      </c>
      <c r="DJ61" s="67" t="s">
        <v>84</v>
      </c>
      <c r="DK61" s="76" t="s">
        <v>85</v>
      </c>
      <c r="DL61" s="67">
        <v>7</v>
      </c>
      <c r="DM61" s="77" t="s">
        <v>70</v>
      </c>
      <c r="DN61" s="67">
        <v>749</v>
      </c>
      <c r="DO61" s="67">
        <v>126</v>
      </c>
      <c r="DP61" s="67">
        <v>108</v>
      </c>
      <c r="DQ61" s="68"/>
      <c r="DR61" s="69"/>
      <c r="DS61" s="72">
        <v>128</v>
      </c>
      <c r="DT61" s="67">
        <v>110</v>
      </c>
      <c r="DU61" s="68"/>
      <c r="DV61" s="69"/>
      <c r="DW61" s="72">
        <v>133</v>
      </c>
      <c r="DX61" s="67">
        <v>115</v>
      </c>
      <c r="DY61" s="68"/>
      <c r="DZ61" s="69"/>
      <c r="EA61" s="67">
        <v>117</v>
      </c>
      <c r="EB61" s="67">
        <v>99</v>
      </c>
      <c r="EC61" s="68"/>
      <c r="ED61" s="69"/>
      <c r="EE61" s="71">
        <v>129</v>
      </c>
      <c r="EF61" s="67">
        <v>111</v>
      </c>
      <c r="EG61" s="67"/>
      <c r="EH61" s="67"/>
      <c r="EI61" s="72">
        <v>127</v>
      </c>
      <c r="EJ61" s="67">
        <v>109</v>
      </c>
      <c r="EK61" s="67"/>
      <c r="EL61" s="67"/>
      <c r="EM61" s="72">
        <v>122</v>
      </c>
      <c r="EN61" s="67">
        <v>104</v>
      </c>
      <c r="EO61" s="68"/>
      <c r="EP61" s="69"/>
      <c r="EQ61" s="67" t="b">
        <v>0</v>
      </c>
      <c r="ER61" s="67">
        <v>-18</v>
      </c>
      <c r="ES61" s="68"/>
      <c r="ET61" s="69"/>
      <c r="EU61" s="67" t="b">
        <v>0</v>
      </c>
      <c r="EV61" s="67">
        <v>-18</v>
      </c>
      <c r="EW61" s="67"/>
      <c r="EX61" s="67"/>
      <c r="EY61" s="67" t="b">
        <v>0</v>
      </c>
      <c r="EZ61" s="67">
        <v>-18</v>
      </c>
      <c r="FA61" s="67"/>
      <c r="FB61" s="67"/>
      <c r="FC61" s="76" t="s">
        <v>73</v>
      </c>
      <c r="FD61" s="67">
        <v>7</v>
      </c>
      <c r="FE61" s="77" t="s">
        <v>70</v>
      </c>
      <c r="FF61" s="68">
        <v>0</v>
      </c>
      <c r="FG61" s="83"/>
      <c r="FH61" s="65" t="str">
        <f t="shared" si="12"/>
        <v>MR</v>
      </c>
      <c r="FI61" s="65" t="str">
        <f t="shared" si="21"/>
        <v>F</v>
      </c>
      <c r="FJ61" s="65" t="str">
        <f t="shared" si="20"/>
        <v>03. IBI</v>
      </c>
      <c r="FK61" s="65">
        <f t="shared" si="14"/>
        <v>0</v>
      </c>
      <c r="FL61" s="79">
        <f t="shared" si="18"/>
        <v>0.75</v>
      </c>
      <c r="FM61" t="str">
        <f>IF(FJ61&lt;&gt;FJ62,FL61,"...")</f>
        <v>...</v>
      </c>
      <c r="FN61" t="str">
        <f t="shared" si="10"/>
        <v>...</v>
      </c>
      <c r="FO61" t="str">
        <f t="shared" ref="FO61:FO124" si="22">DG61</f>
        <v>03. IBI</v>
      </c>
    </row>
    <row r="62" spans="1:171" ht="13.8" hidden="1" x14ac:dyDescent="0.25">
      <c r="A62" t="s">
        <v>1152</v>
      </c>
      <c r="B62" s="201" t="s">
        <v>203</v>
      </c>
      <c r="C62" s="80" t="str">
        <f>IF($B62:$B62&gt;0,VLOOKUP($B62,'[1]PorEquipeHC 20aa_ddmmaaaa'!$EC$5:'[1]PorEquipeHC 20aa_ddmmaaaa'!$GS$1003,1,FALSE))</f>
        <v>620</v>
      </c>
      <c r="D62" s="209" t="str">
        <f>IF($B62:$B62&gt;0,VLOOKUP($B62,'[1]PorEquipeHC 20aa_ddmmaaaa'!$EC$5:'[1]PorEquipeHC 20aa_ddmmaaaa'!$GS$1003,2,FALSE))</f>
        <v>OGATA</v>
      </c>
      <c r="E62" s="209" t="str">
        <f>IF($B62:$B62&gt;0,VLOOKUP($B62,'[1]PorEquipeHC 20aa_ddmmaaaa'!$EC$5:'[1]PorEquipeHC 20aa_ddmmaaaa'!$GS$1003,3,FALSE))</f>
        <v>NELSON</v>
      </c>
      <c r="F62" s="66" t="str">
        <f>IF($B62:$B62&gt;0,VLOOKUP($B62,'[1]PorEquipeHC 20aa_ddmmaaaa'!$EC$5:'[1]PorEquipeHC 20aa_ddmmaaaa'!$GS$1003,4,FALSE))</f>
        <v>M</v>
      </c>
      <c r="G62" s="65" t="str">
        <f>IF($B62:$B62&gt;0,VLOOKUP($B62,'[1]PorEquipeHC 20aa_ddmmaaaa'!$EC$5:'[1]PorEquipeHC 20aa_ddmmaaaa'!$GS$1003,5,FALSE))</f>
        <v>07. GSP</v>
      </c>
      <c r="H62" s="210">
        <f>IF($B62:$B62&gt;0,VLOOKUP($B62,'[1]PorEquipeHC 20aa_ddmmaaaa'!$EC$5:'[1]PorEquipeHC 20aa_ddmmaaaa'!$GS$1003,6,FALSE))</f>
        <v>19753</v>
      </c>
      <c r="I62" s="80">
        <f>IF($B62:$B62&gt;0,VLOOKUP($B62,'[1]PorEquipeHC 20aa_ddmmaaaa'!$EC$5:'[1]PorEquipeHC 20aa_ddmmaaaa'!$GS$1003,7,FALSE))</f>
        <v>3</v>
      </c>
      <c r="J62" s="209" t="str">
        <f>IF($B62:$B62&gt;0,VLOOKUP($B62,'[1]PorEquipeHC 20aa_ddmmaaaa'!$EC$5:'[1]PorEquipeHC 20aa_ddmmaaaa'!$GS$1003,8,FALSE))</f>
        <v>EX</v>
      </c>
      <c r="K62" s="209" t="str">
        <f>IF($B62:$B62&gt;0,VLOOKUP($B62,'[1]PorEquipeHC 20aa_ddmmaaaa'!$EC$5:'[1]PorEquipeHC 20aa_ddmmaaaa'!$GS$1003,9,FALSE))</f>
        <v>NSR</v>
      </c>
      <c r="L62" s="80">
        <f>IF($B62:$B62&gt;0,VLOOKUP($B62,'[1]PorEquipeHC 20aa_ddmmaaaa'!$EC$5:'[1]PorEquipeHC 20aa_ddmmaaaa'!$GS$1003,45,FALSE))</f>
        <v>6</v>
      </c>
      <c r="M62" s="65" t="str">
        <f>IF($B62:$B62&gt;0,VLOOKUP($B62,'[1]PorEquipeHC 20aa_ddmmaaaa'!$EC$5:'[1]PorEquipeHC 20aa_ddmmaaaa'!$GS$1003,46,FALSE))</f>
        <v>X</v>
      </c>
      <c r="N62" s="80">
        <f>IF($B62:$B62&gt;0,VLOOKUP($B62,'[1]PorEquipeHC 20aa_ddmmaaaa'!$EC$5:'[1]PorEquipeHC 20aa_ddmmaaaa'!$GS$1003,64,FALSE))</f>
        <v>669</v>
      </c>
      <c r="O62" s="211">
        <f>IF($B62:$B62&gt;0,VLOOKUP($B62,'[1]PorEquipeHC 20aa_ddmmaaaa'!$EC$5:'[1]PorEquipeHC 20aa_ddmmaaaa'!$GS$1003,10,FALSE))</f>
        <v>105</v>
      </c>
      <c r="P62" s="211" t="str">
        <f>IF($B62:$B62&gt;0,VLOOKUP($B62,'[1]PorEquipeHC 20aa_ddmmaaaa'!$EC$5:'[1]PorEquipeHC 20aa_ddmmaaaa'!$GS$1003,11,FALSE))</f>
        <v xml:space="preserve"> </v>
      </c>
      <c r="Q62" s="211">
        <f>IF($B62:$B62&gt;0,VLOOKUP($B62,'[1]PorEquipeHC 20aa_ddmmaaaa'!$EC$5:'[1]PorEquipeHC 20aa_ddmmaaaa'!$GS$1003,12,FALSE))</f>
        <v>116</v>
      </c>
      <c r="R62" s="211">
        <f>IF($B62:$B62&gt;0,VLOOKUP($B62,'[1]PorEquipeHC 20aa_ddmmaaaa'!$EC$5:'[1]PorEquipeHC 20aa_ddmmaaaa'!$GS$1003,13,FALSE))</f>
        <v>102</v>
      </c>
      <c r="S62" s="211">
        <f>IF($B62:$B62&gt;0,VLOOKUP($B62,'[1]PorEquipeHC 20aa_ddmmaaaa'!$EC$5:'[1]PorEquipeHC 20aa_ddmmaaaa'!$GS$1003,14,FALSE))</f>
        <v>121</v>
      </c>
      <c r="T62" s="211">
        <f>IF($B62:$B62&gt;0,VLOOKUP($B62,'[1]PorEquipeHC 20aa_ddmmaaaa'!$EC$5:'[1]PorEquipeHC 20aa_ddmmaaaa'!$GS$1003,15,FALSE))</f>
        <v>121</v>
      </c>
      <c r="U62" s="211">
        <f>IF($B62:$B62&gt;0,VLOOKUP($B62,'[1]PorEquipeHC 20aa_ddmmaaaa'!$EC$5:'[1]PorEquipeHC 20aa_ddmmaaaa'!$GS$1003,16,FALSE))</f>
        <v>104</v>
      </c>
      <c r="V62" s="211" t="b">
        <f>IF($B62:$B62&gt;0,VLOOKUP($B62,'[1]PorEquipeHC 20aa_ddmmaaaa'!$EC$5:'[1]PorEquipeHC 20aa_ddmmaaaa'!$GS$1003,17,FALSE))</f>
        <v>0</v>
      </c>
      <c r="W62" s="211" t="b">
        <f>IF($B62:$B62&gt;0,VLOOKUP($B62,'[1]PorEquipeHC 20aa_ddmmaaaa'!$EC$5:'[1]PorEquipeHC 20aa_ddmmaaaa'!$GS$1003,18,FALSE))</f>
        <v>0</v>
      </c>
      <c r="X62" s="211" t="b">
        <f>IF($B62:$B62&gt;0,VLOOKUP($B62,'[1]PorEquipeHC 20aa_ddmmaaaa'!$EC$5:'[1]PorEquipeHC 20aa_ddmmaaaa'!$GS$1003,19,FALSE))</f>
        <v>0</v>
      </c>
      <c r="Y62" s="207"/>
      <c r="Z62" s="207"/>
      <c r="AA62" s="154"/>
      <c r="AB62" s="154"/>
      <c r="AC62" s="65" t="str">
        <f>C62</f>
        <v>620</v>
      </c>
      <c r="AD62" s="65" t="str">
        <f>D62</f>
        <v>OGATA</v>
      </c>
      <c r="AE62" s="65" t="str">
        <f>E62</f>
        <v>NELSON</v>
      </c>
      <c r="AF62" s="65" t="str">
        <f>F62</f>
        <v>M</v>
      </c>
      <c r="AG62" s="65" t="str">
        <f>G62</f>
        <v>07. GSP</v>
      </c>
      <c r="AH62" s="208">
        <f>H62</f>
        <v>19753</v>
      </c>
      <c r="AI62">
        <f>I62</f>
        <v>3</v>
      </c>
      <c r="AJ62" t="str">
        <f>J62</f>
        <v>EX</v>
      </c>
      <c r="AK62" s="209" t="str">
        <f>K62</f>
        <v>NSR</v>
      </c>
      <c r="AL62" s="65">
        <f>L62</f>
        <v>6</v>
      </c>
      <c r="AM62" s="66" t="str">
        <f>M62</f>
        <v>X</v>
      </c>
      <c r="AN62" s="65">
        <f>N62</f>
        <v>669</v>
      </c>
      <c r="AO62" s="65">
        <f>O62</f>
        <v>105</v>
      </c>
      <c r="AP62" s="67">
        <f>IF(AO62=" "," ",(AO62-2*$AI62))</f>
        <v>99</v>
      </c>
      <c r="AQ62" s="68"/>
      <c r="AR62" s="69"/>
      <c r="AS62" s="72" t="str">
        <f>P62</f>
        <v xml:space="preserve"> </v>
      </c>
      <c r="AT62" s="67" t="str">
        <f>IF(AS62=" "," ",(AS62-2*$AI62))</f>
        <v xml:space="preserve"> </v>
      </c>
      <c r="AU62" s="65"/>
      <c r="AV62" s="67"/>
      <c r="AW62" s="72">
        <f>Q62</f>
        <v>116</v>
      </c>
      <c r="AX62" s="67">
        <f>IF(AW62=" "," ",(AW62-2*$AI62))</f>
        <v>110</v>
      </c>
      <c r="AY62" s="67"/>
      <c r="AZ62" s="65"/>
      <c r="BA62" s="67">
        <f>R62</f>
        <v>102</v>
      </c>
      <c r="BB62" s="67">
        <f>IF(BA62=" "," ",(BA62-2*$AI62))</f>
        <v>96</v>
      </c>
      <c r="BC62" s="67"/>
      <c r="BD62" s="67"/>
      <c r="BE62" s="71">
        <f>S62</f>
        <v>121</v>
      </c>
      <c r="BF62" s="67">
        <f>IF(BE62=" "," ",(BE62-2*$AI62))</f>
        <v>115</v>
      </c>
      <c r="BG62" s="67"/>
      <c r="BH62" s="67"/>
      <c r="BI62" s="72">
        <f>T62</f>
        <v>121</v>
      </c>
      <c r="BJ62" s="67">
        <f>IF(BI62=" "," ",(BI62-2*$AI62))</f>
        <v>115</v>
      </c>
      <c r="BK62" s="67"/>
      <c r="BL62" s="67"/>
      <c r="BM62" s="72">
        <f>U62</f>
        <v>104</v>
      </c>
      <c r="BN62" s="67">
        <f>IF(BM62=" "," ",(BM62-2*$AI62))</f>
        <v>98</v>
      </c>
      <c r="BO62" s="67"/>
      <c r="BP62" s="67"/>
      <c r="BQ62" s="67" t="b">
        <f>V62</f>
        <v>0</v>
      </c>
      <c r="BR62" s="67">
        <f>IF(BQ62=" "," ",(BQ62-2*$AI62))</f>
        <v>-6</v>
      </c>
      <c r="BS62" s="67"/>
      <c r="BT62" s="67"/>
      <c r="BU62" s="67" t="b">
        <f>W62</f>
        <v>0</v>
      </c>
      <c r="BV62" s="67">
        <f>IF(BU62=" "," ",(BU62-2*$AI62))</f>
        <v>-6</v>
      </c>
      <c r="BW62" s="67"/>
      <c r="BX62" s="67"/>
      <c r="BY62" s="67" t="b">
        <f>X62</f>
        <v>0</v>
      </c>
      <c r="BZ62" s="67">
        <f>IF(BY62=" "," ",(BY62-2*$AI62))</f>
        <v>-6</v>
      </c>
      <c r="CA62" s="67"/>
      <c r="CB62" s="67"/>
      <c r="CC62" s="209" t="str">
        <f>IF(AK62="Senior",AK62,"...")</f>
        <v>...</v>
      </c>
      <c r="CD62" s="65">
        <f>L62</f>
        <v>6</v>
      </c>
      <c r="CE62" s="66" t="str">
        <f>M62</f>
        <v>X</v>
      </c>
      <c r="CF62" s="73">
        <f>AQ62*AO$4+AU62*AS$4+AY62*AW$4+BC62*BA$4+BG62*BE$4+BK62*BI$4+BO62*BM$4+BS62*BQ$4+BW62*BU$4+CA62*BY$4</f>
        <v>0</v>
      </c>
      <c r="CG62" s="156"/>
      <c r="CH62" s="1"/>
      <c r="DA62" s="19"/>
      <c r="DB62" s="19"/>
      <c r="DC62" s="67" t="s">
        <v>274</v>
      </c>
      <c r="DD62" s="67" t="s">
        <v>275</v>
      </c>
      <c r="DE62" s="67" t="s">
        <v>276</v>
      </c>
      <c r="DF62" s="67" t="s">
        <v>65</v>
      </c>
      <c r="DG62" s="67" t="s">
        <v>206</v>
      </c>
      <c r="DH62" s="75">
        <v>15076</v>
      </c>
      <c r="DI62" s="67">
        <v>9</v>
      </c>
      <c r="DJ62" s="67" t="s">
        <v>84</v>
      </c>
      <c r="DK62" s="76" t="s">
        <v>85</v>
      </c>
      <c r="DL62" s="67">
        <v>2</v>
      </c>
      <c r="DM62" s="77" t="s">
        <v>70</v>
      </c>
      <c r="DN62" s="67" t="e">
        <v>#NUM!</v>
      </c>
      <c r="DO62" s="67">
        <v>136</v>
      </c>
      <c r="DP62" s="67">
        <v>118</v>
      </c>
      <c r="DQ62" s="68"/>
      <c r="DR62" s="67"/>
      <c r="DS62" s="72">
        <v>145</v>
      </c>
      <c r="DT62" s="67">
        <v>127</v>
      </c>
      <c r="DU62" s="68"/>
      <c r="DV62" s="67"/>
      <c r="DW62" s="72" t="s">
        <v>79</v>
      </c>
      <c r="DX62" s="67" t="s">
        <v>79</v>
      </c>
      <c r="DY62" s="67"/>
      <c r="DZ62" s="67"/>
      <c r="EA62" s="67" t="s">
        <v>79</v>
      </c>
      <c r="EB62" s="67" t="s">
        <v>79</v>
      </c>
      <c r="EC62" s="67"/>
      <c r="ED62" s="67"/>
      <c r="EE62" s="71" t="s">
        <v>79</v>
      </c>
      <c r="EF62" s="67" t="s">
        <v>79</v>
      </c>
      <c r="EG62" s="67"/>
      <c r="EH62" s="67"/>
      <c r="EI62" s="72" t="s">
        <v>79</v>
      </c>
      <c r="EJ62" s="67" t="s">
        <v>79</v>
      </c>
      <c r="EK62" s="67"/>
      <c r="EL62" s="67"/>
      <c r="EM62" s="72" t="s">
        <v>79</v>
      </c>
      <c r="EN62" s="67" t="s">
        <v>79</v>
      </c>
      <c r="EO62" s="68"/>
      <c r="EP62" s="69"/>
      <c r="EQ62" s="67" t="b">
        <v>0</v>
      </c>
      <c r="ER62" s="67">
        <v>-18</v>
      </c>
      <c r="ES62" s="67"/>
      <c r="ET62" s="67"/>
      <c r="EU62" s="67" t="b">
        <v>0</v>
      </c>
      <c r="EV62" s="67">
        <v>-18</v>
      </c>
      <c r="EW62" s="67"/>
      <c r="EX62" s="67"/>
      <c r="EY62" s="67" t="b">
        <v>0</v>
      </c>
      <c r="EZ62" s="67">
        <v>-18</v>
      </c>
      <c r="FA62" s="67"/>
      <c r="FB62" s="67"/>
      <c r="FC62" s="76" t="s">
        <v>73</v>
      </c>
      <c r="FD62" s="67">
        <v>2</v>
      </c>
      <c r="FE62" s="77" t="s">
        <v>70</v>
      </c>
      <c r="FF62" s="68">
        <v>0</v>
      </c>
      <c r="FG62" s="83"/>
      <c r="FH62" s="65" t="str">
        <f t="shared" si="12"/>
        <v>MR</v>
      </c>
      <c r="FI62" s="65" t="str">
        <f t="shared" si="21"/>
        <v>M</v>
      </c>
      <c r="FJ62" s="65" t="str">
        <f t="shared" si="20"/>
        <v>03. IBI</v>
      </c>
      <c r="FK62" s="65">
        <f t="shared" si="14"/>
        <v>0</v>
      </c>
      <c r="FL62" s="79">
        <f t="shared" si="18"/>
        <v>0.75</v>
      </c>
      <c r="FM62" t="str">
        <f t="shared" si="17"/>
        <v>...</v>
      </c>
      <c r="FN62" t="str">
        <f t="shared" si="10"/>
        <v>...</v>
      </c>
      <c r="FO62" t="str">
        <f t="shared" si="22"/>
        <v>03. IBI</v>
      </c>
    </row>
    <row r="63" spans="1:171" ht="13.8" hidden="1" x14ac:dyDescent="0.25">
      <c r="A63" t="s">
        <v>1152</v>
      </c>
      <c r="B63" s="201" t="s">
        <v>344</v>
      </c>
      <c r="C63" s="80" t="str">
        <f>IF($B63:$B63&gt;0,VLOOKUP($B63,'[1]PorEquipeHC 20aa_ddmmaaaa'!$EC$5:'[1]PorEquipeHC 20aa_ddmmaaaa'!$GS$1003,1,FALSE))</f>
        <v>842</v>
      </c>
      <c r="D63" s="209" t="str">
        <f>IF($B63:$B63&gt;0,VLOOKUP($B63,'[1]PorEquipeHC 20aa_ddmmaaaa'!$EC$5:'[1]PorEquipeHC 20aa_ddmmaaaa'!$GS$1003,2,FALSE))</f>
        <v>T. NISHIKAWA</v>
      </c>
      <c r="E63" s="209" t="str">
        <f>IF($B63:$B63&gt;0,VLOOKUP($B63,'[1]PorEquipeHC 20aa_ddmmaaaa'!$EC$5:'[1]PorEquipeHC 20aa_ddmmaaaa'!$GS$1003,3,FALSE))</f>
        <v>RUI</v>
      </c>
      <c r="F63" s="66" t="str">
        <f>IF($B63:$B63&gt;0,VLOOKUP($B63,'[1]PorEquipeHC 20aa_ddmmaaaa'!$EC$5:'[1]PorEquipeHC 20aa_ddmmaaaa'!$GS$1003,4,FALSE))</f>
        <v>M</v>
      </c>
      <c r="G63" s="65" t="str">
        <f>IF($B63:$B63&gt;0,VLOOKUP($B63,'[1]PorEquipeHC 20aa_ddmmaaaa'!$EC$5:'[1]PorEquipeHC 20aa_ddmmaaaa'!$GS$1003,5,FALSE))</f>
        <v>11. NCC</v>
      </c>
      <c r="H63" s="210">
        <f>IF($B63:$B63&gt;0,VLOOKUP($B63,'[1]PorEquipeHC 20aa_ddmmaaaa'!$EC$5:'[1]PorEquipeHC 20aa_ddmmaaaa'!$GS$1003,6,FALSE))</f>
        <v>21731</v>
      </c>
      <c r="I63" s="80">
        <f>IF($B63:$B63&gt;0,VLOOKUP($B63,'[1]PorEquipeHC 20aa_ddmmaaaa'!$EC$5:'[1]PorEquipeHC 20aa_ddmmaaaa'!$GS$1003,7,FALSE))</f>
        <v>3</v>
      </c>
      <c r="J63" s="209" t="str">
        <f>IF($B63:$B63&gt;0,VLOOKUP($B63,'[1]PorEquipeHC 20aa_ddmmaaaa'!$EC$5:'[1]PorEquipeHC 20aa_ddmmaaaa'!$GS$1003,8,FALSE))</f>
        <v>EX</v>
      </c>
      <c r="K63" s="209" t="str">
        <f>IF($B63:$B63&gt;0,VLOOKUP($B63,'[1]PorEquipeHC 20aa_ddmmaaaa'!$EC$5:'[1]PorEquipeHC 20aa_ddmmaaaa'!$GS$1003,9,FALSE))</f>
        <v>NSR</v>
      </c>
      <c r="L63" s="80">
        <f>IF($B63:$B63&gt;0,VLOOKUP($B63,'[1]PorEquipeHC 20aa_ddmmaaaa'!$EC$5:'[1]PorEquipeHC 20aa_ddmmaaaa'!$GS$1003,45,FALSE))</f>
        <v>6</v>
      </c>
      <c r="M63" s="65" t="str">
        <f>IF($B63:$B63&gt;0,VLOOKUP($B63,'[1]PorEquipeHC 20aa_ddmmaaaa'!$EC$5:'[1]PorEquipeHC 20aa_ddmmaaaa'!$GS$1003,46,FALSE))</f>
        <v>X</v>
      </c>
      <c r="N63" s="80">
        <f>IF($B63:$B63&gt;0,VLOOKUP($B63,'[1]PorEquipeHC 20aa_ddmmaaaa'!$EC$5:'[1]PorEquipeHC 20aa_ddmmaaaa'!$GS$1003,64,FALSE))</f>
        <v>624</v>
      </c>
      <c r="O63" s="211">
        <f>IF($B63:$B63&gt;0,VLOOKUP($B63,'[1]PorEquipeHC 20aa_ddmmaaaa'!$EC$5:'[1]PorEquipeHC 20aa_ddmmaaaa'!$GS$1003,10,FALSE))</f>
        <v>105</v>
      </c>
      <c r="P63" s="211">
        <f>IF($B63:$B63&gt;0,VLOOKUP($B63,'[1]PorEquipeHC 20aa_ddmmaaaa'!$EC$5:'[1]PorEquipeHC 20aa_ddmmaaaa'!$GS$1003,11,FALSE))</f>
        <v>100</v>
      </c>
      <c r="Q63" s="211" t="str">
        <f>IF($B63:$B63&gt;0,VLOOKUP($B63,'[1]PorEquipeHC 20aa_ddmmaaaa'!$EC$5:'[1]PorEquipeHC 20aa_ddmmaaaa'!$GS$1003,12,FALSE))</f>
        <v xml:space="preserve"> </v>
      </c>
      <c r="R63" s="211">
        <f>IF($B63:$B63&gt;0,VLOOKUP($B63,'[1]PorEquipeHC 20aa_ddmmaaaa'!$EC$5:'[1]PorEquipeHC 20aa_ddmmaaaa'!$GS$1003,13,FALSE))</f>
        <v>106</v>
      </c>
      <c r="S63" s="211">
        <f>IF($B63:$B63&gt;0,VLOOKUP($B63,'[1]PorEquipeHC 20aa_ddmmaaaa'!$EC$5:'[1]PorEquipeHC 20aa_ddmmaaaa'!$GS$1003,14,FALSE))</f>
        <v>100</v>
      </c>
      <c r="T63" s="211">
        <f>IF($B63:$B63&gt;0,VLOOKUP($B63,'[1]PorEquipeHC 20aa_ddmmaaaa'!$EC$5:'[1]PorEquipeHC 20aa_ddmmaaaa'!$GS$1003,15,FALSE))</f>
        <v>109</v>
      </c>
      <c r="U63" s="211">
        <f>IF($B63:$B63&gt;0,VLOOKUP($B63,'[1]PorEquipeHC 20aa_ddmmaaaa'!$EC$5:'[1]PorEquipeHC 20aa_ddmmaaaa'!$GS$1003,16,FALSE))</f>
        <v>104</v>
      </c>
      <c r="V63" s="211" t="b">
        <f>IF($B63:$B63&gt;0,VLOOKUP($B63,'[1]PorEquipeHC 20aa_ddmmaaaa'!$EC$5:'[1]PorEquipeHC 20aa_ddmmaaaa'!$GS$1003,17,FALSE))</f>
        <v>0</v>
      </c>
      <c r="W63" s="211" t="b">
        <f>IF($B63:$B63&gt;0,VLOOKUP($B63,'[1]PorEquipeHC 20aa_ddmmaaaa'!$EC$5:'[1]PorEquipeHC 20aa_ddmmaaaa'!$GS$1003,18,FALSE))</f>
        <v>0</v>
      </c>
      <c r="X63" s="211" t="b">
        <f>IF($B63:$B63&gt;0,VLOOKUP($B63,'[1]PorEquipeHC 20aa_ddmmaaaa'!$EC$5:'[1]PorEquipeHC 20aa_ddmmaaaa'!$GS$1003,19,FALSE))</f>
        <v>0</v>
      </c>
      <c r="Y63" s="207"/>
      <c r="Z63" s="207"/>
      <c r="AA63" s="154"/>
      <c r="AB63" s="154"/>
      <c r="AC63" s="65" t="str">
        <f>C63</f>
        <v>842</v>
      </c>
      <c r="AD63" s="65" t="str">
        <f>D63</f>
        <v>T. NISHIKAWA</v>
      </c>
      <c r="AE63" s="65" t="str">
        <f>E63</f>
        <v>RUI</v>
      </c>
      <c r="AF63" s="65" t="str">
        <f>F63</f>
        <v>M</v>
      </c>
      <c r="AG63" s="65" t="str">
        <f>G63</f>
        <v>11. NCC</v>
      </c>
      <c r="AH63" s="208">
        <f>H63</f>
        <v>21731</v>
      </c>
      <c r="AI63">
        <f>I63</f>
        <v>3</v>
      </c>
      <c r="AJ63" t="str">
        <f>J63</f>
        <v>EX</v>
      </c>
      <c r="AK63" s="209" t="str">
        <f>K63</f>
        <v>NSR</v>
      </c>
      <c r="AL63" s="65">
        <f>L63</f>
        <v>6</v>
      </c>
      <c r="AM63" s="66" t="str">
        <f>M63</f>
        <v>X</v>
      </c>
      <c r="AN63" s="65">
        <f>N63</f>
        <v>624</v>
      </c>
      <c r="AO63" s="65">
        <f>O63</f>
        <v>105</v>
      </c>
      <c r="AP63" s="67">
        <f>IF(AO63=" "," ",(AO63-2*$AI63))</f>
        <v>99</v>
      </c>
      <c r="AQ63" s="68"/>
      <c r="AR63" s="69"/>
      <c r="AS63" s="72">
        <f>P63</f>
        <v>100</v>
      </c>
      <c r="AT63" s="67">
        <f>IF(AS63=" "," ",(AS63-2*$AI63))</f>
        <v>94</v>
      </c>
      <c r="AU63" s="68">
        <v>2</v>
      </c>
      <c r="AV63" s="69" t="s">
        <v>99</v>
      </c>
      <c r="AW63" s="72" t="str">
        <f>Q63</f>
        <v xml:space="preserve"> </v>
      </c>
      <c r="AX63" s="67" t="str">
        <f>IF(AW63=" "," ",(AW63-2*$AI63))</f>
        <v xml:space="preserve"> </v>
      </c>
      <c r="AY63" s="67"/>
      <c r="AZ63" s="65"/>
      <c r="BA63" s="67">
        <f>R63</f>
        <v>106</v>
      </c>
      <c r="BB63" s="67">
        <f>IF(BA63=" "," ",(BA63-2*$AI63))</f>
        <v>100</v>
      </c>
      <c r="BC63" s="67"/>
      <c r="BD63" s="67"/>
      <c r="BE63" s="71">
        <f>S63</f>
        <v>100</v>
      </c>
      <c r="BF63" s="67">
        <f>IF(BE63=" "," ",(BE63-2*$AI63))</f>
        <v>94</v>
      </c>
      <c r="BG63" s="67"/>
      <c r="BH63" s="67"/>
      <c r="BI63" s="72">
        <f>T63</f>
        <v>109</v>
      </c>
      <c r="BJ63" s="67">
        <f>IF(BI63=" "," ",(BI63-2*$AI63))</f>
        <v>103</v>
      </c>
      <c r="BK63" s="67"/>
      <c r="BL63" s="67"/>
      <c r="BM63" s="72">
        <f>U63</f>
        <v>104</v>
      </c>
      <c r="BN63" s="67">
        <f>IF(BM63=" "," ",(BM63-2*$AI63))</f>
        <v>98</v>
      </c>
      <c r="BO63" s="67"/>
      <c r="BP63" s="67"/>
      <c r="BQ63" s="67" t="b">
        <f>V63</f>
        <v>0</v>
      </c>
      <c r="BR63" s="67">
        <f>IF(BQ63=" "," ",(BQ63-2*$AI63))</f>
        <v>-6</v>
      </c>
      <c r="BS63" s="67"/>
      <c r="BT63" s="67"/>
      <c r="BU63" s="67" t="b">
        <f>W63</f>
        <v>0</v>
      </c>
      <c r="BV63" s="67">
        <f>IF(BU63=" "," ",(BU63-2*$AI63))</f>
        <v>-6</v>
      </c>
      <c r="BW63" s="67"/>
      <c r="BX63" s="67"/>
      <c r="BY63" s="67" t="b">
        <f>X63</f>
        <v>0</v>
      </c>
      <c r="BZ63" s="67">
        <f>IF(BY63=" "," ",(BY63-2*$AI63))</f>
        <v>-6</v>
      </c>
      <c r="CA63" s="67"/>
      <c r="CB63" s="67"/>
      <c r="CC63" s="209" t="str">
        <f>IF(AK63="Senior",AK63,"...")</f>
        <v>...</v>
      </c>
      <c r="CD63" s="65">
        <f>L63</f>
        <v>6</v>
      </c>
      <c r="CE63" s="66" t="str">
        <f>M63</f>
        <v>X</v>
      </c>
      <c r="CF63" s="73">
        <f>AQ63*AO$4+AU63*AS$4+AY63*AW$4+BC63*BA$4+BG63*BE$4+BK63*BI$4+BO63*BM$4+BS63*BQ$4+BW63*BU$4+CA63*BY$4</f>
        <v>2</v>
      </c>
      <c r="CG63" s="156"/>
      <c r="CH63" s="1"/>
      <c r="DA63" s="19"/>
      <c r="DB63" s="19"/>
      <c r="DC63" s="67" t="s">
        <v>278</v>
      </c>
      <c r="DD63" s="67" t="s">
        <v>219</v>
      </c>
      <c r="DE63" s="67" t="s">
        <v>279</v>
      </c>
      <c r="DF63" s="67" t="s">
        <v>83</v>
      </c>
      <c r="DG63" s="67" t="s">
        <v>206</v>
      </c>
      <c r="DH63" s="75">
        <v>16167</v>
      </c>
      <c r="DI63" s="67">
        <v>9</v>
      </c>
      <c r="DJ63" s="67" t="s">
        <v>84</v>
      </c>
      <c r="DK63" s="76" t="s">
        <v>102</v>
      </c>
      <c r="DL63" s="67">
        <v>2</v>
      </c>
      <c r="DM63" s="77" t="s">
        <v>70</v>
      </c>
      <c r="DN63" s="67" t="e">
        <v>#NUM!</v>
      </c>
      <c r="DO63" s="67">
        <v>132</v>
      </c>
      <c r="DP63" s="67">
        <v>114</v>
      </c>
      <c r="DQ63" s="68"/>
      <c r="DR63" s="69"/>
      <c r="DS63" s="72" t="s">
        <v>79</v>
      </c>
      <c r="DT63" s="67" t="s">
        <v>79</v>
      </c>
      <c r="DU63" s="68"/>
      <c r="DV63" s="67"/>
      <c r="DW63" s="72">
        <v>127</v>
      </c>
      <c r="DX63" s="67">
        <v>109</v>
      </c>
      <c r="DY63" s="67"/>
      <c r="DZ63" s="67"/>
      <c r="EA63" s="67" t="s">
        <v>79</v>
      </c>
      <c r="EB63" s="67" t="s">
        <v>79</v>
      </c>
      <c r="EC63" s="67"/>
      <c r="ED63" s="67"/>
      <c r="EE63" s="71" t="s">
        <v>79</v>
      </c>
      <c r="EF63" s="67" t="s">
        <v>79</v>
      </c>
      <c r="EG63" s="67"/>
      <c r="EH63" s="67"/>
      <c r="EI63" s="72" t="s">
        <v>79</v>
      </c>
      <c r="EJ63" s="67" t="s">
        <v>79</v>
      </c>
      <c r="EK63" s="67"/>
      <c r="EL63" s="67"/>
      <c r="EM63" s="72" t="s">
        <v>79</v>
      </c>
      <c r="EN63" s="67" t="s">
        <v>79</v>
      </c>
      <c r="EO63" s="67"/>
      <c r="EP63" s="67"/>
      <c r="EQ63" s="67" t="b">
        <v>0</v>
      </c>
      <c r="ER63" s="67">
        <v>-18</v>
      </c>
      <c r="ES63" s="67"/>
      <c r="ET63" s="67"/>
      <c r="EU63" s="67" t="b">
        <v>0</v>
      </c>
      <c r="EV63" s="67">
        <v>-18</v>
      </c>
      <c r="EW63" s="67"/>
      <c r="EX63" s="67"/>
      <c r="EY63" s="67" t="b">
        <v>0</v>
      </c>
      <c r="EZ63" s="67">
        <v>-18</v>
      </c>
      <c r="FA63" s="67"/>
      <c r="FB63" s="67"/>
      <c r="FC63" s="76" t="s">
        <v>73</v>
      </c>
      <c r="FD63" s="67">
        <v>2</v>
      </c>
      <c r="FE63" s="77" t="s">
        <v>70</v>
      </c>
      <c r="FF63" s="68">
        <v>0</v>
      </c>
      <c r="FG63" s="83"/>
      <c r="FH63" s="65" t="str">
        <f t="shared" si="12"/>
        <v>SR</v>
      </c>
      <c r="FI63" s="65" t="str">
        <f t="shared" si="21"/>
        <v>F</v>
      </c>
      <c r="FJ63" s="65" t="str">
        <f t="shared" si="20"/>
        <v>03. IBI</v>
      </c>
      <c r="FK63" s="65">
        <f t="shared" si="14"/>
        <v>0</v>
      </c>
      <c r="FL63" s="79">
        <f t="shared" si="18"/>
        <v>0.75</v>
      </c>
      <c r="FM63" t="str">
        <f t="shared" si="17"/>
        <v>...</v>
      </c>
      <c r="FN63" t="str">
        <f t="shared" si="10"/>
        <v>...</v>
      </c>
      <c r="FO63" t="str">
        <f t="shared" si="22"/>
        <v>03. IBI</v>
      </c>
    </row>
    <row r="64" spans="1:171" ht="13.8" hidden="1" x14ac:dyDescent="0.25">
      <c r="A64" t="s">
        <v>1152</v>
      </c>
      <c r="B64" s="201" t="s">
        <v>513</v>
      </c>
      <c r="C64" s="80" t="str">
        <f>IF($B64:$B64&gt;0,VLOOKUP($B64,'[1]PorEquipeHC 20aa_ddmmaaaa'!$EC$5:'[1]PorEquipeHC 20aa_ddmmaaaa'!$GS$1003,1,FALSE))</f>
        <v>366</v>
      </c>
      <c r="D64" s="209" t="str">
        <f>IF($B64:$B64&gt;0,VLOOKUP($B64,'[1]PorEquipeHC 20aa_ddmmaaaa'!$EC$5:'[1]PorEquipeHC 20aa_ddmmaaaa'!$GS$1003,2,FALSE))</f>
        <v>KOJA</v>
      </c>
      <c r="E64" s="209" t="str">
        <f>IF($B64:$B64&gt;0,VLOOKUP($B64,'[1]PorEquipeHC 20aa_ddmmaaaa'!$EC$5:'[1]PorEquipeHC 20aa_ddmmaaaa'!$GS$1003,3,FALSE))</f>
        <v>T.EDISON</v>
      </c>
      <c r="F64" s="66" t="str">
        <f>IF($B64:$B64&gt;0,VLOOKUP($B64,'[1]PorEquipeHC 20aa_ddmmaaaa'!$EC$5:'[1]PorEquipeHC 20aa_ddmmaaaa'!$GS$1003,4,FALSE))</f>
        <v>M</v>
      </c>
      <c r="G64" s="65" t="str">
        <f>IF($B64:$B64&gt;0,VLOOKUP($B64,'[1]PorEquipeHC 20aa_ddmmaaaa'!$EC$5:'[1]PorEquipeHC 20aa_ddmmaaaa'!$GS$1003,5,FALSE))</f>
        <v>11. NCC</v>
      </c>
      <c r="H64" s="210">
        <f>IF($B64:$B64&gt;0,VLOOKUP($B64,'[1]PorEquipeHC 20aa_ddmmaaaa'!$EC$5:'[1]PorEquipeHC 20aa_ddmmaaaa'!$GS$1003,6,FALSE))</f>
        <v>17495</v>
      </c>
      <c r="I64" s="80">
        <f>IF($B64:$B64&gt;0,VLOOKUP($B64,'[1]PorEquipeHC 20aa_ddmmaaaa'!$EC$5:'[1]PorEquipeHC 20aa_ddmmaaaa'!$GS$1003,7,FALSE))</f>
        <v>4</v>
      </c>
      <c r="J64" s="209" t="str">
        <f>IF($B64:$B64&gt;0,VLOOKUP($B64,'[1]PorEquipeHC 20aa_ddmmaaaa'!$EC$5:'[1]PorEquipeHC 20aa_ddmmaaaa'!$GS$1003,8,FALSE))</f>
        <v>A</v>
      </c>
      <c r="K64" s="209" t="str">
        <f>IF($B64:$B64&gt;0,VLOOKUP($B64,'[1]PorEquipeHC 20aa_ddmmaaaa'!$EC$5:'[1]PorEquipeHC 20aa_ddmmaaaa'!$GS$1003,9,FALSE))</f>
        <v>SR</v>
      </c>
      <c r="L64" s="80">
        <f>IF($B64:$B64&gt;0,VLOOKUP($B64,'[1]PorEquipeHC 20aa_ddmmaaaa'!$EC$5:'[1]PorEquipeHC 20aa_ddmmaaaa'!$GS$1003,45,FALSE))</f>
        <v>7</v>
      </c>
      <c r="M64" s="65" t="str">
        <f>IF($B64:$B64&gt;0,VLOOKUP($B64,'[1]PorEquipeHC 20aa_ddmmaaaa'!$EC$5:'[1]PorEquipeHC 20aa_ddmmaaaa'!$GS$1003,46,FALSE))</f>
        <v>X</v>
      </c>
      <c r="N64" s="80">
        <f>IF($B64:$B64&gt;0,VLOOKUP($B64,'[1]PorEquipeHC 20aa_ddmmaaaa'!$EC$5:'[1]PorEquipeHC 20aa_ddmmaaaa'!$GS$1003,64,FALSE))</f>
        <v>644</v>
      </c>
      <c r="O64" s="211">
        <f>IF($B64:$B64&gt;0,VLOOKUP($B64,'[1]PorEquipeHC 20aa_ddmmaaaa'!$EC$5:'[1]PorEquipeHC 20aa_ddmmaaaa'!$GS$1003,10,FALSE))</f>
        <v>96</v>
      </c>
      <c r="P64" s="211">
        <f>IF($B64:$B64&gt;0,VLOOKUP($B64,'[1]PorEquipeHC 20aa_ddmmaaaa'!$EC$5:'[1]PorEquipeHC 20aa_ddmmaaaa'!$GS$1003,11,FALSE))</f>
        <v>112</v>
      </c>
      <c r="Q64" s="211">
        <f>IF($B64:$B64&gt;0,VLOOKUP($B64,'[1]PorEquipeHC 20aa_ddmmaaaa'!$EC$5:'[1]PorEquipeHC 20aa_ddmmaaaa'!$GS$1003,12,FALSE))</f>
        <v>114</v>
      </c>
      <c r="R64" s="211">
        <f>IF($B64:$B64&gt;0,VLOOKUP($B64,'[1]PorEquipeHC 20aa_ddmmaaaa'!$EC$5:'[1]PorEquipeHC 20aa_ddmmaaaa'!$GS$1003,13,FALSE))</f>
        <v>112</v>
      </c>
      <c r="S64" s="211">
        <f>IF($B64:$B64&gt;0,VLOOKUP($B64,'[1]PorEquipeHC 20aa_ddmmaaaa'!$EC$5:'[1]PorEquipeHC 20aa_ddmmaaaa'!$GS$1003,14,FALSE))</f>
        <v>111</v>
      </c>
      <c r="T64" s="211">
        <f>IF($B64:$B64&gt;0,VLOOKUP($B64,'[1]PorEquipeHC 20aa_ddmmaaaa'!$EC$5:'[1]PorEquipeHC 20aa_ddmmaaaa'!$GS$1003,15,FALSE))</f>
        <v>107</v>
      </c>
      <c r="U64" s="211">
        <f>IF($B64:$B64&gt;0,VLOOKUP($B64,'[1]PorEquipeHC 20aa_ddmmaaaa'!$EC$5:'[1]PorEquipeHC 20aa_ddmmaaaa'!$GS$1003,16,FALSE))</f>
        <v>106</v>
      </c>
      <c r="V64" s="211" t="b">
        <f>IF($B64:$B64&gt;0,VLOOKUP($B64,'[1]PorEquipeHC 20aa_ddmmaaaa'!$EC$5:'[1]PorEquipeHC 20aa_ddmmaaaa'!$GS$1003,17,FALSE))</f>
        <v>0</v>
      </c>
      <c r="W64" s="211" t="b">
        <f>IF($B64:$B64&gt;0,VLOOKUP($B64,'[1]PorEquipeHC 20aa_ddmmaaaa'!$EC$5:'[1]PorEquipeHC 20aa_ddmmaaaa'!$GS$1003,18,FALSE))</f>
        <v>0</v>
      </c>
      <c r="X64" s="211" t="b">
        <f>IF($B64:$B64&gt;0,VLOOKUP($B64,'[1]PorEquipeHC 20aa_ddmmaaaa'!$EC$5:'[1]PorEquipeHC 20aa_ddmmaaaa'!$GS$1003,19,FALSE))</f>
        <v>0</v>
      </c>
      <c r="Y64" s="207"/>
      <c r="Z64" s="207"/>
      <c r="AA64" s="154"/>
      <c r="AB64" s="154"/>
      <c r="AC64" s="65" t="str">
        <f>C64</f>
        <v>366</v>
      </c>
      <c r="AD64" s="65" t="str">
        <f>D64</f>
        <v>KOJA</v>
      </c>
      <c r="AE64" s="65" t="str">
        <f>E64</f>
        <v>T.EDISON</v>
      </c>
      <c r="AF64" s="65" t="str">
        <f>F64</f>
        <v>M</v>
      </c>
      <c r="AG64" s="65" t="str">
        <f>G64</f>
        <v>11. NCC</v>
      </c>
      <c r="AH64" s="208">
        <f>H64</f>
        <v>17495</v>
      </c>
      <c r="AI64">
        <f>I64</f>
        <v>4</v>
      </c>
      <c r="AJ64" t="str">
        <f>J64</f>
        <v>A</v>
      </c>
      <c r="AK64" s="209" t="str">
        <f>K64</f>
        <v>SR</v>
      </c>
      <c r="AL64" s="65">
        <f>L64</f>
        <v>7</v>
      </c>
      <c r="AM64" s="66" t="str">
        <f>M64</f>
        <v>X</v>
      </c>
      <c r="AN64" s="65">
        <f>N64</f>
        <v>644</v>
      </c>
      <c r="AO64" s="65">
        <f>O64</f>
        <v>96</v>
      </c>
      <c r="AP64" s="67">
        <f>IF(AO64=" "," ",(AO64-2*$AI64))</f>
        <v>88</v>
      </c>
      <c r="AQ64" s="68">
        <v>6</v>
      </c>
      <c r="AR64" s="69" t="s">
        <v>71</v>
      </c>
      <c r="AS64" s="72">
        <f>P64</f>
        <v>112</v>
      </c>
      <c r="AT64" s="67">
        <f>IF(AS64=" "," ",(AS64-2*$AI64))</f>
        <v>104</v>
      </c>
      <c r="AU64" s="65"/>
      <c r="AV64" s="67"/>
      <c r="AW64" s="72">
        <f>Q64</f>
        <v>114</v>
      </c>
      <c r="AX64" s="67">
        <f>IF(AW64=" "," ",(AW64-2*$AI64))</f>
        <v>106</v>
      </c>
      <c r="AY64" s="67"/>
      <c r="AZ64" s="65"/>
      <c r="BA64" s="67">
        <f>R64</f>
        <v>112</v>
      </c>
      <c r="BB64" s="67">
        <f>IF(BA64=" "," ",(BA64-2*$AI64))</f>
        <v>104</v>
      </c>
      <c r="BC64" s="67"/>
      <c r="BD64" s="67"/>
      <c r="BE64" s="71">
        <f>S64</f>
        <v>111</v>
      </c>
      <c r="BF64" s="67">
        <f>IF(BE64=" "," ",(BE64-2*$AI64))</f>
        <v>103</v>
      </c>
      <c r="BG64" s="67"/>
      <c r="BH64" s="67"/>
      <c r="BI64" s="72">
        <f>T64</f>
        <v>107</v>
      </c>
      <c r="BJ64" s="67">
        <f>IF(BI64=" "," ",(BI64-2*$AI64))</f>
        <v>99</v>
      </c>
      <c r="BK64" s="67"/>
      <c r="BL64" s="67"/>
      <c r="BM64" s="72">
        <f>U64</f>
        <v>106</v>
      </c>
      <c r="BN64" s="67">
        <f>IF(BM64=" "," ",(BM64-2*$AI64))</f>
        <v>98</v>
      </c>
      <c r="BO64" s="67"/>
      <c r="BP64" s="67"/>
      <c r="BQ64" s="67" t="b">
        <f>V64</f>
        <v>0</v>
      </c>
      <c r="BR64" s="67">
        <f>IF(BQ64=" "," ",(BQ64-2*$AI64))</f>
        <v>-8</v>
      </c>
      <c r="BS64" s="67"/>
      <c r="BT64" s="67"/>
      <c r="BU64" s="67" t="b">
        <f>W64</f>
        <v>0</v>
      </c>
      <c r="BV64" s="67">
        <f>IF(BU64=" "," ",(BU64-2*$AI64))</f>
        <v>-8</v>
      </c>
      <c r="BW64" s="67"/>
      <c r="BX64" s="67"/>
      <c r="BY64" s="67" t="b">
        <f>X64</f>
        <v>0</v>
      </c>
      <c r="BZ64" s="67">
        <f>IF(BY64=" "," ",(BY64-2*$AI64))</f>
        <v>-8</v>
      </c>
      <c r="CA64" s="67"/>
      <c r="CB64" s="67"/>
      <c r="CC64" s="209" t="str">
        <f>IF(AK64="Senior",AK64,"...")</f>
        <v>...</v>
      </c>
      <c r="CD64" s="65">
        <f>L64</f>
        <v>7</v>
      </c>
      <c r="CE64" s="66" t="str">
        <f>M64</f>
        <v>X</v>
      </c>
      <c r="CF64" s="73">
        <f>AQ64*AO$4+AU64*AS$4+AY64*AW$4+BC64*BA$4+BG64*BE$4+BK64*BI$4+BO64*BM$4+BS64*BQ$4+BW64*BU$4+CA64*BY$4</f>
        <v>6</v>
      </c>
      <c r="CG64" s="156"/>
      <c r="CH64" s="1"/>
      <c r="DA64" s="19"/>
      <c r="DB64" s="19"/>
      <c r="DC64" s="67" t="s">
        <v>280</v>
      </c>
      <c r="DD64" s="67" t="s">
        <v>281</v>
      </c>
      <c r="DE64" s="67" t="s">
        <v>282</v>
      </c>
      <c r="DF64" s="67" t="s">
        <v>83</v>
      </c>
      <c r="DG64" s="67" t="s">
        <v>206</v>
      </c>
      <c r="DH64" s="75">
        <v>18195</v>
      </c>
      <c r="DI64" s="67">
        <v>9</v>
      </c>
      <c r="DJ64" s="67" t="s">
        <v>84</v>
      </c>
      <c r="DK64" s="76" t="s">
        <v>102</v>
      </c>
      <c r="DL64" s="67">
        <v>4</v>
      </c>
      <c r="DM64" s="77" t="s">
        <v>70</v>
      </c>
      <c r="DN64" s="67" t="e">
        <v>#NUM!</v>
      </c>
      <c r="DO64" s="67" t="s">
        <v>79</v>
      </c>
      <c r="DP64" s="67" t="s">
        <v>79</v>
      </c>
      <c r="DQ64" s="68"/>
      <c r="DR64" s="69"/>
      <c r="DS64" s="72" t="s">
        <v>79</v>
      </c>
      <c r="DT64" s="67" t="s">
        <v>79</v>
      </c>
      <c r="DU64" s="68"/>
      <c r="DV64" s="67"/>
      <c r="DW64" s="72" t="s">
        <v>79</v>
      </c>
      <c r="DX64" s="67" t="s">
        <v>79</v>
      </c>
      <c r="DY64" s="67"/>
      <c r="DZ64" s="67"/>
      <c r="EA64" s="67">
        <v>141</v>
      </c>
      <c r="EB64" s="67">
        <v>123</v>
      </c>
      <c r="EC64" s="67"/>
      <c r="ED64" s="67"/>
      <c r="EE64" s="71">
        <v>143</v>
      </c>
      <c r="EF64" s="67">
        <v>125</v>
      </c>
      <c r="EG64" s="67"/>
      <c r="EH64" s="67"/>
      <c r="EI64" s="72">
        <v>133</v>
      </c>
      <c r="EJ64" s="67">
        <v>115</v>
      </c>
      <c r="EK64" s="67"/>
      <c r="EL64" s="67"/>
      <c r="EM64" s="72">
        <v>149</v>
      </c>
      <c r="EN64" s="67">
        <v>131</v>
      </c>
      <c r="EO64" s="67"/>
      <c r="EP64" s="67"/>
      <c r="EQ64" s="67" t="b">
        <v>0</v>
      </c>
      <c r="ER64" s="67">
        <v>-18</v>
      </c>
      <c r="ES64" s="67"/>
      <c r="ET64" s="67"/>
      <c r="EU64" s="67" t="b">
        <v>0</v>
      </c>
      <c r="EV64" s="67">
        <v>-18</v>
      </c>
      <c r="EW64" s="67"/>
      <c r="EX64" s="67"/>
      <c r="EY64" s="67" t="b">
        <v>0</v>
      </c>
      <c r="EZ64" s="67">
        <v>-18</v>
      </c>
      <c r="FA64" s="67"/>
      <c r="FB64" s="67"/>
      <c r="FC64" s="76" t="s">
        <v>73</v>
      </c>
      <c r="FD64" s="67">
        <v>4</v>
      </c>
      <c r="FE64" s="77" t="s">
        <v>70</v>
      </c>
      <c r="FF64" s="68">
        <v>0</v>
      </c>
      <c r="FG64" s="83"/>
      <c r="FH64" s="65" t="str">
        <f t="shared" si="12"/>
        <v>SR</v>
      </c>
      <c r="FI64" s="65" t="str">
        <f t="shared" si="21"/>
        <v>F</v>
      </c>
      <c r="FJ64" s="65" t="str">
        <f t="shared" si="20"/>
        <v>03. IBI</v>
      </c>
      <c r="FK64" s="65">
        <f t="shared" si="14"/>
        <v>0</v>
      </c>
      <c r="FL64" s="79">
        <f t="shared" si="18"/>
        <v>0.75</v>
      </c>
      <c r="FM64" t="str">
        <f t="shared" si="17"/>
        <v>...</v>
      </c>
      <c r="FN64" t="str">
        <f t="shared" si="10"/>
        <v>...</v>
      </c>
      <c r="FO64" t="str">
        <f t="shared" si="22"/>
        <v>03. IBI</v>
      </c>
    </row>
    <row r="65" spans="1:171" ht="13.8" hidden="1" x14ac:dyDescent="0.25">
      <c r="A65" t="s">
        <v>1152</v>
      </c>
      <c r="B65" s="201" t="s">
        <v>268</v>
      </c>
      <c r="C65" s="80" t="str">
        <f>IF($B65:$B65&gt;0,VLOOKUP($B65,'[1]PorEquipeHC 20aa_ddmmaaaa'!$EC$5:'[1]PorEquipeHC 20aa_ddmmaaaa'!$GS$1003,1,FALSE))</f>
        <v>756</v>
      </c>
      <c r="D65" s="209" t="str">
        <f>IF($B65:$B65&gt;0,VLOOKUP($B65,'[1]PorEquipeHC 20aa_ddmmaaaa'!$EC$5:'[1]PorEquipeHC 20aa_ddmmaaaa'!$GS$1003,2,FALSE))</f>
        <v>TABATA</v>
      </c>
      <c r="E65" s="209" t="str">
        <f>IF($B65:$B65&gt;0,VLOOKUP($B65,'[1]PorEquipeHC 20aa_ddmmaaaa'!$EC$5:'[1]PorEquipeHC 20aa_ddmmaaaa'!$GS$1003,3,FALSE))</f>
        <v>PAULO YUKIHARU</v>
      </c>
      <c r="F65" s="66" t="str">
        <f>IF($B65:$B65&gt;0,VLOOKUP($B65,'[1]PorEquipeHC 20aa_ddmmaaaa'!$EC$5:'[1]PorEquipeHC 20aa_ddmmaaaa'!$GS$1003,4,FALSE))</f>
        <v>M</v>
      </c>
      <c r="G65" s="65" t="str">
        <f>IF($B65:$B65&gt;0,VLOOKUP($B65,'[1]PorEquipeHC 20aa_ddmmaaaa'!$EC$5:'[1]PorEquipeHC 20aa_ddmmaaaa'!$GS$1003,5,FALSE))</f>
        <v>07. GSP</v>
      </c>
      <c r="H65" s="210">
        <f>IF($B65:$B65&gt;0,VLOOKUP($B65,'[1]PorEquipeHC 20aa_ddmmaaaa'!$EC$5:'[1]PorEquipeHC 20aa_ddmmaaaa'!$GS$1003,6,FALSE))</f>
        <v>22876</v>
      </c>
      <c r="I65" s="80">
        <f>IF($B65:$B65&gt;0,VLOOKUP($B65,'[1]PorEquipeHC 20aa_ddmmaaaa'!$EC$5:'[1]PorEquipeHC 20aa_ddmmaaaa'!$GS$1003,7,FALSE))</f>
        <v>4</v>
      </c>
      <c r="J65" s="209" t="str">
        <f>IF($B65:$B65&gt;0,VLOOKUP($B65,'[1]PorEquipeHC 20aa_ddmmaaaa'!$EC$5:'[1]PorEquipeHC 20aa_ddmmaaaa'!$GS$1003,8,FALSE))</f>
        <v>A</v>
      </c>
      <c r="K65" s="209" t="str">
        <f>IF($B65:$B65&gt;0,VLOOKUP($B65,'[1]PorEquipeHC 20aa_ddmmaaaa'!$EC$5:'[1]PorEquipeHC 20aa_ddmmaaaa'!$GS$1003,9,FALSE))</f>
        <v>NSR</v>
      </c>
      <c r="L65" s="80">
        <f>IF($B65:$B65&gt;0,VLOOKUP($B65,'[1]PorEquipeHC 20aa_ddmmaaaa'!$EC$5:'[1]PorEquipeHC 20aa_ddmmaaaa'!$GS$1003,45,FALSE))</f>
        <v>7</v>
      </c>
      <c r="M65" s="65" t="str">
        <f>IF($B65:$B65&gt;0,VLOOKUP($B65,'[1]PorEquipeHC 20aa_ddmmaaaa'!$EC$5:'[1]PorEquipeHC 20aa_ddmmaaaa'!$GS$1003,46,FALSE))</f>
        <v>X</v>
      </c>
      <c r="N65" s="80">
        <f>IF($B65:$B65&gt;0,VLOOKUP($B65,'[1]PorEquipeHC 20aa_ddmmaaaa'!$EC$5:'[1]PorEquipeHC 20aa_ddmmaaaa'!$GS$1003,64,FALSE))</f>
        <v>646</v>
      </c>
      <c r="O65" s="211">
        <f>IF($B65:$B65&gt;0,VLOOKUP($B65,'[1]PorEquipeHC 20aa_ddmmaaaa'!$EC$5:'[1]PorEquipeHC 20aa_ddmmaaaa'!$GS$1003,10,FALSE))</f>
        <v>108</v>
      </c>
      <c r="P65" s="211">
        <f>IF($B65:$B65&gt;0,VLOOKUP($B65,'[1]PorEquipeHC 20aa_ddmmaaaa'!$EC$5:'[1]PorEquipeHC 20aa_ddmmaaaa'!$GS$1003,11,FALSE))</f>
        <v>116</v>
      </c>
      <c r="Q65" s="211">
        <f>IF($B65:$B65&gt;0,VLOOKUP($B65,'[1]PorEquipeHC 20aa_ddmmaaaa'!$EC$5:'[1]PorEquipeHC 20aa_ddmmaaaa'!$GS$1003,12,FALSE))</f>
        <v>108</v>
      </c>
      <c r="R65" s="211">
        <f>IF($B65:$B65&gt;0,VLOOKUP($B65,'[1]PorEquipeHC 20aa_ddmmaaaa'!$EC$5:'[1]PorEquipeHC 20aa_ddmmaaaa'!$GS$1003,13,FALSE))</f>
        <v>106</v>
      </c>
      <c r="S65" s="211">
        <f>IF($B65:$B65&gt;0,VLOOKUP($B65,'[1]PorEquipeHC 20aa_ddmmaaaa'!$EC$5:'[1]PorEquipeHC 20aa_ddmmaaaa'!$GS$1003,14,FALSE))</f>
        <v>109</v>
      </c>
      <c r="T65" s="211">
        <f>IF($B65:$B65&gt;0,VLOOKUP($B65,'[1]PorEquipeHC 20aa_ddmmaaaa'!$EC$5:'[1]PorEquipeHC 20aa_ddmmaaaa'!$GS$1003,15,FALSE))</f>
        <v>109</v>
      </c>
      <c r="U65" s="211">
        <f>IF($B65:$B65&gt;0,VLOOKUP($B65,'[1]PorEquipeHC 20aa_ddmmaaaa'!$EC$5:'[1]PorEquipeHC 20aa_ddmmaaaa'!$GS$1003,16,FALSE))</f>
        <v>106</v>
      </c>
      <c r="V65" s="211" t="b">
        <f>IF($B65:$B65&gt;0,VLOOKUP($B65,'[1]PorEquipeHC 20aa_ddmmaaaa'!$EC$5:'[1]PorEquipeHC 20aa_ddmmaaaa'!$GS$1003,17,FALSE))</f>
        <v>0</v>
      </c>
      <c r="W65" s="211" t="b">
        <f>IF($B65:$B65&gt;0,VLOOKUP($B65,'[1]PorEquipeHC 20aa_ddmmaaaa'!$EC$5:'[1]PorEquipeHC 20aa_ddmmaaaa'!$GS$1003,18,FALSE))</f>
        <v>0</v>
      </c>
      <c r="X65" s="211" t="b">
        <f>IF($B65:$B65&gt;0,VLOOKUP($B65,'[1]PorEquipeHC 20aa_ddmmaaaa'!$EC$5:'[1]PorEquipeHC 20aa_ddmmaaaa'!$GS$1003,19,FALSE))</f>
        <v>0</v>
      </c>
      <c r="Y65" s="207"/>
      <c r="Z65" s="207"/>
      <c r="AA65" s="154"/>
      <c r="AB65" s="154"/>
      <c r="AC65" s="65" t="str">
        <f>C65</f>
        <v>756</v>
      </c>
      <c r="AD65" s="65" t="str">
        <f>D65</f>
        <v>TABATA</v>
      </c>
      <c r="AE65" s="65" t="str">
        <f>E65</f>
        <v>PAULO YUKIHARU</v>
      </c>
      <c r="AF65" s="65" t="str">
        <f>F65</f>
        <v>M</v>
      </c>
      <c r="AG65" s="65" t="str">
        <f>G65</f>
        <v>07. GSP</v>
      </c>
      <c r="AH65" s="208">
        <f>H65</f>
        <v>22876</v>
      </c>
      <c r="AI65">
        <f>I65</f>
        <v>4</v>
      </c>
      <c r="AJ65" t="str">
        <f>J65</f>
        <v>A</v>
      </c>
      <c r="AK65" s="209" t="str">
        <f>K65</f>
        <v>NSR</v>
      </c>
      <c r="AL65" s="65">
        <f>L65</f>
        <v>7</v>
      </c>
      <c r="AM65" s="66" t="str">
        <f>M65</f>
        <v>X</v>
      </c>
      <c r="AN65" s="65">
        <f>N65</f>
        <v>646</v>
      </c>
      <c r="AO65" s="65">
        <f>O65</f>
        <v>108</v>
      </c>
      <c r="AP65" s="67">
        <f>IF(AO65=" "," ",(AO65-2*$AI65))</f>
        <v>100</v>
      </c>
      <c r="AQ65" s="68"/>
      <c r="AR65" s="69"/>
      <c r="AS65" s="72">
        <f>P65</f>
        <v>116</v>
      </c>
      <c r="AT65" s="67">
        <f>IF(AS65=" "," ",(AS65-2*$AI65))</f>
        <v>108</v>
      </c>
      <c r="AU65" s="65"/>
      <c r="AV65" s="67"/>
      <c r="AW65" s="72">
        <f>Q65</f>
        <v>108</v>
      </c>
      <c r="AX65" s="67">
        <f>IF(AW65=" "," ",(AW65-2*$AI65))</f>
        <v>100</v>
      </c>
      <c r="AY65" s="67"/>
      <c r="AZ65" s="65"/>
      <c r="BA65" s="67">
        <f>R65</f>
        <v>106</v>
      </c>
      <c r="BB65" s="67">
        <f>IF(BA65=" "," ",(BA65-2*$AI65))</f>
        <v>98</v>
      </c>
      <c r="BC65" s="67"/>
      <c r="BD65" s="67"/>
      <c r="BE65" s="71">
        <f>S65</f>
        <v>109</v>
      </c>
      <c r="BF65" s="67">
        <f>IF(BE65=" "," ",(BE65-2*$AI65))</f>
        <v>101</v>
      </c>
      <c r="BG65" s="67"/>
      <c r="BH65" s="67"/>
      <c r="BI65" s="72">
        <f>T65</f>
        <v>109</v>
      </c>
      <c r="BJ65" s="67">
        <f>IF(BI65=" "," ",(BI65-2*$AI65))</f>
        <v>101</v>
      </c>
      <c r="BK65" s="67"/>
      <c r="BL65" s="67"/>
      <c r="BM65" s="72">
        <f>U65</f>
        <v>106</v>
      </c>
      <c r="BN65" s="67">
        <f>IF(BM65=" "," ",(BM65-2*$AI65))</f>
        <v>98</v>
      </c>
      <c r="BO65" s="67"/>
      <c r="BP65" s="67"/>
      <c r="BQ65" s="67" t="b">
        <f>V65</f>
        <v>0</v>
      </c>
      <c r="BR65" s="67">
        <f>IF(BQ65=" "," ",(BQ65-2*$AI65))</f>
        <v>-8</v>
      </c>
      <c r="BS65" s="67"/>
      <c r="BT65" s="67"/>
      <c r="BU65" s="67" t="b">
        <f>W65</f>
        <v>0</v>
      </c>
      <c r="BV65" s="67">
        <f>IF(BU65=" "," ",(BU65-2*$AI65))</f>
        <v>-8</v>
      </c>
      <c r="BW65" s="67"/>
      <c r="BX65" s="67"/>
      <c r="BY65" s="67" t="b">
        <f>X65</f>
        <v>0</v>
      </c>
      <c r="BZ65" s="67">
        <f>IF(BY65=" "," ",(BY65-2*$AI65))</f>
        <v>-8</v>
      </c>
      <c r="CA65" s="67"/>
      <c r="CB65" s="67"/>
      <c r="CC65" s="209" t="str">
        <f>IF(AK65="Senior",AK65,"...")</f>
        <v>...</v>
      </c>
      <c r="CD65" s="65">
        <f>L65</f>
        <v>7</v>
      </c>
      <c r="CE65" s="66" t="str">
        <f>M65</f>
        <v>X</v>
      </c>
      <c r="CF65" s="73">
        <f>AQ65*AO$4+AU65*AS$4+AY65*AW$4+BC65*BA$4+BG65*BE$4+BK65*BI$4+BO65*BM$4+BS65*BQ$4+BW65*BU$4+CA65*BY$4</f>
        <v>0</v>
      </c>
      <c r="CG65" s="156"/>
      <c r="CH65" s="1"/>
      <c r="DA65" s="19"/>
      <c r="DB65" s="19"/>
      <c r="DC65" s="67" t="s">
        <v>284</v>
      </c>
      <c r="DD65" s="67" t="s">
        <v>285</v>
      </c>
      <c r="DE65" s="67" t="s">
        <v>286</v>
      </c>
      <c r="DF65" s="67" t="s">
        <v>83</v>
      </c>
      <c r="DG65" s="67" t="s">
        <v>206</v>
      </c>
      <c r="DH65" s="75">
        <v>22015</v>
      </c>
      <c r="DI65" s="67">
        <v>9</v>
      </c>
      <c r="DJ65" s="67" t="s">
        <v>84</v>
      </c>
      <c r="DK65" s="76" t="s">
        <v>69</v>
      </c>
      <c r="DL65" s="67">
        <v>3</v>
      </c>
      <c r="DM65" s="77" t="s">
        <v>70</v>
      </c>
      <c r="DN65" s="67" t="e">
        <v>#NUM!</v>
      </c>
      <c r="DO65" s="67" t="s">
        <v>79</v>
      </c>
      <c r="DP65" s="67" t="s">
        <v>79</v>
      </c>
      <c r="DQ65" s="68"/>
      <c r="DR65" s="67"/>
      <c r="DS65" s="72">
        <v>135</v>
      </c>
      <c r="DT65" s="67">
        <v>117</v>
      </c>
      <c r="DU65" s="68"/>
      <c r="DV65" s="67"/>
      <c r="DW65" s="72" t="s">
        <v>79</v>
      </c>
      <c r="DX65" s="67" t="s">
        <v>79</v>
      </c>
      <c r="DY65" s="67"/>
      <c r="DZ65" s="67"/>
      <c r="EA65" s="67">
        <v>124</v>
      </c>
      <c r="EB65" s="67">
        <v>106</v>
      </c>
      <c r="EC65" s="67"/>
      <c r="ED65" s="67"/>
      <c r="EE65" s="71" t="s">
        <v>79</v>
      </c>
      <c r="EF65" s="67" t="s">
        <v>79</v>
      </c>
      <c r="EG65" s="67"/>
      <c r="EH65" s="67"/>
      <c r="EI65" s="72">
        <v>121</v>
      </c>
      <c r="EJ65" s="67">
        <v>103</v>
      </c>
      <c r="EK65" s="67"/>
      <c r="EL65" s="67"/>
      <c r="EM65" s="72" t="s">
        <v>79</v>
      </c>
      <c r="EN65" s="67" t="s">
        <v>79</v>
      </c>
      <c r="EO65" s="67"/>
      <c r="EP65" s="67"/>
      <c r="EQ65" s="67" t="b">
        <v>0</v>
      </c>
      <c r="ER65" s="67">
        <v>-18</v>
      </c>
      <c r="ES65" s="68"/>
      <c r="ET65" s="69"/>
      <c r="EU65" s="67" t="b">
        <v>0</v>
      </c>
      <c r="EV65" s="67">
        <v>-18</v>
      </c>
      <c r="EW65" s="67"/>
      <c r="EX65" s="67"/>
      <c r="EY65" s="67" t="b">
        <v>0</v>
      </c>
      <c r="EZ65" s="67">
        <v>-18</v>
      </c>
      <c r="FA65" s="67"/>
      <c r="FB65" s="67"/>
      <c r="FC65" s="76" t="s">
        <v>73</v>
      </c>
      <c r="FD65" s="67">
        <v>3</v>
      </c>
      <c r="FE65" s="77" t="s">
        <v>70</v>
      </c>
      <c r="FF65" s="68">
        <v>0</v>
      </c>
      <c r="FG65" s="83"/>
      <c r="FH65" s="65" t="str">
        <f t="shared" si="12"/>
        <v>NSR</v>
      </c>
      <c r="FI65" s="65" t="str">
        <f t="shared" si="21"/>
        <v>F</v>
      </c>
      <c r="FJ65" s="65" t="str">
        <f t="shared" si="20"/>
        <v>03. IBI</v>
      </c>
      <c r="FK65" s="65">
        <f t="shared" si="14"/>
        <v>0</v>
      </c>
      <c r="FL65" s="79">
        <f t="shared" si="18"/>
        <v>0.75</v>
      </c>
      <c r="FM65" t="str">
        <f t="shared" si="17"/>
        <v>...</v>
      </c>
      <c r="FN65" t="str">
        <f t="shared" si="10"/>
        <v>...</v>
      </c>
      <c r="FO65" t="str">
        <f t="shared" si="22"/>
        <v>03. IBI</v>
      </c>
    </row>
    <row r="66" spans="1:171" ht="13.8" hidden="1" x14ac:dyDescent="0.25">
      <c r="A66" t="s">
        <v>1152</v>
      </c>
      <c r="B66" s="65" t="s">
        <v>431</v>
      </c>
      <c r="C66" s="80" t="str">
        <f>IF($B66:$B66&gt;0,VLOOKUP($B66,'[1]PorEquipeHC 20aa_ddmmaaaa'!$EC$5:'[1]PorEquipeHC 20aa_ddmmaaaa'!$GS$1003,1,FALSE))</f>
        <v>805</v>
      </c>
      <c r="D66" s="209" t="str">
        <f>IF($B66:$B66&gt;0,VLOOKUP($B66,'[1]PorEquipeHC 20aa_ddmmaaaa'!$EC$5:'[1]PorEquipeHC 20aa_ddmmaaaa'!$GS$1003,2,FALSE))</f>
        <v>SUZUKI KANOMATA</v>
      </c>
      <c r="E66" s="209" t="str">
        <f>IF($B66:$B66&gt;0,VLOOKUP($B66,'[1]PorEquipeHC 20aa_ddmmaaaa'!$EC$5:'[1]PorEquipeHC 20aa_ddmmaaaa'!$GS$1003,3,FALSE))</f>
        <v>ELENA TIKA</v>
      </c>
      <c r="F66" s="66" t="str">
        <f>IF($B66:$B66&gt;0,VLOOKUP($B66,'[1]PorEquipeHC 20aa_ddmmaaaa'!$EC$5:'[1]PorEquipeHC 20aa_ddmmaaaa'!$GS$1003,4,FALSE))</f>
        <v>F</v>
      </c>
      <c r="G66" s="65" t="str">
        <f>IF($B66:$B66&gt;0,VLOOKUP($B66,'[1]PorEquipeHC 20aa_ddmmaaaa'!$EC$5:'[1]PorEquipeHC 20aa_ddmmaaaa'!$GS$1003,5,FALSE))</f>
        <v>15. BIR</v>
      </c>
      <c r="H66" s="210">
        <f>IF($B66:$B66&gt;0,VLOOKUP($B66,'[1]PorEquipeHC 20aa_ddmmaaaa'!$EC$5:'[1]PorEquipeHC 20aa_ddmmaaaa'!$GS$1003,6,FALSE))</f>
        <v>25014</v>
      </c>
      <c r="I66" s="80">
        <f>IF($B66:$B66&gt;0,VLOOKUP($B66,'[1]PorEquipeHC 20aa_ddmmaaaa'!$EC$5:'[1]PorEquipeHC 20aa_ddmmaaaa'!$GS$1003,7,FALSE))</f>
        <v>4</v>
      </c>
      <c r="J66" s="209" t="str">
        <f>IF($B66:$B66&gt;0,VLOOKUP($B66,'[1]PorEquipeHC 20aa_ddmmaaaa'!$EC$5:'[1]PorEquipeHC 20aa_ddmmaaaa'!$GS$1003,8,FALSE))</f>
        <v>A</v>
      </c>
      <c r="K66" s="209" t="str">
        <f>IF($B66:$B66&gt;0,VLOOKUP($B66,'[1]PorEquipeHC 20aa_ddmmaaaa'!$EC$5:'[1]PorEquipeHC 20aa_ddmmaaaa'!$GS$1003,9,FALSE))</f>
        <v>NSR</v>
      </c>
      <c r="L66" s="80">
        <f>IF($B66:$B66&gt;0,VLOOKUP($B66,'[1]PorEquipeHC 20aa_ddmmaaaa'!$EC$5:'[1]PorEquipeHC 20aa_ddmmaaaa'!$GS$1003,45,FALSE))</f>
        <v>7</v>
      </c>
      <c r="M66" s="65" t="str">
        <f>IF($B66:$B66&gt;0,VLOOKUP($B66,'[1]PorEquipeHC 20aa_ddmmaaaa'!$EC$5:'[1]PorEquipeHC 20aa_ddmmaaaa'!$GS$1003,46,FALSE))</f>
        <v>X</v>
      </c>
      <c r="N66" s="80">
        <f>IF($B66:$B66&gt;0,VLOOKUP($B66,'[1]PorEquipeHC 20aa_ddmmaaaa'!$EC$5:'[1]PorEquipeHC 20aa_ddmmaaaa'!$GS$1003,64,FALSE))</f>
        <v>643</v>
      </c>
      <c r="O66" s="211">
        <f>IF($B66:$B66&gt;0,VLOOKUP($B66,'[1]PorEquipeHC 20aa_ddmmaaaa'!$EC$5:'[1]PorEquipeHC 20aa_ddmmaaaa'!$GS$1003,10,FALSE))</f>
        <v>109</v>
      </c>
      <c r="P66" s="211">
        <f>IF($B66:$B66&gt;0,VLOOKUP($B66,'[1]PorEquipeHC 20aa_ddmmaaaa'!$EC$5:'[1]PorEquipeHC 20aa_ddmmaaaa'!$GS$1003,11,FALSE))</f>
        <v>116</v>
      </c>
      <c r="Q66" s="211">
        <f>IF($B66:$B66&gt;0,VLOOKUP($B66,'[1]PorEquipeHC 20aa_ddmmaaaa'!$EC$5:'[1]PorEquipeHC 20aa_ddmmaaaa'!$GS$1003,12,FALSE))</f>
        <v>112</v>
      </c>
      <c r="R66" s="211">
        <f>IF($B66:$B66&gt;0,VLOOKUP($B66,'[1]PorEquipeHC 20aa_ddmmaaaa'!$EC$5:'[1]PorEquipeHC 20aa_ddmmaaaa'!$GS$1003,13,FALSE))</f>
        <v>110</v>
      </c>
      <c r="S66" s="211">
        <f>IF($B66:$B66&gt;0,VLOOKUP($B66,'[1]PorEquipeHC 20aa_ddmmaaaa'!$EC$5:'[1]PorEquipeHC 20aa_ddmmaaaa'!$GS$1003,14,FALSE))</f>
        <v>101</v>
      </c>
      <c r="T66" s="211">
        <f>IF($B66:$B66&gt;0,VLOOKUP($B66,'[1]PorEquipeHC 20aa_ddmmaaaa'!$EC$5:'[1]PorEquipeHC 20aa_ddmmaaaa'!$GS$1003,15,FALSE))</f>
        <v>105</v>
      </c>
      <c r="U66" s="211">
        <f>IF($B66:$B66&gt;0,VLOOKUP($B66,'[1]PorEquipeHC 20aa_ddmmaaaa'!$EC$5:'[1]PorEquipeHC 20aa_ddmmaaaa'!$GS$1003,16,FALSE))</f>
        <v>106</v>
      </c>
      <c r="V66" s="211" t="b">
        <f>IF($B66:$B66&gt;0,VLOOKUP($B66,'[1]PorEquipeHC 20aa_ddmmaaaa'!$EC$5:'[1]PorEquipeHC 20aa_ddmmaaaa'!$GS$1003,17,FALSE))</f>
        <v>0</v>
      </c>
      <c r="W66" s="211" t="b">
        <f>IF($B66:$B66&gt;0,VLOOKUP($B66,'[1]PorEquipeHC 20aa_ddmmaaaa'!$EC$5:'[1]PorEquipeHC 20aa_ddmmaaaa'!$GS$1003,18,FALSE))</f>
        <v>0</v>
      </c>
      <c r="X66" s="211" t="b">
        <f>IF($B66:$B66&gt;0,VLOOKUP($B66,'[1]PorEquipeHC 20aa_ddmmaaaa'!$EC$5:'[1]PorEquipeHC 20aa_ddmmaaaa'!$GS$1003,19,FALSE))</f>
        <v>0</v>
      </c>
      <c r="Y66" s="207"/>
      <c r="Z66" s="207"/>
      <c r="AA66" s="154"/>
      <c r="AB66" s="154"/>
      <c r="AC66" s="65" t="str">
        <f>C66</f>
        <v>805</v>
      </c>
      <c r="AD66" s="65" t="str">
        <f>D66</f>
        <v>SUZUKI KANOMATA</v>
      </c>
      <c r="AE66" s="65" t="str">
        <f>E66</f>
        <v>ELENA TIKA</v>
      </c>
      <c r="AF66" s="65" t="str">
        <f>F66</f>
        <v>F</v>
      </c>
      <c r="AG66" s="65" t="str">
        <f>G66</f>
        <v>15. BIR</v>
      </c>
      <c r="AH66" s="208">
        <f>H66</f>
        <v>25014</v>
      </c>
      <c r="AI66">
        <f>I66</f>
        <v>4</v>
      </c>
      <c r="AJ66" t="str">
        <f>J66</f>
        <v>A</v>
      </c>
      <c r="AK66" s="209" t="str">
        <f>K66</f>
        <v>NSR</v>
      </c>
      <c r="AL66" s="65">
        <f>L66</f>
        <v>7</v>
      </c>
      <c r="AM66" s="66" t="str">
        <f>M66</f>
        <v>X</v>
      </c>
      <c r="AN66" s="65">
        <f>N66</f>
        <v>643</v>
      </c>
      <c r="AO66" s="65">
        <f>O66</f>
        <v>109</v>
      </c>
      <c r="AP66" s="67">
        <f>IF(AO66=" "," ",(AO66-2*$AI66))</f>
        <v>101</v>
      </c>
      <c r="AQ66" s="68"/>
      <c r="AR66" s="69"/>
      <c r="AS66" s="72">
        <f>P66</f>
        <v>116</v>
      </c>
      <c r="AT66" s="67">
        <f>IF(AS66=" "," ",(AS66-2*$AI66))</f>
        <v>108</v>
      </c>
      <c r="AU66" s="65"/>
      <c r="AV66" s="67"/>
      <c r="AW66" s="72">
        <f>Q66</f>
        <v>112</v>
      </c>
      <c r="AX66" s="67">
        <f>IF(AW66=" "," ",(AW66-2*$AI66))</f>
        <v>104</v>
      </c>
      <c r="AY66" s="67"/>
      <c r="AZ66" s="65"/>
      <c r="BA66" s="67">
        <f>R66</f>
        <v>110</v>
      </c>
      <c r="BB66" s="67">
        <f>IF(BA66=" "," ",(BA66-2*$AI66))</f>
        <v>102</v>
      </c>
      <c r="BC66" s="67"/>
      <c r="BD66" s="67"/>
      <c r="BE66" s="71">
        <f>S66</f>
        <v>101</v>
      </c>
      <c r="BF66" s="67">
        <f>IF(BE66=" "," ",(BE66-2*$AI66))</f>
        <v>93</v>
      </c>
      <c r="BG66" s="68">
        <v>1</v>
      </c>
      <c r="BH66" s="69" t="s">
        <v>93</v>
      </c>
      <c r="BI66" s="72">
        <f>T66</f>
        <v>105</v>
      </c>
      <c r="BJ66" s="67">
        <f>IF(BI66=" "," ",(BI66-2*$AI66))</f>
        <v>97</v>
      </c>
      <c r="BK66" s="67"/>
      <c r="BL66" s="67"/>
      <c r="BM66" s="72">
        <f>U66</f>
        <v>106</v>
      </c>
      <c r="BN66" s="67">
        <f>IF(BM66=" "," ",(BM66-2*$AI66))</f>
        <v>98</v>
      </c>
      <c r="BO66" s="67"/>
      <c r="BP66" s="67"/>
      <c r="BQ66" s="67" t="b">
        <f>V66</f>
        <v>0</v>
      </c>
      <c r="BR66" s="67">
        <f>IF(BQ66=" "," ",(BQ66-2*$AI66))</f>
        <v>-8</v>
      </c>
      <c r="BS66" s="67"/>
      <c r="BT66" s="67"/>
      <c r="BU66" s="67" t="b">
        <f>W66</f>
        <v>0</v>
      </c>
      <c r="BV66" s="67">
        <f>IF(BU66=" "," ",(BU66-2*$AI66))</f>
        <v>-8</v>
      </c>
      <c r="BW66" s="67"/>
      <c r="BX66" s="67"/>
      <c r="BY66" s="67" t="b">
        <f>X66</f>
        <v>0</v>
      </c>
      <c r="BZ66" s="67">
        <f>IF(BY66=" "," ",(BY66-2*$AI66))</f>
        <v>-8</v>
      </c>
      <c r="CA66" s="67"/>
      <c r="CB66" s="67"/>
      <c r="CC66" s="209" t="str">
        <f>IF(AK66="Senior",AK66,"...")</f>
        <v>...</v>
      </c>
      <c r="CD66" s="65">
        <f>L66</f>
        <v>7</v>
      </c>
      <c r="CE66" s="66" t="str">
        <f>M66</f>
        <v>X</v>
      </c>
      <c r="CF66" s="73">
        <f>AQ66*AO$4+AU66*AS$4+AY66*AW$4+BC66*BA$4+BG66*BE$4+BK66*BI$4+BO66*BM$4+BS66*BQ$4+BW66*BU$4+CA66*BY$4</f>
        <v>1</v>
      </c>
      <c r="CG66" s="156"/>
      <c r="CH66" s="1"/>
      <c r="DA66" s="19"/>
      <c r="DB66" s="19"/>
      <c r="DC66" s="67" t="s">
        <v>288</v>
      </c>
      <c r="DD66" s="67" t="s">
        <v>289</v>
      </c>
      <c r="DE66" s="67" t="s">
        <v>290</v>
      </c>
      <c r="DF66" s="67" t="s">
        <v>83</v>
      </c>
      <c r="DG66" s="67" t="s">
        <v>206</v>
      </c>
      <c r="DH66" s="75">
        <v>13431</v>
      </c>
      <c r="DI66" s="67">
        <v>12</v>
      </c>
      <c r="DJ66" s="67" t="s">
        <v>78</v>
      </c>
      <c r="DK66" s="76" t="s">
        <v>85</v>
      </c>
      <c r="DL66" s="67">
        <v>0</v>
      </c>
      <c r="DM66" s="77" t="s">
        <v>70</v>
      </c>
      <c r="DN66" s="67" t="e">
        <v>#NUM!</v>
      </c>
      <c r="DO66" s="67" t="s">
        <v>79</v>
      </c>
      <c r="DP66" s="67" t="s">
        <v>79</v>
      </c>
      <c r="DQ66" s="68"/>
      <c r="DR66" s="69"/>
      <c r="DS66" s="72" t="s">
        <v>79</v>
      </c>
      <c r="DT66" s="67" t="s">
        <v>79</v>
      </c>
      <c r="DU66" s="68"/>
      <c r="DV66" s="67"/>
      <c r="DW66" s="72" t="s">
        <v>79</v>
      </c>
      <c r="DX66" s="67" t="s">
        <v>79</v>
      </c>
      <c r="DY66" s="67"/>
      <c r="DZ66" s="67"/>
      <c r="EA66" s="67" t="s">
        <v>79</v>
      </c>
      <c r="EB66" s="67" t="s">
        <v>79</v>
      </c>
      <c r="EC66" s="67"/>
      <c r="ED66" s="67"/>
      <c r="EE66" s="71" t="s">
        <v>79</v>
      </c>
      <c r="EF66" s="67" t="s">
        <v>79</v>
      </c>
      <c r="EG66" s="67"/>
      <c r="EH66" s="67"/>
      <c r="EI66" s="72" t="s">
        <v>79</v>
      </c>
      <c r="EJ66" s="67" t="s">
        <v>79</v>
      </c>
      <c r="EK66" s="67"/>
      <c r="EL66" s="67"/>
      <c r="EM66" s="72" t="s">
        <v>79</v>
      </c>
      <c r="EN66" s="67" t="s">
        <v>79</v>
      </c>
      <c r="EO66" s="67"/>
      <c r="EP66" s="67"/>
      <c r="EQ66" s="67" t="b">
        <v>0</v>
      </c>
      <c r="ER66" s="67">
        <v>-24</v>
      </c>
      <c r="ES66" s="67"/>
      <c r="ET66" s="67"/>
      <c r="EU66" s="67" t="b">
        <v>0</v>
      </c>
      <c r="EV66" s="67">
        <v>-24</v>
      </c>
      <c r="EW66" s="67"/>
      <c r="EX66" s="67"/>
      <c r="EY66" s="67" t="b">
        <v>0</v>
      </c>
      <c r="EZ66" s="67">
        <v>-24</v>
      </c>
      <c r="FA66" s="67"/>
      <c r="FB66" s="67"/>
      <c r="FC66" s="76" t="s">
        <v>73</v>
      </c>
      <c r="FD66" s="67">
        <v>0</v>
      </c>
      <c r="FE66" s="77" t="s">
        <v>70</v>
      </c>
      <c r="FF66" s="68">
        <v>0</v>
      </c>
      <c r="FG66" s="83"/>
      <c r="FH66" s="65" t="str">
        <f t="shared" si="12"/>
        <v>MR</v>
      </c>
      <c r="FI66" s="65" t="str">
        <f t="shared" si="21"/>
        <v>F</v>
      </c>
      <c r="FJ66" s="65" t="str">
        <f t="shared" si="20"/>
        <v>03. IBI</v>
      </c>
      <c r="FK66" s="65">
        <f t="shared" si="14"/>
        <v>0</v>
      </c>
      <c r="FL66" s="79">
        <f t="shared" si="18"/>
        <v>0.75</v>
      </c>
      <c r="FM66" t="str">
        <f>IF(FJ66&lt;&gt;FJ67,FL66,"...")</f>
        <v>...</v>
      </c>
      <c r="FN66" t="str">
        <f>IF(FJ66&lt;&gt;FJ67,FJ66,"...")</f>
        <v>...</v>
      </c>
      <c r="FO66" t="str">
        <f t="shared" si="22"/>
        <v>03. IBI</v>
      </c>
    </row>
    <row r="67" spans="1:171" ht="13.8" hidden="1" x14ac:dyDescent="0.25">
      <c r="A67" t="s">
        <v>1152</v>
      </c>
      <c r="B67" s="201" t="s">
        <v>556</v>
      </c>
      <c r="C67" s="80" t="str">
        <f>IF($B67:$B67&gt;0,VLOOKUP($B67,'[1]PorEquipeHC 20aa_ddmmaaaa'!$EC$5:'[1]PorEquipeHC 20aa_ddmmaaaa'!$GS$1003,1,FALSE))</f>
        <v>859</v>
      </c>
      <c r="D67" s="209" t="str">
        <f>IF($B67:$B67&gt;0,VLOOKUP($B67,'[1]PorEquipeHC 20aa_ddmmaaaa'!$EC$5:'[1]PorEquipeHC 20aa_ddmmaaaa'!$GS$1003,2,FALSE))</f>
        <v>OSAKO</v>
      </c>
      <c r="E67" s="209" t="str">
        <f>IF($B67:$B67&gt;0,VLOOKUP($B67,'[1]PorEquipeHC 20aa_ddmmaaaa'!$EC$5:'[1]PorEquipeHC 20aa_ddmmaaaa'!$GS$1003,3,FALSE))</f>
        <v>EURICO MINORU</v>
      </c>
      <c r="F67" s="66" t="str">
        <f>IF($B67:$B67&gt;0,VLOOKUP($B67,'[1]PorEquipeHC 20aa_ddmmaaaa'!$EC$5:'[1]PorEquipeHC 20aa_ddmmaaaa'!$GS$1003,4,FALSE))</f>
        <v>M</v>
      </c>
      <c r="G67" s="65" t="str">
        <f>IF($B67:$B67&gt;0,VLOOKUP($B67,'[1]PorEquipeHC 20aa_ddmmaaaa'!$EC$5:'[1]PorEquipeHC 20aa_ddmmaaaa'!$GS$1003,5,FALSE))</f>
        <v>07. GSP</v>
      </c>
      <c r="H67" s="210">
        <f>IF($B67:$B67&gt;0,VLOOKUP($B67,'[1]PorEquipeHC 20aa_ddmmaaaa'!$EC$5:'[1]PorEquipeHC 20aa_ddmmaaaa'!$GS$1003,6,FALSE))</f>
        <v>17453</v>
      </c>
      <c r="I67" s="80">
        <f>IF($B67:$B67&gt;0,VLOOKUP($B67,'[1]PorEquipeHC 20aa_ddmmaaaa'!$EC$5:'[1]PorEquipeHC 20aa_ddmmaaaa'!$GS$1003,7,FALSE))</f>
        <v>7</v>
      </c>
      <c r="J67" s="209" t="str">
        <f>IF($B67:$B67&gt;0,VLOOKUP($B67,'[1]PorEquipeHC 20aa_ddmmaaaa'!$EC$5:'[1]PorEquipeHC 20aa_ddmmaaaa'!$GS$1003,8,FALSE))</f>
        <v>B</v>
      </c>
      <c r="K67" s="209" t="str">
        <f>IF($B67:$B67&gt;0,VLOOKUP($B67,'[1]PorEquipeHC 20aa_ddmmaaaa'!$EC$5:'[1]PorEquipeHC 20aa_ddmmaaaa'!$GS$1003,9,FALSE))</f>
        <v>SR</v>
      </c>
      <c r="L67" s="80">
        <f>IF($B67:$B67&gt;0,VLOOKUP($B67,'[1]PorEquipeHC 20aa_ddmmaaaa'!$EC$5:'[1]PorEquipeHC 20aa_ddmmaaaa'!$GS$1003,45,FALSE))</f>
        <v>4</v>
      </c>
      <c r="M67" s="65" t="str">
        <f>IF($B67:$B67&gt;0,VLOOKUP($B67,'[1]PorEquipeHC 20aa_ddmmaaaa'!$EC$5:'[1]PorEquipeHC 20aa_ddmmaaaa'!$GS$1003,46,FALSE))</f>
        <v>X</v>
      </c>
      <c r="N67" s="80" t="e">
        <f>IF($B67:$B67&gt;0,VLOOKUP($B67,'[1]PorEquipeHC 20aa_ddmmaaaa'!$EC$5:'[1]PorEquipeHC 20aa_ddmmaaaa'!$GS$1003,64,FALSE))</f>
        <v>#NUM!</v>
      </c>
      <c r="O67" s="211">
        <f>IF($B67:$B67&gt;0,VLOOKUP($B67,'[1]PorEquipeHC 20aa_ddmmaaaa'!$EC$5:'[1]PorEquipeHC 20aa_ddmmaaaa'!$GS$1003,10,FALSE))</f>
        <v>114</v>
      </c>
      <c r="P67" s="211" t="str">
        <f>IF($B67:$B67&gt;0,VLOOKUP($B67,'[1]PorEquipeHC 20aa_ddmmaaaa'!$EC$5:'[1]PorEquipeHC 20aa_ddmmaaaa'!$GS$1003,11,FALSE))</f>
        <v xml:space="preserve"> </v>
      </c>
      <c r="Q67" s="211">
        <f>IF($B67:$B67&gt;0,VLOOKUP($B67,'[1]PorEquipeHC 20aa_ddmmaaaa'!$EC$5:'[1]PorEquipeHC 20aa_ddmmaaaa'!$GS$1003,12,FALSE))</f>
        <v>111</v>
      </c>
      <c r="R67" s="211" t="str">
        <f>IF($B67:$B67&gt;0,VLOOKUP($B67,'[1]PorEquipeHC 20aa_ddmmaaaa'!$EC$5:'[1]PorEquipeHC 20aa_ddmmaaaa'!$GS$1003,13,FALSE))</f>
        <v xml:space="preserve"> </v>
      </c>
      <c r="S67" s="211" t="str">
        <f>IF($B67:$B67&gt;0,VLOOKUP($B67,'[1]PorEquipeHC 20aa_ddmmaaaa'!$EC$5:'[1]PorEquipeHC 20aa_ddmmaaaa'!$GS$1003,14,FALSE))</f>
        <v xml:space="preserve"> </v>
      </c>
      <c r="T67" s="211">
        <f>IF($B67:$B67&gt;0,VLOOKUP($B67,'[1]PorEquipeHC 20aa_ddmmaaaa'!$EC$5:'[1]PorEquipeHC 20aa_ddmmaaaa'!$GS$1003,15,FALSE))</f>
        <v>119</v>
      </c>
      <c r="U67" s="211">
        <f>IF($B67:$B67&gt;0,VLOOKUP($B67,'[1]PorEquipeHC 20aa_ddmmaaaa'!$EC$5:'[1]PorEquipeHC 20aa_ddmmaaaa'!$GS$1003,16,FALSE))</f>
        <v>112</v>
      </c>
      <c r="V67" s="211" t="b">
        <f>IF($B67:$B67&gt;0,VLOOKUP($B67,'[1]PorEquipeHC 20aa_ddmmaaaa'!$EC$5:'[1]PorEquipeHC 20aa_ddmmaaaa'!$GS$1003,17,FALSE))</f>
        <v>0</v>
      </c>
      <c r="W67" s="211" t="b">
        <f>IF($B67:$B67&gt;0,VLOOKUP($B67,'[1]PorEquipeHC 20aa_ddmmaaaa'!$EC$5:'[1]PorEquipeHC 20aa_ddmmaaaa'!$GS$1003,18,FALSE))</f>
        <v>0</v>
      </c>
      <c r="X67" s="211" t="b">
        <f>IF($B67:$B67&gt;0,VLOOKUP($B67,'[1]PorEquipeHC 20aa_ddmmaaaa'!$EC$5:'[1]PorEquipeHC 20aa_ddmmaaaa'!$GS$1003,19,FALSE))</f>
        <v>0</v>
      </c>
      <c r="Y67" s="207"/>
      <c r="Z67" s="207"/>
      <c r="AA67" s="154"/>
      <c r="AB67" s="154"/>
      <c r="AC67" s="65" t="str">
        <f>C67</f>
        <v>859</v>
      </c>
      <c r="AD67" s="65" t="str">
        <f>D67</f>
        <v>OSAKO</v>
      </c>
      <c r="AE67" s="65" t="str">
        <f>E67</f>
        <v>EURICO MINORU</v>
      </c>
      <c r="AF67" s="65" t="str">
        <f>F67</f>
        <v>M</v>
      </c>
      <c r="AG67" s="65" t="str">
        <f>G67</f>
        <v>07. GSP</v>
      </c>
      <c r="AH67" s="208">
        <f>H67</f>
        <v>17453</v>
      </c>
      <c r="AI67">
        <f>I67</f>
        <v>7</v>
      </c>
      <c r="AJ67" t="str">
        <f>J67</f>
        <v>B</v>
      </c>
      <c r="AK67" s="209" t="str">
        <f>K67</f>
        <v>SR</v>
      </c>
      <c r="AL67" s="65">
        <f>L67</f>
        <v>4</v>
      </c>
      <c r="AM67" s="66" t="str">
        <f>M67</f>
        <v>X</v>
      </c>
      <c r="AN67" s="65" t="e">
        <f>N67</f>
        <v>#NUM!</v>
      </c>
      <c r="AO67" s="65">
        <f>O67</f>
        <v>114</v>
      </c>
      <c r="AP67" s="67">
        <f>IF(AO67=" "," ",(AO67-2*$AI67))</f>
        <v>100</v>
      </c>
      <c r="AQ67" s="68"/>
      <c r="AR67" s="69"/>
      <c r="AS67" s="72" t="str">
        <f>P67</f>
        <v xml:space="preserve"> </v>
      </c>
      <c r="AT67" s="67" t="str">
        <f>IF(AS67=" "," ",(AS67-2*$AI67))</f>
        <v xml:space="preserve"> </v>
      </c>
      <c r="AU67" s="65"/>
      <c r="AV67" s="67"/>
      <c r="AW67" s="72">
        <f>Q67</f>
        <v>111</v>
      </c>
      <c r="AX67" s="67">
        <f>IF(AW67=" "," ",(AW67-2*$AI67))</f>
        <v>97</v>
      </c>
      <c r="AY67" s="67"/>
      <c r="AZ67" s="65"/>
      <c r="BA67" s="67" t="str">
        <f>R67</f>
        <v xml:space="preserve"> </v>
      </c>
      <c r="BB67" s="67" t="str">
        <f>IF(BA67=" "," ",(BA67-2*$AI67))</f>
        <v xml:space="preserve"> </v>
      </c>
      <c r="BC67" s="67"/>
      <c r="BD67" s="67"/>
      <c r="BE67" s="71" t="str">
        <f>S67</f>
        <v xml:space="preserve"> </v>
      </c>
      <c r="BF67" s="67" t="str">
        <f>IF(BE67=" "," ",(BE67-2*$AI67))</f>
        <v xml:space="preserve"> </v>
      </c>
      <c r="BG67" s="67"/>
      <c r="BH67" s="67"/>
      <c r="BI67" s="72">
        <f>T67</f>
        <v>119</v>
      </c>
      <c r="BJ67" s="67">
        <f>IF(BI67=" "," ",(BI67-2*$AI67))</f>
        <v>105</v>
      </c>
      <c r="BK67" s="67"/>
      <c r="BL67" s="67"/>
      <c r="BM67" s="72">
        <f>U67</f>
        <v>112</v>
      </c>
      <c r="BN67" s="67">
        <f>IF(BM67=" "," ",(BM67-2*$AI67))</f>
        <v>98</v>
      </c>
      <c r="BO67" s="67"/>
      <c r="BP67" s="67"/>
      <c r="BQ67" s="67" t="b">
        <f>V67</f>
        <v>0</v>
      </c>
      <c r="BR67" s="67">
        <f>IF(BQ67=" "," ",(BQ67-2*$AI67))</f>
        <v>-14</v>
      </c>
      <c r="BS67" s="67"/>
      <c r="BT67" s="67"/>
      <c r="BU67" s="67" t="b">
        <f>W67</f>
        <v>0</v>
      </c>
      <c r="BV67" s="67">
        <f>IF(BU67=" "," ",(BU67-2*$AI67))</f>
        <v>-14</v>
      </c>
      <c r="BW67" s="67"/>
      <c r="BX67" s="67"/>
      <c r="BY67" s="67" t="b">
        <f>X67</f>
        <v>0</v>
      </c>
      <c r="BZ67" s="67">
        <f>IF(BY67=" "," ",(BY67-2*$AI67))</f>
        <v>-14</v>
      </c>
      <c r="CA67" s="67"/>
      <c r="CB67" s="67"/>
      <c r="CC67" s="209" t="str">
        <f>IF(AK67="Senior",AK67,"...")</f>
        <v>...</v>
      </c>
      <c r="CD67" s="65">
        <f>L67</f>
        <v>4</v>
      </c>
      <c r="CE67" s="66" t="str">
        <f>M67</f>
        <v>X</v>
      </c>
      <c r="CF67" s="73">
        <f>AQ67*AO$4+AU67*AS$4+AY67*AW$4+BC67*BA$4+BG67*BE$4+BK67*BI$4+BO67*BM$4+BS67*BQ$4+BW67*BU$4+CA67*BY$4</f>
        <v>0</v>
      </c>
      <c r="CG67" s="156"/>
      <c r="CH67" s="1"/>
      <c r="DA67" s="19"/>
      <c r="DB67" s="19"/>
      <c r="DC67" s="67" t="s">
        <v>291</v>
      </c>
      <c r="DD67" s="67" t="s">
        <v>292</v>
      </c>
      <c r="DE67" s="67" t="s">
        <v>293</v>
      </c>
      <c r="DF67" s="67" t="s">
        <v>83</v>
      </c>
      <c r="DG67" s="67" t="s">
        <v>206</v>
      </c>
      <c r="DH67" s="75">
        <v>13448</v>
      </c>
      <c r="DI67" s="67">
        <v>12</v>
      </c>
      <c r="DJ67" s="67" t="s">
        <v>78</v>
      </c>
      <c r="DK67" s="76" t="s">
        <v>85</v>
      </c>
      <c r="DL67" s="67">
        <v>1</v>
      </c>
      <c r="DM67" s="77" t="s">
        <v>70</v>
      </c>
      <c r="DN67" s="67" t="e">
        <v>#NUM!</v>
      </c>
      <c r="DO67" s="67" t="s">
        <v>79</v>
      </c>
      <c r="DP67" s="67" t="s">
        <v>79</v>
      </c>
      <c r="DQ67" s="68"/>
      <c r="DR67" s="67"/>
      <c r="DS67" s="72" t="s">
        <v>79</v>
      </c>
      <c r="DT67" s="67" t="s">
        <v>79</v>
      </c>
      <c r="DU67" s="68"/>
      <c r="DV67" s="67"/>
      <c r="DW67" s="72" t="s">
        <v>79</v>
      </c>
      <c r="DX67" s="67" t="s">
        <v>79</v>
      </c>
      <c r="DY67" s="67"/>
      <c r="DZ67" s="67"/>
      <c r="EA67" s="67">
        <v>128</v>
      </c>
      <c r="EB67" s="67">
        <v>104</v>
      </c>
      <c r="EC67" s="68"/>
      <c r="ED67" s="69"/>
      <c r="EE67" s="71" t="s">
        <v>79</v>
      </c>
      <c r="EF67" s="67" t="s">
        <v>79</v>
      </c>
      <c r="EG67" s="67"/>
      <c r="EH67" s="67"/>
      <c r="EI67" s="72" t="s">
        <v>79</v>
      </c>
      <c r="EJ67" s="67" t="s">
        <v>79</v>
      </c>
      <c r="EK67" s="67"/>
      <c r="EL67" s="67"/>
      <c r="EM67" s="72" t="s">
        <v>79</v>
      </c>
      <c r="EN67" s="67" t="s">
        <v>79</v>
      </c>
      <c r="EO67" s="67"/>
      <c r="EP67" s="67"/>
      <c r="EQ67" s="67" t="b">
        <v>0</v>
      </c>
      <c r="ER67" s="67">
        <v>-24</v>
      </c>
      <c r="ES67" s="67"/>
      <c r="ET67" s="67"/>
      <c r="EU67" s="67" t="b">
        <v>0</v>
      </c>
      <c r="EV67" s="67">
        <v>-24</v>
      </c>
      <c r="EW67" s="67"/>
      <c r="EX67" s="67"/>
      <c r="EY67" s="67" t="b">
        <v>0</v>
      </c>
      <c r="EZ67" s="67">
        <v>-24</v>
      </c>
      <c r="FA67" s="67"/>
      <c r="FB67" s="67"/>
      <c r="FC67" s="76" t="s">
        <v>73</v>
      </c>
      <c r="FD67" s="67">
        <v>1</v>
      </c>
      <c r="FE67" s="77" t="s">
        <v>70</v>
      </c>
      <c r="FF67" s="68">
        <v>0</v>
      </c>
      <c r="FG67" s="83"/>
      <c r="FH67" s="65" t="str">
        <f t="shared" si="12"/>
        <v>MR</v>
      </c>
      <c r="FI67" s="65" t="str">
        <f t="shared" si="21"/>
        <v>F</v>
      </c>
      <c r="FJ67" s="65" t="str">
        <f t="shared" si="20"/>
        <v>03. IBI</v>
      </c>
      <c r="FK67" s="65">
        <f t="shared" si="14"/>
        <v>0</v>
      </c>
      <c r="FL67" s="79">
        <f t="shared" si="18"/>
        <v>0.75</v>
      </c>
      <c r="FM67" t="str">
        <f t="shared" si="17"/>
        <v>...</v>
      </c>
      <c r="FN67" t="str">
        <f t="shared" si="10"/>
        <v>...</v>
      </c>
      <c r="FO67" t="str">
        <f t="shared" si="22"/>
        <v>03. IBI</v>
      </c>
    </row>
    <row r="68" spans="1:171" ht="13.8" hidden="1" x14ac:dyDescent="0.25">
      <c r="A68" t="s">
        <v>1153</v>
      </c>
      <c r="B68" s="201" t="s">
        <v>687</v>
      </c>
      <c r="C68" s="80" t="str">
        <f>IF($B68:$B68&gt;0,VLOOKUP($B68,'[1]PorEquipeHC 20aa_ddmmaaaa'!$EC$5:'[1]PorEquipeHC 20aa_ddmmaaaa'!$GS$1003,1,FALSE))</f>
        <v>247</v>
      </c>
      <c r="D68" s="209" t="str">
        <f>IF($B68:$B68&gt;0,VLOOKUP($B68,'[1]PorEquipeHC 20aa_ddmmaaaa'!$EC$5:'[1]PorEquipeHC 20aa_ddmmaaaa'!$GS$1003,2,FALSE))</f>
        <v>PINTO</v>
      </c>
      <c r="E68" s="209" t="str">
        <f>IF($B68:$B68&gt;0,VLOOKUP($B68,'[1]PorEquipeHC 20aa_ddmmaaaa'!$EC$5:'[1]PorEquipeHC 20aa_ddmmaaaa'!$GS$1003,3,FALSE))</f>
        <v>JOSE GONCALVES</v>
      </c>
      <c r="F68" s="66" t="str">
        <f>IF($B68:$B68&gt;0,VLOOKUP($B68,'[1]PorEquipeHC 20aa_ddmmaaaa'!$EC$5:'[1]PorEquipeHC 20aa_ddmmaaaa'!$GS$1003,4,FALSE))</f>
        <v>M</v>
      </c>
      <c r="G68" s="65" t="str">
        <f>IF($B68:$B68&gt;0,VLOOKUP($B68,'[1]PorEquipeHC 20aa_ddmmaaaa'!$EC$5:'[1]PorEquipeHC 20aa_ddmmaaaa'!$GS$1003,5,FALSE))</f>
        <v>10. ITA</v>
      </c>
      <c r="H68" s="210">
        <f>IF($B68:$B68&gt;0,VLOOKUP($B68,'[1]PorEquipeHC 20aa_ddmmaaaa'!$EC$5:'[1]PorEquipeHC 20aa_ddmmaaaa'!$GS$1003,6,FALSE))</f>
        <v>12745</v>
      </c>
      <c r="I68" s="80">
        <f>IF($B68:$B68&gt;0,VLOOKUP($B68,'[1]PorEquipeHC 20aa_ddmmaaaa'!$EC$5:'[1]PorEquipeHC 20aa_ddmmaaaa'!$GS$1003,7,FALSE))</f>
        <v>9</v>
      </c>
      <c r="J68" s="209" t="str">
        <f>IF($B68:$B68&gt;0,VLOOKUP($B68,'[1]PorEquipeHC 20aa_ddmmaaaa'!$EC$5:'[1]PorEquipeHC 20aa_ddmmaaaa'!$GS$1003,8,FALSE))</f>
        <v>B</v>
      </c>
      <c r="K68" s="209" t="str">
        <f>IF($B68:$B68&gt;0,VLOOKUP($B68,'[1]PorEquipeHC 20aa_ddmmaaaa'!$EC$5:'[1]PorEquipeHC 20aa_ddmmaaaa'!$GS$1003,9,FALSE))</f>
        <v>MR</v>
      </c>
      <c r="L68" s="80">
        <f>IF($B68:$B68&gt;0,VLOOKUP($B68,'[1]PorEquipeHC 20aa_ddmmaaaa'!$EC$5:'[1]PorEquipeHC 20aa_ddmmaaaa'!$GS$1003,45,FALSE))</f>
        <v>2</v>
      </c>
      <c r="M68" s="65" t="str">
        <f>IF($B68:$B68&gt;0,VLOOKUP($B68,'[1]PorEquipeHC 20aa_ddmmaaaa'!$EC$5:'[1]PorEquipeHC 20aa_ddmmaaaa'!$GS$1003,46,FALSE))</f>
        <v>X</v>
      </c>
      <c r="N68" s="80" t="e">
        <f>IF($B68:$B68&gt;0,VLOOKUP($B68,'[1]PorEquipeHC 20aa_ddmmaaaa'!$EC$5:'[1]PorEquipeHC 20aa_ddmmaaaa'!$GS$1003,64,FALSE))</f>
        <v>#NUM!</v>
      </c>
      <c r="O68" s="211" t="str">
        <f>IF($B68:$B68&gt;0,VLOOKUP($B68,'[1]PorEquipeHC 20aa_ddmmaaaa'!$EC$5:'[1]PorEquipeHC 20aa_ddmmaaaa'!$GS$1003,10,FALSE))</f>
        <v xml:space="preserve"> </v>
      </c>
      <c r="P68" s="211">
        <f>IF($B68:$B68&gt;0,VLOOKUP($B68,'[1]PorEquipeHC 20aa_ddmmaaaa'!$EC$5:'[1]PorEquipeHC 20aa_ddmmaaaa'!$GS$1003,11,FALSE))</f>
        <v>125</v>
      </c>
      <c r="Q68" s="211" t="str">
        <f>IF($B68:$B68&gt;0,VLOOKUP($B68,'[1]PorEquipeHC 20aa_ddmmaaaa'!$EC$5:'[1]PorEquipeHC 20aa_ddmmaaaa'!$GS$1003,12,FALSE))</f>
        <v xml:space="preserve"> </v>
      </c>
      <c r="R68" s="211" t="str">
        <f>IF($B68:$B68&gt;0,VLOOKUP($B68,'[1]PorEquipeHC 20aa_ddmmaaaa'!$EC$5:'[1]PorEquipeHC 20aa_ddmmaaaa'!$GS$1003,13,FALSE))</f>
        <v xml:space="preserve"> </v>
      </c>
      <c r="S68" s="211" t="str">
        <f>IF($B68:$B68&gt;0,VLOOKUP($B68,'[1]PorEquipeHC 20aa_ddmmaaaa'!$EC$5:'[1]PorEquipeHC 20aa_ddmmaaaa'!$GS$1003,14,FALSE))</f>
        <v xml:space="preserve"> </v>
      </c>
      <c r="T68" s="211" t="str">
        <f>IF($B68:$B68&gt;0,VLOOKUP($B68,'[1]PorEquipeHC 20aa_ddmmaaaa'!$EC$5:'[1]PorEquipeHC 20aa_ddmmaaaa'!$GS$1003,15,FALSE))</f>
        <v xml:space="preserve"> </v>
      </c>
      <c r="U68" s="211">
        <f>IF($B68:$B68&gt;0,VLOOKUP($B68,'[1]PorEquipeHC 20aa_ddmmaaaa'!$EC$5:'[1]PorEquipeHC 20aa_ddmmaaaa'!$GS$1003,16,FALSE))</f>
        <v>116</v>
      </c>
      <c r="V68" s="211" t="b">
        <f>IF($B68:$B68&gt;0,VLOOKUP($B68,'[1]PorEquipeHC 20aa_ddmmaaaa'!$EC$5:'[1]PorEquipeHC 20aa_ddmmaaaa'!$GS$1003,17,FALSE))</f>
        <v>0</v>
      </c>
      <c r="W68" s="211" t="b">
        <f>IF($B68:$B68&gt;0,VLOOKUP($B68,'[1]PorEquipeHC 20aa_ddmmaaaa'!$EC$5:'[1]PorEquipeHC 20aa_ddmmaaaa'!$GS$1003,18,FALSE))</f>
        <v>0</v>
      </c>
      <c r="X68" s="211" t="b">
        <f>IF($B68:$B68&gt;0,VLOOKUP($B68,'[1]PorEquipeHC 20aa_ddmmaaaa'!$EC$5:'[1]PorEquipeHC 20aa_ddmmaaaa'!$GS$1003,19,FALSE))</f>
        <v>0</v>
      </c>
      <c r="Y68" s="207"/>
      <c r="Z68" s="207"/>
      <c r="AA68" s="154"/>
      <c r="AB68" s="154"/>
      <c r="AC68" s="65" t="str">
        <f>C68</f>
        <v>247</v>
      </c>
      <c r="AD68" s="65" t="str">
        <f>D68</f>
        <v>PINTO</v>
      </c>
      <c r="AE68" s="65" t="str">
        <f>E68</f>
        <v>JOSE GONCALVES</v>
      </c>
      <c r="AF68" s="65" t="str">
        <f>F68</f>
        <v>M</v>
      </c>
      <c r="AG68" s="65" t="str">
        <f>G68</f>
        <v>10. ITA</v>
      </c>
      <c r="AH68" s="208">
        <f>H68</f>
        <v>12745</v>
      </c>
      <c r="AI68">
        <f>I68</f>
        <v>9</v>
      </c>
      <c r="AJ68" t="str">
        <f>J68</f>
        <v>B</v>
      </c>
      <c r="AK68" s="209" t="str">
        <f>K68</f>
        <v>MR</v>
      </c>
      <c r="AL68" s="65">
        <f>L68</f>
        <v>2</v>
      </c>
      <c r="AM68" s="66" t="str">
        <f>M68</f>
        <v>X</v>
      </c>
      <c r="AN68" s="65" t="e">
        <f>N68</f>
        <v>#NUM!</v>
      </c>
      <c r="AO68" s="65" t="str">
        <f>O68</f>
        <v xml:space="preserve"> </v>
      </c>
      <c r="AP68" s="67" t="str">
        <f>IF(AO68=" "," ",(AO68-2*$AI68))</f>
        <v xml:space="preserve"> </v>
      </c>
      <c r="AQ68" s="68"/>
      <c r="AR68" s="69"/>
      <c r="AS68" s="72">
        <f>P68</f>
        <v>125</v>
      </c>
      <c r="AT68" s="67">
        <f>IF(AS68=" "," ",(AS68-2*$AI68))</f>
        <v>107</v>
      </c>
      <c r="AU68" s="65"/>
      <c r="AV68" s="67"/>
      <c r="AW68" s="72" t="str">
        <f>Q68</f>
        <v xml:space="preserve"> </v>
      </c>
      <c r="AX68" s="67" t="str">
        <f>IF(AW68=" "," ",(AW68-2*$AI68))</f>
        <v xml:space="preserve"> </v>
      </c>
      <c r="AY68" s="67"/>
      <c r="AZ68" s="65"/>
      <c r="BA68" s="67" t="str">
        <f>R68</f>
        <v xml:space="preserve"> </v>
      </c>
      <c r="BB68" s="67" t="str">
        <f>IF(BA68=" "," ",(BA68-2*$AI68))</f>
        <v xml:space="preserve"> </v>
      </c>
      <c r="BC68" s="67"/>
      <c r="BD68" s="67"/>
      <c r="BE68" s="71" t="str">
        <f>S68</f>
        <v xml:space="preserve"> </v>
      </c>
      <c r="BF68" s="67" t="str">
        <f>IF(BE68=" "," ",(BE68-2*$AI68))</f>
        <v xml:space="preserve"> </v>
      </c>
      <c r="BG68" s="67"/>
      <c r="BH68" s="67"/>
      <c r="BI68" s="72" t="str">
        <f>T68</f>
        <v xml:space="preserve"> </v>
      </c>
      <c r="BJ68" s="67" t="str">
        <f>IF(BI68=" "," ",(BI68-2*$AI68))</f>
        <v xml:space="preserve"> </v>
      </c>
      <c r="BK68" s="67"/>
      <c r="BL68" s="67"/>
      <c r="BM68" s="72">
        <f>U68</f>
        <v>116</v>
      </c>
      <c r="BN68" s="67">
        <f>IF(BM68=" "," ",(BM68-2*$AI68))</f>
        <v>98</v>
      </c>
      <c r="BO68" s="67"/>
      <c r="BP68" s="67"/>
      <c r="BQ68" s="67" t="b">
        <f>V68</f>
        <v>0</v>
      </c>
      <c r="BR68" s="67">
        <f>IF(BQ68=" "," ",(BQ68-2*$AI68))</f>
        <v>-18</v>
      </c>
      <c r="BS68" s="67"/>
      <c r="BT68" s="67"/>
      <c r="BU68" s="67" t="b">
        <f>W68</f>
        <v>0</v>
      </c>
      <c r="BV68" s="67">
        <f>IF(BU68=" "," ",(BU68-2*$AI68))</f>
        <v>-18</v>
      </c>
      <c r="BW68" s="67"/>
      <c r="BX68" s="67"/>
      <c r="BY68" s="67" t="b">
        <f>X68</f>
        <v>0</v>
      </c>
      <c r="BZ68" s="67">
        <f>IF(BY68=" "," ",(BY68-2*$AI68))</f>
        <v>-18</v>
      </c>
      <c r="CA68" s="67"/>
      <c r="CB68" s="67"/>
      <c r="CC68" s="209" t="str">
        <f>IF(AK68="Senior",AK68,"...")</f>
        <v>...</v>
      </c>
      <c r="CD68" s="65">
        <f>L68</f>
        <v>2</v>
      </c>
      <c r="CE68" s="66" t="str">
        <f>M68</f>
        <v>X</v>
      </c>
      <c r="CF68" s="73">
        <f>AQ68*AO$4+AU68*AS$4+AY68*AW$4+BC68*BA$4+BG68*BE$4+BK68*BI$4+BO68*BM$4+BS68*BQ$4+BW68*BU$4+CA68*BY$4</f>
        <v>0</v>
      </c>
      <c r="CG68" s="156"/>
      <c r="CH68" s="1"/>
      <c r="DA68" s="19"/>
      <c r="DB68" s="19"/>
      <c r="DC68" s="67" t="s">
        <v>295</v>
      </c>
      <c r="DD68" s="67" t="s">
        <v>296</v>
      </c>
      <c r="DE68" s="67" t="s">
        <v>297</v>
      </c>
      <c r="DF68" s="67" t="s">
        <v>65</v>
      </c>
      <c r="DG68" s="67" t="s">
        <v>206</v>
      </c>
      <c r="DH68" s="75">
        <v>14124</v>
      </c>
      <c r="DI68" s="67">
        <v>12</v>
      </c>
      <c r="DJ68" s="67" t="s">
        <v>78</v>
      </c>
      <c r="DK68" s="76" t="s">
        <v>85</v>
      </c>
      <c r="DL68" s="67">
        <v>7</v>
      </c>
      <c r="DM68" s="77" t="s">
        <v>70</v>
      </c>
      <c r="DN68" s="67">
        <v>779</v>
      </c>
      <c r="DO68" s="67">
        <v>133</v>
      </c>
      <c r="DP68" s="67">
        <v>109</v>
      </c>
      <c r="DQ68" s="68"/>
      <c r="DR68" s="67"/>
      <c r="DS68" s="72">
        <v>128</v>
      </c>
      <c r="DT68" s="67">
        <v>104</v>
      </c>
      <c r="DU68" s="68"/>
      <c r="DV68" s="67"/>
      <c r="DW68" s="72">
        <v>123</v>
      </c>
      <c r="DX68" s="67">
        <v>99</v>
      </c>
      <c r="DY68" s="67"/>
      <c r="DZ68" s="67"/>
      <c r="EA68" s="67">
        <v>130</v>
      </c>
      <c r="EB68" s="67">
        <v>106</v>
      </c>
      <c r="EC68" s="67"/>
      <c r="ED68" s="67"/>
      <c r="EE68" s="71">
        <v>136</v>
      </c>
      <c r="EF68" s="67">
        <v>112</v>
      </c>
      <c r="EG68" s="67"/>
      <c r="EH68" s="67"/>
      <c r="EI68" s="72">
        <v>129</v>
      </c>
      <c r="EJ68" s="67">
        <v>105</v>
      </c>
      <c r="EK68" s="67"/>
      <c r="EL68" s="67"/>
      <c r="EM68" s="72">
        <v>138</v>
      </c>
      <c r="EN68" s="67">
        <v>114</v>
      </c>
      <c r="EO68" s="67"/>
      <c r="EP68" s="67"/>
      <c r="EQ68" s="67" t="b">
        <v>0</v>
      </c>
      <c r="ER68" s="67">
        <v>-24</v>
      </c>
      <c r="ES68" s="67"/>
      <c r="ET68" s="67"/>
      <c r="EU68" s="67" t="b">
        <v>0</v>
      </c>
      <c r="EV68" s="67">
        <v>-24</v>
      </c>
      <c r="EW68" s="67"/>
      <c r="EX68" s="67"/>
      <c r="EY68" s="67" t="b">
        <v>0</v>
      </c>
      <c r="EZ68" s="67">
        <v>-24</v>
      </c>
      <c r="FA68" s="67"/>
      <c r="FB68" s="67"/>
      <c r="FC68" s="76" t="s">
        <v>73</v>
      </c>
      <c r="FD68" s="67">
        <v>7</v>
      </c>
      <c r="FE68" s="77" t="s">
        <v>70</v>
      </c>
      <c r="FF68" s="68">
        <v>0</v>
      </c>
      <c r="FG68" s="83"/>
      <c r="FH68" s="65" t="str">
        <f t="shared" si="12"/>
        <v>MR</v>
      </c>
      <c r="FI68" s="65" t="str">
        <f t="shared" si="21"/>
        <v>M</v>
      </c>
      <c r="FJ68" s="65" t="str">
        <f t="shared" si="20"/>
        <v>03. IBI</v>
      </c>
      <c r="FK68" s="65">
        <f t="shared" si="14"/>
        <v>0</v>
      </c>
      <c r="FL68" s="79">
        <f t="shared" si="18"/>
        <v>0.75</v>
      </c>
      <c r="FM68" t="str">
        <f t="shared" si="17"/>
        <v>...</v>
      </c>
      <c r="FN68" t="str">
        <f t="shared" si="10"/>
        <v>...</v>
      </c>
      <c r="FO68" t="str">
        <f t="shared" si="22"/>
        <v>03. IBI</v>
      </c>
    </row>
    <row r="69" spans="1:171" ht="13.8" hidden="1" x14ac:dyDescent="0.25">
      <c r="A69" t="s">
        <v>1152</v>
      </c>
      <c r="B69" s="201" t="s">
        <v>589</v>
      </c>
      <c r="C69" s="80" t="str">
        <f>IF($B69:$B69&gt;0,VLOOKUP($B69,'[1]PorEquipeHC 20aa_ddmmaaaa'!$EC$5:'[1]PorEquipeHC 20aa_ddmmaaaa'!$GS$1003,1,FALSE))</f>
        <v>642</v>
      </c>
      <c r="D69" s="209" t="str">
        <f>IF($B69:$B69&gt;0,VLOOKUP($B69,'[1]PorEquipeHC 20aa_ddmmaaaa'!$EC$5:'[1]PorEquipeHC 20aa_ddmmaaaa'!$GS$1003,2,FALSE))</f>
        <v>TAKAHASHI</v>
      </c>
      <c r="E69" s="209" t="str">
        <f>IF($B69:$B69&gt;0,VLOOKUP($B69,'[1]PorEquipeHC 20aa_ddmmaaaa'!$EC$5:'[1]PorEquipeHC 20aa_ddmmaaaa'!$GS$1003,3,FALSE))</f>
        <v>KATUMI</v>
      </c>
      <c r="F69" s="66" t="str">
        <f>IF($B69:$B69&gt;0,VLOOKUP($B69,'[1]PorEquipeHC 20aa_ddmmaaaa'!$EC$5:'[1]PorEquipeHC 20aa_ddmmaaaa'!$GS$1003,4,FALSE))</f>
        <v>F</v>
      </c>
      <c r="G69" s="65" t="str">
        <f>IF($B69:$B69&gt;0,VLOOKUP($B69,'[1]PorEquipeHC 20aa_ddmmaaaa'!$EC$5:'[1]PorEquipeHC 20aa_ddmmaaaa'!$GS$1003,5,FALSE))</f>
        <v>12. COO</v>
      </c>
      <c r="H69" s="210">
        <f>IF($B69:$B69&gt;0,VLOOKUP($B69,'[1]PorEquipeHC 20aa_ddmmaaaa'!$EC$5:'[1]PorEquipeHC 20aa_ddmmaaaa'!$GS$1003,6,FALSE))</f>
        <v>16757</v>
      </c>
      <c r="I69" s="80">
        <f>IF($B69:$B69&gt;0,VLOOKUP($B69,'[1]PorEquipeHC 20aa_ddmmaaaa'!$EC$5:'[1]PorEquipeHC 20aa_ddmmaaaa'!$GS$1003,7,FALSE))</f>
        <v>9</v>
      </c>
      <c r="J69" s="209" t="str">
        <f>IF($B69:$B69&gt;0,VLOOKUP($B69,'[1]PorEquipeHC 20aa_ddmmaaaa'!$EC$5:'[1]PorEquipeHC 20aa_ddmmaaaa'!$GS$1003,8,FALSE))</f>
        <v>B</v>
      </c>
      <c r="K69" s="209" t="str">
        <f>IF($B69:$B69&gt;0,VLOOKUP($B69,'[1]PorEquipeHC 20aa_ddmmaaaa'!$EC$5:'[1]PorEquipeHC 20aa_ddmmaaaa'!$GS$1003,9,FALSE))</f>
        <v>SR</v>
      </c>
      <c r="L69" s="80">
        <f>IF($B69:$B69&gt;0,VLOOKUP($B69,'[1]PorEquipeHC 20aa_ddmmaaaa'!$EC$5:'[1]PorEquipeHC 20aa_ddmmaaaa'!$GS$1003,45,FALSE))</f>
        <v>7</v>
      </c>
      <c r="M69" s="65" t="str">
        <f>IF($B69:$B69&gt;0,VLOOKUP($B69,'[1]PorEquipeHC 20aa_ddmmaaaa'!$EC$5:'[1]PorEquipeHC 20aa_ddmmaaaa'!$GS$1003,46,FALSE))</f>
        <v>X</v>
      </c>
      <c r="N69" s="80">
        <f>IF($B69:$B69&gt;0,VLOOKUP($B69,'[1]PorEquipeHC 20aa_ddmmaaaa'!$EC$5:'[1]PorEquipeHC 20aa_ddmmaaaa'!$GS$1003,64,FALSE))</f>
        <v>730</v>
      </c>
      <c r="O69" s="211">
        <f>IF($B69:$B69&gt;0,VLOOKUP($B69,'[1]PorEquipeHC 20aa_ddmmaaaa'!$EC$5:'[1]PorEquipeHC 20aa_ddmmaaaa'!$GS$1003,10,FALSE))</f>
        <v>123</v>
      </c>
      <c r="P69" s="211">
        <f>IF($B69:$B69&gt;0,VLOOKUP($B69,'[1]PorEquipeHC 20aa_ddmmaaaa'!$EC$5:'[1]PorEquipeHC 20aa_ddmmaaaa'!$GS$1003,11,FALSE))</f>
        <v>131</v>
      </c>
      <c r="Q69" s="211">
        <f>IF($B69:$B69&gt;0,VLOOKUP($B69,'[1]PorEquipeHC 20aa_ddmmaaaa'!$EC$5:'[1]PorEquipeHC 20aa_ddmmaaaa'!$GS$1003,12,FALSE))</f>
        <v>116</v>
      </c>
      <c r="R69" s="211">
        <f>IF($B69:$B69&gt;0,VLOOKUP($B69,'[1]PorEquipeHC 20aa_ddmmaaaa'!$EC$5:'[1]PorEquipeHC 20aa_ddmmaaaa'!$GS$1003,13,FALSE))</f>
        <v>124</v>
      </c>
      <c r="S69" s="211">
        <f>IF($B69:$B69&gt;0,VLOOKUP($B69,'[1]PorEquipeHC 20aa_ddmmaaaa'!$EC$5:'[1]PorEquipeHC 20aa_ddmmaaaa'!$GS$1003,14,FALSE))</f>
        <v>128</v>
      </c>
      <c r="T69" s="211">
        <f>IF($B69:$B69&gt;0,VLOOKUP($B69,'[1]PorEquipeHC 20aa_ddmmaaaa'!$EC$5:'[1]PorEquipeHC 20aa_ddmmaaaa'!$GS$1003,15,FALSE))</f>
        <v>123</v>
      </c>
      <c r="U69" s="211">
        <f>IF($B69:$B69&gt;0,VLOOKUP($B69,'[1]PorEquipeHC 20aa_ddmmaaaa'!$EC$5:'[1]PorEquipeHC 20aa_ddmmaaaa'!$GS$1003,16,FALSE))</f>
        <v>116</v>
      </c>
      <c r="V69" s="211" t="b">
        <f>IF($B69:$B69&gt;0,VLOOKUP($B69,'[1]PorEquipeHC 20aa_ddmmaaaa'!$EC$5:'[1]PorEquipeHC 20aa_ddmmaaaa'!$GS$1003,17,FALSE))</f>
        <v>0</v>
      </c>
      <c r="W69" s="211" t="b">
        <f>IF($B69:$B69&gt;0,VLOOKUP($B69,'[1]PorEquipeHC 20aa_ddmmaaaa'!$EC$5:'[1]PorEquipeHC 20aa_ddmmaaaa'!$GS$1003,18,FALSE))</f>
        <v>0</v>
      </c>
      <c r="X69" s="211" t="b">
        <f>IF($B69:$B69&gt;0,VLOOKUP($B69,'[1]PorEquipeHC 20aa_ddmmaaaa'!$EC$5:'[1]PorEquipeHC 20aa_ddmmaaaa'!$GS$1003,19,FALSE))</f>
        <v>0</v>
      </c>
      <c r="Y69" s="207"/>
      <c r="Z69" s="207"/>
      <c r="AA69" s="154"/>
      <c r="AB69" s="154"/>
      <c r="AC69" s="65" t="str">
        <f>C69</f>
        <v>642</v>
      </c>
      <c r="AD69" s="65" t="str">
        <f>D69</f>
        <v>TAKAHASHI</v>
      </c>
      <c r="AE69" s="65" t="str">
        <f>E69</f>
        <v>KATUMI</v>
      </c>
      <c r="AF69" s="65" t="str">
        <f>F69</f>
        <v>F</v>
      </c>
      <c r="AG69" s="65" t="str">
        <f>G69</f>
        <v>12. COO</v>
      </c>
      <c r="AH69" s="208">
        <f>H69</f>
        <v>16757</v>
      </c>
      <c r="AI69">
        <f>I69</f>
        <v>9</v>
      </c>
      <c r="AJ69" t="str">
        <f>J69</f>
        <v>B</v>
      </c>
      <c r="AK69" s="209" t="str">
        <f>K69</f>
        <v>SR</v>
      </c>
      <c r="AL69" s="65">
        <f>L69</f>
        <v>7</v>
      </c>
      <c r="AM69" s="66" t="str">
        <f>M69</f>
        <v>X</v>
      </c>
      <c r="AN69" s="65">
        <f>N69</f>
        <v>730</v>
      </c>
      <c r="AO69" s="65">
        <f>O69</f>
        <v>123</v>
      </c>
      <c r="AP69" s="67">
        <f>IF(AO69=" "," ",(AO69-2*$AI69))</f>
        <v>105</v>
      </c>
      <c r="AQ69" s="68"/>
      <c r="AR69" s="69"/>
      <c r="AS69" s="72">
        <f>P69</f>
        <v>131</v>
      </c>
      <c r="AT69" s="67">
        <f>IF(AS69=" "," ",(AS69-2*$AI69))</f>
        <v>113</v>
      </c>
      <c r="AU69" s="65"/>
      <c r="AV69" s="67"/>
      <c r="AW69" s="72">
        <f>Q69</f>
        <v>116</v>
      </c>
      <c r="AX69" s="67">
        <f>IF(AW69=" "," ",(AW69-2*$AI69))</f>
        <v>98</v>
      </c>
      <c r="AY69" s="67"/>
      <c r="AZ69" s="65"/>
      <c r="BA69" s="67">
        <f>R69</f>
        <v>124</v>
      </c>
      <c r="BB69" s="67">
        <f>IF(BA69=" "," ",(BA69-2*$AI69))</f>
        <v>106</v>
      </c>
      <c r="BC69" s="67"/>
      <c r="BD69" s="67"/>
      <c r="BE69" s="71">
        <f>S69</f>
        <v>128</v>
      </c>
      <c r="BF69" s="67">
        <f>IF(BE69=" "," ",(BE69-2*$AI69))</f>
        <v>110</v>
      </c>
      <c r="BG69" s="67"/>
      <c r="BH69" s="67"/>
      <c r="BI69" s="72">
        <f>T69</f>
        <v>123</v>
      </c>
      <c r="BJ69" s="67">
        <f>IF(BI69=" "," ",(BI69-2*$AI69))</f>
        <v>105</v>
      </c>
      <c r="BK69" s="67"/>
      <c r="BL69" s="67"/>
      <c r="BM69" s="72">
        <f>U69</f>
        <v>116</v>
      </c>
      <c r="BN69" s="67">
        <f>IF(BM69=" "," ",(BM69-2*$AI69))</f>
        <v>98</v>
      </c>
      <c r="BO69" s="67"/>
      <c r="BP69" s="67"/>
      <c r="BQ69" s="67" t="b">
        <f>V69</f>
        <v>0</v>
      </c>
      <c r="BR69" s="67">
        <f>IF(BQ69=" "," ",(BQ69-2*$AI69))</f>
        <v>-18</v>
      </c>
      <c r="BS69" s="67"/>
      <c r="BT69" s="67"/>
      <c r="BU69" s="67" t="b">
        <f>W69</f>
        <v>0</v>
      </c>
      <c r="BV69" s="67">
        <f>IF(BU69=" "," ",(BU69-2*$AI69))</f>
        <v>-18</v>
      </c>
      <c r="BW69" s="67"/>
      <c r="BX69" s="67"/>
      <c r="BY69" s="67" t="b">
        <f>X69</f>
        <v>0</v>
      </c>
      <c r="BZ69" s="67">
        <f>IF(BY69=" "," ",(BY69-2*$AI69))</f>
        <v>-18</v>
      </c>
      <c r="CA69" s="67"/>
      <c r="CB69" s="67"/>
      <c r="CC69" s="209" t="str">
        <f>IF(AK69="Senior",AK69,"...")</f>
        <v>...</v>
      </c>
      <c r="CD69" s="65">
        <f>L69</f>
        <v>7</v>
      </c>
      <c r="CE69" s="66" t="str">
        <f>M69</f>
        <v>X</v>
      </c>
      <c r="CF69" s="73">
        <f>AQ69*AO$4+AU69*AS$4+AY69*AW$4+BC69*BA$4+BG69*BE$4+BK69*BI$4+BO69*BM$4+BS69*BQ$4+BW69*BU$4+CA69*BY$4</f>
        <v>0</v>
      </c>
      <c r="CG69" s="156"/>
      <c r="CH69" s="1"/>
      <c r="DA69" s="19"/>
      <c r="DB69" s="19"/>
      <c r="DC69" s="67" t="s">
        <v>298</v>
      </c>
      <c r="DD69" s="67" t="s">
        <v>241</v>
      </c>
      <c r="DE69" s="67" t="s">
        <v>299</v>
      </c>
      <c r="DF69" s="67" t="s">
        <v>65</v>
      </c>
      <c r="DG69" s="67" t="s">
        <v>206</v>
      </c>
      <c r="DH69" s="75">
        <v>14862</v>
      </c>
      <c r="DI69" s="67">
        <v>12</v>
      </c>
      <c r="DJ69" s="67" t="s">
        <v>78</v>
      </c>
      <c r="DK69" s="76" t="s">
        <v>85</v>
      </c>
      <c r="DL69" s="67">
        <v>0</v>
      </c>
      <c r="DM69" s="77" t="s">
        <v>70</v>
      </c>
      <c r="DN69" s="67" t="e">
        <v>#NUM!</v>
      </c>
      <c r="DO69" s="67" t="s">
        <v>79</v>
      </c>
      <c r="DP69" s="67" t="s">
        <v>79</v>
      </c>
      <c r="DQ69" s="68"/>
      <c r="DR69" s="67"/>
      <c r="DS69" s="72" t="s">
        <v>79</v>
      </c>
      <c r="DT69" s="67" t="s">
        <v>79</v>
      </c>
      <c r="DU69" s="68"/>
      <c r="DV69" s="69"/>
      <c r="DW69" s="72" t="s">
        <v>79</v>
      </c>
      <c r="DX69" s="67" t="s">
        <v>79</v>
      </c>
      <c r="DY69" s="68"/>
      <c r="DZ69" s="69"/>
      <c r="EA69" s="67" t="s">
        <v>79</v>
      </c>
      <c r="EB69" s="67" t="s">
        <v>79</v>
      </c>
      <c r="EC69" s="67"/>
      <c r="ED69" s="67"/>
      <c r="EE69" s="71" t="s">
        <v>79</v>
      </c>
      <c r="EF69" s="67" t="s">
        <v>79</v>
      </c>
      <c r="EG69" s="67"/>
      <c r="EH69" s="67"/>
      <c r="EI69" s="72" t="s">
        <v>79</v>
      </c>
      <c r="EJ69" s="67" t="s">
        <v>79</v>
      </c>
      <c r="EK69" s="67"/>
      <c r="EL69" s="67"/>
      <c r="EM69" s="72" t="s">
        <v>79</v>
      </c>
      <c r="EN69" s="67" t="s">
        <v>79</v>
      </c>
      <c r="EO69" s="68"/>
      <c r="EP69" s="69"/>
      <c r="EQ69" s="67" t="b">
        <v>0</v>
      </c>
      <c r="ER69" s="67">
        <v>-24</v>
      </c>
      <c r="ES69" s="67"/>
      <c r="ET69" s="67"/>
      <c r="EU69" s="67" t="b">
        <v>0</v>
      </c>
      <c r="EV69" s="67">
        <v>-24</v>
      </c>
      <c r="EW69" s="67"/>
      <c r="EX69" s="67"/>
      <c r="EY69" s="67" t="b">
        <v>0</v>
      </c>
      <c r="EZ69" s="67">
        <v>-24</v>
      </c>
      <c r="FA69" s="68"/>
      <c r="FB69" s="69"/>
      <c r="FC69" s="76" t="s">
        <v>73</v>
      </c>
      <c r="FD69" s="67">
        <v>0</v>
      </c>
      <c r="FE69" s="77" t="s">
        <v>70</v>
      </c>
      <c r="FF69" s="68">
        <v>0</v>
      </c>
      <c r="FG69" s="83"/>
      <c r="FH69" s="65" t="str">
        <f>DK69</f>
        <v>MR</v>
      </c>
      <c r="FI69" s="65" t="str">
        <f t="shared" si="21"/>
        <v>M</v>
      </c>
      <c r="FJ69" s="65" t="str">
        <f t="shared" si="20"/>
        <v>03. IBI</v>
      </c>
      <c r="FK69" s="65">
        <f>FF69</f>
        <v>0</v>
      </c>
      <c r="FL69" s="79">
        <f t="shared" si="18"/>
        <v>0.75</v>
      </c>
      <c r="FM69" t="str">
        <f t="shared" si="17"/>
        <v>...</v>
      </c>
      <c r="FN69" t="str">
        <f t="shared" ref="FN69:FN132" si="23">IF(FJ69&lt;&gt;FJ70,FJ69,"...")</f>
        <v>...</v>
      </c>
      <c r="FO69" t="str">
        <f t="shared" si="22"/>
        <v>03. IBI</v>
      </c>
    </row>
    <row r="70" spans="1:171" ht="13.8" hidden="1" x14ac:dyDescent="0.25">
      <c r="A70" t="s">
        <v>1152</v>
      </c>
      <c r="B70" s="201" t="s">
        <v>122</v>
      </c>
      <c r="C70" s="80" t="str">
        <f>IF($B70:$B70&gt;0,VLOOKUP($B70,'[1]PorEquipeHC 20aa_ddmmaaaa'!$EC$5:'[1]PorEquipeHC 20aa_ddmmaaaa'!$GS$1003,1,FALSE))</f>
        <v>781</v>
      </c>
      <c r="D70" s="209" t="str">
        <f>IF($B70:$B70&gt;0,VLOOKUP($B70,'[1]PorEquipeHC 20aa_ddmmaaaa'!$EC$5:'[1]PorEquipeHC 20aa_ddmmaaaa'!$GS$1003,2,FALSE))</f>
        <v>KOJA</v>
      </c>
      <c r="E70" s="209" t="str">
        <f>IF($B70:$B70&gt;0,VLOOKUP($B70,'[1]PorEquipeHC 20aa_ddmmaaaa'!$EC$5:'[1]PorEquipeHC 20aa_ddmmaaaa'!$GS$1003,3,FALSE))</f>
        <v>MARIO</v>
      </c>
      <c r="F70" s="66" t="str">
        <f>IF($B70:$B70&gt;0,VLOOKUP($B70,'[1]PorEquipeHC 20aa_ddmmaaaa'!$EC$5:'[1]PorEquipeHC 20aa_ddmmaaaa'!$GS$1003,4,FALSE))</f>
        <v>M</v>
      </c>
      <c r="G70" s="65" t="str">
        <f>IF($B70:$B70&gt;0,VLOOKUP($B70,'[1]PorEquipeHC 20aa_ddmmaaaa'!$EC$5:'[1]PorEquipeHC 20aa_ddmmaaaa'!$GS$1003,5,FALSE))</f>
        <v>11. NCC</v>
      </c>
      <c r="H70" s="210">
        <f>IF($B70:$B70&gt;0,VLOOKUP($B70,'[1]PorEquipeHC 20aa_ddmmaaaa'!$EC$5:'[1]PorEquipeHC 20aa_ddmmaaaa'!$GS$1003,6,FALSE))</f>
        <v>18155</v>
      </c>
      <c r="I70" s="80">
        <f>IF($B70:$B70&gt;0,VLOOKUP($B70,'[1]PorEquipeHC 20aa_ddmmaaaa'!$EC$5:'[1]PorEquipeHC 20aa_ddmmaaaa'!$GS$1003,7,FALSE))</f>
        <v>9</v>
      </c>
      <c r="J70" s="209" t="str">
        <f>IF($B70:$B70&gt;0,VLOOKUP($B70,'[1]PorEquipeHC 20aa_ddmmaaaa'!$EC$5:'[1]PorEquipeHC 20aa_ddmmaaaa'!$GS$1003,8,FALSE))</f>
        <v>B</v>
      </c>
      <c r="K70" s="209" t="str">
        <f>IF($B70:$B70&gt;0,VLOOKUP($B70,'[1]PorEquipeHC 20aa_ddmmaaaa'!$EC$5:'[1]PorEquipeHC 20aa_ddmmaaaa'!$GS$1003,9,FALSE))</f>
        <v>SR</v>
      </c>
      <c r="L70" s="80">
        <f>IF($B70:$B70&gt;0,VLOOKUP($B70,'[1]PorEquipeHC 20aa_ddmmaaaa'!$EC$5:'[1]PorEquipeHC 20aa_ddmmaaaa'!$GS$1003,45,FALSE))</f>
        <v>7</v>
      </c>
      <c r="M70" s="65" t="str">
        <f>IF($B70:$B70&gt;0,VLOOKUP($B70,'[1]PorEquipeHC 20aa_ddmmaaaa'!$EC$5:'[1]PorEquipeHC 20aa_ddmmaaaa'!$GS$1003,46,FALSE))</f>
        <v>X</v>
      </c>
      <c r="N70" s="80">
        <f>IF($B70:$B70&gt;0,VLOOKUP($B70,'[1]PorEquipeHC 20aa_ddmmaaaa'!$EC$5:'[1]PorEquipeHC 20aa_ddmmaaaa'!$GS$1003,64,FALSE))</f>
        <v>695</v>
      </c>
      <c r="O70" s="211">
        <f>IF($B70:$B70&gt;0,VLOOKUP($B70,'[1]PorEquipeHC 20aa_ddmmaaaa'!$EC$5:'[1]PorEquipeHC 20aa_ddmmaaaa'!$GS$1003,10,FALSE))</f>
        <v>109</v>
      </c>
      <c r="P70" s="211">
        <f>IF($B70:$B70&gt;0,VLOOKUP($B70,'[1]PorEquipeHC 20aa_ddmmaaaa'!$EC$5:'[1]PorEquipeHC 20aa_ddmmaaaa'!$GS$1003,11,FALSE))</f>
        <v>122</v>
      </c>
      <c r="Q70" s="211">
        <f>IF($B70:$B70&gt;0,VLOOKUP($B70,'[1]PorEquipeHC 20aa_ddmmaaaa'!$EC$5:'[1]PorEquipeHC 20aa_ddmmaaaa'!$GS$1003,12,FALSE))</f>
        <v>136</v>
      </c>
      <c r="R70" s="211">
        <f>IF($B70:$B70&gt;0,VLOOKUP($B70,'[1]PorEquipeHC 20aa_ddmmaaaa'!$EC$5:'[1]PorEquipeHC 20aa_ddmmaaaa'!$GS$1003,13,FALSE))</f>
        <v>109</v>
      </c>
      <c r="S70" s="211">
        <f>IF($B70:$B70&gt;0,VLOOKUP($B70,'[1]PorEquipeHC 20aa_ddmmaaaa'!$EC$5:'[1]PorEquipeHC 20aa_ddmmaaaa'!$GS$1003,14,FALSE))</f>
        <v>123</v>
      </c>
      <c r="T70" s="211">
        <f>IF($B70:$B70&gt;0,VLOOKUP($B70,'[1]PorEquipeHC 20aa_ddmmaaaa'!$EC$5:'[1]PorEquipeHC 20aa_ddmmaaaa'!$GS$1003,15,FALSE))</f>
        <v>116</v>
      </c>
      <c r="U70" s="211">
        <f>IF($B70:$B70&gt;0,VLOOKUP($B70,'[1]PorEquipeHC 20aa_ddmmaaaa'!$EC$5:'[1]PorEquipeHC 20aa_ddmmaaaa'!$GS$1003,16,FALSE))</f>
        <v>116</v>
      </c>
      <c r="V70" s="211" t="b">
        <f>IF($B70:$B70&gt;0,VLOOKUP($B70,'[1]PorEquipeHC 20aa_ddmmaaaa'!$EC$5:'[1]PorEquipeHC 20aa_ddmmaaaa'!$GS$1003,17,FALSE))</f>
        <v>0</v>
      </c>
      <c r="W70" s="211" t="b">
        <f>IF($B70:$B70&gt;0,VLOOKUP($B70,'[1]PorEquipeHC 20aa_ddmmaaaa'!$EC$5:'[1]PorEquipeHC 20aa_ddmmaaaa'!$GS$1003,18,FALSE))</f>
        <v>0</v>
      </c>
      <c r="X70" s="211" t="b">
        <f>IF($B70:$B70&gt;0,VLOOKUP($B70,'[1]PorEquipeHC 20aa_ddmmaaaa'!$EC$5:'[1]PorEquipeHC 20aa_ddmmaaaa'!$GS$1003,19,FALSE))</f>
        <v>0</v>
      </c>
      <c r="Y70" s="207"/>
      <c r="Z70" s="207"/>
      <c r="AA70" s="154"/>
      <c r="AB70" s="154"/>
      <c r="AC70" s="65" t="str">
        <f>C70</f>
        <v>781</v>
      </c>
      <c r="AD70" s="65" t="str">
        <f>D70</f>
        <v>KOJA</v>
      </c>
      <c r="AE70" s="65" t="str">
        <f>E70</f>
        <v>MARIO</v>
      </c>
      <c r="AF70" s="65" t="str">
        <f>F70</f>
        <v>M</v>
      </c>
      <c r="AG70" s="65" t="str">
        <f>G70</f>
        <v>11. NCC</v>
      </c>
      <c r="AH70" s="208">
        <f>H70</f>
        <v>18155</v>
      </c>
      <c r="AI70">
        <f>I70</f>
        <v>9</v>
      </c>
      <c r="AJ70" t="str">
        <f>J70</f>
        <v>B</v>
      </c>
      <c r="AK70" s="209" t="str">
        <f>K70</f>
        <v>SR</v>
      </c>
      <c r="AL70" s="65">
        <f>L70</f>
        <v>7</v>
      </c>
      <c r="AM70" s="66" t="str">
        <f>M70</f>
        <v>X</v>
      </c>
      <c r="AN70" s="65">
        <f>N70</f>
        <v>695</v>
      </c>
      <c r="AO70" s="65">
        <f>O70</f>
        <v>109</v>
      </c>
      <c r="AP70" s="67">
        <f>IF(AO70=" "," ",(AO70-2*$AI70))</f>
        <v>91</v>
      </c>
      <c r="AQ70" s="68">
        <v>2</v>
      </c>
      <c r="AR70" s="69" t="s">
        <v>99</v>
      </c>
      <c r="AS70" s="72">
        <f>P70</f>
        <v>122</v>
      </c>
      <c r="AT70" s="67">
        <f>IF(AS70=" "," ",(AS70-2*$AI70))</f>
        <v>104</v>
      </c>
      <c r="AU70" s="65"/>
      <c r="AV70" s="67"/>
      <c r="AW70" s="72">
        <f>Q70</f>
        <v>136</v>
      </c>
      <c r="AX70" s="67">
        <f>IF(AW70=" "," ",(AW70-2*$AI70))</f>
        <v>118</v>
      </c>
      <c r="AY70" s="67"/>
      <c r="AZ70" s="65"/>
      <c r="BA70" s="67">
        <f>R70</f>
        <v>109</v>
      </c>
      <c r="BB70" s="67">
        <f>IF(BA70=" "," ",(BA70-2*$AI70))</f>
        <v>91</v>
      </c>
      <c r="BC70" s="67"/>
      <c r="BD70" s="67"/>
      <c r="BE70" s="71">
        <f>S70</f>
        <v>123</v>
      </c>
      <c r="BF70" s="67">
        <f>IF(BE70=" "," ",(BE70-2*$AI70))</f>
        <v>105</v>
      </c>
      <c r="BG70" s="67"/>
      <c r="BH70" s="67"/>
      <c r="BI70" s="72">
        <f>T70</f>
        <v>116</v>
      </c>
      <c r="BJ70" s="67">
        <f>IF(BI70=" "," ",(BI70-2*$AI70))</f>
        <v>98</v>
      </c>
      <c r="BK70" s="67"/>
      <c r="BL70" s="67"/>
      <c r="BM70" s="72">
        <f>U70</f>
        <v>116</v>
      </c>
      <c r="BN70" s="67">
        <f>IF(BM70=" "," ",(BM70-2*$AI70))</f>
        <v>98</v>
      </c>
      <c r="BO70" s="67"/>
      <c r="BP70" s="67"/>
      <c r="BQ70" s="67" t="b">
        <f>V70</f>
        <v>0</v>
      </c>
      <c r="BR70" s="67">
        <f>IF(BQ70=" "," ",(BQ70-2*$AI70))</f>
        <v>-18</v>
      </c>
      <c r="BS70" s="67"/>
      <c r="BT70" s="67"/>
      <c r="BU70" s="67" t="b">
        <f>W70</f>
        <v>0</v>
      </c>
      <c r="BV70" s="67">
        <f>IF(BU70=" "," ",(BU70-2*$AI70))</f>
        <v>-18</v>
      </c>
      <c r="BW70" s="67"/>
      <c r="BX70" s="67"/>
      <c r="BY70" s="67" t="b">
        <f>X70</f>
        <v>0</v>
      </c>
      <c r="BZ70" s="67">
        <f>IF(BY70=" "," ",(BY70-2*$AI70))</f>
        <v>-18</v>
      </c>
      <c r="CA70" s="67"/>
      <c r="CB70" s="67"/>
      <c r="CC70" s="209" t="str">
        <f>IF(AK70="Senior",AK70,"...")</f>
        <v>...</v>
      </c>
      <c r="CD70" s="65">
        <f>L70</f>
        <v>7</v>
      </c>
      <c r="CE70" s="66" t="str">
        <f>M70</f>
        <v>X</v>
      </c>
      <c r="CF70" s="73">
        <f>AQ70*AO$4+AU70*AS$4+AY70*AW$4+BC70*BA$4+BG70*BE$4+BK70*BI$4+BO70*BM$4+BS70*BQ$4+BW70*BU$4+CA70*BY$4</f>
        <v>2</v>
      </c>
      <c r="CG70" s="156"/>
      <c r="CH70" s="1"/>
      <c r="DA70" s="19"/>
      <c r="DB70" s="19"/>
      <c r="DC70" s="67" t="s">
        <v>301</v>
      </c>
      <c r="DD70" s="67" t="s">
        <v>302</v>
      </c>
      <c r="DE70" s="67" t="s">
        <v>177</v>
      </c>
      <c r="DF70" s="67" t="s">
        <v>83</v>
      </c>
      <c r="DG70" s="67" t="s">
        <v>206</v>
      </c>
      <c r="DH70" s="75">
        <v>16538</v>
      </c>
      <c r="DI70" s="67">
        <v>12</v>
      </c>
      <c r="DJ70" s="67" t="s">
        <v>78</v>
      </c>
      <c r="DK70" s="76" t="s">
        <v>102</v>
      </c>
      <c r="DL70" s="67">
        <v>0</v>
      </c>
      <c r="DM70" s="77" t="s">
        <v>70</v>
      </c>
      <c r="DN70" s="67" t="e">
        <v>#NUM!</v>
      </c>
      <c r="DO70" s="67" t="s">
        <v>79</v>
      </c>
      <c r="DP70" s="67" t="s">
        <v>79</v>
      </c>
      <c r="DQ70" s="68"/>
      <c r="DR70" s="67"/>
      <c r="DS70" s="72" t="s">
        <v>79</v>
      </c>
      <c r="DT70" s="67" t="s">
        <v>79</v>
      </c>
      <c r="DU70" s="68"/>
      <c r="DV70" s="67"/>
      <c r="DW70" s="72" t="s">
        <v>79</v>
      </c>
      <c r="DX70" s="67" t="s">
        <v>79</v>
      </c>
      <c r="DY70" s="67"/>
      <c r="DZ70" s="67"/>
      <c r="EA70" s="67" t="s">
        <v>79</v>
      </c>
      <c r="EB70" s="67" t="s">
        <v>79</v>
      </c>
      <c r="EC70" s="67"/>
      <c r="ED70" s="67"/>
      <c r="EE70" s="71" t="s">
        <v>79</v>
      </c>
      <c r="EF70" s="67" t="s">
        <v>79</v>
      </c>
      <c r="EG70" s="67"/>
      <c r="EH70" s="67"/>
      <c r="EI70" s="72" t="s">
        <v>79</v>
      </c>
      <c r="EJ70" s="67" t="s">
        <v>79</v>
      </c>
      <c r="EK70" s="67"/>
      <c r="EL70" s="67"/>
      <c r="EM70" s="72" t="s">
        <v>79</v>
      </c>
      <c r="EN70" s="67" t="s">
        <v>79</v>
      </c>
      <c r="EO70" s="67"/>
      <c r="EP70" s="67"/>
      <c r="EQ70" s="67" t="b">
        <v>0</v>
      </c>
      <c r="ER70" s="67">
        <v>-24</v>
      </c>
      <c r="ES70" s="67"/>
      <c r="ET70" s="67"/>
      <c r="EU70" s="67" t="b">
        <v>0</v>
      </c>
      <c r="EV70" s="67">
        <v>-24</v>
      </c>
      <c r="EW70" s="67"/>
      <c r="EX70" s="67"/>
      <c r="EY70" s="67" t="b">
        <v>0</v>
      </c>
      <c r="EZ70" s="67">
        <v>-24</v>
      </c>
      <c r="FA70" s="67"/>
      <c r="FB70" s="67"/>
      <c r="FC70" s="76" t="s">
        <v>73</v>
      </c>
      <c r="FD70" s="67">
        <v>0</v>
      </c>
      <c r="FE70" s="77" t="s">
        <v>70</v>
      </c>
      <c r="FF70" s="68">
        <v>0</v>
      </c>
      <c r="FG70" s="83"/>
      <c r="FH70" s="65" t="str">
        <f>DK70</f>
        <v>SR</v>
      </c>
      <c r="FI70" s="65" t="str">
        <f t="shared" si="21"/>
        <v>F</v>
      </c>
      <c r="FJ70" s="65" t="str">
        <f t="shared" si="21"/>
        <v>03. IBI</v>
      </c>
      <c r="FK70" s="65">
        <f>FF70</f>
        <v>0</v>
      </c>
      <c r="FL70" s="79">
        <f t="shared" si="18"/>
        <v>0.75</v>
      </c>
      <c r="FM70" t="str">
        <f t="shared" si="17"/>
        <v>...</v>
      </c>
      <c r="FN70" t="str">
        <f t="shared" si="23"/>
        <v>...</v>
      </c>
      <c r="FO70" t="str">
        <f t="shared" si="22"/>
        <v>03. IBI</v>
      </c>
    </row>
    <row r="71" spans="1:171" ht="13.8" hidden="1" x14ac:dyDescent="0.25">
      <c r="A71" t="s">
        <v>1152</v>
      </c>
      <c r="B71" s="201" t="s">
        <v>448</v>
      </c>
      <c r="C71" s="80" t="str">
        <f>IF($B71:$B71&gt;0,VLOOKUP($B71,'[1]PorEquipeHC 20aa_ddmmaaaa'!$EC$5:'[1]PorEquipeHC 20aa_ddmmaaaa'!$GS$1003,1,FALSE))</f>
        <v>621</v>
      </c>
      <c r="D71" s="209" t="str">
        <f>IF($B71:$B71&gt;0,VLOOKUP($B71,'[1]PorEquipeHC 20aa_ddmmaaaa'!$EC$5:'[1]PorEquipeHC 20aa_ddmmaaaa'!$GS$1003,2,FALSE))</f>
        <v>OGATA</v>
      </c>
      <c r="E71" s="209" t="str">
        <f>IF($B71:$B71&gt;0,VLOOKUP($B71,'[1]PorEquipeHC 20aa_ddmmaaaa'!$EC$5:'[1]PorEquipeHC 20aa_ddmmaaaa'!$GS$1003,3,FALSE))</f>
        <v>MEGUMI</v>
      </c>
      <c r="F71" s="66" t="str">
        <f>IF($B71:$B71&gt;0,VLOOKUP($B71,'[1]PorEquipeHC 20aa_ddmmaaaa'!$EC$5:'[1]PorEquipeHC 20aa_ddmmaaaa'!$GS$1003,4,FALSE))</f>
        <v>F</v>
      </c>
      <c r="G71" s="65" t="str">
        <f>IF($B71:$B71&gt;0,VLOOKUP($B71,'[1]PorEquipeHC 20aa_ddmmaaaa'!$EC$5:'[1]PorEquipeHC 20aa_ddmmaaaa'!$GS$1003,5,FALSE))</f>
        <v>07. GSP</v>
      </c>
      <c r="H71" s="210">
        <f>IF($B71:$B71&gt;0,VLOOKUP($B71,'[1]PorEquipeHC 20aa_ddmmaaaa'!$EC$5:'[1]PorEquipeHC 20aa_ddmmaaaa'!$GS$1003,6,FALSE))</f>
        <v>19169</v>
      </c>
      <c r="I71" s="80">
        <f>IF($B71:$B71&gt;0,VLOOKUP($B71,'[1]PorEquipeHC 20aa_ddmmaaaa'!$EC$5:'[1]PorEquipeHC 20aa_ddmmaaaa'!$GS$1003,7,FALSE))</f>
        <v>9</v>
      </c>
      <c r="J71" s="209" t="str">
        <f>IF($B71:$B71&gt;0,VLOOKUP($B71,'[1]PorEquipeHC 20aa_ddmmaaaa'!$EC$5:'[1]PorEquipeHC 20aa_ddmmaaaa'!$GS$1003,8,FALSE))</f>
        <v>B</v>
      </c>
      <c r="K71" s="209" t="str">
        <f>IF($B71:$B71&gt;0,VLOOKUP($B71,'[1]PorEquipeHC 20aa_ddmmaaaa'!$EC$5:'[1]PorEquipeHC 20aa_ddmmaaaa'!$GS$1003,9,FALSE))</f>
        <v>NSR</v>
      </c>
      <c r="L71" s="80">
        <f>IF($B71:$B71&gt;0,VLOOKUP($B71,'[1]PorEquipeHC 20aa_ddmmaaaa'!$EC$5:'[1]PorEquipeHC 20aa_ddmmaaaa'!$GS$1003,45,FALSE))</f>
        <v>6</v>
      </c>
      <c r="M71" s="65" t="str">
        <f>IF($B71:$B71&gt;0,VLOOKUP($B71,'[1]PorEquipeHC 20aa_ddmmaaaa'!$EC$5:'[1]PorEquipeHC 20aa_ddmmaaaa'!$GS$1003,46,FALSE))</f>
        <v>X</v>
      </c>
      <c r="N71" s="80">
        <f>IF($B71:$B71&gt;0,VLOOKUP($B71,'[1]PorEquipeHC 20aa_ddmmaaaa'!$EC$5:'[1]PorEquipeHC 20aa_ddmmaaaa'!$GS$1003,64,FALSE))</f>
        <v>739</v>
      </c>
      <c r="O71" s="211">
        <f>IF($B71:$B71&gt;0,VLOOKUP($B71,'[1]PorEquipeHC 20aa_ddmmaaaa'!$EC$5:'[1]PorEquipeHC 20aa_ddmmaaaa'!$GS$1003,10,FALSE))</f>
        <v>125</v>
      </c>
      <c r="P71" s="211" t="str">
        <f>IF($B71:$B71&gt;0,VLOOKUP($B71,'[1]PorEquipeHC 20aa_ddmmaaaa'!$EC$5:'[1]PorEquipeHC 20aa_ddmmaaaa'!$GS$1003,11,FALSE))</f>
        <v xml:space="preserve"> </v>
      </c>
      <c r="Q71" s="211">
        <f>IF($B71:$B71&gt;0,VLOOKUP($B71,'[1]PorEquipeHC 20aa_ddmmaaaa'!$EC$5:'[1]PorEquipeHC 20aa_ddmmaaaa'!$GS$1003,12,FALSE))</f>
        <v>116</v>
      </c>
      <c r="R71" s="211">
        <f>IF($B71:$B71&gt;0,VLOOKUP($B71,'[1]PorEquipeHC 20aa_ddmmaaaa'!$EC$5:'[1]PorEquipeHC 20aa_ddmmaaaa'!$GS$1003,13,FALSE))</f>
        <v>120</v>
      </c>
      <c r="S71" s="211">
        <f>IF($B71:$B71&gt;0,VLOOKUP($B71,'[1]PorEquipeHC 20aa_ddmmaaaa'!$EC$5:'[1]PorEquipeHC 20aa_ddmmaaaa'!$GS$1003,14,FALSE))</f>
        <v>132</v>
      </c>
      <c r="T71" s="211">
        <f>IF($B71:$B71&gt;0,VLOOKUP($B71,'[1]PorEquipeHC 20aa_ddmmaaaa'!$EC$5:'[1]PorEquipeHC 20aa_ddmmaaaa'!$GS$1003,15,FALSE))</f>
        <v>130</v>
      </c>
      <c r="U71" s="211">
        <f>IF($B71:$B71&gt;0,VLOOKUP($B71,'[1]PorEquipeHC 20aa_ddmmaaaa'!$EC$5:'[1]PorEquipeHC 20aa_ddmmaaaa'!$GS$1003,16,FALSE))</f>
        <v>116</v>
      </c>
      <c r="V71" s="211" t="b">
        <f>IF($B71:$B71&gt;0,VLOOKUP($B71,'[1]PorEquipeHC 20aa_ddmmaaaa'!$EC$5:'[1]PorEquipeHC 20aa_ddmmaaaa'!$GS$1003,17,FALSE))</f>
        <v>0</v>
      </c>
      <c r="W71" s="211" t="b">
        <f>IF($B71:$B71&gt;0,VLOOKUP($B71,'[1]PorEquipeHC 20aa_ddmmaaaa'!$EC$5:'[1]PorEquipeHC 20aa_ddmmaaaa'!$GS$1003,18,FALSE))</f>
        <v>0</v>
      </c>
      <c r="X71" s="211" t="b">
        <f>IF($B71:$B71&gt;0,VLOOKUP($B71,'[1]PorEquipeHC 20aa_ddmmaaaa'!$EC$5:'[1]PorEquipeHC 20aa_ddmmaaaa'!$GS$1003,19,FALSE))</f>
        <v>0</v>
      </c>
      <c r="Y71" s="207"/>
      <c r="Z71" s="207"/>
      <c r="AA71" s="154"/>
      <c r="AB71" s="154"/>
      <c r="AC71" s="65" t="str">
        <f>C71</f>
        <v>621</v>
      </c>
      <c r="AD71" s="65" t="str">
        <f>D71</f>
        <v>OGATA</v>
      </c>
      <c r="AE71" s="65" t="str">
        <f>E71</f>
        <v>MEGUMI</v>
      </c>
      <c r="AF71" s="65" t="str">
        <f>F71</f>
        <v>F</v>
      </c>
      <c r="AG71" s="65" t="str">
        <f>G71</f>
        <v>07. GSP</v>
      </c>
      <c r="AH71" s="208">
        <f>H71</f>
        <v>19169</v>
      </c>
      <c r="AI71">
        <f>I71</f>
        <v>9</v>
      </c>
      <c r="AJ71" t="str">
        <f>J71</f>
        <v>B</v>
      </c>
      <c r="AK71" s="209" t="str">
        <f>K71</f>
        <v>NSR</v>
      </c>
      <c r="AL71" s="65">
        <f>L71</f>
        <v>6</v>
      </c>
      <c r="AM71" s="66" t="str">
        <f>M71</f>
        <v>X</v>
      </c>
      <c r="AN71" s="65">
        <f>N71</f>
        <v>739</v>
      </c>
      <c r="AO71" s="65">
        <f>O71</f>
        <v>125</v>
      </c>
      <c r="AP71" s="67">
        <f>IF(AO71=" "," ",(AO71-2*$AI71))</f>
        <v>107</v>
      </c>
      <c r="AQ71" s="68"/>
      <c r="AR71" s="69"/>
      <c r="AS71" s="72" t="str">
        <f>P71</f>
        <v xml:space="preserve"> </v>
      </c>
      <c r="AT71" s="67" t="str">
        <f>IF(AS71=" "," ",(AS71-2*$AI71))</f>
        <v xml:space="preserve"> </v>
      </c>
      <c r="AU71" s="65"/>
      <c r="AV71" s="67"/>
      <c r="AW71" s="72">
        <f>Q71</f>
        <v>116</v>
      </c>
      <c r="AX71" s="67">
        <f>IF(AW71=" "," ",(AW71-2*$AI71))</f>
        <v>98</v>
      </c>
      <c r="AY71" s="67"/>
      <c r="AZ71" s="65"/>
      <c r="BA71" s="67">
        <f>R71</f>
        <v>120</v>
      </c>
      <c r="BB71" s="67">
        <f>IF(BA71=" "," ",(BA71-2*$AI71))</f>
        <v>102</v>
      </c>
      <c r="BC71" s="67"/>
      <c r="BD71" s="67"/>
      <c r="BE71" s="71">
        <f>S71</f>
        <v>132</v>
      </c>
      <c r="BF71" s="67">
        <f>IF(BE71=" "," ",(BE71-2*$AI71))</f>
        <v>114</v>
      </c>
      <c r="BG71" s="67"/>
      <c r="BH71" s="67"/>
      <c r="BI71" s="72">
        <f>T71</f>
        <v>130</v>
      </c>
      <c r="BJ71" s="67">
        <f>IF(BI71=" "," ",(BI71-2*$AI71))</f>
        <v>112</v>
      </c>
      <c r="BK71" s="67"/>
      <c r="BL71" s="67"/>
      <c r="BM71" s="72">
        <f>U71</f>
        <v>116</v>
      </c>
      <c r="BN71" s="67">
        <f>IF(BM71=" "," ",(BM71-2*$AI71))</f>
        <v>98</v>
      </c>
      <c r="BO71" s="67"/>
      <c r="BP71" s="67"/>
      <c r="BQ71" s="67" t="b">
        <f>V71</f>
        <v>0</v>
      </c>
      <c r="BR71" s="67">
        <f>IF(BQ71=" "," ",(BQ71-2*$AI71))</f>
        <v>-18</v>
      </c>
      <c r="BS71" s="67"/>
      <c r="BT71" s="67"/>
      <c r="BU71" s="67" t="b">
        <f>W71</f>
        <v>0</v>
      </c>
      <c r="BV71" s="67">
        <f>IF(BU71=" "," ",(BU71-2*$AI71))</f>
        <v>-18</v>
      </c>
      <c r="BW71" s="67"/>
      <c r="BX71" s="67"/>
      <c r="BY71" s="67" t="b">
        <f>X71</f>
        <v>0</v>
      </c>
      <c r="BZ71" s="67">
        <f>IF(BY71=" "," ",(BY71-2*$AI71))</f>
        <v>-18</v>
      </c>
      <c r="CA71" s="67"/>
      <c r="CB71" s="67"/>
      <c r="CC71" s="209" t="str">
        <f>IF(AK71="Senior",AK71,"...")</f>
        <v>...</v>
      </c>
      <c r="CD71" s="65">
        <f>L71</f>
        <v>6</v>
      </c>
      <c r="CE71" s="66" t="str">
        <f>M71</f>
        <v>X</v>
      </c>
      <c r="CF71" s="73">
        <f>AQ71*AO$4+AU71*AS$4+AY71*AW$4+BC71*BA$4+BG71*BE$4+BK71*BI$4+BO71*BM$4+BS71*BQ$4+BW71*BU$4+CA71*BY$4</f>
        <v>0</v>
      </c>
      <c r="CG71" s="156"/>
      <c r="CH71" s="1"/>
      <c r="DA71" s="19"/>
      <c r="DB71" s="19"/>
      <c r="DC71" s="67" t="s">
        <v>303</v>
      </c>
      <c r="DD71" s="67" t="s">
        <v>304</v>
      </c>
      <c r="DE71" s="67" t="s">
        <v>305</v>
      </c>
      <c r="DF71" s="67" t="s">
        <v>65</v>
      </c>
      <c r="DG71" s="67" t="s">
        <v>206</v>
      </c>
      <c r="DH71" s="75">
        <v>18665</v>
      </c>
      <c r="DI71" s="67">
        <v>12</v>
      </c>
      <c r="DJ71" s="67" t="s">
        <v>78</v>
      </c>
      <c r="DK71" s="76" t="s">
        <v>102</v>
      </c>
      <c r="DL71" s="67">
        <v>0</v>
      </c>
      <c r="DM71" s="77" t="s">
        <v>70</v>
      </c>
      <c r="DN71" s="67" t="e">
        <v>#NUM!</v>
      </c>
      <c r="DO71" s="67" t="s">
        <v>79</v>
      </c>
      <c r="DP71" s="67" t="s">
        <v>79</v>
      </c>
      <c r="DQ71" s="68"/>
      <c r="DR71" s="69"/>
      <c r="DS71" s="72" t="s">
        <v>79</v>
      </c>
      <c r="DT71" s="67" t="s">
        <v>79</v>
      </c>
      <c r="DU71" s="68"/>
      <c r="DV71" s="67"/>
      <c r="DW71" s="72" t="s">
        <v>79</v>
      </c>
      <c r="DX71" s="67" t="s">
        <v>79</v>
      </c>
      <c r="DY71" s="67"/>
      <c r="DZ71" s="67"/>
      <c r="EA71" s="67" t="s">
        <v>79</v>
      </c>
      <c r="EB71" s="67" t="s">
        <v>79</v>
      </c>
      <c r="EC71" s="67"/>
      <c r="ED71" s="67"/>
      <c r="EE71" s="71" t="s">
        <v>79</v>
      </c>
      <c r="EF71" s="67" t="s">
        <v>79</v>
      </c>
      <c r="EG71" s="68"/>
      <c r="EH71" s="69"/>
      <c r="EI71" s="72" t="s">
        <v>79</v>
      </c>
      <c r="EJ71" s="67" t="s">
        <v>79</v>
      </c>
      <c r="EK71" s="68"/>
      <c r="EL71" s="69"/>
      <c r="EM71" s="72" t="s">
        <v>79</v>
      </c>
      <c r="EN71" s="67" t="s">
        <v>79</v>
      </c>
      <c r="EO71" s="67"/>
      <c r="EP71" s="67"/>
      <c r="EQ71" s="67" t="b">
        <v>0</v>
      </c>
      <c r="ER71" s="67">
        <v>-24</v>
      </c>
      <c r="ES71" s="68"/>
      <c r="ET71" s="69"/>
      <c r="EU71" s="67" t="b">
        <v>0</v>
      </c>
      <c r="EV71" s="67">
        <v>-24</v>
      </c>
      <c r="EW71" s="68"/>
      <c r="EX71" s="69"/>
      <c r="EY71" s="67" t="b">
        <v>0</v>
      </c>
      <c r="EZ71" s="67">
        <v>-24</v>
      </c>
      <c r="FA71" s="67"/>
      <c r="FB71" s="67"/>
      <c r="FC71" s="76" t="s">
        <v>73</v>
      </c>
      <c r="FD71" s="67">
        <v>0</v>
      </c>
      <c r="FE71" s="77" t="s">
        <v>70</v>
      </c>
      <c r="FF71" s="68">
        <v>0</v>
      </c>
      <c r="FG71" s="83"/>
      <c r="FH71" s="65" t="str">
        <f>DK71</f>
        <v>SR</v>
      </c>
      <c r="FI71" s="65" t="str">
        <f t="shared" si="21"/>
        <v>M</v>
      </c>
      <c r="FJ71" s="65" t="str">
        <f t="shared" si="21"/>
        <v>03. IBI</v>
      </c>
      <c r="FK71" s="65">
        <f>FF71</f>
        <v>0</v>
      </c>
      <c r="FL71" s="79">
        <f t="shared" si="18"/>
        <v>0.75</v>
      </c>
      <c r="FM71" t="str">
        <f t="shared" si="17"/>
        <v>...</v>
      </c>
      <c r="FN71" t="str">
        <f t="shared" si="23"/>
        <v>...</v>
      </c>
      <c r="FO71" t="str">
        <f t="shared" si="22"/>
        <v>03. IBI</v>
      </c>
    </row>
    <row r="72" spans="1:171" ht="13.8" hidden="1" x14ac:dyDescent="0.25">
      <c r="A72" t="s">
        <v>1152</v>
      </c>
      <c r="B72" s="65" t="s">
        <v>60</v>
      </c>
      <c r="C72" s="80" t="str">
        <f>IF($B72:$B72&gt;0,VLOOKUP($B72,'[1]PorEquipeHC 20aa_ddmmaaaa'!$EC$5:'[1]PorEquipeHC 20aa_ddmmaaaa'!$GS$1003,1,FALSE))</f>
        <v>764</v>
      </c>
      <c r="D72" s="209" t="str">
        <f>IF($B72:$B72&gt;0,VLOOKUP($B72,'[1]PorEquipeHC 20aa_ddmmaaaa'!$EC$5:'[1]PorEquipeHC 20aa_ddmmaaaa'!$GS$1003,2,FALSE))</f>
        <v>ISHIHARA</v>
      </c>
      <c r="E72" s="209" t="str">
        <f>IF($B72:$B72&gt;0,VLOOKUP($B72,'[1]PorEquipeHC 20aa_ddmmaaaa'!$EC$5:'[1]PorEquipeHC 20aa_ddmmaaaa'!$GS$1003,3,FALSE))</f>
        <v>HILTON HARUAKI</v>
      </c>
      <c r="F72" s="66" t="str">
        <f>IF($B72:$B72&gt;0,VLOOKUP($B72,'[1]PorEquipeHC 20aa_ddmmaaaa'!$EC$5:'[1]PorEquipeHC 20aa_ddmmaaaa'!$GS$1003,4,FALSE))</f>
        <v>M</v>
      </c>
      <c r="G72" s="65" t="str">
        <f>IF($B72:$B72&gt;0,VLOOKUP($B72,'[1]PorEquipeHC 20aa_ddmmaaaa'!$EC$5:'[1]PorEquipeHC 20aa_ddmmaaaa'!$GS$1003,5,FALSE))</f>
        <v>01. PIE</v>
      </c>
      <c r="H72" s="210">
        <f>IF($B72:$B72&gt;0,VLOOKUP($B72,'[1]PorEquipeHC 20aa_ddmmaaaa'!$EC$5:'[1]PorEquipeHC 20aa_ddmmaaaa'!$GS$1003,6,FALSE))</f>
        <v>41116</v>
      </c>
      <c r="I72" s="80">
        <f>IF($B72:$B72&gt;0,VLOOKUP($B72,'[1]PorEquipeHC 20aa_ddmmaaaa'!$EC$5:'[1]PorEquipeHC 20aa_ddmmaaaa'!$GS$1003,7,FALSE))</f>
        <v>12</v>
      </c>
      <c r="J72" s="209" t="str">
        <f>IF($B72:$B72&gt;0,VLOOKUP($B72,'[1]PorEquipeHC 20aa_ddmmaaaa'!$EC$5:'[1]PorEquipeHC 20aa_ddmmaaaa'!$GS$1003,8,FALSE))</f>
        <v>C</v>
      </c>
      <c r="K72" s="209" t="str">
        <f>IF($B72:$B72&gt;0,VLOOKUP($B72,'[1]PorEquipeHC 20aa_ddmmaaaa'!$EC$5:'[1]PorEquipeHC 20aa_ddmmaaaa'!$GS$1003,9,FALSE))</f>
        <v>NSR</v>
      </c>
      <c r="L72" s="80">
        <f>IF($B72:$B72&gt;0,VLOOKUP($B72,'[1]PorEquipeHC 20aa_ddmmaaaa'!$EC$5:'[1]PorEquipeHC 20aa_ddmmaaaa'!$GS$1003,45,FALSE))</f>
        <v>5</v>
      </c>
      <c r="M72" s="65" t="str">
        <f>IF($B72:$B72&gt;0,VLOOKUP($B72,'[1]PorEquipeHC 20aa_ddmmaaaa'!$EC$5:'[1]PorEquipeHC 20aa_ddmmaaaa'!$GS$1003,46,FALSE))</f>
        <v>X</v>
      </c>
      <c r="N72" s="80" t="e">
        <f>IF($B72:$B72&gt;0,VLOOKUP($B72,'[1]PorEquipeHC 20aa_ddmmaaaa'!$EC$5:'[1]PorEquipeHC 20aa_ddmmaaaa'!$GS$1003,64,FALSE))</f>
        <v>#NUM!</v>
      </c>
      <c r="O72" s="211">
        <f>IF($B72:$B72&gt;0,VLOOKUP($B72,'[1]PorEquipeHC 20aa_ddmmaaaa'!$EC$5:'[1]PorEquipeHC 20aa_ddmmaaaa'!$GS$1003,10,FALSE))</f>
        <v>120</v>
      </c>
      <c r="P72" s="211">
        <f>IF($B72:$B72&gt;0,VLOOKUP($B72,'[1]PorEquipeHC 20aa_ddmmaaaa'!$EC$5:'[1]PorEquipeHC 20aa_ddmmaaaa'!$GS$1003,11,FALSE))</f>
        <v>127</v>
      </c>
      <c r="Q72" s="211" t="str">
        <f>IF($B72:$B72&gt;0,VLOOKUP($B72,'[1]PorEquipeHC 20aa_ddmmaaaa'!$EC$5:'[1]PorEquipeHC 20aa_ddmmaaaa'!$GS$1003,12,FALSE))</f>
        <v xml:space="preserve"> </v>
      </c>
      <c r="R72" s="211">
        <f>IF($B72:$B72&gt;0,VLOOKUP($B72,'[1]PorEquipeHC 20aa_ddmmaaaa'!$EC$5:'[1]PorEquipeHC 20aa_ddmmaaaa'!$GS$1003,13,FALSE))</f>
        <v>107</v>
      </c>
      <c r="S72" s="211">
        <f>IF($B72:$B72&gt;0,VLOOKUP($B72,'[1]PorEquipeHC 20aa_ddmmaaaa'!$EC$5:'[1]PorEquipeHC 20aa_ddmmaaaa'!$GS$1003,14,FALSE))</f>
        <v>119</v>
      </c>
      <c r="T72" s="211" t="str">
        <f>IF($B72:$B72&gt;0,VLOOKUP($B72,'[1]PorEquipeHC 20aa_ddmmaaaa'!$EC$5:'[1]PorEquipeHC 20aa_ddmmaaaa'!$GS$1003,15,FALSE))</f>
        <v xml:space="preserve"> </v>
      </c>
      <c r="U72" s="211">
        <f>IF($B72:$B72&gt;0,VLOOKUP($B72,'[1]PorEquipeHC 20aa_ddmmaaaa'!$EC$5:'[1]PorEquipeHC 20aa_ddmmaaaa'!$GS$1003,16,FALSE))</f>
        <v>122</v>
      </c>
      <c r="V72" s="211" t="b">
        <f>IF($B72:$B72&gt;0,VLOOKUP($B72,'[1]PorEquipeHC 20aa_ddmmaaaa'!$EC$5:'[1]PorEquipeHC 20aa_ddmmaaaa'!$GS$1003,17,FALSE))</f>
        <v>0</v>
      </c>
      <c r="W72" s="211" t="b">
        <f>IF($B72:$B72&gt;0,VLOOKUP($B72,'[1]PorEquipeHC 20aa_ddmmaaaa'!$EC$5:'[1]PorEquipeHC 20aa_ddmmaaaa'!$GS$1003,18,FALSE))</f>
        <v>0</v>
      </c>
      <c r="X72" s="211" t="b">
        <f>IF($B72:$B72&gt;0,VLOOKUP($B72,'[1]PorEquipeHC 20aa_ddmmaaaa'!$EC$5:'[1]PorEquipeHC 20aa_ddmmaaaa'!$GS$1003,19,FALSE))</f>
        <v>0</v>
      </c>
      <c r="Y72" s="207"/>
      <c r="Z72" s="207"/>
      <c r="AA72" s="154"/>
      <c r="AB72" s="154"/>
      <c r="AC72" s="65" t="str">
        <f>C72</f>
        <v>764</v>
      </c>
      <c r="AD72" s="65" t="str">
        <f>D72</f>
        <v>ISHIHARA</v>
      </c>
      <c r="AE72" s="65" t="str">
        <f>E72</f>
        <v>HILTON HARUAKI</v>
      </c>
      <c r="AF72" s="65" t="str">
        <f>F72</f>
        <v>M</v>
      </c>
      <c r="AG72" s="65" t="str">
        <f>G72</f>
        <v>01. PIE</v>
      </c>
      <c r="AH72" s="208">
        <f>H72</f>
        <v>41116</v>
      </c>
      <c r="AI72">
        <f>I72</f>
        <v>12</v>
      </c>
      <c r="AJ72" t="str">
        <f>J72</f>
        <v>C</v>
      </c>
      <c r="AK72" s="209" t="str">
        <f>K72</f>
        <v>NSR</v>
      </c>
      <c r="AL72" s="65">
        <f>L72</f>
        <v>5</v>
      </c>
      <c r="AM72" s="66" t="str">
        <f>M72</f>
        <v>X</v>
      </c>
      <c r="AN72" s="65" t="e">
        <f>N72</f>
        <v>#NUM!</v>
      </c>
      <c r="AO72" s="65">
        <f>O72</f>
        <v>120</v>
      </c>
      <c r="AP72" s="67">
        <f>IF(AO72=" "," ",(AO72-2*$AI72))</f>
        <v>96</v>
      </c>
      <c r="AQ72" s="68"/>
      <c r="AR72" s="69"/>
      <c r="AS72" s="72">
        <f>P72</f>
        <v>127</v>
      </c>
      <c r="AT72" s="67">
        <f>IF(AS72=" "," ",(AS72-2*$AI72))</f>
        <v>103</v>
      </c>
      <c r="AU72" s="65"/>
      <c r="AV72" s="67"/>
      <c r="AW72" s="72" t="str">
        <f>Q72</f>
        <v xml:space="preserve"> </v>
      </c>
      <c r="AX72" s="67" t="str">
        <f>IF(AW72=" "," ",(AW72-2*$AI72))</f>
        <v xml:space="preserve"> </v>
      </c>
      <c r="AY72" s="67"/>
      <c r="AZ72" s="65"/>
      <c r="BA72" s="67">
        <f>R72</f>
        <v>107</v>
      </c>
      <c r="BB72" s="67">
        <f>IF(BA72=" "," ",(BA72-2*$AI72))</f>
        <v>83</v>
      </c>
      <c r="BC72" s="68">
        <v>10</v>
      </c>
      <c r="BD72" s="69" t="s">
        <v>61</v>
      </c>
      <c r="BE72" s="71">
        <f>S72</f>
        <v>119</v>
      </c>
      <c r="BF72" s="67">
        <f>IF(BE72=" "," ",(BE72-2*$AI72))</f>
        <v>95</v>
      </c>
      <c r="BG72" s="67"/>
      <c r="BH72" s="67"/>
      <c r="BI72" s="72" t="str">
        <f>T72</f>
        <v xml:space="preserve"> </v>
      </c>
      <c r="BJ72" s="67" t="str">
        <f>IF(BI72=" "," ",(BI72-2*$AI72))</f>
        <v xml:space="preserve"> </v>
      </c>
      <c r="BK72" s="67"/>
      <c r="BL72" s="67"/>
      <c r="BM72" s="72">
        <f>U72</f>
        <v>122</v>
      </c>
      <c r="BN72" s="67">
        <f>IF(BM72=" "," ",(BM72-2*$AI72))</f>
        <v>98</v>
      </c>
      <c r="BO72" s="67"/>
      <c r="BP72" s="67"/>
      <c r="BQ72" s="67" t="b">
        <f>V72</f>
        <v>0</v>
      </c>
      <c r="BR72" s="67">
        <f>IF(BQ72=" "," ",(BQ72-2*$AI72))</f>
        <v>-24</v>
      </c>
      <c r="BS72" s="67"/>
      <c r="BT72" s="67"/>
      <c r="BU72" s="67" t="b">
        <f>W72</f>
        <v>0</v>
      </c>
      <c r="BV72" s="67">
        <f>IF(BU72=" "," ",(BU72-2*$AI72))</f>
        <v>-24</v>
      </c>
      <c r="BW72" s="67"/>
      <c r="BX72" s="67"/>
      <c r="BY72" s="67" t="b">
        <f>X72</f>
        <v>0</v>
      </c>
      <c r="BZ72" s="67">
        <f>IF(BY72=" "," ",(BY72-2*$AI72))</f>
        <v>-24</v>
      </c>
      <c r="CA72" s="67"/>
      <c r="CB72" s="67"/>
      <c r="CC72" s="209" t="str">
        <f>IF(AK72="Senior",AK72,"...")</f>
        <v>...</v>
      </c>
      <c r="CD72" s="65">
        <f>L72</f>
        <v>5</v>
      </c>
      <c r="CE72" s="66" t="str">
        <f>M72</f>
        <v>X</v>
      </c>
      <c r="CF72" s="73">
        <f>AQ72*AO$4+AU72*AS$4+AY72*AW$4+BC72*BA$4+BG72*BE$4+BK72*BI$4+BO72*BM$4+BS72*BQ$4+BW72*BU$4+CA72*BY$4</f>
        <v>10</v>
      </c>
      <c r="CG72" s="156"/>
      <c r="CH72" s="1"/>
      <c r="DA72" s="19"/>
      <c r="DB72" s="19"/>
      <c r="DC72" s="67" t="s">
        <v>307</v>
      </c>
      <c r="DD72" s="67" t="s">
        <v>255</v>
      </c>
      <c r="DE72" s="67" t="s">
        <v>308</v>
      </c>
      <c r="DF72" s="67" t="s">
        <v>83</v>
      </c>
      <c r="DG72" s="67" t="s">
        <v>206</v>
      </c>
      <c r="DH72" s="75">
        <v>25386</v>
      </c>
      <c r="DI72" s="67">
        <v>12</v>
      </c>
      <c r="DJ72" s="67" t="s">
        <v>78</v>
      </c>
      <c r="DK72" s="76" t="s">
        <v>69</v>
      </c>
      <c r="DL72" s="67">
        <v>6</v>
      </c>
      <c r="DM72" s="77" t="s">
        <v>70</v>
      </c>
      <c r="DN72" s="67">
        <v>792</v>
      </c>
      <c r="DO72" s="67" t="s">
        <v>79</v>
      </c>
      <c r="DP72" s="67" t="s">
        <v>79</v>
      </c>
      <c r="DQ72" s="68"/>
      <c r="DR72" s="67"/>
      <c r="DS72" s="72">
        <v>131</v>
      </c>
      <c r="DT72" s="67">
        <v>107</v>
      </c>
      <c r="DU72" s="68"/>
      <c r="DV72" s="67"/>
      <c r="DW72" s="72">
        <v>121</v>
      </c>
      <c r="DX72" s="67">
        <v>97</v>
      </c>
      <c r="DY72" s="67"/>
      <c r="DZ72" s="67"/>
      <c r="EA72" s="67">
        <v>129</v>
      </c>
      <c r="EB72" s="67">
        <v>105</v>
      </c>
      <c r="EC72" s="67"/>
      <c r="ED72" s="67"/>
      <c r="EE72" s="71">
        <v>135</v>
      </c>
      <c r="EF72" s="67">
        <v>111</v>
      </c>
      <c r="EG72" s="67"/>
      <c r="EH72" s="67"/>
      <c r="EI72" s="72">
        <v>144</v>
      </c>
      <c r="EJ72" s="67">
        <v>120</v>
      </c>
      <c r="EK72" s="67"/>
      <c r="EL72" s="67"/>
      <c r="EM72" s="72">
        <v>132</v>
      </c>
      <c r="EN72" s="67">
        <v>108</v>
      </c>
      <c r="EO72" s="67"/>
      <c r="EP72" s="67"/>
      <c r="EQ72" s="67" t="b">
        <v>0</v>
      </c>
      <c r="ER72" s="67">
        <v>-24</v>
      </c>
      <c r="ES72" s="67"/>
      <c r="ET72" s="67"/>
      <c r="EU72" s="67" t="b">
        <v>0</v>
      </c>
      <c r="EV72" s="67">
        <v>-24</v>
      </c>
      <c r="EW72" s="67"/>
      <c r="EX72" s="67"/>
      <c r="EY72" s="67" t="b">
        <v>0</v>
      </c>
      <c r="EZ72" s="67">
        <v>-24</v>
      </c>
      <c r="FA72" s="67"/>
      <c r="FB72" s="67"/>
      <c r="FC72" s="76" t="s">
        <v>73</v>
      </c>
      <c r="FD72" s="67">
        <v>6</v>
      </c>
      <c r="FE72" s="77" t="s">
        <v>70</v>
      </c>
      <c r="FF72" s="68">
        <v>0</v>
      </c>
      <c r="FG72" s="83"/>
      <c r="FH72" s="65" t="str">
        <f>DK72</f>
        <v>NSR</v>
      </c>
      <c r="FI72" s="65" t="str">
        <f t="shared" si="21"/>
        <v>F</v>
      </c>
      <c r="FJ72" s="65" t="str">
        <f t="shared" si="21"/>
        <v>03. IBI</v>
      </c>
      <c r="FK72" s="65">
        <f>FF72</f>
        <v>0</v>
      </c>
      <c r="FL72" s="79">
        <f t="shared" si="18"/>
        <v>0.75</v>
      </c>
      <c r="FM72" t="str">
        <f>IF(FJ72&lt;&gt;FJ73,FL72,"...")</f>
        <v>...</v>
      </c>
      <c r="FN72" t="str">
        <f t="shared" si="23"/>
        <v>...</v>
      </c>
      <c r="FO72" t="str">
        <f t="shared" si="22"/>
        <v>03. IBI</v>
      </c>
    </row>
    <row r="73" spans="1:171" ht="13.8" hidden="1" x14ac:dyDescent="0.25">
      <c r="A73" t="s">
        <v>1152</v>
      </c>
      <c r="B73" s="201" t="s">
        <v>116</v>
      </c>
      <c r="C73" s="80" t="str">
        <f>IF($B73:$B73&gt;0,VLOOKUP($B73,'[1]PorEquipeHC 20aa_ddmmaaaa'!$EC$5:'[1]PorEquipeHC 20aa_ddmmaaaa'!$GS$1003,1,FALSE))</f>
        <v>617</v>
      </c>
      <c r="D73" s="209" t="str">
        <f>IF($B73:$B73&gt;0,VLOOKUP($B73,'[1]PorEquipeHC 20aa_ddmmaaaa'!$EC$5:'[1]PorEquipeHC 20aa_ddmmaaaa'!$GS$1003,2,FALSE))</f>
        <v>DOKAN</v>
      </c>
      <c r="E73" s="209" t="str">
        <f>IF($B73:$B73&gt;0,VLOOKUP($B73,'[1]PorEquipeHC 20aa_ddmmaaaa'!$EC$5:'[1]PorEquipeHC 20aa_ddmmaaaa'!$GS$1003,3,FALSE))</f>
        <v>CARLOS EIITI</v>
      </c>
      <c r="F73" s="66" t="str">
        <f>IF($B73:$B73&gt;0,VLOOKUP($B73,'[1]PorEquipeHC 20aa_ddmmaaaa'!$EC$5:'[1]PorEquipeHC 20aa_ddmmaaaa'!$GS$1003,4,FALSE))</f>
        <v>M</v>
      </c>
      <c r="G73" s="65" t="str">
        <f>IF($B73:$B73&gt;0,VLOOKUP($B73,'[1]PorEquipeHC 20aa_ddmmaaaa'!$EC$5:'[1]PorEquipeHC 20aa_ddmmaaaa'!$GS$1003,5,FALSE))</f>
        <v>01. PIE</v>
      </c>
      <c r="H73" s="210">
        <f>IF($B73:$B73&gt;0,VLOOKUP($B73,'[1]PorEquipeHC 20aa_ddmmaaaa'!$EC$5:'[1]PorEquipeHC 20aa_ddmmaaaa'!$GS$1003,6,FALSE))</f>
        <v>22800</v>
      </c>
      <c r="I73" s="80">
        <f>IF($B73:$B73&gt;0,VLOOKUP($B73,'[1]PorEquipeHC 20aa_ddmmaaaa'!$EC$5:'[1]PorEquipeHC 20aa_ddmmaaaa'!$GS$1003,7,FALSE))</f>
        <v>4</v>
      </c>
      <c r="J73" s="209" t="str">
        <f>IF($B73:$B73&gt;0,VLOOKUP($B73,'[1]PorEquipeHC 20aa_ddmmaaaa'!$EC$5:'[1]PorEquipeHC 20aa_ddmmaaaa'!$GS$1003,8,FALSE))</f>
        <v>A</v>
      </c>
      <c r="K73" s="209" t="str">
        <f>IF($B73:$B73&gt;0,VLOOKUP($B73,'[1]PorEquipeHC 20aa_ddmmaaaa'!$EC$5:'[1]PorEquipeHC 20aa_ddmmaaaa'!$GS$1003,9,FALSE))</f>
        <v>NSR</v>
      </c>
      <c r="L73" s="80">
        <f>IF($B73:$B73&gt;0,VLOOKUP($B73,'[1]PorEquipeHC 20aa_ddmmaaaa'!$EC$5:'[1]PorEquipeHC 20aa_ddmmaaaa'!$GS$1003,45,FALSE))</f>
        <v>7</v>
      </c>
      <c r="M73" s="65" t="str">
        <f>IF($B73:$B73&gt;0,VLOOKUP($B73,'[1]PorEquipeHC 20aa_ddmmaaaa'!$EC$5:'[1]PorEquipeHC 20aa_ddmmaaaa'!$GS$1003,46,FALSE))</f>
        <v>X</v>
      </c>
      <c r="N73" s="80">
        <f>IF($B73:$B73&gt;0,VLOOKUP($B73,'[1]PorEquipeHC 20aa_ddmmaaaa'!$EC$5:'[1]PorEquipeHC 20aa_ddmmaaaa'!$GS$1003,64,FALSE))</f>
        <v>661</v>
      </c>
      <c r="O73" s="211">
        <f>IF($B73:$B73&gt;0,VLOOKUP($B73,'[1]PorEquipeHC 20aa_ddmmaaaa'!$EC$5:'[1]PorEquipeHC 20aa_ddmmaaaa'!$GS$1003,10,FALSE))</f>
        <v>109</v>
      </c>
      <c r="P73" s="211">
        <f>IF($B73:$B73&gt;0,VLOOKUP($B73,'[1]PorEquipeHC 20aa_ddmmaaaa'!$EC$5:'[1]PorEquipeHC 20aa_ddmmaaaa'!$GS$1003,11,FALSE))</f>
        <v>115</v>
      </c>
      <c r="Q73" s="211">
        <f>IF($B73:$B73&gt;0,VLOOKUP($B73,'[1]PorEquipeHC 20aa_ddmmaaaa'!$EC$5:'[1]PorEquipeHC 20aa_ddmmaaaa'!$GS$1003,12,FALSE))</f>
        <v>113</v>
      </c>
      <c r="R73" s="211">
        <f>IF($B73:$B73&gt;0,VLOOKUP($B73,'[1]PorEquipeHC 20aa_ddmmaaaa'!$EC$5:'[1]PorEquipeHC 20aa_ddmmaaaa'!$GS$1003,13,FALSE))</f>
        <v>99</v>
      </c>
      <c r="S73" s="211">
        <f>IF($B73:$B73&gt;0,VLOOKUP($B73,'[1]PorEquipeHC 20aa_ddmmaaaa'!$EC$5:'[1]PorEquipeHC 20aa_ddmmaaaa'!$GS$1003,14,FALSE))</f>
        <v>118</v>
      </c>
      <c r="T73" s="211">
        <f>IF($B73:$B73&gt;0,VLOOKUP($B73,'[1]PorEquipeHC 20aa_ddmmaaaa'!$EC$5:'[1]PorEquipeHC 20aa_ddmmaaaa'!$GS$1003,15,FALSE))</f>
        <v>124</v>
      </c>
      <c r="U73" s="211">
        <f>IF($B73:$B73&gt;0,VLOOKUP($B73,'[1]PorEquipeHC 20aa_ddmmaaaa'!$EC$5:'[1]PorEquipeHC 20aa_ddmmaaaa'!$GS$1003,16,FALSE))</f>
        <v>107</v>
      </c>
      <c r="V73" s="211" t="b">
        <f>IF($B73:$B73&gt;0,VLOOKUP($B73,'[1]PorEquipeHC 20aa_ddmmaaaa'!$EC$5:'[1]PorEquipeHC 20aa_ddmmaaaa'!$GS$1003,17,FALSE))</f>
        <v>0</v>
      </c>
      <c r="W73" s="211" t="b">
        <f>IF($B73:$B73&gt;0,VLOOKUP($B73,'[1]PorEquipeHC 20aa_ddmmaaaa'!$EC$5:'[1]PorEquipeHC 20aa_ddmmaaaa'!$GS$1003,18,FALSE))</f>
        <v>0</v>
      </c>
      <c r="X73" s="211" t="b">
        <f>IF($B73:$B73&gt;0,VLOOKUP($B73,'[1]PorEquipeHC 20aa_ddmmaaaa'!$EC$5:'[1]PorEquipeHC 20aa_ddmmaaaa'!$GS$1003,19,FALSE))</f>
        <v>0</v>
      </c>
      <c r="Y73" s="207"/>
      <c r="Z73" s="207"/>
      <c r="AA73" s="154"/>
      <c r="AB73" s="154"/>
      <c r="AC73" s="65" t="str">
        <f>C73</f>
        <v>617</v>
      </c>
      <c r="AD73" s="65" t="str">
        <f>D73</f>
        <v>DOKAN</v>
      </c>
      <c r="AE73" s="65" t="str">
        <f>E73</f>
        <v>CARLOS EIITI</v>
      </c>
      <c r="AF73" s="65" t="str">
        <f>F73</f>
        <v>M</v>
      </c>
      <c r="AG73" s="65" t="str">
        <f>G73</f>
        <v>01. PIE</v>
      </c>
      <c r="AH73" s="208">
        <f>H73</f>
        <v>22800</v>
      </c>
      <c r="AI73">
        <f>I73</f>
        <v>4</v>
      </c>
      <c r="AJ73" t="str">
        <f>J73</f>
        <v>A</v>
      </c>
      <c r="AK73" s="209" t="str">
        <f>K73</f>
        <v>NSR</v>
      </c>
      <c r="AL73" s="65">
        <f>L73</f>
        <v>7</v>
      </c>
      <c r="AM73" s="66" t="str">
        <f>M73</f>
        <v>X</v>
      </c>
      <c r="AN73" s="65">
        <f>N73</f>
        <v>661</v>
      </c>
      <c r="AO73" s="65">
        <f>O73</f>
        <v>109</v>
      </c>
      <c r="AP73" s="67">
        <f>IF(AO73=" "," ",(AO73-2*$AI73))</f>
        <v>101</v>
      </c>
      <c r="AQ73" s="68"/>
      <c r="AR73" s="69"/>
      <c r="AS73" s="72">
        <f>P73</f>
        <v>115</v>
      </c>
      <c r="AT73" s="67">
        <f>IF(AS73=" "," ",(AS73-2*$AI73))</f>
        <v>107</v>
      </c>
      <c r="AU73" s="65"/>
      <c r="AV73" s="67"/>
      <c r="AW73" s="72">
        <f>Q73</f>
        <v>113</v>
      </c>
      <c r="AX73" s="67">
        <f>IF(AW73=" "," ",(AW73-2*$AI73))</f>
        <v>105</v>
      </c>
      <c r="AY73" s="67"/>
      <c r="AZ73" s="65"/>
      <c r="BA73" s="67">
        <f>R73</f>
        <v>99</v>
      </c>
      <c r="BB73" s="67">
        <f>IF(BA73=" "," ",(BA73-2*$AI73))</f>
        <v>91</v>
      </c>
      <c r="BC73" s="73"/>
      <c r="BD73" s="65"/>
      <c r="BE73" s="71">
        <f>S73</f>
        <v>118</v>
      </c>
      <c r="BF73" s="67">
        <f>IF(BE73=" "," ",(BE73-2*$AI73))</f>
        <v>110</v>
      </c>
      <c r="BG73" s="67"/>
      <c r="BH73" s="67"/>
      <c r="BI73" s="72">
        <f>T73</f>
        <v>124</v>
      </c>
      <c r="BJ73" s="67">
        <f>IF(BI73=" "," ",(BI73-2*$AI73))</f>
        <v>116</v>
      </c>
      <c r="BK73" s="67"/>
      <c r="BL73" s="67"/>
      <c r="BM73" s="72">
        <f>U73</f>
        <v>107</v>
      </c>
      <c r="BN73" s="67">
        <f>IF(BM73=" "," ",(BM73-2*$AI73))</f>
        <v>99</v>
      </c>
      <c r="BO73" s="67"/>
      <c r="BP73" s="67"/>
      <c r="BQ73" s="67" t="b">
        <f>V73</f>
        <v>0</v>
      </c>
      <c r="BR73" s="67">
        <f>IF(BQ73=" "," ",(BQ73-2*$AI73))</f>
        <v>-8</v>
      </c>
      <c r="BS73" s="67"/>
      <c r="BT73" s="67"/>
      <c r="BU73" s="67" t="b">
        <f>W73</f>
        <v>0</v>
      </c>
      <c r="BV73" s="67">
        <f>IF(BU73=" "," ",(BU73-2*$AI73))</f>
        <v>-8</v>
      </c>
      <c r="BW73" s="67"/>
      <c r="BX73" s="67"/>
      <c r="BY73" s="67" t="b">
        <f>X73</f>
        <v>0</v>
      </c>
      <c r="BZ73" s="67">
        <f>IF(BY73=" "," ",(BY73-2*$AI73))</f>
        <v>-8</v>
      </c>
      <c r="CA73" s="67"/>
      <c r="CB73" s="67"/>
      <c r="CC73" s="209" t="str">
        <f>IF(AK73="Senior",AK73,"...")</f>
        <v>...</v>
      </c>
      <c r="CD73" s="65">
        <f>L73</f>
        <v>7</v>
      </c>
      <c r="CE73" s="66" t="str">
        <f>M73</f>
        <v>X</v>
      </c>
      <c r="CF73" s="73">
        <f>AQ73*AO$4+AU73*AS$4+AY73*AW$4+BC73*BA$4+BG73*BE$4+BK73*BI$4+BO73*BM$4+BS73*BQ$4+BW73*BU$4+CA73*BY$4</f>
        <v>0</v>
      </c>
      <c r="CG73" s="156"/>
      <c r="CH73" s="1"/>
      <c r="DA73" s="19"/>
      <c r="DB73" s="19"/>
      <c r="DC73" s="67" t="s">
        <v>310</v>
      </c>
      <c r="DD73" s="67" t="s">
        <v>311</v>
      </c>
      <c r="DE73" s="67" t="s">
        <v>312</v>
      </c>
      <c r="DF73" s="67" t="s">
        <v>65</v>
      </c>
      <c r="DG73" s="67" t="s">
        <v>206</v>
      </c>
      <c r="DH73" s="75">
        <v>38679</v>
      </c>
      <c r="DI73" s="67">
        <v>12</v>
      </c>
      <c r="DJ73" s="67" t="s">
        <v>78</v>
      </c>
      <c r="DK73" s="76" t="s">
        <v>69</v>
      </c>
      <c r="DL73" s="67">
        <v>1</v>
      </c>
      <c r="DM73" s="77" t="s">
        <v>70</v>
      </c>
      <c r="DN73" s="67" t="e">
        <v>#NUM!</v>
      </c>
      <c r="DO73" s="67" t="s">
        <v>79</v>
      </c>
      <c r="DP73" s="67" t="s">
        <v>79</v>
      </c>
      <c r="DQ73" s="68"/>
      <c r="DR73" s="67"/>
      <c r="DS73" s="72" t="s">
        <v>79</v>
      </c>
      <c r="DT73" s="67" t="s">
        <v>79</v>
      </c>
      <c r="DU73" s="68"/>
      <c r="DV73" s="67"/>
      <c r="DW73" s="72" t="s">
        <v>79</v>
      </c>
      <c r="DX73" s="67" t="s">
        <v>79</v>
      </c>
      <c r="DY73" s="67"/>
      <c r="DZ73" s="67"/>
      <c r="EA73" s="67" t="s">
        <v>79</v>
      </c>
      <c r="EB73" s="67" t="s">
        <v>79</v>
      </c>
      <c r="EC73" s="67"/>
      <c r="ED73" s="67"/>
      <c r="EE73" s="71">
        <v>133</v>
      </c>
      <c r="EF73" s="67">
        <v>109</v>
      </c>
      <c r="EG73" s="67"/>
      <c r="EH73" s="67"/>
      <c r="EI73" s="72" t="s">
        <v>79</v>
      </c>
      <c r="EJ73" s="67" t="s">
        <v>79</v>
      </c>
      <c r="EK73" s="67"/>
      <c r="EL73" s="67"/>
      <c r="EM73" s="72" t="s">
        <v>79</v>
      </c>
      <c r="EN73" s="67" t="s">
        <v>79</v>
      </c>
      <c r="EO73" s="67"/>
      <c r="EP73" s="67"/>
      <c r="EQ73" s="67" t="b">
        <v>0</v>
      </c>
      <c r="ER73" s="67">
        <v>-24</v>
      </c>
      <c r="ES73" s="67"/>
      <c r="ET73" s="67"/>
      <c r="EU73" s="67" t="b">
        <v>0</v>
      </c>
      <c r="EV73" s="67">
        <v>-24</v>
      </c>
      <c r="EW73" s="67"/>
      <c r="EX73" s="67"/>
      <c r="EY73" s="67" t="b">
        <v>0</v>
      </c>
      <c r="EZ73" s="67">
        <v>-24</v>
      </c>
      <c r="FA73" s="67"/>
      <c r="FB73" s="67"/>
      <c r="FC73" s="76" t="s">
        <v>73</v>
      </c>
      <c r="FD73" s="67">
        <v>1</v>
      </c>
      <c r="FE73" s="77" t="s">
        <v>70</v>
      </c>
      <c r="FF73" s="68">
        <v>0</v>
      </c>
      <c r="FG73" s="83"/>
      <c r="FH73" s="65" t="str">
        <f>DK73</f>
        <v>NSR</v>
      </c>
      <c r="FI73" s="65" t="str">
        <f t="shared" si="21"/>
        <v>M</v>
      </c>
      <c r="FJ73" s="65" t="str">
        <f t="shared" si="21"/>
        <v>03. IBI</v>
      </c>
      <c r="FK73" s="65">
        <f>FF73</f>
        <v>0</v>
      </c>
      <c r="FL73" s="79">
        <f t="shared" si="18"/>
        <v>0.75</v>
      </c>
      <c r="FM73">
        <f>IF(FJ73&lt;&gt;FJ74,FL73,"...")</f>
        <v>0.75</v>
      </c>
      <c r="FN73" t="str">
        <f t="shared" si="23"/>
        <v>03. IBI</v>
      </c>
      <c r="FO73" t="str">
        <f t="shared" si="22"/>
        <v>03. IBI</v>
      </c>
    </row>
    <row r="74" spans="1:171" ht="13.8" hidden="1" x14ac:dyDescent="0.25">
      <c r="A74" t="s">
        <v>1152</v>
      </c>
      <c r="B74" s="201" t="s">
        <v>95</v>
      </c>
      <c r="C74" s="80" t="str">
        <f>IF($B74:$B74&gt;0,VLOOKUP($B74,'[1]PorEquipeHC 20aa_ddmmaaaa'!$EC$5:'[1]PorEquipeHC 20aa_ddmmaaaa'!$GS$1003,1,FALSE))</f>
        <v>131</v>
      </c>
      <c r="D74" s="209" t="str">
        <f>IF($B74:$B74&gt;0,VLOOKUP($B74,'[1]PorEquipeHC 20aa_ddmmaaaa'!$EC$5:'[1]PorEquipeHC 20aa_ddmmaaaa'!$GS$1003,2,FALSE))</f>
        <v>IBUSUKI</v>
      </c>
      <c r="E74" s="209" t="str">
        <f>IF($B74:$B74&gt;0,VLOOKUP($B74,'[1]PorEquipeHC 20aa_ddmmaaaa'!$EC$5:'[1]PorEquipeHC 20aa_ddmmaaaa'!$GS$1003,3,FALSE))</f>
        <v>FUMIYOSHI</v>
      </c>
      <c r="F74" s="66" t="str">
        <f>IF($B74:$B74&gt;0,VLOOKUP($B74,'[1]PorEquipeHC 20aa_ddmmaaaa'!$EC$5:'[1]PorEquipeHC 20aa_ddmmaaaa'!$GS$1003,4,FALSE))</f>
        <v>M</v>
      </c>
      <c r="G74" s="65" t="str">
        <f>IF($B74:$B74&gt;0,VLOOKUP($B74,'[1]PorEquipeHC 20aa_ddmmaaaa'!$EC$5:'[1]PorEquipeHC 20aa_ddmmaaaa'!$GS$1003,5,FALSE))</f>
        <v>01. PIE</v>
      </c>
      <c r="H74" s="210">
        <f>IF($B74:$B74&gt;0,VLOOKUP($B74,'[1]PorEquipeHC 20aa_ddmmaaaa'!$EC$5:'[1]PorEquipeHC 20aa_ddmmaaaa'!$GS$1003,6,FALSE))</f>
        <v>24985</v>
      </c>
      <c r="I74" s="80">
        <f>IF($B74:$B74&gt;0,VLOOKUP($B74,'[1]PorEquipeHC 20aa_ddmmaaaa'!$EC$5:'[1]PorEquipeHC 20aa_ddmmaaaa'!$GS$1003,7,FALSE))</f>
        <v>4</v>
      </c>
      <c r="J74" s="209" t="str">
        <f>IF($B74:$B74&gt;0,VLOOKUP($B74,'[1]PorEquipeHC 20aa_ddmmaaaa'!$EC$5:'[1]PorEquipeHC 20aa_ddmmaaaa'!$GS$1003,8,FALSE))</f>
        <v>A</v>
      </c>
      <c r="K74" s="209" t="str">
        <f>IF($B74:$B74&gt;0,VLOOKUP($B74,'[1]PorEquipeHC 20aa_ddmmaaaa'!$EC$5:'[1]PorEquipeHC 20aa_ddmmaaaa'!$GS$1003,9,FALSE))</f>
        <v>NSR</v>
      </c>
      <c r="L74" s="80">
        <f>IF($B74:$B74&gt;0,VLOOKUP($B74,'[1]PorEquipeHC 20aa_ddmmaaaa'!$EC$5:'[1]PorEquipeHC 20aa_ddmmaaaa'!$GS$1003,45,FALSE))</f>
        <v>7</v>
      </c>
      <c r="M74" s="65" t="str">
        <f>IF($B74:$B74&gt;0,VLOOKUP($B74,'[1]PorEquipeHC 20aa_ddmmaaaa'!$EC$5:'[1]PorEquipeHC 20aa_ddmmaaaa'!$GS$1003,46,FALSE))</f>
        <v>X</v>
      </c>
      <c r="N74" s="80">
        <f>IF($B74:$B74&gt;0,VLOOKUP($B74,'[1]PorEquipeHC 20aa_ddmmaaaa'!$EC$5:'[1]PorEquipeHC 20aa_ddmmaaaa'!$GS$1003,64,FALSE))</f>
        <v>636</v>
      </c>
      <c r="O74" s="211">
        <f>IF($B74:$B74&gt;0,VLOOKUP($B74,'[1]PorEquipeHC 20aa_ddmmaaaa'!$EC$5:'[1]PorEquipeHC 20aa_ddmmaaaa'!$GS$1003,10,FALSE))</f>
        <v>97</v>
      </c>
      <c r="P74" s="211">
        <f>IF($B74:$B74&gt;0,VLOOKUP($B74,'[1]PorEquipeHC 20aa_ddmmaaaa'!$EC$5:'[1]PorEquipeHC 20aa_ddmmaaaa'!$GS$1003,11,FALSE))</f>
        <v>107</v>
      </c>
      <c r="Q74" s="211">
        <f>IF($B74:$B74&gt;0,VLOOKUP($B74,'[1]PorEquipeHC 20aa_ddmmaaaa'!$EC$5:'[1]PorEquipeHC 20aa_ddmmaaaa'!$GS$1003,12,FALSE))</f>
        <v>109</v>
      </c>
      <c r="R74" s="211">
        <f>IF($B74:$B74&gt;0,VLOOKUP($B74,'[1]PorEquipeHC 20aa_ddmmaaaa'!$EC$5:'[1]PorEquipeHC 20aa_ddmmaaaa'!$GS$1003,13,FALSE))</f>
        <v>104</v>
      </c>
      <c r="S74" s="211">
        <f>IF($B74:$B74&gt;0,VLOOKUP($B74,'[1]PorEquipeHC 20aa_ddmmaaaa'!$EC$5:'[1]PorEquipeHC 20aa_ddmmaaaa'!$GS$1003,14,FALSE))</f>
        <v>112</v>
      </c>
      <c r="T74" s="211">
        <f>IF($B74:$B74&gt;0,VLOOKUP($B74,'[1]PorEquipeHC 20aa_ddmmaaaa'!$EC$5:'[1]PorEquipeHC 20aa_ddmmaaaa'!$GS$1003,15,FALSE))</f>
        <v>123</v>
      </c>
      <c r="U74" s="211">
        <f>IF($B74:$B74&gt;0,VLOOKUP($B74,'[1]PorEquipeHC 20aa_ddmmaaaa'!$EC$5:'[1]PorEquipeHC 20aa_ddmmaaaa'!$GS$1003,16,FALSE))</f>
        <v>107</v>
      </c>
      <c r="V74" s="211" t="b">
        <f>IF($B74:$B74&gt;0,VLOOKUP($B74,'[1]PorEquipeHC 20aa_ddmmaaaa'!$EC$5:'[1]PorEquipeHC 20aa_ddmmaaaa'!$GS$1003,17,FALSE))</f>
        <v>0</v>
      </c>
      <c r="W74" s="211" t="b">
        <f>IF($B74:$B74&gt;0,VLOOKUP($B74,'[1]PorEquipeHC 20aa_ddmmaaaa'!$EC$5:'[1]PorEquipeHC 20aa_ddmmaaaa'!$GS$1003,18,FALSE))</f>
        <v>0</v>
      </c>
      <c r="X74" s="211" t="b">
        <f>IF($B74:$B74&gt;0,VLOOKUP($B74,'[1]PorEquipeHC 20aa_ddmmaaaa'!$EC$5:'[1]PorEquipeHC 20aa_ddmmaaaa'!$GS$1003,19,FALSE))</f>
        <v>0</v>
      </c>
      <c r="Y74" s="207"/>
      <c r="Z74" s="207"/>
      <c r="AA74" s="154"/>
      <c r="AB74" s="154"/>
      <c r="AC74" s="65" t="str">
        <f>C74</f>
        <v>131</v>
      </c>
      <c r="AD74" s="65" t="str">
        <f>D74</f>
        <v>IBUSUKI</v>
      </c>
      <c r="AE74" s="65" t="str">
        <f>E74</f>
        <v>FUMIYOSHI</v>
      </c>
      <c r="AF74" s="65" t="str">
        <f>F74</f>
        <v>M</v>
      </c>
      <c r="AG74" s="65" t="str">
        <f>G74</f>
        <v>01. PIE</v>
      </c>
      <c r="AH74" s="208">
        <f>H74</f>
        <v>24985</v>
      </c>
      <c r="AI74">
        <f>I74</f>
        <v>4</v>
      </c>
      <c r="AJ74" t="str">
        <f>J74</f>
        <v>A</v>
      </c>
      <c r="AK74" s="209" t="str">
        <f>K74</f>
        <v>NSR</v>
      </c>
      <c r="AL74" s="65">
        <f>L74</f>
        <v>7</v>
      </c>
      <c r="AM74" s="66" t="str">
        <f>M74</f>
        <v>X</v>
      </c>
      <c r="AN74" s="65">
        <f>N74</f>
        <v>636</v>
      </c>
      <c r="AO74" s="65">
        <f>O74</f>
        <v>97</v>
      </c>
      <c r="AP74" s="67">
        <f>IF(AO74=" "," ",(AO74-2*$AI74))</f>
        <v>89</v>
      </c>
      <c r="AQ74" s="68">
        <v>3</v>
      </c>
      <c r="AR74" s="69" t="s">
        <v>94</v>
      </c>
      <c r="AS74" s="72">
        <f>P74</f>
        <v>107</v>
      </c>
      <c r="AT74" s="67">
        <f>IF(AS74=" "," ",(AS74-2*$AI74))</f>
        <v>99</v>
      </c>
      <c r="AU74" s="65"/>
      <c r="AV74" s="67"/>
      <c r="AW74" s="72">
        <f>Q74</f>
        <v>109</v>
      </c>
      <c r="AX74" s="67">
        <f>IF(AW74=" "," ",(AW74-2*$AI74))</f>
        <v>101</v>
      </c>
      <c r="AY74" s="67"/>
      <c r="AZ74" s="65"/>
      <c r="BA74" s="67">
        <f>R74</f>
        <v>104</v>
      </c>
      <c r="BB74" s="67">
        <f>IF(BA74=" "," ",(BA74-2*$AI74))</f>
        <v>96</v>
      </c>
      <c r="BC74" s="67"/>
      <c r="BD74" s="67"/>
      <c r="BE74" s="71">
        <f>S74</f>
        <v>112</v>
      </c>
      <c r="BF74" s="67">
        <f>IF(BE74=" "," ",(BE74-2*$AI74))</f>
        <v>104</v>
      </c>
      <c r="BG74" s="67"/>
      <c r="BH74" s="67"/>
      <c r="BI74" s="72">
        <f>T74</f>
        <v>123</v>
      </c>
      <c r="BJ74" s="67">
        <f>IF(BI74=" "," ",(BI74-2*$AI74))</f>
        <v>115</v>
      </c>
      <c r="BK74" s="67"/>
      <c r="BL74" s="67"/>
      <c r="BM74" s="72">
        <f>U74</f>
        <v>107</v>
      </c>
      <c r="BN74" s="67">
        <f>IF(BM74=" "," ",(BM74-2*$AI74))</f>
        <v>99</v>
      </c>
      <c r="BO74" s="67"/>
      <c r="BP74" s="67"/>
      <c r="BQ74" s="67" t="b">
        <f>V74</f>
        <v>0</v>
      </c>
      <c r="BR74" s="67">
        <f>IF(BQ74=" "," ",(BQ74-2*$AI74))</f>
        <v>-8</v>
      </c>
      <c r="BS74" s="67"/>
      <c r="BT74" s="67"/>
      <c r="BU74" s="67" t="b">
        <f>W74</f>
        <v>0</v>
      </c>
      <c r="BV74" s="67">
        <f>IF(BU74=" "," ",(BU74-2*$AI74))</f>
        <v>-8</v>
      </c>
      <c r="BW74" s="67"/>
      <c r="BX74" s="67"/>
      <c r="BY74" s="67" t="b">
        <f>X74</f>
        <v>0</v>
      </c>
      <c r="BZ74" s="67">
        <f>IF(BY74=" "," ",(BY74-2*$AI74))</f>
        <v>-8</v>
      </c>
      <c r="CA74" s="67"/>
      <c r="CB74" s="67"/>
      <c r="CC74" s="209" t="str">
        <f>IF(AK74="Senior",AK74,"...")</f>
        <v>...</v>
      </c>
      <c r="CD74" s="65">
        <f>L74</f>
        <v>7</v>
      </c>
      <c r="CE74" s="66" t="str">
        <f>M74</f>
        <v>X</v>
      </c>
      <c r="CF74" s="73">
        <f>AQ74*AO$4+AU74*AS$4+AY74*AW$4+BC74*BA$4+BG74*BE$4+BK74*BI$4+BO74*BM$4+BS74*BQ$4+BW74*BU$4+CA74*BY$4</f>
        <v>3</v>
      </c>
      <c r="CG74" s="156"/>
      <c r="CH74" s="1"/>
      <c r="DA74" s="19"/>
      <c r="DB74" s="19"/>
      <c r="DC74" s="67" t="s">
        <v>318</v>
      </c>
      <c r="DD74" s="67" t="s">
        <v>319</v>
      </c>
      <c r="DE74" s="67" t="s">
        <v>320</v>
      </c>
      <c r="DF74" s="67" t="s">
        <v>83</v>
      </c>
      <c r="DG74" s="67" t="s">
        <v>317</v>
      </c>
      <c r="DH74" s="75">
        <v>19766</v>
      </c>
      <c r="DI74" s="67">
        <v>12</v>
      </c>
      <c r="DJ74" s="67" t="s">
        <v>78</v>
      </c>
      <c r="DK74" s="76" t="s">
        <v>69</v>
      </c>
      <c r="DL74" s="67">
        <v>7</v>
      </c>
      <c r="DM74" s="77" t="s">
        <v>70</v>
      </c>
      <c r="DN74" s="67">
        <v>727</v>
      </c>
      <c r="DO74" s="67">
        <v>127</v>
      </c>
      <c r="DP74" s="67">
        <v>103</v>
      </c>
      <c r="DQ74" s="68"/>
      <c r="DR74" s="67"/>
      <c r="DS74" s="72">
        <v>115</v>
      </c>
      <c r="DT74" s="67">
        <v>91</v>
      </c>
      <c r="DU74" s="68">
        <v>8</v>
      </c>
      <c r="DV74" s="67" t="s">
        <v>75</v>
      </c>
      <c r="DW74" s="72">
        <v>127</v>
      </c>
      <c r="DX74" s="67">
        <v>103</v>
      </c>
      <c r="DY74" s="67"/>
      <c r="DZ74" s="67"/>
      <c r="EA74" s="67">
        <v>129</v>
      </c>
      <c r="EB74" s="67">
        <v>105</v>
      </c>
      <c r="EC74" s="67"/>
      <c r="ED74" s="67"/>
      <c r="EE74" s="71">
        <v>123</v>
      </c>
      <c r="EF74" s="67">
        <v>99</v>
      </c>
      <c r="EG74" s="67"/>
      <c r="EH74" s="69"/>
      <c r="EI74" s="72">
        <v>125</v>
      </c>
      <c r="EJ74" s="67">
        <v>101</v>
      </c>
      <c r="EK74" s="67"/>
      <c r="EL74" s="67"/>
      <c r="EM74" s="72">
        <v>110</v>
      </c>
      <c r="EN74" s="67">
        <v>86</v>
      </c>
      <c r="EO74" s="67">
        <v>5</v>
      </c>
      <c r="EP74" s="67" t="s">
        <v>72</v>
      </c>
      <c r="EQ74" s="67" t="b">
        <v>0</v>
      </c>
      <c r="ER74" s="67">
        <v>-24</v>
      </c>
      <c r="ES74" s="67"/>
      <c r="ET74" s="67"/>
      <c r="EU74" s="67" t="b">
        <v>0</v>
      </c>
      <c r="EV74" s="67">
        <v>-24</v>
      </c>
      <c r="EW74" s="67"/>
      <c r="EX74" s="67"/>
      <c r="EY74" s="67" t="b">
        <v>0</v>
      </c>
      <c r="EZ74" s="67">
        <v>-24</v>
      </c>
      <c r="FA74" s="68"/>
      <c r="FB74" s="69"/>
      <c r="FC74" s="76" t="s">
        <v>73</v>
      </c>
      <c r="FD74" s="67">
        <v>7</v>
      </c>
      <c r="FE74" s="77" t="s">
        <v>70</v>
      </c>
      <c r="FF74" s="68">
        <v>13</v>
      </c>
      <c r="FG74" s="83"/>
      <c r="FH74" s="65" t="str">
        <f t="shared" ref="FH74:FH88" si="24">DK74</f>
        <v>NSR</v>
      </c>
      <c r="FI74" s="65" t="str">
        <f t="shared" si="21"/>
        <v>F</v>
      </c>
      <c r="FJ74" s="65" t="str">
        <f t="shared" si="21"/>
        <v>06. KOK</v>
      </c>
      <c r="FK74" s="65">
        <f t="shared" ref="FK74:FK95" si="25">FF74</f>
        <v>13</v>
      </c>
      <c r="FL74" s="79">
        <f>FK74</f>
        <v>13</v>
      </c>
      <c r="FM74" t="str">
        <f t="shared" si="17"/>
        <v>...</v>
      </c>
      <c r="FN74" t="str">
        <f t="shared" si="23"/>
        <v>...</v>
      </c>
      <c r="FO74" t="str">
        <f t="shared" si="22"/>
        <v>06. KOK</v>
      </c>
    </row>
    <row r="75" spans="1:171" ht="13.8" hidden="1" x14ac:dyDescent="0.25">
      <c r="A75" t="s">
        <v>1152</v>
      </c>
      <c r="B75" s="201" t="s">
        <v>123</v>
      </c>
      <c r="C75" s="80" t="str">
        <f>IF($B75:$B75&gt;0,VLOOKUP($B75,'[1]PorEquipeHC 20aa_ddmmaaaa'!$EC$5:'[1]PorEquipeHC 20aa_ddmmaaaa'!$GS$1003,1,FALSE))</f>
        <v>876</v>
      </c>
      <c r="D75" s="209" t="str">
        <f>IF($B75:$B75&gt;0,VLOOKUP($B75,'[1]PorEquipeHC 20aa_ddmmaaaa'!$EC$5:'[1]PorEquipeHC 20aa_ddmmaaaa'!$GS$1003,2,FALSE))</f>
        <v>DE MELO DE JESUS</v>
      </c>
      <c r="E75" s="209" t="str">
        <f>IF($B75:$B75&gt;0,VLOOKUP($B75,'[1]PorEquipeHC 20aa_ddmmaaaa'!$EC$5:'[1]PorEquipeHC 20aa_ddmmaaaa'!$GS$1003,3,FALSE))</f>
        <v>BRUNO</v>
      </c>
      <c r="F75" s="66" t="str">
        <f>IF($B75:$B75&gt;0,VLOOKUP($B75,'[1]PorEquipeHC 20aa_ddmmaaaa'!$EC$5:'[1]PorEquipeHC 20aa_ddmmaaaa'!$GS$1003,4,FALSE))</f>
        <v>M</v>
      </c>
      <c r="G75" s="65" t="str">
        <f>IF($B75:$B75&gt;0,VLOOKUP($B75,'[1]PorEquipeHC 20aa_ddmmaaaa'!$EC$5:'[1]PorEquipeHC 20aa_ddmmaaaa'!$GS$1003,5,FALSE))</f>
        <v>01. PIE</v>
      </c>
      <c r="H75" s="210">
        <f>IF($B75:$B75&gt;0,VLOOKUP($B75,'[1]PorEquipeHC 20aa_ddmmaaaa'!$EC$5:'[1]PorEquipeHC 20aa_ddmmaaaa'!$GS$1003,6,FALSE))</f>
        <v>34349</v>
      </c>
      <c r="I75" s="80">
        <f>IF($B75:$B75&gt;0,VLOOKUP($B75,'[1]PorEquipeHC 20aa_ddmmaaaa'!$EC$5:'[1]PorEquipeHC 20aa_ddmmaaaa'!$GS$1003,7,FALSE))</f>
        <v>4</v>
      </c>
      <c r="J75" s="209" t="str">
        <f>IF($B75:$B75&gt;0,VLOOKUP($B75,'[1]PorEquipeHC 20aa_ddmmaaaa'!$EC$5:'[1]PorEquipeHC 20aa_ddmmaaaa'!$GS$1003,8,FALSE))</f>
        <v>A</v>
      </c>
      <c r="K75" s="209" t="str">
        <f>IF($B75:$B75&gt;0,VLOOKUP($B75,'[1]PorEquipeHC 20aa_ddmmaaaa'!$EC$5:'[1]PorEquipeHC 20aa_ddmmaaaa'!$GS$1003,9,FALSE))</f>
        <v>NSR</v>
      </c>
      <c r="L75" s="80">
        <f>IF($B75:$B75&gt;0,VLOOKUP($B75,'[1]PorEquipeHC 20aa_ddmmaaaa'!$EC$5:'[1]PorEquipeHC 20aa_ddmmaaaa'!$GS$1003,45,FALSE))</f>
        <v>2</v>
      </c>
      <c r="M75" s="65" t="str">
        <f>IF($B75:$B75&gt;0,VLOOKUP($B75,'[1]PorEquipeHC 20aa_ddmmaaaa'!$EC$5:'[1]PorEquipeHC 20aa_ddmmaaaa'!$GS$1003,46,FALSE))</f>
        <v>X</v>
      </c>
      <c r="N75" s="80" t="e">
        <f>IF($B75:$B75&gt;0,VLOOKUP($B75,'[1]PorEquipeHC 20aa_ddmmaaaa'!$EC$5:'[1]PorEquipeHC 20aa_ddmmaaaa'!$GS$1003,64,FALSE))</f>
        <v>#NUM!</v>
      </c>
      <c r="O75" s="211" t="str">
        <f>IF($B75:$B75&gt;0,VLOOKUP($B75,'[1]PorEquipeHC 20aa_ddmmaaaa'!$EC$5:'[1]PorEquipeHC 20aa_ddmmaaaa'!$GS$1003,10,FALSE))</f>
        <v xml:space="preserve"> </v>
      </c>
      <c r="P75" s="211" t="str">
        <f>IF($B75:$B75&gt;0,VLOOKUP($B75,'[1]PorEquipeHC 20aa_ddmmaaaa'!$EC$5:'[1]PorEquipeHC 20aa_ddmmaaaa'!$GS$1003,11,FALSE))</f>
        <v xml:space="preserve"> </v>
      </c>
      <c r="Q75" s="211" t="str">
        <f>IF($B75:$B75&gt;0,VLOOKUP($B75,'[1]PorEquipeHC 20aa_ddmmaaaa'!$EC$5:'[1]PorEquipeHC 20aa_ddmmaaaa'!$GS$1003,12,FALSE))</f>
        <v xml:space="preserve"> </v>
      </c>
      <c r="R75" s="211">
        <f>IF($B75:$B75&gt;0,VLOOKUP($B75,'[1]PorEquipeHC 20aa_ddmmaaaa'!$EC$5:'[1]PorEquipeHC 20aa_ddmmaaaa'!$GS$1003,13,FALSE))</f>
        <v>105</v>
      </c>
      <c r="S75" s="211" t="str">
        <f>IF($B75:$B75&gt;0,VLOOKUP($B75,'[1]PorEquipeHC 20aa_ddmmaaaa'!$EC$5:'[1]PorEquipeHC 20aa_ddmmaaaa'!$GS$1003,14,FALSE))</f>
        <v xml:space="preserve"> </v>
      </c>
      <c r="T75" s="211" t="str">
        <f>IF($B75:$B75&gt;0,VLOOKUP($B75,'[1]PorEquipeHC 20aa_ddmmaaaa'!$EC$5:'[1]PorEquipeHC 20aa_ddmmaaaa'!$GS$1003,15,FALSE))</f>
        <v xml:space="preserve"> </v>
      </c>
      <c r="U75" s="211">
        <f>IF($B75:$B75&gt;0,VLOOKUP($B75,'[1]PorEquipeHC 20aa_ddmmaaaa'!$EC$5:'[1]PorEquipeHC 20aa_ddmmaaaa'!$GS$1003,16,FALSE))</f>
        <v>107</v>
      </c>
      <c r="V75" s="211" t="b">
        <f>IF($B75:$B75&gt;0,VLOOKUP($B75,'[1]PorEquipeHC 20aa_ddmmaaaa'!$EC$5:'[1]PorEquipeHC 20aa_ddmmaaaa'!$GS$1003,17,FALSE))</f>
        <v>0</v>
      </c>
      <c r="W75" s="211" t="b">
        <f>IF($B75:$B75&gt;0,VLOOKUP($B75,'[1]PorEquipeHC 20aa_ddmmaaaa'!$EC$5:'[1]PorEquipeHC 20aa_ddmmaaaa'!$GS$1003,18,FALSE))</f>
        <v>0</v>
      </c>
      <c r="X75" s="211" t="b">
        <f>IF($B75:$B75&gt;0,VLOOKUP($B75,'[1]PorEquipeHC 20aa_ddmmaaaa'!$EC$5:'[1]PorEquipeHC 20aa_ddmmaaaa'!$GS$1003,19,FALSE))</f>
        <v>0</v>
      </c>
      <c r="Y75" s="207"/>
      <c r="Z75" s="207"/>
      <c r="AA75" s="154"/>
      <c r="AB75" s="154"/>
      <c r="AC75" s="65" t="str">
        <f>C75</f>
        <v>876</v>
      </c>
      <c r="AD75" s="65" t="str">
        <f>D75</f>
        <v>DE MELO DE JESUS</v>
      </c>
      <c r="AE75" s="65" t="str">
        <f>E75</f>
        <v>BRUNO</v>
      </c>
      <c r="AF75" s="65" t="str">
        <f>F75</f>
        <v>M</v>
      </c>
      <c r="AG75" s="65" t="str">
        <f>G75</f>
        <v>01. PIE</v>
      </c>
      <c r="AH75" s="208">
        <f>H75</f>
        <v>34349</v>
      </c>
      <c r="AI75">
        <f>I75</f>
        <v>4</v>
      </c>
      <c r="AJ75" t="str">
        <f>J75</f>
        <v>A</v>
      </c>
      <c r="AK75" s="209" t="str">
        <f>K75</f>
        <v>NSR</v>
      </c>
      <c r="AL75" s="65">
        <f>L75</f>
        <v>2</v>
      </c>
      <c r="AM75" s="66" t="str">
        <f>M75</f>
        <v>X</v>
      </c>
      <c r="AN75" s="65" t="e">
        <f>N75</f>
        <v>#NUM!</v>
      </c>
      <c r="AO75" s="65" t="str">
        <f>O75</f>
        <v xml:space="preserve"> </v>
      </c>
      <c r="AP75" s="67" t="str">
        <f>IF(AO75=" "," ",(AO75-2*$AI75))</f>
        <v xml:space="preserve"> </v>
      </c>
      <c r="AQ75" s="68"/>
      <c r="AR75" s="69"/>
      <c r="AS75" s="72" t="str">
        <f>P75</f>
        <v xml:space="preserve"> </v>
      </c>
      <c r="AT75" s="67" t="str">
        <f>IF(AS75=" "," ",(AS75-2*$AI75))</f>
        <v xml:space="preserve"> </v>
      </c>
      <c r="AU75" s="65"/>
      <c r="AV75" s="67"/>
      <c r="AW75" s="72" t="str">
        <f>Q75</f>
        <v xml:space="preserve"> </v>
      </c>
      <c r="AX75" s="67" t="str">
        <f>IF(AW75=" "," ",(AW75-2*$AI75))</f>
        <v xml:space="preserve"> </v>
      </c>
      <c r="AY75" s="67"/>
      <c r="AZ75" s="65"/>
      <c r="BA75" s="67">
        <f>R75</f>
        <v>105</v>
      </c>
      <c r="BB75" s="67">
        <f>IF(BA75=" "," ",(BA75-2*$AI75))</f>
        <v>97</v>
      </c>
      <c r="BC75" s="67"/>
      <c r="BD75" s="67"/>
      <c r="BE75" s="71" t="str">
        <f>S75</f>
        <v xml:space="preserve"> </v>
      </c>
      <c r="BF75" s="67" t="str">
        <f>IF(BE75=" "," ",(BE75-2*$AI75))</f>
        <v xml:space="preserve"> </v>
      </c>
      <c r="BG75" s="67"/>
      <c r="BH75" s="67"/>
      <c r="BI75" s="72" t="str">
        <f>T75</f>
        <v xml:space="preserve"> </v>
      </c>
      <c r="BJ75" s="67" t="str">
        <f>IF(BI75=" "," ",(BI75-2*$AI75))</f>
        <v xml:space="preserve"> </v>
      </c>
      <c r="BK75" s="67"/>
      <c r="BL75" s="67"/>
      <c r="BM75" s="72">
        <f>U75</f>
        <v>107</v>
      </c>
      <c r="BN75" s="67">
        <f>IF(BM75=" "," ",(BM75-2*$AI75))</f>
        <v>99</v>
      </c>
      <c r="BO75" s="67"/>
      <c r="BP75" s="67"/>
      <c r="BQ75" s="67" t="b">
        <f>V75</f>
        <v>0</v>
      </c>
      <c r="BR75" s="67">
        <f>IF(BQ75=" "," ",(BQ75-2*$AI75))</f>
        <v>-8</v>
      </c>
      <c r="BS75" s="67"/>
      <c r="BT75" s="67"/>
      <c r="BU75" s="67" t="b">
        <f>W75</f>
        <v>0</v>
      </c>
      <c r="BV75" s="67">
        <f>IF(BU75=" "," ",(BU75-2*$AI75))</f>
        <v>-8</v>
      </c>
      <c r="BW75" s="67"/>
      <c r="BX75" s="67"/>
      <c r="BY75" s="67" t="b">
        <f>X75</f>
        <v>0</v>
      </c>
      <c r="BZ75" s="67">
        <f>IF(BY75=" "," ",(BY75-2*$AI75))</f>
        <v>-8</v>
      </c>
      <c r="CA75" s="67"/>
      <c r="CB75" s="67"/>
      <c r="CC75" s="209" t="str">
        <f>IF(AK75="Senior",AK75,"...")</f>
        <v>...</v>
      </c>
      <c r="CD75" s="65">
        <f>L75</f>
        <v>2</v>
      </c>
      <c r="CE75" s="66" t="str">
        <f>M75</f>
        <v>X</v>
      </c>
      <c r="CF75" s="73">
        <f>AQ75*AO$4+AU75*AS$4+AY75*AW$4+BC75*BA$4+BG75*BE$4+BK75*BI$4+BO75*BM$4+BS75*BQ$4+BW75*BU$4+CA75*BY$4</f>
        <v>0</v>
      </c>
      <c r="CG75" s="156"/>
      <c r="CH75" s="1"/>
      <c r="DA75" s="19"/>
      <c r="DB75" s="19"/>
      <c r="DC75" s="67" t="s">
        <v>314</v>
      </c>
      <c r="DD75" s="67" t="s">
        <v>315</v>
      </c>
      <c r="DE75" s="67" t="s">
        <v>316</v>
      </c>
      <c r="DF75" s="67" t="s">
        <v>65</v>
      </c>
      <c r="DG75" s="67" t="s">
        <v>317</v>
      </c>
      <c r="DH75" s="75">
        <v>16524</v>
      </c>
      <c r="DI75" s="67">
        <v>9</v>
      </c>
      <c r="DJ75" s="67" t="s">
        <v>84</v>
      </c>
      <c r="DK75" s="76" t="s">
        <v>102</v>
      </c>
      <c r="DL75" s="67">
        <v>7</v>
      </c>
      <c r="DM75" s="77" t="s">
        <v>70</v>
      </c>
      <c r="DN75" s="67">
        <v>713</v>
      </c>
      <c r="DO75" s="67">
        <v>118</v>
      </c>
      <c r="DP75" s="67">
        <v>100</v>
      </c>
      <c r="DQ75" s="68"/>
      <c r="DR75" s="67"/>
      <c r="DS75" s="72">
        <v>124</v>
      </c>
      <c r="DT75" s="67">
        <v>106</v>
      </c>
      <c r="DU75" s="68"/>
      <c r="DV75" s="67"/>
      <c r="DW75" s="72">
        <v>108</v>
      </c>
      <c r="DX75" s="67">
        <v>90</v>
      </c>
      <c r="DY75" s="67">
        <v>8</v>
      </c>
      <c r="DZ75" s="67" t="s">
        <v>75</v>
      </c>
      <c r="EA75" s="67">
        <v>123</v>
      </c>
      <c r="EB75" s="67">
        <v>105</v>
      </c>
      <c r="EC75" s="67"/>
      <c r="ED75" s="67"/>
      <c r="EE75" s="71">
        <v>126</v>
      </c>
      <c r="EF75" s="67">
        <v>108</v>
      </c>
      <c r="EG75" s="67"/>
      <c r="EH75" s="67"/>
      <c r="EI75" s="72">
        <v>128</v>
      </c>
      <c r="EJ75" s="67">
        <v>110</v>
      </c>
      <c r="EK75" s="67"/>
      <c r="EL75" s="67"/>
      <c r="EM75" s="72">
        <v>114</v>
      </c>
      <c r="EN75" s="67">
        <v>96</v>
      </c>
      <c r="EO75" s="67"/>
      <c r="EP75" s="67"/>
      <c r="EQ75" s="67" t="b">
        <v>0</v>
      </c>
      <c r="ER75" s="67">
        <v>-18</v>
      </c>
      <c r="ES75" s="68"/>
      <c r="ET75" s="69"/>
      <c r="EU75" s="67" t="b">
        <v>0</v>
      </c>
      <c r="EV75" s="67">
        <v>-18</v>
      </c>
      <c r="EW75" s="67"/>
      <c r="EX75" s="67"/>
      <c r="EY75" s="67" t="b">
        <v>0</v>
      </c>
      <c r="EZ75" s="67">
        <v>-18</v>
      </c>
      <c r="FA75" s="67"/>
      <c r="FB75" s="67"/>
      <c r="FC75" s="76" t="s">
        <v>73</v>
      </c>
      <c r="FD75" s="67">
        <v>7</v>
      </c>
      <c r="FE75" s="77" t="s">
        <v>70</v>
      </c>
      <c r="FF75" s="68">
        <v>8</v>
      </c>
      <c r="FG75" s="83"/>
      <c r="FH75" s="65" t="str">
        <f t="shared" si="24"/>
        <v>SR</v>
      </c>
      <c r="FI75" s="65" t="str">
        <f t="shared" si="21"/>
        <v>M</v>
      </c>
      <c r="FJ75" s="65" t="str">
        <f t="shared" si="21"/>
        <v>06. KOK</v>
      </c>
      <c r="FK75" s="65">
        <f t="shared" si="25"/>
        <v>8</v>
      </c>
      <c r="FL75" s="79">
        <f t="shared" si="18"/>
        <v>21</v>
      </c>
      <c r="FM75" t="str">
        <f t="shared" si="17"/>
        <v>...</v>
      </c>
      <c r="FN75" t="str">
        <f t="shared" si="23"/>
        <v>...</v>
      </c>
      <c r="FO75" t="str">
        <f t="shared" si="22"/>
        <v>06. KOK</v>
      </c>
    </row>
    <row r="76" spans="1:171" ht="13.8" hidden="1" x14ac:dyDescent="0.25">
      <c r="A76" t="s">
        <v>1152</v>
      </c>
      <c r="B76" s="201" t="s">
        <v>131</v>
      </c>
      <c r="C76" s="80" t="str">
        <f>IF($B76:$B76&gt;0,VLOOKUP($B76,'[1]PorEquipeHC 20aa_ddmmaaaa'!$EC$5:'[1]PorEquipeHC 20aa_ddmmaaaa'!$GS$1003,1,FALSE))</f>
        <v>866</v>
      </c>
      <c r="D76" s="209" t="str">
        <f>IF($B76:$B76&gt;0,VLOOKUP($B76,'[1]PorEquipeHC 20aa_ddmmaaaa'!$EC$5:'[1]PorEquipeHC 20aa_ddmmaaaa'!$GS$1003,2,FALSE))</f>
        <v>SAKAGUTI</v>
      </c>
      <c r="E76" s="209" t="str">
        <f>IF($B76:$B76&gt;0,VLOOKUP($B76,'[1]PorEquipeHC 20aa_ddmmaaaa'!$EC$5:'[1]PorEquipeHC 20aa_ddmmaaaa'!$GS$1003,3,FALSE))</f>
        <v>MARIO</v>
      </c>
      <c r="F76" s="66" t="str">
        <f>IF($B76:$B76&gt;0,VLOOKUP($B76,'[1]PorEquipeHC 20aa_ddmmaaaa'!$EC$5:'[1]PorEquipeHC 20aa_ddmmaaaa'!$GS$1003,4,FALSE))</f>
        <v>M</v>
      </c>
      <c r="G76" s="65" t="str">
        <f>IF($B76:$B76&gt;0,VLOOKUP($B76,'[1]PorEquipeHC 20aa_ddmmaaaa'!$EC$5:'[1]PorEquipeHC 20aa_ddmmaaaa'!$GS$1003,5,FALSE))</f>
        <v>01. PIE</v>
      </c>
      <c r="H76" s="210">
        <f>IF($B76:$B76&gt;0,VLOOKUP($B76,'[1]PorEquipeHC 20aa_ddmmaaaa'!$EC$5:'[1]PorEquipeHC 20aa_ddmmaaaa'!$GS$1003,6,FALSE))</f>
        <v>28572</v>
      </c>
      <c r="I76" s="80">
        <f>IF($B76:$B76&gt;0,VLOOKUP($B76,'[1]PorEquipeHC 20aa_ddmmaaaa'!$EC$5:'[1]PorEquipeHC 20aa_ddmmaaaa'!$GS$1003,7,FALSE))</f>
        <v>5</v>
      </c>
      <c r="J76" s="209" t="str">
        <f>IF($B76:$B76&gt;0,VLOOKUP($B76,'[1]PorEquipeHC 20aa_ddmmaaaa'!$EC$5:'[1]PorEquipeHC 20aa_ddmmaaaa'!$GS$1003,8,FALSE))</f>
        <v>A</v>
      </c>
      <c r="K76" s="209" t="str">
        <f>IF($B76:$B76&gt;0,VLOOKUP($B76,'[1]PorEquipeHC 20aa_ddmmaaaa'!$EC$5:'[1]PorEquipeHC 20aa_ddmmaaaa'!$GS$1003,9,FALSE))</f>
        <v>NSR</v>
      </c>
      <c r="L76" s="80">
        <f>IF($B76:$B76&gt;0,VLOOKUP($B76,'[1]PorEquipeHC 20aa_ddmmaaaa'!$EC$5:'[1]PorEquipeHC 20aa_ddmmaaaa'!$GS$1003,45,FALSE))</f>
        <v>2</v>
      </c>
      <c r="M76" s="65" t="str">
        <f>IF($B76:$B76&gt;0,VLOOKUP($B76,'[1]PorEquipeHC 20aa_ddmmaaaa'!$EC$5:'[1]PorEquipeHC 20aa_ddmmaaaa'!$GS$1003,46,FALSE))</f>
        <v>X</v>
      </c>
      <c r="N76" s="80" t="e">
        <f>IF($B76:$B76&gt;0,VLOOKUP($B76,'[1]PorEquipeHC 20aa_ddmmaaaa'!$EC$5:'[1]PorEquipeHC 20aa_ddmmaaaa'!$GS$1003,64,FALSE))</f>
        <v>#NUM!</v>
      </c>
      <c r="O76" s="211" t="str">
        <f>IF($B76:$B76&gt;0,VLOOKUP($B76,'[1]PorEquipeHC 20aa_ddmmaaaa'!$EC$5:'[1]PorEquipeHC 20aa_ddmmaaaa'!$GS$1003,10,FALSE))</f>
        <v xml:space="preserve"> </v>
      </c>
      <c r="P76" s="211" t="str">
        <f>IF($B76:$B76&gt;0,VLOOKUP($B76,'[1]PorEquipeHC 20aa_ddmmaaaa'!$EC$5:'[1]PorEquipeHC 20aa_ddmmaaaa'!$GS$1003,11,FALSE))</f>
        <v xml:space="preserve"> </v>
      </c>
      <c r="Q76" s="211" t="str">
        <f>IF($B76:$B76&gt;0,VLOOKUP($B76,'[1]PorEquipeHC 20aa_ddmmaaaa'!$EC$5:'[1]PorEquipeHC 20aa_ddmmaaaa'!$GS$1003,12,FALSE))</f>
        <v xml:space="preserve"> </v>
      </c>
      <c r="R76" s="211">
        <f>IF($B76:$B76&gt;0,VLOOKUP($B76,'[1]PorEquipeHC 20aa_ddmmaaaa'!$EC$5:'[1]PorEquipeHC 20aa_ddmmaaaa'!$GS$1003,13,FALSE))</f>
        <v>103</v>
      </c>
      <c r="S76" s="211" t="str">
        <f>IF($B76:$B76&gt;0,VLOOKUP($B76,'[1]PorEquipeHC 20aa_ddmmaaaa'!$EC$5:'[1]PorEquipeHC 20aa_ddmmaaaa'!$GS$1003,14,FALSE))</f>
        <v xml:space="preserve"> </v>
      </c>
      <c r="T76" s="211" t="str">
        <f>IF($B76:$B76&gt;0,VLOOKUP($B76,'[1]PorEquipeHC 20aa_ddmmaaaa'!$EC$5:'[1]PorEquipeHC 20aa_ddmmaaaa'!$GS$1003,15,FALSE))</f>
        <v xml:space="preserve"> </v>
      </c>
      <c r="U76" s="211">
        <f>IF($B76:$B76&gt;0,VLOOKUP($B76,'[1]PorEquipeHC 20aa_ddmmaaaa'!$EC$5:'[1]PorEquipeHC 20aa_ddmmaaaa'!$GS$1003,16,FALSE))</f>
        <v>109</v>
      </c>
      <c r="V76" s="211" t="b">
        <f>IF($B76:$B76&gt;0,VLOOKUP($B76,'[1]PorEquipeHC 20aa_ddmmaaaa'!$EC$5:'[1]PorEquipeHC 20aa_ddmmaaaa'!$GS$1003,17,FALSE))</f>
        <v>0</v>
      </c>
      <c r="W76" s="211" t="b">
        <f>IF($B76:$B76&gt;0,VLOOKUP($B76,'[1]PorEquipeHC 20aa_ddmmaaaa'!$EC$5:'[1]PorEquipeHC 20aa_ddmmaaaa'!$GS$1003,18,FALSE))</f>
        <v>0</v>
      </c>
      <c r="X76" s="211" t="b">
        <f>IF($B76:$B76&gt;0,VLOOKUP($B76,'[1]PorEquipeHC 20aa_ddmmaaaa'!$EC$5:'[1]PorEquipeHC 20aa_ddmmaaaa'!$GS$1003,19,FALSE))</f>
        <v>0</v>
      </c>
      <c r="Y76" s="207"/>
      <c r="Z76" s="207"/>
      <c r="AA76" s="154"/>
      <c r="AB76" s="154"/>
      <c r="AC76" s="65" t="str">
        <f>C76</f>
        <v>866</v>
      </c>
      <c r="AD76" s="65" t="str">
        <f>D76</f>
        <v>SAKAGUTI</v>
      </c>
      <c r="AE76" s="65" t="str">
        <f>E76</f>
        <v>MARIO</v>
      </c>
      <c r="AF76" s="65" t="str">
        <f>F76</f>
        <v>M</v>
      </c>
      <c r="AG76" s="65" t="str">
        <f>G76</f>
        <v>01. PIE</v>
      </c>
      <c r="AH76" s="208">
        <f>H76</f>
        <v>28572</v>
      </c>
      <c r="AI76">
        <f>I76</f>
        <v>5</v>
      </c>
      <c r="AJ76" t="str">
        <f>J76</f>
        <v>A</v>
      </c>
      <c r="AK76" s="209" t="str">
        <f>K76</f>
        <v>NSR</v>
      </c>
      <c r="AL76" s="65">
        <f>L76</f>
        <v>2</v>
      </c>
      <c r="AM76" s="66" t="str">
        <f>M76</f>
        <v>X</v>
      </c>
      <c r="AN76" s="65" t="e">
        <f>N76</f>
        <v>#NUM!</v>
      </c>
      <c r="AO76" s="65" t="str">
        <f>O76</f>
        <v xml:space="preserve"> </v>
      </c>
      <c r="AP76" s="67" t="str">
        <f>IF(AO76=" "," ",(AO76-2*$AI76))</f>
        <v xml:space="preserve"> </v>
      </c>
      <c r="AQ76" s="68"/>
      <c r="AR76" s="69"/>
      <c r="AS76" s="72" t="str">
        <f>P76</f>
        <v xml:space="preserve"> </v>
      </c>
      <c r="AT76" s="67" t="str">
        <f>IF(AS76=" "," ",(AS76-2*$AI76))</f>
        <v xml:space="preserve"> </v>
      </c>
      <c r="AU76" s="65"/>
      <c r="AV76" s="67"/>
      <c r="AW76" s="72" t="str">
        <f>Q76</f>
        <v xml:space="preserve"> </v>
      </c>
      <c r="AX76" s="67" t="str">
        <f>IF(AW76=" "," ",(AW76-2*$AI76))</f>
        <v xml:space="preserve"> </v>
      </c>
      <c r="AY76" s="67"/>
      <c r="AZ76" s="65"/>
      <c r="BA76" s="67">
        <f>R76</f>
        <v>103</v>
      </c>
      <c r="BB76" s="67">
        <f>IF(BA76=" "," ",(BA76-2*$AI76))</f>
        <v>93</v>
      </c>
      <c r="BC76" s="67"/>
      <c r="BD76" s="67"/>
      <c r="BE76" s="71" t="str">
        <f>S76</f>
        <v xml:space="preserve"> </v>
      </c>
      <c r="BF76" s="67" t="str">
        <f>IF(BE76=" "," ",(BE76-2*$AI76))</f>
        <v xml:space="preserve"> </v>
      </c>
      <c r="BG76" s="67"/>
      <c r="BH76" s="67"/>
      <c r="BI76" s="72" t="str">
        <f>T76</f>
        <v xml:space="preserve"> </v>
      </c>
      <c r="BJ76" s="67" t="str">
        <f>IF(BI76=" "," ",(BI76-2*$AI76))</f>
        <v xml:space="preserve"> </v>
      </c>
      <c r="BK76" s="67"/>
      <c r="BL76" s="67"/>
      <c r="BM76" s="72">
        <f>U76</f>
        <v>109</v>
      </c>
      <c r="BN76" s="67">
        <f>IF(BM76=" "," ",(BM76-2*$AI76))</f>
        <v>99</v>
      </c>
      <c r="BO76" s="67"/>
      <c r="BP76" s="67"/>
      <c r="BQ76" s="67" t="b">
        <f>V76</f>
        <v>0</v>
      </c>
      <c r="BR76" s="67">
        <f>IF(BQ76=" "," ",(BQ76-2*$AI76))</f>
        <v>-10</v>
      </c>
      <c r="BS76" s="67"/>
      <c r="BT76" s="67"/>
      <c r="BU76" s="67" t="b">
        <f>W76</f>
        <v>0</v>
      </c>
      <c r="BV76" s="67">
        <f>IF(BU76=" "," ",(BU76-2*$AI76))</f>
        <v>-10</v>
      </c>
      <c r="BW76" s="67"/>
      <c r="BX76" s="67"/>
      <c r="BY76" s="67" t="b">
        <f>X76</f>
        <v>0</v>
      </c>
      <c r="BZ76" s="67">
        <f>IF(BY76=" "," ",(BY76-2*$AI76))</f>
        <v>-10</v>
      </c>
      <c r="CA76" s="67"/>
      <c r="CB76" s="67"/>
      <c r="CC76" s="209" t="str">
        <f>IF(AK76="Senior",AK76,"...")</f>
        <v>...</v>
      </c>
      <c r="CD76" s="65">
        <f>L76</f>
        <v>2</v>
      </c>
      <c r="CE76" s="66" t="str">
        <f>M76</f>
        <v>X</v>
      </c>
      <c r="CF76" s="73">
        <f>AQ76*AO$4+AU76*AS$4+AY76*AW$4+BC76*BA$4+BG76*BE$4+BK76*BI$4+BO76*BM$4+BS76*BQ$4+BW76*BU$4+CA76*BY$4</f>
        <v>0</v>
      </c>
      <c r="CG76" s="156"/>
      <c r="CH76" s="1"/>
      <c r="DA76" s="19"/>
      <c r="DB76" s="19"/>
      <c r="DC76" s="67" t="s">
        <v>148</v>
      </c>
      <c r="DD76" s="67" t="s">
        <v>342</v>
      </c>
      <c r="DE76" s="67" t="s">
        <v>343</v>
      </c>
      <c r="DF76" s="67" t="s">
        <v>65</v>
      </c>
      <c r="DG76" s="67" t="s">
        <v>317</v>
      </c>
      <c r="DH76" s="75">
        <v>21124</v>
      </c>
      <c r="DI76" s="67">
        <v>3</v>
      </c>
      <c r="DJ76" s="67" t="s">
        <v>111</v>
      </c>
      <c r="DK76" s="76" t="s">
        <v>69</v>
      </c>
      <c r="DL76" s="67">
        <v>7</v>
      </c>
      <c r="DM76" s="77" t="s">
        <v>70</v>
      </c>
      <c r="DN76" s="67">
        <v>614</v>
      </c>
      <c r="DO76" s="67">
        <v>106</v>
      </c>
      <c r="DP76" s="67">
        <v>100</v>
      </c>
      <c r="DQ76" s="68"/>
      <c r="DR76" s="69"/>
      <c r="DS76" s="72">
        <v>107</v>
      </c>
      <c r="DT76" s="67">
        <v>101</v>
      </c>
      <c r="DU76" s="68"/>
      <c r="DV76" s="67"/>
      <c r="DW76" s="72">
        <v>105</v>
      </c>
      <c r="DX76" s="67">
        <v>99</v>
      </c>
      <c r="DY76" s="67"/>
      <c r="DZ76" s="67"/>
      <c r="EA76" s="67">
        <v>99</v>
      </c>
      <c r="EB76" s="67">
        <v>93</v>
      </c>
      <c r="EC76" s="67"/>
      <c r="ED76" s="67"/>
      <c r="EE76" s="71">
        <v>109</v>
      </c>
      <c r="EF76" s="67">
        <v>103</v>
      </c>
      <c r="EG76" s="67"/>
      <c r="EH76" s="67"/>
      <c r="EI76" s="72">
        <v>105</v>
      </c>
      <c r="EJ76" s="67">
        <v>99</v>
      </c>
      <c r="EK76" s="67"/>
      <c r="EL76" s="67"/>
      <c r="EM76" s="72">
        <v>92</v>
      </c>
      <c r="EN76" s="67">
        <v>86</v>
      </c>
      <c r="EO76" s="67">
        <v>6</v>
      </c>
      <c r="EP76" s="67" t="s">
        <v>71</v>
      </c>
      <c r="EQ76" s="67" t="b">
        <v>0</v>
      </c>
      <c r="ER76" s="67">
        <v>-6</v>
      </c>
      <c r="ES76" s="67"/>
      <c r="ET76" s="67"/>
      <c r="EU76" s="67" t="b">
        <v>0</v>
      </c>
      <c r="EV76" s="67">
        <v>-6</v>
      </c>
      <c r="EW76" s="67"/>
      <c r="EX76" s="67"/>
      <c r="EY76" s="67" t="b">
        <v>0</v>
      </c>
      <c r="EZ76" s="67">
        <v>-6</v>
      </c>
      <c r="FA76" s="67"/>
      <c r="FB76" s="67"/>
      <c r="FC76" s="76" t="s">
        <v>73</v>
      </c>
      <c r="FD76" s="67">
        <v>7</v>
      </c>
      <c r="FE76" s="77" t="s">
        <v>70</v>
      </c>
      <c r="FF76" s="68">
        <v>6</v>
      </c>
      <c r="FG76" s="83"/>
      <c r="FH76" s="65" t="str">
        <f t="shared" si="24"/>
        <v>NSR</v>
      </c>
      <c r="FI76" s="65" t="str">
        <f t="shared" si="21"/>
        <v>M</v>
      </c>
      <c r="FJ76" s="65" t="str">
        <f t="shared" si="21"/>
        <v>06. KOK</v>
      </c>
      <c r="FK76" s="65">
        <f t="shared" si="25"/>
        <v>6</v>
      </c>
      <c r="FL76" s="79">
        <f t="shared" si="18"/>
        <v>27</v>
      </c>
      <c r="FM76" t="str">
        <f t="shared" si="17"/>
        <v>...</v>
      </c>
      <c r="FN76" t="str">
        <f t="shared" si="23"/>
        <v>...</v>
      </c>
      <c r="FO76" t="str">
        <f t="shared" si="22"/>
        <v>06. KOK</v>
      </c>
    </row>
    <row r="77" spans="1:171" ht="13.8" hidden="1" x14ac:dyDescent="0.25">
      <c r="A77" t="s">
        <v>1152</v>
      </c>
      <c r="B77" s="201" t="s">
        <v>535</v>
      </c>
      <c r="C77" s="80" t="str">
        <f>IF($B77:$B77&gt;0,VLOOKUP($B77,'[1]PorEquipeHC 20aa_ddmmaaaa'!$EC$5:'[1]PorEquipeHC 20aa_ddmmaaaa'!$GS$1003,1,FALSE))</f>
        <v>549</v>
      </c>
      <c r="D77" s="209" t="str">
        <f>IF($B77:$B77&gt;0,VLOOKUP($B77,'[1]PorEquipeHC 20aa_ddmmaaaa'!$EC$5:'[1]PorEquipeHC 20aa_ddmmaaaa'!$GS$1003,2,FALSE))</f>
        <v>KAWABATA</v>
      </c>
      <c r="E77" s="209" t="str">
        <f>IF($B77:$B77&gt;0,VLOOKUP($B77,'[1]PorEquipeHC 20aa_ddmmaaaa'!$EC$5:'[1]PorEquipeHC 20aa_ddmmaaaa'!$GS$1003,3,FALSE))</f>
        <v>TAKAO</v>
      </c>
      <c r="F77" s="66" t="str">
        <f>IF($B77:$B77&gt;0,VLOOKUP($B77,'[1]PorEquipeHC 20aa_ddmmaaaa'!$EC$5:'[1]PorEquipeHC 20aa_ddmmaaaa'!$GS$1003,4,FALSE))</f>
        <v>M</v>
      </c>
      <c r="G77" s="65" t="str">
        <f>IF($B77:$B77&gt;0,VLOOKUP($B77,'[1]PorEquipeHC 20aa_ddmmaaaa'!$EC$5:'[1]PorEquipeHC 20aa_ddmmaaaa'!$GS$1003,5,FALSE))</f>
        <v>07. GSP</v>
      </c>
      <c r="H77" s="210">
        <f>IF($B77:$B77&gt;0,VLOOKUP($B77,'[1]PorEquipeHC 20aa_ddmmaaaa'!$EC$5:'[1]PorEquipeHC 20aa_ddmmaaaa'!$GS$1003,6,FALSE))</f>
        <v>14203</v>
      </c>
      <c r="I77" s="80">
        <f>IF($B77:$B77&gt;0,VLOOKUP($B77,'[1]PorEquipeHC 20aa_ddmmaaaa'!$EC$5:'[1]PorEquipeHC 20aa_ddmmaaaa'!$GS$1003,7,FALSE))</f>
        <v>6</v>
      </c>
      <c r="J77" s="209" t="str">
        <f>IF($B77:$B77&gt;0,VLOOKUP($B77,'[1]PorEquipeHC 20aa_ddmmaaaa'!$EC$5:'[1]PorEquipeHC 20aa_ddmmaaaa'!$GS$1003,8,FALSE))</f>
        <v>A</v>
      </c>
      <c r="K77" s="209" t="str">
        <f>IF($B77:$B77&gt;0,VLOOKUP($B77,'[1]PorEquipeHC 20aa_ddmmaaaa'!$EC$5:'[1]PorEquipeHC 20aa_ddmmaaaa'!$GS$1003,9,FALSE))</f>
        <v>MR</v>
      </c>
      <c r="L77" s="80">
        <f>IF($B77:$B77&gt;0,VLOOKUP($B77,'[1]PorEquipeHC 20aa_ddmmaaaa'!$EC$5:'[1]PorEquipeHC 20aa_ddmmaaaa'!$GS$1003,45,FALSE))</f>
        <v>2</v>
      </c>
      <c r="M77" s="65" t="str">
        <f>IF($B77:$B77&gt;0,VLOOKUP($B77,'[1]PorEquipeHC 20aa_ddmmaaaa'!$EC$5:'[1]PorEquipeHC 20aa_ddmmaaaa'!$GS$1003,46,FALSE))</f>
        <v>X</v>
      </c>
      <c r="N77" s="80" t="e">
        <f>IF($B77:$B77&gt;0,VLOOKUP($B77,'[1]PorEquipeHC 20aa_ddmmaaaa'!$EC$5:'[1]PorEquipeHC 20aa_ddmmaaaa'!$GS$1003,64,FALSE))</f>
        <v>#NUM!</v>
      </c>
      <c r="O77" s="211">
        <f>IF($B77:$B77&gt;0,VLOOKUP($B77,'[1]PorEquipeHC 20aa_ddmmaaaa'!$EC$5:'[1]PorEquipeHC 20aa_ddmmaaaa'!$GS$1003,10,FALSE))</f>
        <v>114</v>
      </c>
      <c r="P77" s="211" t="str">
        <f>IF($B77:$B77&gt;0,VLOOKUP($B77,'[1]PorEquipeHC 20aa_ddmmaaaa'!$EC$5:'[1]PorEquipeHC 20aa_ddmmaaaa'!$GS$1003,11,FALSE))</f>
        <v xml:space="preserve"> </v>
      </c>
      <c r="Q77" s="211" t="str">
        <f>IF($B77:$B77&gt;0,VLOOKUP($B77,'[1]PorEquipeHC 20aa_ddmmaaaa'!$EC$5:'[1]PorEquipeHC 20aa_ddmmaaaa'!$GS$1003,12,FALSE))</f>
        <v xml:space="preserve"> </v>
      </c>
      <c r="R77" s="211" t="str">
        <f>IF($B77:$B77&gt;0,VLOOKUP($B77,'[1]PorEquipeHC 20aa_ddmmaaaa'!$EC$5:'[1]PorEquipeHC 20aa_ddmmaaaa'!$GS$1003,13,FALSE))</f>
        <v xml:space="preserve"> </v>
      </c>
      <c r="S77" s="211" t="str">
        <f>IF($B77:$B77&gt;0,VLOOKUP($B77,'[1]PorEquipeHC 20aa_ddmmaaaa'!$EC$5:'[1]PorEquipeHC 20aa_ddmmaaaa'!$GS$1003,14,FALSE))</f>
        <v xml:space="preserve"> </v>
      </c>
      <c r="T77" s="211" t="str">
        <f>IF($B77:$B77&gt;0,VLOOKUP($B77,'[1]PorEquipeHC 20aa_ddmmaaaa'!$EC$5:'[1]PorEquipeHC 20aa_ddmmaaaa'!$GS$1003,15,FALSE))</f>
        <v xml:space="preserve"> </v>
      </c>
      <c r="U77" s="211">
        <f>IF($B77:$B77&gt;0,VLOOKUP($B77,'[1]PorEquipeHC 20aa_ddmmaaaa'!$EC$5:'[1]PorEquipeHC 20aa_ddmmaaaa'!$GS$1003,16,FALSE))</f>
        <v>111</v>
      </c>
      <c r="V77" s="211" t="b">
        <f>IF($B77:$B77&gt;0,VLOOKUP($B77,'[1]PorEquipeHC 20aa_ddmmaaaa'!$EC$5:'[1]PorEquipeHC 20aa_ddmmaaaa'!$GS$1003,17,FALSE))</f>
        <v>0</v>
      </c>
      <c r="W77" s="211" t="b">
        <f>IF($B77:$B77&gt;0,VLOOKUP($B77,'[1]PorEquipeHC 20aa_ddmmaaaa'!$EC$5:'[1]PorEquipeHC 20aa_ddmmaaaa'!$GS$1003,18,FALSE))</f>
        <v>0</v>
      </c>
      <c r="X77" s="211" t="b">
        <f>IF($B77:$B77&gt;0,VLOOKUP($B77,'[1]PorEquipeHC 20aa_ddmmaaaa'!$EC$5:'[1]PorEquipeHC 20aa_ddmmaaaa'!$GS$1003,19,FALSE))</f>
        <v>0</v>
      </c>
      <c r="Y77" s="207"/>
      <c r="Z77" s="207"/>
      <c r="AA77" s="154"/>
      <c r="AB77" s="154"/>
      <c r="AC77" s="65" t="str">
        <f>C77</f>
        <v>549</v>
      </c>
      <c r="AD77" s="65" t="str">
        <f>D77</f>
        <v>KAWABATA</v>
      </c>
      <c r="AE77" s="65" t="str">
        <f>E77</f>
        <v>TAKAO</v>
      </c>
      <c r="AF77" s="65" t="str">
        <f>F77</f>
        <v>M</v>
      </c>
      <c r="AG77" s="65" t="str">
        <f>G77</f>
        <v>07. GSP</v>
      </c>
      <c r="AH77" s="208">
        <f>H77</f>
        <v>14203</v>
      </c>
      <c r="AI77">
        <f>I77</f>
        <v>6</v>
      </c>
      <c r="AJ77" t="str">
        <f>J77</f>
        <v>A</v>
      </c>
      <c r="AK77" s="209" t="str">
        <f>K77</f>
        <v>MR</v>
      </c>
      <c r="AL77" s="65">
        <f>L77</f>
        <v>2</v>
      </c>
      <c r="AM77" s="66" t="str">
        <f>M77</f>
        <v>X</v>
      </c>
      <c r="AN77" s="65" t="e">
        <f>N77</f>
        <v>#NUM!</v>
      </c>
      <c r="AO77" s="65">
        <f>O77</f>
        <v>114</v>
      </c>
      <c r="AP77" s="67">
        <f>IF(AO77=" "," ",(AO77-2*$AI77))</f>
        <v>102</v>
      </c>
      <c r="AQ77" s="68"/>
      <c r="AR77" s="69"/>
      <c r="AS77" s="72" t="str">
        <f>P77</f>
        <v xml:space="preserve"> </v>
      </c>
      <c r="AT77" s="67" t="str">
        <f>IF(AS77=" "," ",(AS77-2*$AI77))</f>
        <v xml:space="preserve"> </v>
      </c>
      <c r="AU77" s="65"/>
      <c r="AV77" s="67"/>
      <c r="AW77" s="72" t="str">
        <f>Q77</f>
        <v xml:space="preserve"> </v>
      </c>
      <c r="AX77" s="67" t="str">
        <f>IF(AW77=" "," ",(AW77-2*$AI77))</f>
        <v xml:space="preserve"> </v>
      </c>
      <c r="AY77" s="67"/>
      <c r="AZ77" s="65"/>
      <c r="BA77" s="67" t="str">
        <f>R77</f>
        <v xml:space="preserve"> </v>
      </c>
      <c r="BB77" s="67" t="str">
        <f>IF(BA77=" "," ",(BA77-2*$AI77))</f>
        <v xml:space="preserve"> </v>
      </c>
      <c r="BC77" s="67"/>
      <c r="BD77" s="67"/>
      <c r="BE77" s="71" t="str">
        <f>S77</f>
        <v xml:space="preserve"> </v>
      </c>
      <c r="BF77" s="67" t="str">
        <f>IF(BE77=" "," ",(BE77-2*$AI77))</f>
        <v xml:space="preserve"> </v>
      </c>
      <c r="BG77" s="67"/>
      <c r="BH77" s="67"/>
      <c r="BI77" s="72" t="str">
        <f>T77</f>
        <v xml:space="preserve"> </v>
      </c>
      <c r="BJ77" s="67" t="str">
        <f>IF(BI77=" "," ",(BI77-2*$AI77))</f>
        <v xml:space="preserve"> </v>
      </c>
      <c r="BK77" s="67"/>
      <c r="BL77" s="67"/>
      <c r="BM77" s="72">
        <f>U77</f>
        <v>111</v>
      </c>
      <c r="BN77" s="67">
        <f>IF(BM77=" "," ",(BM77-2*$AI77))</f>
        <v>99</v>
      </c>
      <c r="BO77" s="67"/>
      <c r="BP77" s="67"/>
      <c r="BQ77" s="67" t="b">
        <f>V77</f>
        <v>0</v>
      </c>
      <c r="BR77" s="67">
        <f>IF(BQ77=" "," ",(BQ77-2*$AI77))</f>
        <v>-12</v>
      </c>
      <c r="BS77" s="67"/>
      <c r="BT77" s="67"/>
      <c r="BU77" s="67" t="b">
        <f>W77</f>
        <v>0</v>
      </c>
      <c r="BV77" s="67">
        <f>IF(BU77=" "," ",(BU77-2*$AI77))</f>
        <v>-12</v>
      </c>
      <c r="BW77" s="67"/>
      <c r="BX77" s="67"/>
      <c r="BY77" s="67" t="b">
        <f>X77</f>
        <v>0</v>
      </c>
      <c r="BZ77" s="67">
        <f>IF(BY77=" "," ",(BY77-2*$AI77))</f>
        <v>-12</v>
      </c>
      <c r="CA77" s="67"/>
      <c r="CB77" s="67"/>
      <c r="CC77" s="209" t="str">
        <f>IF(AK77="Senior",AK77,"...")</f>
        <v>...</v>
      </c>
      <c r="CD77" s="65">
        <f>L77</f>
        <v>2</v>
      </c>
      <c r="CE77" s="66" t="str">
        <f>M77</f>
        <v>X</v>
      </c>
      <c r="CF77" s="73">
        <f>AQ77*AO$4+AU77*AS$4+AY77*AW$4+BC77*BA$4+BG77*BE$4+BK77*BI$4+BO77*BM$4+BS77*BQ$4+BW77*BU$4+CA77*BY$4</f>
        <v>0</v>
      </c>
      <c r="CG77" s="156"/>
      <c r="CH77" s="1"/>
      <c r="DA77" s="19"/>
      <c r="DB77" s="19"/>
      <c r="DC77" s="67">
        <v>828</v>
      </c>
      <c r="DD77" s="67" t="s">
        <v>322</v>
      </c>
      <c r="DE77" s="67" t="s">
        <v>323</v>
      </c>
      <c r="DF77" s="67" t="s">
        <v>83</v>
      </c>
      <c r="DG77" s="67" t="s">
        <v>317</v>
      </c>
      <c r="DH77" s="75">
        <v>20434</v>
      </c>
      <c r="DI77" s="67">
        <v>8</v>
      </c>
      <c r="DJ77" s="67" t="s">
        <v>84</v>
      </c>
      <c r="DK77" s="76" t="s">
        <v>69</v>
      </c>
      <c r="DL77" s="67">
        <v>3</v>
      </c>
      <c r="DM77" s="77" t="s">
        <v>70</v>
      </c>
      <c r="DN77" s="67" t="e">
        <v>#NUM!</v>
      </c>
      <c r="DO77" s="67" t="s">
        <v>79</v>
      </c>
      <c r="DP77" s="67" t="s">
        <v>79</v>
      </c>
      <c r="DQ77" s="68"/>
      <c r="DR77" s="67"/>
      <c r="DS77" s="72" t="s">
        <v>79</v>
      </c>
      <c r="DT77" s="67" t="s">
        <v>79</v>
      </c>
      <c r="DU77" s="68"/>
      <c r="DV77" s="67"/>
      <c r="DW77" s="72">
        <v>107</v>
      </c>
      <c r="DX77" s="67">
        <v>91</v>
      </c>
      <c r="DY77" s="67">
        <v>5</v>
      </c>
      <c r="DZ77" s="67" t="s">
        <v>72</v>
      </c>
      <c r="EA77" s="67">
        <v>112</v>
      </c>
      <c r="EB77" s="67">
        <v>96</v>
      </c>
      <c r="EC77" s="67"/>
      <c r="ED77" s="67"/>
      <c r="EE77" s="71">
        <v>113</v>
      </c>
      <c r="EF77" s="67">
        <v>97</v>
      </c>
      <c r="EG77" s="67"/>
      <c r="EH77" s="67"/>
      <c r="EI77" s="72" t="s">
        <v>79</v>
      </c>
      <c r="EJ77" s="67" t="s">
        <v>79</v>
      </c>
      <c r="EK77" s="67"/>
      <c r="EL77" s="67"/>
      <c r="EM77" s="72" t="s">
        <v>79</v>
      </c>
      <c r="EN77" s="67" t="s">
        <v>79</v>
      </c>
      <c r="EO77" s="67"/>
      <c r="EP77" s="67"/>
      <c r="EQ77" s="67" t="b">
        <v>0</v>
      </c>
      <c r="ER77" s="67">
        <v>-16</v>
      </c>
      <c r="ES77" s="67"/>
      <c r="ET77" s="67"/>
      <c r="EU77" s="67" t="b">
        <v>0</v>
      </c>
      <c r="EV77" s="67">
        <v>-16</v>
      </c>
      <c r="EW77" s="67"/>
      <c r="EX77" s="67"/>
      <c r="EY77" s="67" t="b">
        <v>0</v>
      </c>
      <c r="EZ77" s="67">
        <v>-16</v>
      </c>
      <c r="FA77" s="67"/>
      <c r="FB77" s="67"/>
      <c r="FC77" s="76" t="s">
        <v>73</v>
      </c>
      <c r="FD77" s="67">
        <v>3</v>
      </c>
      <c r="FE77" s="77" t="s">
        <v>70</v>
      </c>
      <c r="FF77" s="68">
        <v>5</v>
      </c>
      <c r="FG77" s="83"/>
      <c r="FH77" s="65" t="str">
        <f t="shared" si="24"/>
        <v>NSR</v>
      </c>
      <c r="FI77" s="65" t="str">
        <f t="shared" si="21"/>
        <v>F</v>
      </c>
      <c r="FJ77" s="65" t="str">
        <f t="shared" si="21"/>
        <v>06. KOK</v>
      </c>
      <c r="FK77" s="65">
        <f t="shared" si="25"/>
        <v>5</v>
      </c>
      <c r="FL77" s="79">
        <f t="shared" si="18"/>
        <v>32</v>
      </c>
      <c r="FM77" t="str">
        <f t="shared" si="17"/>
        <v>...</v>
      </c>
      <c r="FN77" t="str">
        <f t="shared" si="23"/>
        <v>...</v>
      </c>
      <c r="FO77" t="str">
        <f t="shared" si="22"/>
        <v>06. KOK</v>
      </c>
    </row>
    <row r="78" spans="1:171" ht="13.8" hidden="1" x14ac:dyDescent="0.25">
      <c r="A78" t="s">
        <v>1152</v>
      </c>
      <c r="B78" s="201" t="s">
        <v>283</v>
      </c>
      <c r="C78" s="80" t="str">
        <f>IF($B78:$B78&gt;0,VLOOKUP($B78,'[1]PorEquipeHC 20aa_ddmmaaaa'!$EC$5:'[1]PorEquipeHC 20aa_ddmmaaaa'!$GS$1003,1,FALSE))</f>
        <v>784</v>
      </c>
      <c r="D78" s="209" t="str">
        <f>IF($B78:$B78&gt;0,VLOOKUP($B78,'[1]PorEquipeHC 20aa_ddmmaaaa'!$EC$5:'[1]PorEquipeHC 20aa_ddmmaaaa'!$GS$1003,2,FALSE))</f>
        <v>MINAMI</v>
      </c>
      <c r="E78" s="209" t="str">
        <f>IF($B78:$B78&gt;0,VLOOKUP($B78,'[1]PorEquipeHC 20aa_ddmmaaaa'!$EC$5:'[1]PorEquipeHC 20aa_ddmmaaaa'!$GS$1003,3,FALSE))</f>
        <v>TADAHIRO</v>
      </c>
      <c r="F78" s="66" t="str">
        <f>IF($B78:$B78&gt;0,VLOOKUP($B78,'[1]PorEquipeHC 20aa_ddmmaaaa'!$EC$5:'[1]PorEquipeHC 20aa_ddmmaaaa'!$GS$1003,4,FALSE))</f>
        <v>M</v>
      </c>
      <c r="G78" s="65" t="str">
        <f>IF($B78:$B78&gt;0,VLOOKUP($B78,'[1]PorEquipeHC 20aa_ddmmaaaa'!$EC$5:'[1]PorEquipeHC 20aa_ddmmaaaa'!$GS$1003,5,FALSE))</f>
        <v>15. BIR</v>
      </c>
      <c r="H78" s="210">
        <f>IF($B78:$B78&gt;0,VLOOKUP($B78,'[1]PorEquipeHC 20aa_ddmmaaaa'!$EC$5:'[1]PorEquipeHC 20aa_ddmmaaaa'!$GS$1003,6,FALSE))</f>
        <v>19440</v>
      </c>
      <c r="I78" s="80">
        <f>IF($B78:$B78&gt;0,VLOOKUP($B78,'[1]PorEquipeHC 20aa_ddmmaaaa'!$EC$5:'[1]PorEquipeHC 20aa_ddmmaaaa'!$GS$1003,7,FALSE))</f>
        <v>7</v>
      </c>
      <c r="J78" s="209" t="str">
        <f>IF($B78:$B78&gt;0,VLOOKUP($B78,'[1]PorEquipeHC 20aa_ddmmaaaa'!$EC$5:'[1]PorEquipeHC 20aa_ddmmaaaa'!$GS$1003,8,FALSE))</f>
        <v>B</v>
      </c>
      <c r="K78" s="209" t="str">
        <f>IF($B78:$B78&gt;0,VLOOKUP($B78,'[1]PorEquipeHC 20aa_ddmmaaaa'!$EC$5:'[1]PorEquipeHC 20aa_ddmmaaaa'!$GS$1003,9,FALSE))</f>
        <v>NSR</v>
      </c>
      <c r="L78" s="80">
        <f>IF($B78:$B78&gt;0,VLOOKUP($B78,'[1]PorEquipeHC 20aa_ddmmaaaa'!$EC$5:'[1]PorEquipeHC 20aa_ddmmaaaa'!$GS$1003,45,FALSE))</f>
        <v>6</v>
      </c>
      <c r="M78" s="65" t="str">
        <f>IF($B78:$B78&gt;0,VLOOKUP($B78,'[1]PorEquipeHC 20aa_ddmmaaaa'!$EC$5:'[1]PorEquipeHC 20aa_ddmmaaaa'!$GS$1003,46,FALSE))</f>
        <v>X</v>
      </c>
      <c r="N78" s="80">
        <f>IF($B78:$B78&gt;0,VLOOKUP($B78,'[1]PorEquipeHC 20aa_ddmmaaaa'!$EC$5:'[1]PorEquipeHC 20aa_ddmmaaaa'!$GS$1003,64,FALSE))</f>
        <v>685</v>
      </c>
      <c r="O78" s="211">
        <f>IF($B78:$B78&gt;0,VLOOKUP($B78,'[1]PorEquipeHC 20aa_ddmmaaaa'!$EC$5:'[1]PorEquipeHC 20aa_ddmmaaaa'!$GS$1003,10,FALSE))</f>
        <v>113</v>
      </c>
      <c r="P78" s="211">
        <f>IF($B78:$B78&gt;0,VLOOKUP($B78,'[1]PorEquipeHC 20aa_ddmmaaaa'!$EC$5:'[1]PorEquipeHC 20aa_ddmmaaaa'!$GS$1003,11,FALSE))</f>
        <v>116</v>
      </c>
      <c r="Q78" s="211">
        <f>IF($B78:$B78&gt;0,VLOOKUP($B78,'[1]PorEquipeHC 20aa_ddmmaaaa'!$EC$5:'[1]PorEquipeHC 20aa_ddmmaaaa'!$GS$1003,12,FALSE))</f>
        <v>116</v>
      </c>
      <c r="R78" s="211">
        <f>IF($B78:$B78&gt;0,VLOOKUP($B78,'[1]PorEquipeHC 20aa_ddmmaaaa'!$EC$5:'[1]PorEquipeHC 20aa_ddmmaaaa'!$GS$1003,13,FALSE))</f>
        <v>112</v>
      </c>
      <c r="S78" s="211">
        <f>IF($B78:$B78&gt;0,VLOOKUP($B78,'[1]PorEquipeHC 20aa_ddmmaaaa'!$EC$5:'[1]PorEquipeHC 20aa_ddmmaaaa'!$GS$1003,14,FALSE))</f>
        <v>115</v>
      </c>
      <c r="T78" s="211" t="str">
        <f>IF($B78:$B78&gt;0,VLOOKUP($B78,'[1]PorEquipeHC 20aa_ddmmaaaa'!$EC$5:'[1]PorEquipeHC 20aa_ddmmaaaa'!$GS$1003,15,FALSE))</f>
        <v xml:space="preserve"> </v>
      </c>
      <c r="U78" s="211">
        <f>IF($B78:$B78&gt;0,VLOOKUP($B78,'[1]PorEquipeHC 20aa_ddmmaaaa'!$EC$5:'[1]PorEquipeHC 20aa_ddmmaaaa'!$GS$1003,16,FALSE))</f>
        <v>113</v>
      </c>
      <c r="V78" s="211" t="b">
        <f>IF($B78:$B78&gt;0,VLOOKUP($B78,'[1]PorEquipeHC 20aa_ddmmaaaa'!$EC$5:'[1]PorEquipeHC 20aa_ddmmaaaa'!$GS$1003,17,FALSE))</f>
        <v>0</v>
      </c>
      <c r="W78" s="211" t="b">
        <f>IF($B78:$B78&gt;0,VLOOKUP($B78,'[1]PorEquipeHC 20aa_ddmmaaaa'!$EC$5:'[1]PorEquipeHC 20aa_ddmmaaaa'!$GS$1003,18,FALSE))</f>
        <v>0</v>
      </c>
      <c r="X78" s="211" t="b">
        <f>IF($B78:$B78&gt;0,VLOOKUP($B78,'[1]PorEquipeHC 20aa_ddmmaaaa'!$EC$5:'[1]PorEquipeHC 20aa_ddmmaaaa'!$GS$1003,19,FALSE))</f>
        <v>0</v>
      </c>
      <c r="Y78" s="207"/>
      <c r="Z78" s="207"/>
      <c r="AA78" s="154"/>
      <c r="AB78" s="154"/>
      <c r="AC78" s="65" t="str">
        <f>C78</f>
        <v>784</v>
      </c>
      <c r="AD78" s="65" t="str">
        <f>D78</f>
        <v>MINAMI</v>
      </c>
      <c r="AE78" s="65" t="str">
        <f>E78</f>
        <v>TADAHIRO</v>
      </c>
      <c r="AF78" s="65" t="str">
        <f>F78</f>
        <v>M</v>
      </c>
      <c r="AG78" s="65" t="str">
        <f>G78</f>
        <v>15. BIR</v>
      </c>
      <c r="AH78" s="208">
        <f>H78</f>
        <v>19440</v>
      </c>
      <c r="AI78">
        <f>I78</f>
        <v>7</v>
      </c>
      <c r="AJ78" t="str">
        <f>J78</f>
        <v>B</v>
      </c>
      <c r="AK78" s="209" t="str">
        <f>K78</f>
        <v>NSR</v>
      </c>
      <c r="AL78" s="65">
        <f>L78</f>
        <v>6</v>
      </c>
      <c r="AM78" s="66" t="str">
        <f>M78</f>
        <v>X</v>
      </c>
      <c r="AN78" s="65">
        <f>N78</f>
        <v>685</v>
      </c>
      <c r="AO78" s="65">
        <f>O78</f>
        <v>113</v>
      </c>
      <c r="AP78" s="67">
        <f>IF(AO78=" "," ",(AO78-2*$AI78))</f>
        <v>99</v>
      </c>
      <c r="AQ78" s="68"/>
      <c r="AR78" s="69"/>
      <c r="AS78" s="72">
        <f>P78</f>
        <v>116</v>
      </c>
      <c r="AT78" s="67">
        <f>IF(AS78=" "," ",(AS78-2*$AI78))</f>
        <v>102</v>
      </c>
      <c r="AU78" s="65"/>
      <c r="AV78" s="67"/>
      <c r="AW78" s="72">
        <f>Q78</f>
        <v>116</v>
      </c>
      <c r="AX78" s="67">
        <f>IF(AW78=" "," ",(AW78-2*$AI78))</f>
        <v>102</v>
      </c>
      <c r="AY78" s="67"/>
      <c r="AZ78" s="65"/>
      <c r="BA78" s="67">
        <f>R78</f>
        <v>112</v>
      </c>
      <c r="BB78" s="67">
        <f>IF(BA78=" "," ",(BA78-2*$AI78))</f>
        <v>98</v>
      </c>
      <c r="BC78" s="67"/>
      <c r="BD78" s="67"/>
      <c r="BE78" s="71">
        <f>S78</f>
        <v>115</v>
      </c>
      <c r="BF78" s="67">
        <f>IF(BE78=" "," ",(BE78-2*$AI78))</f>
        <v>101</v>
      </c>
      <c r="BG78" s="67"/>
      <c r="BH78" s="67"/>
      <c r="BI78" s="72" t="str">
        <f>T78</f>
        <v xml:space="preserve"> </v>
      </c>
      <c r="BJ78" s="67" t="str">
        <f>IF(BI78=" "," ",(BI78-2*$AI78))</f>
        <v xml:space="preserve"> </v>
      </c>
      <c r="BK78" s="67"/>
      <c r="BL78" s="67"/>
      <c r="BM78" s="72">
        <f>U78</f>
        <v>113</v>
      </c>
      <c r="BN78" s="67">
        <f>IF(BM78=" "," ",(BM78-2*$AI78))</f>
        <v>99</v>
      </c>
      <c r="BO78" s="67"/>
      <c r="BP78" s="67"/>
      <c r="BQ78" s="67" t="b">
        <f>V78</f>
        <v>0</v>
      </c>
      <c r="BR78" s="67">
        <f>IF(BQ78=" "," ",(BQ78-2*$AI78))</f>
        <v>-14</v>
      </c>
      <c r="BS78" s="67"/>
      <c r="BT78" s="67"/>
      <c r="BU78" s="67" t="b">
        <f>W78</f>
        <v>0</v>
      </c>
      <c r="BV78" s="67">
        <f>IF(BU78=" "," ",(BU78-2*$AI78))</f>
        <v>-14</v>
      </c>
      <c r="BW78" s="67"/>
      <c r="BX78" s="67"/>
      <c r="BY78" s="67" t="b">
        <f>X78</f>
        <v>0</v>
      </c>
      <c r="BZ78" s="67">
        <f>IF(BY78=" "," ",(BY78-2*$AI78))</f>
        <v>-14</v>
      </c>
      <c r="CA78" s="67"/>
      <c r="CB78" s="67"/>
      <c r="CC78" s="209" t="str">
        <f>IF(AK78="Senior",AK78,"...")</f>
        <v>...</v>
      </c>
      <c r="CD78" s="65">
        <f>L78</f>
        <v>6</v>
      </c>
      <c r="CE78" s="66" t="str">
        <f>M78</f>
        <v>X</v>
      </c>
      <c r="CF78" s="73">
        <f>AQ78*AO$4+AU78*AS$4+AY78*AW$4+BC78*BA$4+BG78*BE$4+BK78*BI$4+BO78*BM$4+BS78*BQ$4+BW78*BU$4+CA78*BY$4</f>
        <v>0</v>
      </c>
      <c r="CG78" s="156"/>
      <c r="CH78" s="1"/>
      <c r="DA78" s="19"/>
      <c r="DB78" s="19"/>
      <c r="DC78" s="67" t="s">
        <v>468</v>
      </c>
      <c r="DD78" s="67" t="s">
        <v>469</v>
      </c>
      <c r="DE78" s="67" t="s">
        <v>470</v>
      </c>
      <c r="DF78" s="67" t="s">
        <v>65</v>
      </c>
      <c r="DG78" s="67" t="s">
        <v>317</v>
      </c>
      <c r="DH78" s="75">
        <v>19956</v>
      </c>
      <c r="DI78" s="67">
        <v>12</v>
      </c>
      <c r="DJ78" s="67" t="s">
        <v>78</v>
      </c>
      <c r="DK78" s="76" t="s">
        <v>69</v>
      </c>
      <c r="DL78" s="67">
        <v>7</v>
      </c>
      <c r="DM78" s="77" t="s">
        <v>70</v>
      </c>
      <c r="DN78" s="67">
        <v>725</v>
      </c>
      <c r="DO78" s="67">
        <v>120</v>
      </c>
      <c r="DP78" s="67">
        <v>96</v>
      </c>
      <c r="DQ78" s="68"/>
      <c r="DR78" s="67"/>
      <c r="DS78" s="72">
        <v>127</v>
      </c>
      <c r="DT78" s="67">
        <v>103</v>
      </c>
      <c r="DU78" s="68"/>
      <c r="DV78" s="67"/>
      <c r="DW78" s="72">
        <v>122</v>
      </c>
      <c r="DX78" s="67">
        <v>98</v>
      </c>
      <c r="DY78" s="67"/>
      <c r="DZ78" s="67"/>
      <c r="EA78" s="67">
        <v>127</v>
      </c>
      <c r="EB78" s="67">
        <v>103</v>
      </c>
      <c r="EC78" s="68"/>
      <c r="ED78" s="69"/>
      <c r="EE78" s="71">
        <v>117</v>
      </c>
      <c r="EF78" s="67">
        <v>93</v>
      </c>
      <c r="EG78" s="67"/>
      <c r="EH78" s="67"/>
      <c r="EI78" s="72">
        <v>115</v>
      </c>
      <c r="EJ78" s="67">
        <v>91</v>
      </c>
      <c r="EK78" s="67">
        <v>5</v>
      </c>
      <c r="EL78" s="67" t="s">
        <v>72</v>
      </c>
      <c r="EM78" s="72">
        <v>124</v>
      </c>
      <c r="EN78" s="67">
        <v>100</v>
      </c>
      <c r="EO78" s="67"/>
      <c r="EP78" s="67"/>
      <c r="EQ78" s="67" t="b">
        <v>0</v>
      </c>
      <c r="ER78" s="67">
        <v>-24</v>
      </c>
      <c r="ES78" s="67"/>
      <c r="ET78" s="67"/>
      <c r="EU78" s="67" t="b">
        <v>0</v>
      </c>
      <c r="EV78" s="67">
        <v>-24</v>
      </c>
      <c r="EW78" s="67"/>
      <c r="EX78" s="67"/>
      <c r="EY78" s="67" t="b">
        <v>0</v>
      </c>
      <c r="EZ78" s="67">
        <v>-24</v>
      </c>
      <c r="FA78" s="67"/>
      <c r="FB78" s="67"/>
      <c r="FC78" s="76" t="s">
        <v>73</v>
      </c>
      <c r="FD78" s="67">
        <v>7</v>
      </c>
      <c r="FE78" s="77" t="s">
        <v>70</v>
      </c>
      <c r="FF78" s="68">
        <v>5</v>
      </c>
      <c r="FG78" s="83"/>
      <c r="FH78" s="65" t="str">
        <f t="shared" si="24"/>
        <v>NSR</v>
      </c>
      <c r="FI78" s="65" t="str">
        <f t="shared" si="21"/>
        <v>M</v>
      </c>
      <c r="FJ78" s="65" t="str">
        <f t="shared" si="21"/>
        <v>06. KOK</v>
      </c>
      <c r="FK78" s="65">
        <f t="shared" si="25"/>
        <v>5</v>
      </c>
      <c r="FL78" s="79">
        <f t="shared" si="18"/>
        <v>37</v>
      </c>
      <c r="FM78" t="str">
        <f t="shared" si="17"/>
        <v>...</v>
      </c>
      <c r="FN78" t="str">
        <f t="shared" si="23"/>
        <v>...</v>
      </c>
      <c r="FO78" t="str">
        <f t="shared" si="22"/>
        <v>06. KOK</v>
      </c>
    </row>
    <row r="79" spans="1:171" ht="13.8" hidden="1" x14ac:dyDescent="0.25">
      <c r="A79" t="s">
        <v>1152</v>
      </c>
      <c r="B79" s="201" t="s">
        <v>104</v>
      </c>
      <c r="C79" s="80" t="str">
        <f>IF($B79:$B79&gt;0,VLOOKUP($B79,'[1]PorEquipeHC 20aa_ddmmaaaa'!$EC$5:'[1]PorEquipeHC 20aa_ddmmaaaa'!$GS$1003,1,FALSE))</f>
        <v>653</v>
      </c>
      <c r="D79" s="209" t="str">
        <f>IF($B79:$B79&gt;0,VLOOKUP($B79,'[1]PorEquipeHC 20aa_ddmmaaaa'!$EC$5:'[1]PorEquipeHC 20aa_ddmmaaaa'!$GS$1003,2,FALSE))</f>
        <v>TAKAMUNE</v>
      </c>
      <c r="E79" s="209" t="str">
        <f>IF($B79:$B79&gt;0,VLOOKUP($B79,'[1]PorEquipeHC 20aa_ddmmaaaa'!$EC$5:'[1]PorEquipeHC 20aa_ddmmaaaa'!$GS$1003,3,FALSE))</f>
        <v>ATSUSHI</v>
      </c>
      <c r="F79" s="66" t="str">
        <f>IF($B79:$B79&gt;0,VLOOKUP($B79,'[1]PorEquipeHC 20aa_ddmmaaaa'!$EC$5:'[1]PorEquipeHC 20aa_ddmmaaaa'!$GS$1003,4,FALSE))</f>
        <v>M</v>
      </c>
      <c r="G79" s="65" t="str">
        <f>IF($B79:$B79&gt;0,VLOOKUP($B79,'[1]PorEquipeHC 20aa_ddmmaaaa'!$EC$5:'[1]PorEquipeHC 20aa_ddmmaaaa'!$GS$1003,5,FALSE))</f>
        <v>01. PIE</v>
      </c>
      <c r="H79" s="210">
        <f>IF($B79:$B79&gt;0,VLOOKUP($B79,'[1]PorEquipeHC 20aa_ddmmaaaa'!$EC$5:'[1]PorEquipeHC 20aa_ddmmaaaa'!$GS$1003,6,FALSE))</f>
        <v>16893</v>
      </c>
      <c r="I79" s="80">
        <f>IF($B79:$B79&gt;0,VLOOKUP($B79,'[1]PorEquipeHC 20aa_ddmmaaaa'!$EC$5:'[1]PorEquipeHC 20aa_ddmmaaaa'!$GS$1003,7,FALSE))</f>
        <v>8</v>
      </c>
      <c r="J79" s="209" t="str">
        <f>IF($B79:$B79&gt;0,VLOOKUP($B79,'[1]PorEquipeHC 20aa_ddmmaaaa'!$EC$5:'[1]PorEquipeHC 20aa_ddmmaaaa'!$GS$1003,8,FALSE))</f>
        <v>B</v>
      </c>
      <c r="K79" s="209" t="str">
        <f>IF($B79:$B79&gt;0,VLOOKUP($B79,'[1]PorEquipeHC 20aa_ddmmaaaa'!$EC$5:'[1]PorEquipeHC 20aa_ddmmaaaa'!$GS$1003,9,FALSE))</f>
        <v>SR</v>
      </c>
      <c r="L79" s="80">
        <f>IF($B79:$B79&gt;0,VLOOKUP($B79,'[1]PorEquipeHC 20aa_ddmmaaaa'!$EC$5:'[1]PorEquipeHC 20aa_ddmmaaaa'!$GS$1003,45,FALSE))</f>
        <v>5</v>
      </c>
      <c r="M79" s="65" t="str">
        <f>IF($B79:$B79&gt;0,VLOOKUP($B79,'[1]PorEquipeHC 20aa_ddmmaaaa'!$EC$5:'[1]PorEquipeHC 20aa_ddmmaaaa'!$GS$1003,46,FALSE))</f>
        <v>X</v>
      </c>
      <c r="N79" s="80" t="e">
        <f>IF($B79:$B79&gt;0,VLOOKUP($B79,'[1]PorEquipeHC 20aa_ddmmaaaa'!$EC$5:'[1]PorEquipeHC 20aa_ddmmaaaa'!$GS$1003,64,FALSE))</f>
        <v>#NUM!</v>
      </c>
      <c r="O79" s="211">
        <f>IF($B79:$B79&gt;0,VLOOKUP($B79,'[1]PorEquipeHC 20aa_ddmmaaaa'!$EC$5:'[1]PorEquipeHC 20aa_ddmmaaaa'!$GS$1003,10,FALSE))</f>
        <v>114</v>
      </c>
      <c r="P79" s="211">
        <f>IF($B79:$B79&gt;0,VLOOKUP($B79,'[1]PorEquipeHC 20aa_ddmmaaaa'!$EC$5:'[1]PorEquipeHC 20aa_ddmmaaaa'!$GS$1003,11,FALSE))</f>
        <v>122</v>
      </c>
      <c r="Q79" s="211" t="str">
        <f>IF($B79:$B79&gt;0,VLOOKUP($B79,'[1]PorEquipeHC 20aa_ddmmaaaa'!$EC$5:'[1]PorEquipeHC 20aa_ddmmaaaa'!$GS$1003,12,FALSE))</f>
        <v xml:space="preserve"> </v>
      </c>
      <c r="R79" s="211">
        <f>IF($B79:$B79&gt;0,VLOOKUP($B79,'[1]PorEquipeHC 20aa_ddmmaaaa'!$EC$5:'[1]PorEquipeHC 20aa_ddmmaaaa'!$GS$1003,13,FALSE))</f>
        <v>106</v>
      </c>
      <c r="S79" s="211" t="str">
        <f>IF($B79:$B79&gt;0,VLOOKUP($B79,'[1]PorEquipeHC 20aa_ddmmaaaa'!$EC$5:'[1]PorEquipeHC 20aa_ddmmaaaa'!$GS$1003,14,FALSE))</f>
        <v xml:space="preserve"> </v>
      </c>
      <c r="T79" s="211">
        <f>IF($B79:$B79&gt;0,VLOOKUP($B79,'[1]PorEquipeHC 20aa_ddmmaaaa'!$EC$5:'[1]PorEquipeHC 20aa_ddmmaaaa'!$GS$1003,15,FALSE))</f>
        <v>113</v>
      </c>
      <c r="U79" s="211">
        <f>IF($B79:$B79&gt;0,VLOOKUP($B79,'[1]PorEquipeHC 20aa_ddmmaaaa'!$EC$5:'[1]PorEquipeHC 20aa_ddmmaaaa'!$GS$1003,16,FALSE))</f>
        <v>115</v>
      </c>
      <c r="V79" s="211" t="b">
        <f>IF($B79:$B79&gt;0,VLOOKUP($B79,'[1]PorEquipeHC 20aa_ddmmaaaa'!$EC$5:'[1]PorEquipeHC 20aa_ddmmaaaa'!$GS$1003,17,FALSE))</f>
        <v>0</v>
      </c>
      <c r="W79" s="211" t="b">
        <f>IF($B79:$B79&gt;0,VLOOKUP($B79,'[1]PorEquipeHC 20aa_ddmmaaaa'!$EC$5:'[1]PorEquipeHC 20aa_ddmmaaaa'!$GS$1003,18,FALSE))</f>
        <v>0</v>
      </c>
      <c r="X79" s="211" t="b">
        <f>IF($B79:$B79&gt;0,VLOOKUP($B79,'[1]PorEquipeHC 20aa_ddmmaaaa'!$EC$5:'[1]PorEquipeHC 20aa_ddmmaaaa'!$GS$1003,19,FALSE))</f>
        <v>0</v>
      </c>
      <c r="Y79" s="207"/>
      <c r="Z79" s="207"/>
      <c r="AA79" s="154"/>
      <c r="AB79" s="154"/>
      <c r="AC79" s="65" t="str">
        <f>C79</f>
        <v>653</v>
      </c>
      <c r="AD79" s="65" t="str">
        <f>D79</f>
        <v>TAKAMUNE</v>
      </c>
      <c r="AE79" s="65" t="str">
        <f>E79</f>
        <v>ATSUSHI</v>
      </c>
      <c r="AF79" s="65" t="str">
        <f>F79</f>
        <v>M</v>
      </c>
      <c r="AG79" s="65" t="str">
        <f>G79</f>
        <v>01. PIE</v>
      </c>
      <c r="AH79" s="208">
        <f>H79</f>
        <v>16893</v>
      </c>
      <c r="AI79">
        <f>I79</f>
        <v>8</v>
      </c>
      <c r="AJ79" t="str">
        <f>J79</f>
        <v>B</v>
      </c>
      <c r="AK79" s="209" t="str">
        <f>K79</f>
        <v>SR</v>
      </c>
      <c r="AL79" s="65">
        <f>L79</f>
        <v>5</v>
      </c>
      <c r="AM79" s="66" t="str">
        <f>M79</f>
        <v>X</v>
      </c>
      <c r="AN79" s="65" t="e">
        <f>N79</f>
        <v>#NUM!</v>
      </c>
      <c r="AO79" s="65">
        <f>O79</f>
        <v>114</v>
      </c>
      <c r="AP79" s="67">
        <f>IF(AO79=" "," ",(AO79-2*$AI79))</f>
        <v>98</v>
      </c>
      <c r="AQ79" s="68"/>
      <c r="AR79" s="69"/>
      <c r="AS79" s="72">
        <f>P79</f>
        <v>122</v>
      </c>
      <c r="AT79" s="67">
        <f>IF(AS79=" "," ",(AS79-2*$AI79))</f>
        <v>106</v>
      </c>
      <c r="AU79" s="65"/>
      <c r="AV79" s="67"/>
      <c r="AW79" s="72" t="str">
        <f>Q79</f>
        <v xml:space="preserve"> </v>
      </c>
      <c r="AX79" s="67" t="str">
        <f>IF(AW79=" "," ",(AW79-2*$AI79))</f>
        <v xml:space="preserve"> </v>
      </c>
      <c r="AY79" s="67"/>
      <c r="AZ79" s="65"/>
      <c r="BA79" s="67">
        <f>R79</f>
        <v>106</v>
      </c>
      <c r="BB79" s="67">
        <f>IF(BA79=" "," ",(BA79-2*$AI79))</f>
        <v>90</v>
      </c>
      <c r="BC79" s="68">
        <v>0.75</v>
      </c>
      <c r="BD79" s="69" t="s">
        <v>107</v>
      </c>
      <c r="BE79" s="71" t="str">
        <f>S79</f>
        <v xml:space="preserve"> </v>
      </c>
      <c r="BF79" s="67" t="str">
        <f>IF(BE79=" "," ",(BE79-2*$AI79))</f>
        <v xml:space="preserve"> </v>
      </c>
      <c r="BG79" s="67"/>
      <c r="BH79" s="67"/>
      <c r="BI79" s="72">
        <f>T79</f>
        <v>113</v>
      </c>
      <c r="BJ79" s="67">
        <f>IF(BI79=" "," ",(BI79-2*$AI79))</f>
        <v>97</v>
      </c>
      <c r="BK79" s="67"/>
      <c r="BL79" s="67"/>
      <c r="BM79" s="72">
        <f>U79</f>
        <v>115</v>
      </c>
      <c r="BN79" s="67">
        <f>IF(BM79=" "," ",(BM79-2*$AI79))</f>
        <v>99</v>
      </c>
      <c r="BO79" s="67"/>
      <c r="BP79" s="67"/>
      <c r="BQ79" s="67" t="b">
        <f>V79</f>
        <v>0</v>
      </c>
      <c r="BR79" s="67">
        <f>IF(BQ79=" "," ",(BQ79-2*$AI79))</f>
        <v>-16</v>
      </c>
      <c r="BS79" s="67"/>
      <c r="BT79" s="67"/>
      <c r="BU79" s="67" t="b">
        <f>W79</f>
        <v>0</v>
      </c>
      <c r="BV79" s="67">
        <f>IF(BU79=" "," ",(BU79-2*$AI79))</f>
        <v>-16</v>
      </c>
      <c r="BW79" s="67"/>
      <c r="BX79" s="67"/>
      <c r="BY79" s="67" t="b">
        <f>X79</f>
        <v>0</v>
      </c>
      <c r="BZ79" s="67">
        <f>IF(BY79=" "," ",(BY79-2*$AI79))</f>
        <v>-16</v>
      </c>
      <c r="CA79" s="67"/>
      <c r="CB79" s="67"/>
      <c r="CC79" s="209" t="str">
        <f>IF(AK79="Senior",AK79,"...")</f>
        <v>...</v>
      </c>
      <c r="CD79" s="65">
        <f>L79</f>
        <v>5</v>
      </c>
      <c r="CE79" s="66" t="str">
        <f>M79</f>
        <v>X</v>
      </c>
      <c r="CF79" s="73">
        <f>AQ79*AO$4+AU79*AS$4+AY79*AW$4+BC79*BA$4+BG79*BE$4+BK79*BI$4+BO79*BM$4+BS79*BQ$4+BW79*BU$4+CA79*BY$4</f>
        <v>0.75</v>
      </c>
      <c r="CG79" s="156"/>
      <c r="CH79" s="1"/>
      <c r="DA79" s="19"/>
      <c r="DB79" s="19"/>
      <c r="DC79" s="67" t="s">
        <v>325</v>
      </c>
      <c r="DD79" s="67" t="s">
        <v>326</v>
      </c>
      <c r="DE79" s="67" t="s">
        <v>327</v>
      </c>
      <c r="DF79" s="67" t="s">
        <v>65</v>
      </c>
      <c r="DG79" s="67" t="s">
        <v>317</v>
      </c>
      <c r="DH79" s="75">
        <v>18271</v>
      </c>
      <c r="DI79" s="67">
        <v>9</v>
      </c>
      <c r="DJ79" s="67" t="s">
        <v>84</v>
      </c>
      <c r="DK79" s="76" t="s">
        <v>102</v>
      </c>
      <c r="DL79" s="67">
        <v>5</v>
      </c>
      <c r="DM79" s="77" t="s">
        <v>70</v>
      </c>
      <c r="DN79" s="67" t="e">
        <v>#NUM!</v>
      </c>
      <c r="DO79" s="67">
        <v>122</v>
      </c>
      <c r="DP79" s="67">
        <v>104</v>
      </c>
      <c r="DQ79" s="68"/>
      <c r="DR79" s="67"/>
      <c r="DS79" s="72">
        <v>128</v>
      </c>
      <c r="DT79" s="67">
        <v>110</v>
      </c>
      <c r="DU79" s="68"/>
      <c r="DV79" s="67"/>
      <c r="DW79" s="72">
        <v>111</v>
      </c>
      <c r="DX79" s="67">
        <v>93</v>
      </c>
      <c r="DY79" s="67">
        <v>0.75</v>
      </c>
      <c r="DZ79" s="67" t="s">
        <v>93</v>
      </c>
      <c r="EA79" s="67">
        <v>126</v>
      </c>
      <c r="EB79" s="67">
        <v>108</v>
      </c>
      <c r="EC79" s="67"/>
      <c r="ED79" s="67"/>
      <c r="EE79" s="71" t="s">
        <v>79</v>
      </c>
      <c r="EF79" s="67" t="s">
        <v>79</v>
      </c>
      <c r="EG79" s="67"/>
      <c r="EH79" s="67"/>
      <c r="EI79" s="72">
        <v>118</v>
      </c>
      <c r="EJ79" s="67">
        <v>100</v>
      </c>
      <c r="EK79" s="67"/>
      <c r="EL79" s="67"/>
      <c r="EM79" s="72" t="s">
        <v>79</v>
      </c>
      <c r="EN79" s="67" t="s">
        <v>79</v>
      </c>
      <c r="EO79" s="67"/>
      <c r="EP79" s="67"/>
      <c r="EQ79" s="67" t="b">
        <v>0</v>
      </c>
      <c r="ER79" s="67">
        <v>-18</v>
      </c>
      <c r="ES79" s="67"/>
      <c r="ET79" s="67"/>
      <c r="EU79" s="67" t="b">
        <v>0</v>
      </c>
      <c r="EV79" s="67">
        <v>-18</v>
      </c>
      <c r="EW79" s="67"/>
      <c r="EX79" s="67"/>
      <c r="EY79" s="67" t="b">
        <v>0</v>
      </c>
      <c r="EZ79" s="67">
        <v>-18</v>
      </c>
      <c r="FA79" s="67"/>
      <c r="FB79" s="67"/>
      <c r="FC79" s="76" t="s">
        <v>73</v>
      </c>
      <c r="FD79" s="67">
        <v>5</v>
      </c>
      <c r="FE79" s="77" t="s">
        <v>70</v>
      </c>
      <c r="FF79" s="68">
        <v>0.75</v>
      </c>
      <c r="FG79" s="83"/>
      <c r="FH79" s="65" t="str">
        <f t="shared" si="24"/>
        <v>SR</v>
      </c>
      <c r="FI79" s="65" t="str">
        <f t="shared" si="21"/>
        <v>M</v>
      </c>
      <c r="FJ79" s="65" t="str">
        <f t="shared" si="21"/>
        <v>06. KOK</v>
      </c>
      <c r="FK79" s="65">
        <f t="shared" si="25"/>
        <v>0.75</v>
      </c>
      <c r="FL79" s="79">
        <f t="shared" si="18"/>
        <v>37.75</v>
      </c>
      <c r="FM79" t="str">
        <f t="shared" si="17"/>
        <v>...</v>
      </c>
      <c r="FN79" t="str">
        <f t="shared" si="23"/>
        <v>...</v>
      </c>
      <c r="FO79" t="str">
        <f t="shared" si="22"/>
        <v>06. KOK</v>
      </c>
    </row>
    <row r="80" spans="1:171" ht="13.8" hidden="1" x14ac:dyDescent="0.25">
      <c r="A80" t="s">
        <v>1152</v>
      </c>
      <c r="B80" s="201" t="s">
        <v>165</v>
      </c>
      <c r="C80" s="80" t="str">
        <f>IF($B80:$B80&gt;0,VLOOKUP($B80,'[1]PorEquipeHC 20aa_ddmmaaaa'!$EC$5:'[1]PorEquipeHC 20aa_ddmmaaaa'!$GS$1003,1,FALSE))</f>
        <v>878</v>
      </c>
      <c r="D80" s="209" t="str">
        <f>IF($B80:$B80&gt;0,VLOOKUP($B80,'[1]PorEquipeHC 20aa_ddmmaaaa'!$EC$5:'[1]PorEquipeHC 20aa_ddmmaaaa'!$GS$1003,2,FALSE))</f>
        <v>TANIGUTI</v>
      </c>
      <c r="E80" s="209" t="str">
        <f>IF($B80:$B80&gt;0,VLOOKUP($B80,'[1]PorEquipeHC 20aa_ddmmaaaa'!$EC$5:'[1]PorEquipeHC 20aa_ddmmaaaa'!$GS$1003,3,FALSE))</f>
        <v>PAULO HIDEAKI</v>
      </c>
      <c r="F80" s="66" t="str">
        <f>IF($B80:$B80&gt;0,VLOOKUP($B80,'[1]PorEquipeHC 20aa_ddmmaaaa'!$EC$5:'[1]PorEquipeHC 20aa_ddmmaaaa'!$GS$1003,4,FALSE))</f>
        <v>M</v>
      </c>
      <c r="G80" s="65" t="str">
        <f>IF($B80:$B80&gt;0,VLOOKUP($B80,'[1]PorEquipeHC 20aa_ddmmaaaa'!$EC$5:'[1]PorEquipeHC 20aa_ddmmaaaa'!$GS$1003,5,FALSE))</f>
        <v>16. SUM</v>
      </c>
      <c r="H80" s="210">
        <f>IF($B80:$B80&gt;0,VLOOKUP($B80,'[1]PorEquipeHC 20aa_ddmmaaaa'!$EC$5:'[1]PorEquipeHC 20aa_ddmmaaaa'!$GS$1003,6,FALSE))</f>
        <v>19749</v>
      </c>
      <c r="I80" s="80">
        <f>IF($B80:$B80&gt;0,VLOOKUP($B80,'[1]PorEquipeHC 20aa_ddmmaaaa'!$EC$5:'[1]PorEquipeHC 20aa_ddmmaaaa'!$GS$1003,7,FALSE))</f>
        <v>1</v>
      </c>
      <c r="J80" s="209" t="str">
        <f>IF($B80:$B80&gt;0,VLOOKUP($B80,'[1]PorEquipeHC 20aa_ddmmaaaa'!$EC$5:'[1]PorEquipeHC 20aa_ddmmaaaa'!$GS$1003,8,FALSE))</f>
        <v>EX</v>
      </c>
      <c r="K80" s="209" t="str">
        <f>IF($B80:$B80&gt;0,VLOOKUP($B80,'[1]PorEquipeHC 20aa_ddmmaaaa'!$EC$5:'[1]PorEquipeHC 20aa_ddmmaaaa'!$GS$1003,9,FALSE))</f>
        <v>NSR</v>
      </c>
      <c r="L80" s="80">
        <f>IF($B80:$B80&gt;0,VLOOKUP($B80,'[1]PorEquipeHC 20aa_ddmmaaaa'!$EC$5:'[1]PorEquipeHC 20aa_ddmmaaaa'!$GS$1003,45,FALSE))</f>
        <v>7</v>
      </c>
      <c r="M80" s="65" t="str">
        <f>IF($B80:$B80&gt;0,VLOOKUP($B80,'[1]PorEquipeHC 20aa_ddmmaaaa'!$EC$5:'[1]PorEquipeHC 20aa_ddmmaaaa'!$GS$1003,46,FALSE))</f>
        <v>X</v>
      </c>
      <c r="N80" s="80">
        <f>IF($B80:$B80&gt;0,VLOOKUP($B80,'[1]PorEquipeHC 20aa_ddmmaaaa'!$EC$5:'[1]PorEquipeHC 20aa_ddmmaaaa'!$GS$1003,64,FALSE))</f>
        <v>605</v>
      </c>
      <c r="O80" s="211">
        <f>IF($B80:$B80&gt;0,VLOOKUP($B80,'[1]PorEquipeHC 20aa_ddmmaaaa'!$EC$5:'[1]PorEquipeHC 20aa_ddmmaaaa'!$GS$1003,10,FALSE))</f>
        <v>94</v>
      </c>
      <c r="P80" s="211">
        <f>IF($B80:$B80&gt;0,VLOOKUP($B80,'[1]PorEquipeHC 20aa_ddmmaaaa'!$EC$5:'[1]PorEquipeHC 20aa_ddmmaaaa'!$GS$1003,11,FALSE))</f>
        <v>112</v>
      </c>
      <c r="Q80" s="211">
        <f>IF($B80:$B80&gt;0,VLOOKUP($B80,'[1]PorEquipeHC 20aa_ddmmaaaa'!$EC$5:'[1]PorEquipeHC 20aa_ddmmaaaa'!$GS$1003,12,FALSE))</f>
        <v>102</v>
      </c>
      <c r="R80" s="211">
        <f>IF($B80:$B80&gt;0,VLOOKUP($B80,'[1]PorEquipeHC 20aa_ddmmaaaa'!$EC$5:'[1]PorEquipeHC 20aa_ddmmaaaa'!$GS$1003,13,FALSE))</f>
        <v>96</v>
      </c>
      <c r="S80" s="211">
        <f>IF($B80:$B80&gt;0,VLOOKUP($B80,'[1]PorEquipeHC 20aa_ddmmaaaa'!$EC$5:'[1]PorEquipeHC 20aa_ddmmaaaa'!$GS$1003,14,FALSE))</f>
        <v>109</v>
      </c>
      <c r="T80" s="211">
        <f>IF($B80:$B80&gt;0,VLOOKUP($B80,'[1]PorEquipeHC 20aa_ddmmaaaa'!$EC$5:'[1]PorEquipeHC 20aa_ddmmaaaa'!$GS$1003,15,FALSE))</f>
        <v>102</v>
      </c>
      <c r="U80" s="211">
        <f>IF($B80:$B80&gt;0,VLOOKUP($B80,'[1]PorEquipeHC 20aa_ddmmaaaa'!$EC$5:'[1]PorEquipeHC 20aa_ddmmaaaa'!$GS$1003,16,FALSE))</f>
        <v>102</v>
      </c>
      <c r="V80" s="211" t="b">
        <f>IF($B80:$B80&gt;0,VLOOKUP($B80,'[1]PorEquipeHC 20aa_ddmmaaaa'!$EC$5:'[1]PorEquipeHC 20aa_ddmmaaaa'!$GS$1003,17,FALSE))</f>
        <v>0</v>
      </c>
      <c r="W80" s="211" t="b">
        <f>IF($B80:$B80&gt;0,VLOOKUP($B80,'[1]PorEquipeHC 20aa_ddmmaaaa'!$EC$5:'[1]PorEquipeHC 20aa_ddmmaaaa'!$GS$1003,18,FALSE))</f>
        <v>0</v>
      </c>
      <c r="X80" s="211" t="b">
        <f>IF($B80:$B80&gt;0,VLOOKUP($B80,'[1]PorEquipeHC 20aa_ddmmaaaa'!$EC$5:'[1]PorEquipeHC 20aa_ddmmaaaa'!$GS$1003,19,FALSE))</f>
        <v>0</v>
      </c>
      <c r="Y80" s="207"/>
      <c r="Z80" s="207"/>
      <c r="AA80" s="154"/>
      <c r="AB80" s="154"/>
      <c r="AC80" s="65" t="str">
        <f>C80</f>
        <v>878</v>
      </c>
      <c r="AD80" s="65" t="str">
        <f>D80</f>
        <v>TANIGUTI</v>
      </c>
      <c r="AE80" s="65" t="str">
        <f>E80</f>
        <v>PAULO HIDEAKI</v>
      </c>
      <c r="AF80" s="65" t="str">
        <f>F80</f>
        <v>M</v>
      </c>
      <c r="AG80" s="65" t="str">
        <f>G80</f>
        <v>16. SUM</v>
      </c>
      <c r="AH80" s="208">
        <f>H80</f>
        <v>19749</v>
      </c>
      <c r="AI80">
        <f>I80</f>
        <v>1</v>
      </c>
      <c r="AJ80" t="str">
        <f>J80</f>
        <v>EX</v>
      </c>
      <c r="AK80" s="209" t="str">
        <f>K80</f>
        <v>NSR</v>
      </c>
      <c r="AL80" s="65">
        <f>L80</f>
        <v>7</v>
      </c>
      <c r="AM80" s="66" t="str">
        <f>M80</f>
        <v>X</v>
      </c>
      <c r="AN80" s="65">
        <f>N80</f>
        <v>605</v>
      </c>
      <c r="AO80" s="65">
        <f>O80</f>
        <v>94</v>
      </c>
      <c r="AP80" s="67">
        <f>IF(AO80=" "," ",(AO80-2*$AI80))</f>
        <v>92</v>
      </c>
      <c r="AQ80" s="68">
        <v>0.5</v>
      </c>
      <c r="AR80" s="69" t="s">
        <v>113</v>
      </c>
      <c r="AS80" s="72">
        <f>P80</f>
        <v>112</v>
      </c>
      <c r="AT80" s="67">
        <f>IF(AS80=" "," ",(AS80-2*$AI80))</f>
        <v>110</v>
      </c>
      <c r="AU80" s="65"/>
      <c r="AV80" s="67"/>
      <c r="AW80" s="72">
        <f>Q80</f>
        <v>102</v>
      </c>
      <c r="AX80" s="67">
        <f>IF(AW80=" "," ",(AW80-2*$AI80))</f>
        <v>100</v>
      </c>
      <c r="AY80" s="67"/>
      <c r="AZ80" s="65"/>
      <c r="BA80" s="67">
        <f>R80</f>
        <v>96</v>
      </c>
      <c r="BB80" s="67">
        <f>IF(BA80=" "," ",(BA80-2*$AI80))</f>
        <v>94</v>
      </c>
      <c r="BC80" s="67"/>
      <c r="BD80" s="67"/>
      <c r="BE80" s="71">
        <f>S80</f>
        <v>109</v>
      </c>
      <c r="BF80" s="67">
        <f>IF(BE80=" "," ",(BE80-2*$AI80))</f>
        <v>107</v>
      </c>
      <c r="BG80" s="67"/>
      <c r="BH80" s="67"/>
      <c r="BI80" s="72">
        <f>T80</f>
        <v>102</v>
      </c>
      <c r="BJ80" s="67">
        <f>IF(BI80=" "," ",(BI80-2*$AI80))</f>
        <v>100</v>
      </c>
      <c r="BK80" s="67"/>
      <c r="BL80" s="67"/>
      <c r="BM80" s="72">
        <f>U80</f>
        <v>102</v>
      </c>
      <c r="BN80" s="67">
        <f>IF(BM80=" "," ",(BM80-2*$AI80))</f>
        <v>100</v>
      </c>
      <c r="BO80" s="67"/>
      <c r="BP80" s="67"/>
      <c r="BQ80" s="67" t="b">
        <f>V80</f>
        <v>0</v>
      </c>
      <c r="BR80" s="67">
        <f>IF(BQ80=" "," ",(BQ80-2*$AI80))</f>
        <v>-2</v>
      </c>
      <c r="BS80" s="67"/>
      <c r="BT80" s="67"/>
      <c r="BU80" s="67" t="b">
        <f>W80</f>
        <v>0</v>
      </c>
      <c r="BV80" s="67">
        <f>IF(BU80=" "," ",(BU80-2*$AI80))</f>
        <v>-2</v>
      </c>
      <c r="BW80" s="67"/>
      <c r="BX80" s="67"/>
      <c r="BY80" s="67" t="b">
        <f>X80</f>
        <v>0</v>
      </c>
      <c r="BZ80" s="67">
        <f>IF(BY80=" "," ",(BY80-2*$AI80))</f>
        <v>-2</v>
      </c>
      <c r="CA80" s="67"/>
      <c r="CB80" s="67"/>
      <c r="CC80" s="209" t="str">
        <f>IF(AK80="Senior",AK80,"...")</f>
        <v>...</v>
      </c>
      <c r="CD80" s="65">
        <f>L80</f>
        <v>7</v>
      </c>
      <c r="CE80" s="66" t="str">
        <f>M80</f>
        <v>X</v>
      </c>
      <c r="CF80" s="73">
        <f>AQ80*AO$4+AU80*AS$4+AY80*AW$4+BC80*BA$4+BG80*BE$4+BK80*BI$4+BO80*BM$4+BS80*BQ$4+BW80*BU$4+CA80*BY$4</f>
        <v>0.5</v>
      </c>
      <c r="CG80" s="156"/>
      <c r="CH80" s="1"/>
      <c r="DA80" s="19"/>
      <c r="DB80" s="19"/>
      <c r="DC80" s="67" t="s">
        <v>329</v>
      </c>
      <c r="DD80" s="67" t="s">
        <v>330</v>
      </c>
      <c r="DE80" s="67" t="s">
        <v>331</v>
      </c>
      <c r="DF80" s="67" t="s">
        <v>65</v>
      </c>
      <c r="DG80" s="67" t="s">
        <v>317</v>
      </c>
      <c r="DH80" s="75">
        <v>17774</v>
      </c>
      <c r="DI80" s="67">
        <v>1</v>
      </c>
      <c r="DJ80" s="67" t="s">
        <v>111</v>
      </c>
      <c r="DK80" s="76" t="s">
        <v>102</v>
      </c>
      <c r="DL80" s="67">
        <v>5</v>
      </c>
      <c r="DM80" s="77" t="s">
        <v>70</v>
      </c>
      <c r="DN80" s="67" t="e">
        <v>#NUM!</v>
      </c>
      <c r="DO80" s="67">
        <v>104</v>
      </c>
      <c r="DP80" s="67">
        <v>102</v>
      </c>
      <c r="DQ80" s="68"/>
      <c r="DR80" s="67"/>
      <c r="DS80" s="72">
        <v>108</v>
      </c>
      <c r="DT80" s="67">
        <v>106</v>
      </c>
      <c r="DU80" s="68"/>
      <c r="DV80" s="67"/>
      <c r="DW80" s="72">
        <v>111</v>
      </c>
      <c r="DX80" s="67">
        <v>109</v>
      </c>
      <c r="DY80" s="67"/>
      <c r="DZ80" s="67"/>
      <c r="EA80" s="67">
        <v>106</v>
      </c>
      <c r="EB80" s="67">
        <v>104</v>
      </c>
      <c r="EC80" s="67"/>
      <c r="ED80" s="67"/>
      <c r="EE80" s="71" t="s">
        <v>79</v>
      </c>
      <c r="EF80" s="67" t="s">
        <v>79</v>
      </c>
      <c r="EG80" s="67"/>
      <c r="EH80" s="67"/>
      <c r="EI80" s="72">
        <v>121</v>
      </c>
      <c r="EJ80" s="67">
        <v>119</v>
      </c>
      <c r="EK80" s="68"/>
      <c r="EL80" s="69"/>
      <c r="EM80" s="72" t="s">
        <v>79</v>
      </c>
      <c r="EN80" s="67" t="s">
        <v>79</v>
      </c>
      <c r="EO80" s="68"/>
      <c r="EP80" s="69"/>
      <c r="EQ80" s="67" t="b">
        <v>0</v>
      </c>
      <c r="ER80" s="67">
        <v>-2</v>
      </c>
      <c r="ES80" s="67"/>
      <c r="ET80" s="67"/>
      <c r="EU80" s="67" t="b">
        <v>0</v>
      </c>
      <c r="EV80" s="67">
        <v>-2</v>
      </c>
      <c r="EW80" s="67"/>
      <c r="EX80" s="67"/>
      <c r="EY80" s="67" t="b">
        <v>0</v>
      </c>
      <c r="EZ80" s="67">
        <v>-2</v>
      </c>
      <c r="FA80" s="67"/>
      <c r="FB80" s="67"/>
      <c r="FC80" s="76" t="s">
        <v>73</v>
      </c>
      <c r="FD80" s="67">
        <v>5</v>
      </c>
      <c r="FE80" s="77" t="s">
        <v>70</v>
      </c>
      <c r="FF80" s="68">
        <v>0</v>
      </c>
      <c r="FG80" s="83"/>
      <c r="FH80" s="65" t="str">
        <f t="shared" si="24"/>
        <v>SR</v>
      </c>
      <c r="FI80" s="65" t="str">
        <f>DF80</f>
        <v>M</v>
      </c>
      <c r="FJ80" s="65" t="str">
        <f t="shared" ref="FJ80:FJ143" si="26">DG80</f>
        <v>06. KOK</v>
      </c>
      <c r="FK80" s="65">
        <f t="shared" si="25"/>
        <v>0</v>
      </c>
      <c r="FL80" s="79">
        <f t="shared" si="18"/>
        <v>37.75</v>
      </c>
      <c r="FM80" t="str">
        <f t="shared" si="17"/>
        <v>...</v>
      </c>
      <c r="FN80" t="str">
        <f t="shared" si="23"/>
        <v>...</v>
      </c>
      <c r="FO80" t="str">
        <f t="shared" si="22"/>
        <v>06. KOK</v>
      </c>
    </row>
    <row r="81" spans="1:171" ht="13.8" hidden="1" x14ac:dyDescent="0.25">
      <c r="A81" t="s">
        <v>1152</v>
      </c>
      <c r="B81" s="201" t="s">
        <v>530</v>
      </c>
      <c r="C81" s="80" t="str">
        <f>IF($B81:$B81&gt;0,VLOOKUP($B81,'[1]PorEquipeHC 20aa_ddmmaaaa'!$EC$5:'[1]PorEquipeHC 20aa_ddmmaaaa'!$GS$1003,1,FALSE))</f>
        <v>624</v>
      </c>
      <c r="D81" s="209" t="str">
        <f>IF($B81:$B81&gt;0,VLOOKUP($B81,'[1]PorEquipeHC 20aa_ddmmaaaa'!$EC$5:'[1]PorEquipeHC 20aa_ddmmaaaa'!$GS$1003,2,FALSE))</f>
        <v>YOKOYAMA</v>
      </c>
      <c r="E81" s="209" t="str">
        <f>IF($B81:$B81&gt;0,VLOOKUP($B81,'[1]PorEquipeHC 20aa_ddmmaaaa'!$EC$5:'[1]PorEquipeHC 20aa_ddmmaaaa'!$GS$1003,3,FALSE))</f>
        <v>HIROSHI</v>
      </c>
      <c r="F81" s="66" t="str">
        <f>IF($B81:$B81&gt;0,VLOOKUP($B81,'[1]PorEquipeHC 20aa_ddmmaaaa'!$EC$5:'[1]PorEquipeHC 20aa_ddmmaaaa'!$GS$1003,4,FALSE))</f>
        <v>M</v>
      </c>
      <c r="G81" s="65" t="str">
        <f>IF($B81:$B81&gt;0,VLOOKUP($B81,'[1]PorEquipeHC 20aa_ddmmaaaa'!$EC$5:'[1]PorEquipeHC 20aa_ddmmaaaa'!$GS$1003,5,FALSE))</f>
        <v>07. GSP</v>
      </c>
      <c r="H81" s="210">
        <f>IF($B81:$B81&gt;0,VLOOKUP($B81,'[1]PorEquipeHC 20aa_ddmmaaaa'!$EC$5:'[1]PorEquipeHC 20aa_ddmmaaaa'!$GS$1003,6,FALSE))</f>
        <v>19283</v>
      </c>
      <c r="I81" s="80">
        <f>IF($B81:$B81&gt;0,VLOOKUP($B81,'[1]PorEquipeHC 20aa_ddmmaaaa'!$EC$5:'[1]PorEquipeHC 20aa_ddmmaaaa'!$GS$1003,7,FALSE))</f>
        <v>5</v>
      </c>
      <c r="J81" s="209" t="str">
        <f>IF($B81:$B81&gt;0,VLOOKUP($B81,'[1]PorEquipeHC 20aa_ddmmaaaa'!$EC$5:'[1]PorEquipeHC 20aa_ddmmaaaa'!$GS$1003,8,FALSE))</f>
        <v>A</v>
      </c>
      <c r="K81" s="209" t="str">
        <f>IF($B81:$B81&gt;0,VLOOKUP($B81,'[1]PorEquipeHC 20aa_ddmmaaaa'!$EC$5:'[1]PorEquipeHC 20aa_ddmmaaaa'!$GS$1003,9,FALSE))</f>
        <v>NSR</v>
      </c>
      <c r="L81" s="80">
        <f>IF($B81:$B81&gt;0,VLOOKUP($B81,'[1]PorEquipeHC 20aa_ddmmaaaa'!$EC$5:'[1]PorEquipeHC 20aa_ddmmaaaa'!$GS$1003,45,FALSE))</f>
        <v>6</v>
      </c>
      <c r="M81" s="65" t="str">
        <f>IF($B81:$B81&gt;0,VLOOKUP($B81,'[1]PorEquipeHC 20aa_ddmmaaaa'!$EC$5:'[1]PorEquipeHC 20aa_ddmmaaaa'!$GS$1003,46,FALSE))</f>
        <v>X</v>
      </c>
      <c r="N81" s="80">
        <f>IF($B81:$B81&gt;0,VLOOKUP($B81,'[1]PorEquipeHC 20aa_ddmmaaaa'!$EC$5:'[1]PorEquipeHC 20aa_ddmmaaaa'!$GS$1003,64,FALSE))</f>
        <v>695</v>
      </c>
      <c r="O81" s="211">
        <f>IF($B81:$B81&gt;0,VLOOKUP($B81,'[1]PorEquipeHC 20aa_ddmmaaaa'!$EC$5:'[1]PorEquipeHC 20aa_ddmmaaaa'!$GS$1003,10,FALSE))</f>
        <v>110</v>
      </c>
      <c r="P81" s="211">
        <f>IF($B81:$B81&gt;0,VLOOKUP($B81,'[1]PorEquipeHC 20aa_ddmmaaaa'!$EC$5:'[1]PorEquipeHC 20aa_ddmmaaaa'!$GS$1003,11,FALSE))</f>
        <v>117</v>
      </c>
      <c r="Q81" s="211">
        <f>IF($B81:$B81&gt;0,VLOOKUP($B81,'[1]PorEquipeHC 20aa_ddmmaaaa'!$EC$5:'[1]PorEquipeHC 20aa_ddmmaaaa'!$GS$1003,12,FALSE))</f>
        <v>111</v>
      </c>
      <c r="R81" s="211" t="str">
        <f>IF($B81:$B81&gt;0,VLOOKUP($B81,'[1]PorEquipeHC 20aa_ddmmaaaa'!$EC$5:'[1]PorEquipeHC 20aa_ddmmaaaa'!$GS$1003,13,FALSE))</f>
        <v xml:space="preserve"> </v>
      </c>
      <c r="S81" s="211">
        <f>IF($B81:$B81&gt;0,VLOOKUP($B81,'[1]PorEquipeHC 20aa_ddmmaaaa'!$EC$5:'[1]PorEquipeHC 20aa_ddmmaaaa'!$GS$1003,14,FALSE))</f>
        <v>119</v>
      </c>
      <c r="T81" s="211">
        <f>IF($B81:$B81&gt;0,VLOOKUP($B81,'[1]PorEquipeHC 20aa_ddmmaaaa'!$EC$5:'[1]PorEquipeHC 20aa_ddmmaaaa'!$GS$1003,15,FALSE))</f>
        <v>128</v>
      </c>
      <c r="U81" s="211">
        <f>IF($B81:$B81&gt;0,VLOOKUP($B81,'[1]PorEquipeHC 20aa_ddmmaaaa'!$EC$5:'[1]PorEquipeHC 20aa_ddmmaaaa'!$GS$1003,16,FALSE))</f>
        <v>110</v>
      </c>
      <c r="V81" s="211" t="b">
        <f>IF($B81:$B81&gt;0,VLOOKUP($B81,'[1]PorEquipeHC 20aa_ddmmaaaa'!$EC$5:'[1]PorEquipeHC 20aa_ddmmaaaa'!$GS$1003,17,FALSE))</f>
        <v>0</v>
      </c>
      <c r="W81" s="211" t="b">
        <f>IF($B81:$B81&gt;0,VLOOKUP($B81,'[1]PorEquipeHC 20aa_ddmmaaaa'!$EC$5:'[1]PorEquipeHC 20aa_ddmmaaaa'!$GS$1003,18,FALSE))</f>
        <v>0</v>
      </c>
      <c r="X81" s="211" t="b">
        <f>IF($B81:$B81&gt;0,VLOOKUP($B81,'[1]PorEquipeHC 20aa_ddmmaaaa'!$EC$5:'[1]PorEquipeHC 20aa_ddmmaaaa'!$GS$1003,19,FALSE))</f>
        <v>0</v>
      </c>
      <c r="Y81" s="207"/>
      <c r="Z81" s="207"/>
      <c r="AA81" s="154"/>
      <c r="AB81" s="154"/>
      <c r="AC81" s="65" t="str">
        <f>C81</f>
        <v>624</v>
      </c>
      <c r="AD81" s="65" t="str">
        <f>D81</f>
        <v>YOKOYAMA</v>
      </c>
      <c r="AE81" s="65" t="str">
        <f>E81</f>
        <v>HIROSHI</v>
      </c>
      <c r="AF81" s="65" t="str">
        <f>F81</f>
        <v>M</v>
      </c>
      <c r="AG81" s="65" t="str">
        <f>G81</f>
        <v>07. GSP</v>
      </c>
      <c r="AH81" s="208">
        <f>H81</f>
        <v>19283</v>
      </c>
      <c r="AI81">
        <f>I81</f>
        <v>5</v>
      </c>
      <c r="AJ81" t="str">
        <f>J81</f>
        <v>A</v>
      </c>
      <c r="AK81" s="209" t="str">
        <f>K81</f>
        <v>NSR</v>
      </c>
      <c r="AL81" s="65">
        <f>L81</f>
        <v>6</v>
      </c>
      <c r="AM81" s="66" t="str">
        <f>M81</f>
        <v>X</v>
      </c>
      <c r="AN81" s="65">
        <f>N81</f>
        <v>695</v>
      </c>
      <c r="AO81" s="65">
        <f>O81</f>
        <v>110</v>
      </c>
      <c r="AP81" s="67">
        <f>IF(AO81=" "," ",(AO81-2*$AI81))</f>
        <v>100</v>
      </c>
      <c r="AQ81" s="68"/>
      <c r="AR81" s="69"/>
      <c r="AS81" s="72">
        <f>P81</f>
        <v>117</v>
      </c>
      <c r="AT81" s="67">
        <f>IF(AS81=" "," ",(AS81-2*$AI81))</f>
        <v>107</v>
      </c>
      <c r="AU81" s="65"/>
      <c r="AV81" s="67"/>
      <c r="AW81" s="72">
        <f>Q81</f>
        <v>111</v>
      </c>
      <c r="AX81" s="67">
        <f>IF(AW81=" "," ",(AW81-2*$AI81))</f>
        <v>101</v>
      </c>
      <c r="AY81" s="67"/>
      <c r="AZ81" s="65"/>
      <c r="BA81" s="67" t="str">
        <f>R81</f>
        <v xml:space="preserve"> </v>
      </c>
      <c r="BB81" s="67" t="str">
        <f>IF(BA81=" "," ",(BA81-2*$AI81))</f>
        <v xml:space="preserve"> </v>
      </c>
      <c r="BC81" s="67"/>
      <c r="BD81" s="67"/>
      <c r="BE81" s="71">
        <f>S81</f>
        <v>119</v>
      </c>
      <c r="BF81" s="67">
        <f>IF(BE81=" "," ",(BE81-2*$AI81))</f>
        <v>109</v>
      </c>
      <c r="BG81" s="67"/>
      <c r="BH81" s="67"/>
      <c r="BI81" s="72">
        <f>T81</f>
        <v>128</v>
      </c>
      <c r="BJ81" s="67">
        <f>IF(BI81=" "," ",(BI81-2*$AI81))</f>
        <v>118</v>
      </c>
      <c r="BK81" s="67"/>
      <c r="BL81" s="67"/>
      <c r="BM81" s="72">
        <f>U81</f>
        <v>110</v>
      </c>
      <c r="BN81" s="67">
        <f>IF(BM81=" "," ",(BM81-2*$AI81))</f>
        <v>100</v>
      </c>
      <c r="BO81" s="67"/>
      <c r="BP81" s="67"/>
      <c r="BQ81" s="67" t="b">
        <f>V81</f>
        <v>0</v>
      </c>
      <c r="BR81" s="67">
        <f>IF(BQ81=" "," ",(BQ81-2*$AI81))</f>
        <v>-10</v>
      </c>
      <c r="BS81" s="67"/>
      <c r="BT81" s="67"/>
      <c r="BU81" s="67" t="b">
        <f>W81</f>
        <v>0</v>
      </c>
      <c r="BV81" s="67">
        <f>IF(BU81=" "," ",(BU81-2*$AI81))</f>
        <v>-10</v>
      </c>
      <c r="BW81" s="67"/>
      <c r="BX81" s="67"/>
      <c r="BY81" s="67" t="b">
        <f>X81</f>
        <v>0</v>
      </c>
      <c r="BZ81" s="67">
        <f>IF(BY81=" "," ",(BY81-2*$AI81))</f>
        <v>-10</v>
      </c>
      <c r="CA81" s="67"/>
      <c r="CB81" s="67"/>
      <c r="CC81" s="209" t="str">
        <f>IF(AK81="Senior",AK81,"...")</f>
        <v>...</v>
      </c>
      <c r="CD81" s="65">
        <f>L81</f>
        <v>6</v>
      </c>
      <c r="CE81" s="66" t="str">
        <f>M81</f>
        <v>X</v>
      </c>
      <c r="CF81" s="73">
        <f>AQ81*AO$4+AU81*AS$4+AY81*AW$4+BC81*BA$4+BG81*BE$4+BK81*BI$4+BO81*BM$4+BS81*BQ$4+BW81*BU$4+CA81*BY$4</f>
        <v>0</v>
      </c>
      <c r="CG81" s="156"/>
      <c r="CH81" s="1"/>
      <c r="DA81" s="19"/>
      <c r="DB81" s="19"/>
      <c r="DC81" s="67" t="s">
        <v>336</v>
      </c>
      <c r="DD81" s="67" t="s">
        <v>337</v>
      </c>
      <c r="DE81" s="67" t="s">
        <v>338</v>
      </c>
      <c r="DF81" s="67" t="s">
        <v>65</v>
      </c>
      <c r="DG81" s="67" t="s">
        <v>317</v>
      </c>
      <c r="DH81" s="75">
        <v>17997</v>
      </c>
      <c r="DI81" s="67">
        <v>3</v>
      </c>
      <c r="DJ81" s="67" t="s">
        <v>111</v>
      </c>
      <c r="DK81" s="76" t="s">
        <v>102</v>
      </c>
      <c r="DL81" s="67">
        <v>1</v>
      </c>
      <c r="DM81" s="77" t="s">
        <v>70</v>
      </c>
      <c r="DN81" s="67" t="e">
        <v>#NUM!</v>
      </c>
      <c r="DO81" s="67" t="s">
        <v>79</v>
      </c>
      <c r="DP81" s="67" t="s">
        <v>79</v>
      </c>
      <c r="DQ81" s="68"/>
      <c r="DR81" s="67"/>
      <c r="DS81" s="72" t="s">
        <v>79</v>
      </c>
      <c r="DT81" s="67" t="s">
        <v>79</v>
      </c>
      <c r="DU81" s="68"/>
      <c r="DV81" s="67"/>
      <c r="DW81" s="72" t="s">
        <v>79</v>
      </c>
      <c r="DX81" s="67" t="s">
        <v>79</v>
      </c>
      <c r="DY81" s="67"/>
      <c r="DZ81" s="67"/>
      <c r="EA81" s="67">
        <v>109</v>
      </c>
      <c r="EB81" s="67">
        <v>103</v>
      </c>
      <c r="EC81" s="67"/>
      <c r="ED81" s="67"/>
      <c r="EE81" s="71" t="s">
        <v>79</v>
      </c>
      <c r="EF81" s="67" t="s">
        <v>79</v>
      </c>
      <c r="EG81" s="67"/>
      <c r="EH81" s="67"/>
      <c r="EI81" s="72" t="s">
        <v>79</v>
      </c>
      <c r="EJ81" s="67" t="s">
        <v>79</v>
      </c>
      <c r="EK81" s="68"/>
      <c r="EL81" s="69"/>
      <c r="EM81" s="72" t="s">
        <v>79</v>
      </c>
      <c r="EN81" s="67" t="s">
        <v>79</v>
      </c>
      <c r="EO81" s="67"/>
      <c r="EP81" s="67"/>
      <c r="EQ81" s="67" t="b">
        <v>0</v>
      </c>
      <c r="ER81" s="67">
        <v>-6</v>
      </c>
      <c r="ES81" s="67"/>
      <c r="ET81" s="67"/>
      <c r="EU81" s="67" t="b">
        <v>0</v>
      </c>
      <c r="EV81" s="67">
        <v>-6</v>
      </c>
      <c r="EW81" s="67"/>
      <c r="EX81" s="67"/>
      <c r="EY81" s="67" t="b">
        <v>0</v>
      </c>
      <c r="EZ81" s="67">
        <v>-6</v>
      </c>
      <c r="FA81" s="67"/>
      <c r="FB81" s="67"/>
      <c r="FC81" s="76" t="s">
        <v>73</v>
      </c>
      <c r="FD81" s="67">
        <v>1</v>
      </c>
      <c r="FE81" s="77" t="s">
        <v>70</v>
      </c>
      <c r="FF81" s="68">
        <v>0</v>
      </c>
      <c r="FG81" s="83"/>
      <c r="FH81" s="65" t="str">
        <f t="shared" si="24"/>
        <v>SR</v>
      </c>
      <c r="FI81" s="65" t="str">
        <f t="shared" ref="FI81:FI88" si="27">DF81</f>
        <v>M</v>
      </c>
      <c r="FJ81" s="65" t="str">
        <f t="shared" si="26"/>
        <v>06. KOK</v>
      </c>
      <c r="FK81" s="65">
        <f t="shared" si="25"/>
        <v>0</v>
      </c>
      <c r="FL81" s="79">
        <f t="shared" si="18"/>
        <v>37.75</v>
      </c>
      <c r="FM81" t="str">
        <f t="shared" si="17"/>
        <v>...</v>
      </c>
      <c r="FN81" t="str">
        <f t="shared" si="23"/>
        <v>...</v>
      </c>
      <c r="FO81" t="str">
        <f t="shared" si="22"/>
        <v>06. KOK</v>
      </c>
    </row>
    <row r="82" spans="1:171" ht="13.8" hidden="1" x14ac:dyDescent="0.25">
      <c r="A82" t="s">
        <v>1152</v>
      </c>
      <c r="B82" s="201" t="s">
        <v>134</v>
      </c>
      <c r="C82" s="80" t="str">
        <f>IF($B82:$B82&gt;0,VLOOKUP($B82,'[1]PorEquipeHC 20aa_ddmmaaaa'!$EC$5:'[1]PorEquipeHC 20aa_ddmmaaaa'!$GS$1003,1,FALSE))</f>
        <v>178</v>
      </c>
      <c r="D82" s="209" t="str">
        <f>IF($B82:$B82&gt;0,VLOOKUP($B82,'[1]PorEquipeHC 20aa_ddmmaaaa'!$EC$5:'[1]PorEquipeHC 20aa_ddmmaaaa'!$GS$1003,2,FALSE))</f>
        <v>KAWAKAMI</v>
      </c>
      <c r="E82" s="209" t="str">
        <f>IF($B82:$B82&gt;0,VLOOKUP($B82,'[1]PorEquipeHC 20aa_ddmmaaaa'!$EC$5:'[1]PorEquipeHC 20aa_ddmmaaaa'!$GS$1003,3,FALSE))</f>
        <v>TETSUSHI</v>
      </c>
      <c r="F82" s="66" t="str">
        <f>IF($B82:$B82&gt;0,VLOOKUP($B82,'[1]PorEquipeHC 20aa_ddmmaaaa'!$EC$5:'[1]PorEquipeHC 20aa_ddmmaaaa'!$GS$1003,4,FALSE))</f>
        <v>M</v>
      </c>
      <c r="G82" s="65" t="str">
        <f>IF($B82:$B82&gt;0,VLOOKUP($B82,'[1]PorEquipeHC 20aa_ddmmaaaa'!$EC$5:'[1]PorEquipeHC 20aa_ddmmaaaa'!$GS$1003,5,FALSE))</f>
        <v>01. PIE</v>
      </c>
      <c r="H82" s="210">
        <f>IF($B82:$B82&gt;0,VLOOKUP($B82,'[1]PorEquipeHC 20aa_ddmmaaaa'!$EC$5:'[1]PorEquipeHC 20aa_ddmmaaaa'!$GS$1003,6,FALSE))</f>
        <v>14323</v>
      </c>
      <c r="I82" s="80">
        <f>IF($B82:$B82&gt;0,VLOOKUP($B82,'[1]PorEquipeHC 20aa_ddmmaaaa'!$EC$5:'[1]PorEquipeHC 20aa_ddmmaaaa'!$GS$1003,7,FALSE))</f>
        <v>6</v>
      </c>
      <c r="J82" s="209" t="str">
        <f>IF($B82:$B82&gt;0,VLOOKUP($B82,'[1]PorEquipeHC 20aa_ddmmaaaa'!$EC$5:'[1]PorEquipeHC 20aa_ddmmaaaa'!$GS$1003,8,FALSE))</f>
        <v>A</v>
      </c>
      <c r="K82" s="209" t="str">
        <f>IF($B82:$B82&gt;0,VLOOKUP($B82,'[1]PorEquipeHC 20aa_ddmmaaaa'!$EC$5:'[1]PorEquipeHC 20aa_ddmmaaaa'!$GS$1003,9,FALSE))</f>
        <v>MR</v>
      </c>
      <c r="L82" s="80">
        <f>IF($B82:$B82&gt;0,VLOOKUP($B82,'[1]PorEquipeHC 20aa_ddmmaaaa'!$EC$5:'[1]PorEquipeHC 20aa_ddmmaaaa'!$GS$1003,45,FALSE))</f>
        <v>7</v>
      </c>
      <c r="M82" s="65" t="str">
        <f>IF($B82:$B82&gt;0,VLOOKUP($B82,'[1]PorEquipeHC 20aa_ddmmaaaa'!$EC$5:'[1]PorEquipeHC 20aa_ddmmaaaa'!$GS$1003,46,FALSE))</f>
        <v>X</v>
      </c>
      <c r="N82" s="80">
        <f>IF($B82:$B82&gt;0,VLOOKUP($B82,'[1]PorEquipeHC 20aa_ddmmaaaa'!$EC$5:'[1]PorEquipeHC 20aa_ddmmaaaa'!$GS$1003,64,FALSE))</f>
        <v>657</v>
      </c>
      <c r="O82" s="211">
        <f>IF($B82:$B82&gt;0,VLOOKUP($B82,'[1]PorEquipeHC 20aa_ddmmaaaa'!$EC$5:'[1]PorEquipeHC 20aa_ddmmaaaa'!$GS$1003,10,FALSE))</f>
        <v>104</v>
      </c>
      <c r="P82" s="211">
        <f>IF($B82:$B82&gt;0,VLOOKUP($B82,'[1]PorEquipeHC 20aa_ddmmaaaa'!$EC$5:'[1]PorEquipeHC 20aa_ddmmaaaa'!$GS$1003,11,FALSE))</f>
        <v>111</v>
      </c>
      <c r="Q82" s="211">
        <f>IF($B82:$B82&gt;0,VLOOKUP($B82,'[1]PorEquipeHC 20aa_ddmmaaaa'!$EC$5:'[1]PorEquipeHC 20aa_ddmmaaaa'!$GS$1003,12,FALSE))</f>
        <v>114</v>
      </c>
      <c r="R82" s="211">
        <f>IF($B82:$B82&gt;0,VLOOKUP($B82,'[1]PorEquipeHC 20aa_ddmmaaaa'!$EC$5:'[1]PorEquipeHC 20aa_ddmmaaaa'!$GS$1003,13,FALSE))</f>
        <v>104</v>
      </c>
      <c r="S82" s="211">
        <f>IF($B82:$B82&gt;0,VLOOKUP($B82,'[1]PorEquipeHC 20aa_ddmmaaaa'!$EC$5:'[1]PorEquipeHC 20aa_ddmmaaaa'!$GS$1003,14,FALSE))</f>
        <v>114</v>
      </c>
      <c r="T82" s="211">
        <f>IF($B82:$B82&gt;0,VLOOKUP($B82,'[1]PorEquipeHC 20aa_ddmmaaaa'!$EC$5:'[1]PorEquipeHC 20aa_ddmmaaaa'!$GS$1003,15,FALSE))</f>
        <v>112</v>
      </c>
      <c r="U82" s="211">
        <f>IF($B82:$B82&gt;0,VLOOKUP($B82,'[1]PorEquipeHC 20aa_ddmmaaaa'!$EC$5:'[1]PorEquipeHC 20aa_ddmmaaaa'!$GS$1003,16,FALSE))</f>
        <v>112</v>
      </c>
      <c r="V82" s="211" t="b">
        <f>IF($B82:$B82&gt;0,VLOOKUP($B82,'[1]PorEquipeHC 20aa_ddmmaaaa'!$EC$5:'[1]PorEquipeHC 20aa_ddmmaaaa'!$GS$1003,17,FALSE))</f>
        <v>0</v>
      </c>
      <c r="W82" s="211" t="b">
        <f>IF($B82:$B82&gt;0,VLOOKUP($B82,'[1]PorEquipeHC 20aa_ddmmaaaa'!$EC$5:'[1]PorEquipeHC 20aa_ddmmaaaa'!$GS$1003,18,FALSE))</f>
        <v>0</v>
      </c>
      <c r="X82" s="211" t="b">
        <f>IF($B82:$B82&gt;0,VLOOKUP($B82,'[1]PorEquipeHC 20aa_ddmmaaaa'!$EC$5:'[1]PorEquipeHC 20aa_ddmmaaaa'!$GS$1003,19,FALSE))</f>
        <v>0</v>
      </c>
      <c r="Y82" s="207"/>
      <c r="Z82" s="207"/>
      <c r="AA82" s="154"/>
      <c r="AB82" s="154"/>
      <c r="AC82" s="65" t="str">
        <f>C82</f>
        <v>178</v>
      </c>
      <c r="AD82" s="65" t="str">
        <f>D82</f>
        <v>KAWAKAMI</v>
      </c>
      <c r="AE82" s="65" t="str">
        <f>E82</f>
        <v>TETSUSHI</v>
      </c>
      <c r="AF82" s="65" t="str">
        <f>F82</f>
        <v>M</v>
      </c>
      <c r="AG82" s="65" t="str">
        <f>G82</f>
        <v>01. PIE</v>
      </c>
      <c r="AH82" s="208">
        <f>H82</f>
        <v>14323</v>
      </c>
      <c r="AI82">
        <f>I82</f>
        <v>6</v>
      </c>
      <c r="AJ82" t="str">
        <f>J82</f>
        <v>A</v>
      </c>
      <c r="AK82" s="209" t="str">
        <f>K82</f>
        <v>MR</v>
      </c>
      <c r="AL82" s="65">
        <f>L82</f>
        <v>7</v>
      </c>
      <c r="AM82" s="66" t="str">
        <f>M82</f>
        <v>X</v>
      </c>
      <c r="AN82" s="65">
        <f>N82</f>
        <v>657</v>
      </c>
      <c r="AO82" s="65">
        <f>O82</f>
        <v>104</v>
      </c>
      <c r="AP82" s="67">
        <f>IF(AO82=" "," ",(AO82-2*$AI82))</f>
        <v>92</v>
      </c>
      <c r="AQ82" s="68"/>
      <c r="AR82" s="69"/>
      <c r="AS82" s="72">
        <f>P82</f>
        <v>111</v>
      </c>
      <c r="AT82" s="67">
        <f>IF(AS82=" "," ",(AS82-2*$AI82))</f>
        <v>99</v>
      </c>
      <c r="AU82" s="65"/>
      <c r="AV82" s="67"/>
      <c r="AW82" s="72">
        <f>Q82</f>
        <v>114</v>
      </c>
      <c r="AX82" s="67">
        <f>IF(AW82=" "," ",(AW82-2*$AI82))</f>
        <v>102</v>
      </c>
      <c r="AY82" s="67"/>
      <c r="AZ82" s="65"/>
      <c r="BA82" s="67">
        <f>R82</f>
        <v>104</v>
      </c>
      <c r="BB82" s="67">
        <f>IF(BA82=" "," ",(BA82-2*$AI82))</f>
        <v>92</v>
      </c>
      <c r="BC82" s="67"/>
      <c r="BD82" s="67"/>
      <c r="BE82" s="71">
        <f>S82</f>
        <v>114</v>
      </c>
      <c r="BF82" s="67">
        <f>IF(BE82=" "," ",(BE82-2*$AI82))</f>
        <v>102</v>
      </c>
      <c r="BG82" s="67"/>
      <c r="BH82" s="67"/>
      <c r="BI82" s="72">
        <f>T82</f>
        <v>112</v>
      </c>
      <c r="BJ82" s="67">
        <f>IF(BI82=" "," ",(BI82-2*$AI82))</f>
        <v>100</v>
      </c>
      <c r="BK82" s="67"/>
      <c r="BL82" s="67"/>
      <c r="BM82" s="72">
        <f>U82</f>
        <v>112</v>
      </c>
      <c r="BN82" s="67">
        <f>IF(BM82=" "," ",(BM82-2*$AI82))</f>
        <v>100</v>
      </c>
      <c r="BO82" s="67"/>
      <c r="BP82" s="67"/>
      <c r="BQ82" s="67" t="b">
        <f>V82</f>
        <v>0</v>
      </c>
      <c r="BR82" s="67">
        <f>IF(BQ82=" "," ",(BQ82-2*$AI82))</f>
        <v>-12</v>
      </c>
      <c r="BS82" s="67"/>
      <c r="BT82" s="67"/>
      <c r="BU82" s="67" t="b">
        <f>W82</f>
        <v>0</v>
      </c>
      <c r="BV82" s="67">
        <f>IF(BU82=" "," ",(BU82-2*$AI82))</f>
        <v>-12</v>
      </c>
      <c r="BW82" s="67"/>
      <c r="BX82" s="67"/>
      <c r="BY82" s="67" t="b">
        <f>X82</f>
        <v>0</v>
      </c>
      <c r="BZ82" s="67">
        <f>IF(BY82=" "," ",(BY82-2*$AI82))</f>
        <v>-12</v>
      </c>
      <c r="CA82" s="67"/>
      <c r="CB82" s="67"/>
      <c r="CC82" s="209" t="str">
        <f>IF(AK82="Senior",AK82,"...")</f>
        <v>...</v>
      </c>
      <c r="CD82" s="65">
        <f>L82</f>
        <v>7</v>
      </c>
      <c r="CE82" s="66" t="str">
        <f>M82</f>
        <v>X</v>
      </c>
      <c r="CF82" s="73">
        <f>AQ82*AO$4+AU82*AS$4+AY82*AW$4+BC82*BA$4+BG82*BE$4+BK82*BI$4+BO82*BM$4+BS82*BQ$4+BW82*BU$4+CA82*BY$4</f>
        <v>0</v>
      </c>
      <c r="CG82" s="156"/>
      <c r="CH82" s="1"/>
      <c r="DA82" s="19"/>
      <c r="DB82" s="19"/>
      <c r="DC82" s="67" t="s">
        <v>339</v>
      </c>
      <c r="DD82" s="67" t="s">
        <v>219</v>
      </c>
      <c r="DE82" s="67" t="s">
        <v>340</v>
      </c>
      <c r="DF82" s="67" t="s">
        <v>65</v>
      </c>
      <c r="DG82" s="67" t="s">
        <v>317</v>
      </c>
      <c r="DH82" s="75">
        <v>18013</v>
      </c>
      <c r="DI82" s="67">
        <v>3</v>
      </c>
      <c r="DJ82" s="67" t="s">
        <v>111</v>
      </c>
      <c r="DK82" s="76" t="s">
        <v>102</v>
      </c>
      <c r="DL82" s="67">
        <v>0</v>
      </c>
      <c r="DM82" s="77" t="s">
        <v>70</v>
      </c>
      <c r="DN82" s="67" t="e">
        <v>#NUM!</v>
      </c>
      <c r="DO82" s="67" t="s">
        <v>79</v>
      </c>
      <c r="DP82" s="67" t="s">
        <v>79</v>
      </c>
      <c r="DQ82" s="68"/>
      <c r="DR82" s="67"/>
      <c r="DS82" s="72" t="s">
        <v>79</v>
      </c>
      <c r="DT82" s="67" t="s">
        <v>79</v>
      </c>
      <c r="DU82" s="68"/>
      <c r="DV82" s="67"/>
      <c r="DW82" s="72" t="s">
        <v>79</v>
      </c>
      <c r="DX82" s="67" t="s">
        <v>79</v>
      </c>
      <c r="DY82" s="67"/>
      <c r="DZ82" s="67"/>
      <c r="EA82" s="67" t="s">
        <v>79</v>
      </c>
      <c r="EB82" s="67" t="s">
        <v>79</v>
      </c>
      <c r="EC82" s="67"/>
      <c r="ED82" s="67"/>
      <c r="EE82" s="71" t="s">
        <v>79</v>
      </c>
      <c r="EF82" s="67" t="s">
        <v>79</v>
      </c>
      <c r="EG82" s="67"/>
      <c r="EH82" s="67"/>
      <c r="EI82" s="72" t="s">
        <v>79</v>
      </c>
      <c r="EJ82" s="67" t="s">
        <v>79</v>
      </c>
      <c r="EK82" s="67"/>
      <c r="EL82" s="67"/>
      <c r="EM82" s="72" t="s">
        <v>79</v>
      </c>
      <c r="EN82" s="67" t="s">
        <v>79</v>
      </c>
      <c r="EO82" s="67"/>
      <c r="EP82" s="67"/>
      <c r="EQ82" s="67" t="b">
        <v>0</v>
      </c>
      <c r="ER82" s="67">
        <v>-6</v>
      </c>
      <c r="ES82" s="67"/>
      <c r="ET82" s="67"/>
      <c r="EU82" s="67" t="b">
        <v>0</v>
      </c>
      <c r="EV82" s="67">
        <v>-6</v>
      </c>
      <c r="EW82" s="67"/>
      <c r="EX82" s="67"/>
      <c r="EY82" s="67" t="b">
        <v>0</v>
      </c>
      <c r="EZ82" s="67">
        <v>-6</v>
      </c>
      <c r="FA82" s="67"/>
      <c r="FB82" s="67"/>
      <c r="FC82" s="76" t="s">
        <v>73</v>
      </c>
      <c r="FD82" s="67">
        <v>0</v>
      </c>
      <c r="FE82" s="77" t="s">
        <v>70</v>
      </c>
      <c r="FF82" s="68">
        <v>0</v>
      </c>
      <c r="FG82" s="83"/>
      <c r="FH82" s="65" t="str">
        <f t="shared" si="24"/>
        <v>SR</v>
      </c>
      <c r="FI82" s="65" t="str">
        <f t="shared" si="27"/>
        <v>M</v>
      </c>
      <c r="FJ82" s="65" t="str">
        <f t="shared" si="26"/>
        <v>06. KOK</v>
      </c>
      <c r="FK82" s="65">
        <f t="shared" si="25"/>
        <v>0</v>
      </c>
      <c r="FL82" s="79">
        <f t="shared" si="18"/>
        <v>37.75</v>
      </c>
      <c r="FM82" t="str">
        <f t="shared" si="17"/>
        <v>...</v>
      </c>
      <c r="FN82" t="str">
        <f t="shared" si="23"/>
        <v>...</v>
      </c>
      <c r="FO82" t="str">
        <f t="shared" si="22"/>
        <v>06. KOK</v>
      </c>
    </row>
    <row r="83" spans="1:171" ht="13.8" hidden="1" x14ac:dyDescent="0.25">
      <c r="A83" t="s">
        <v>1152</v>
      </c>
      <c r="B83" s="201">
        <v>891</v>
      </c>
      <c r="C83" s="80">
        <f>IF($B83:$B83&gt;0,VLOOKUP($B83,'[1]PorEquipeHC 20aa_ddmmaaaa'!$EC$5:'[1]PorEquipeHC 20aa_ddmmaaaa'!$GS$1003,1,FALSE))</f>
        <v>891</v>
      </c>
      <c r="D83" s="209" t="str">
        <f>IF($B83:$B83&gt;0,VLOOKUP($B83,'[1]PorEquipeHC 20aa_ddmmaaaa'!$EC$5:'[1]PorEquipeHC 20aa_ddmmaaaa'!$GS$1003,2,FALSE))</f>
        <v>LAFAIETE</v>
      </c>
      <c r="E83" s="209" t="str">
        <f>IF($B83:$B83&gt;0,VLOOKUP($B83,'[1]PorEquipeHC 20aa_ddmmaaaa'!$EC$5:'[1]PorEquipeHC 20aa_ddmmaaaa'!$GS$1003,3,FALSE))</f>
        <v>CELSO APARECIDO</v>
      </c>
      <c r="F83" s="66" t="str">
        <f>IF($B83:$B83&gt;0,VLOOKUP($B83,'[1]PorEquipeHC 20aa_ddmmaaaa'!$EC$5:'[1]PorEquipeHC 20aa_ddmmaaaa'!$GS$1003,4,FALSE))</f>
        <v>M</v>
      </c>
      <c r="G83" s="65" t="str">
        <f>IF($B83:$B83&gt;0,VLOOKUP($B83,'[1]PorEquipeHC 20aa_ddmmaaaa'!$EC$5:'[1]PorEquipeHC 20aa_ddmmaaaa'!$GS$1003,5,FALSE))</f>
        <v>18. SOR</v>
      </c>
      <c r="H83" s="210">
        <f>IF($B83:$B83&gt;0,VLOOKUP($B83,'[1]PorEquipeHC 20aa_ddmmaaaa'!$EC$5:'[1]PorEquipeHC 20aa_ddmmaaaa'!$GS$1003,6,FALSE))</f>
        <v>16918</v>
      </c>
      <c r="I83" s="80">
        <f>IF($B83:$B83&gt;0,VLOOKUP($B83,'[1]PorEquipeHC 20aa_ddmmaaaa'!$EC$5:'[1]PorEquipeHC 20aa_ddmmaaaa'!$GS$1003,7,FALSE))</f>
        <v>9</v>
      </c>
      <c r="J83" s="209" t="str">
        <f>IF($B83:$B83&gt;0,VLOOKUP($B83,'[1]PorEquipeHC 20aa_ddmmaaaa'!$EC$5:'[1]PorEquipeHC 20aa_ddmmaaaa'!$GS$1003,8,FALSE))</f>
        <v>B</v>
      </c>
      <c r="K83" s="209" t="str">
        <f>IF($B83:$B83&gt;0,VLOOKUP($B83,'[1]PorEquipeHC 20aa_ddmmaaaa'!$EC$5:'[1]PorEquipeHC 20aa_ddmmaaaa'!$GS$1003,9,FALSE))</f>
        <v>SR</v>
      </c>
      <c r="L83" s="80">
        <f>IF($B83:$B83&gt;0,VLOOKUP($B83,'[1]PorEquipeHC 20aa_ddmmaaaa'!$EC$5:'[1]PorEquipeHC 20aa_ddmmaaaa'!$GS$1003,45,FALSE))</f>
        <v>6</v>
      </c>
      <c r="M83" s="65" t="str">
        <f>IF($B83:$B83&gt;0,VLOOKUP($B83,'[1]PorEquipeHC 20aa_ddmmaaaa'!$EC$5:'[1]PorEquipeHC 20aa_ddmmaaaa'!$GS$1003,46,FALSE))</f>
        <v>X</v>
      </c>
      <c r="N83" s="80">
        <f>IF($B83:$B83&gt;0,VLOOKUP($B83,'[1]PorEquipeHC 20aa_ddmmaaaa'!$EC$5:'[1]PorEquipeHC 20aa_ddmmaaaa'!$GS$1003,64,FALSE))</f>
        <v>730</v>
      </c>
      <c r="O83" s="211">
        <f>IF($B83:$B83&gt;0,VLOOKUP($B83,'[1]PorEquipeHC 20aa_ddmmaaaa'!$EC$5:'[1]PorEquipeHC 20aa_ddmmaaaa'!$GS$1003,10,FALSE))</f>
        <v>124</v>
      </c>
      <c r="P83" s="211">
        <f>IF($B83:$B83&gt;0,VLOOKUP($B83,'[1]PorEquipeHC 20aa_ddmmaaaa'!$EC$5:'[1]PorEquipeHC 20aa_ddmmaaaa'!$GS$1003,11,FALSE))</f>
        <v>121</v>
      </c>
      <c r="Q83" s="211">
        <f>IF($B83:$B83&gt;0,VLOOKUP($B83,'[1]PorEquipeHC 20aa_ddmmaaaa'!$EC$5:'[1]PorEquipeHC 20aa_ddmmaaaa'!$GS$1003,12,FALSE))</f>
        <v>121</v>
      </c>
      <c r="R83" s="211">
        <f>IF($B83:$B83&gt;0,VLOOKUP($B83,'[1]PorEquipeHC 20aa_ddmmaaaa'!$EC$5:'[1]PorEquipeHC 20aa_ddmmaaaa'!$GS$1003,13,FALSE))</f>
        <v>118</v>
      </c>
      <c r="S83" s="211" t="str">
        <f>IF($B83:$B83&gt;0,VLOOKUP($B83,'[1]PorEquipeHC 20aa_ddmmaaaa'!$EC$5:'[1]PorEquipeHC 20aa_ddmmaaaa'!$GS$1003,14,FALSE))</f>
        <v xml:space="preserve"> </v>
      </c>
      <c r="T83" s="211">
        <f>IF($B83:$B83&gt;0,VLOOKUP($B83,'[1]PorEquipeHC 20aa_ddmmaaaa'!$EC$5:'[1]PorEquipeHC 20aa_ddmmaaaa'!$GS$1003,15,FALSE))</f>
        <v>128</v>
      </c>
      <c r="U83" s="211">
        <f>IF($B83:$B83&gt;0,VLOOKUP($B83,'[1]PorEquipeHC 20aa_ddmmaaaa'!$EC$5:'[1]PorEquipeHC 20aa_ddmmaaaa'!$GS$1003,16,FALSE))</f>
        <v>118</v>
      </c>
      <c r="V83" s="211" t="b">
        <f>IF($B83:$B83&gt;0,VLOOKUP($B83,'[1]PorEquipeHC 20aa_ddmmaaaa'!$EC$5:'[1]PorEquipeHC 20aa_ddmmaaaa'!$GS$1003,17,FALSE))</f>
        <v>0</v>
      </c>
      <c r="W83" s="211" t="b">
        <f>IF($B83:$B83&gt;0,VLOOKUP($B83,'[1]PorEquipeHC 20aa_ddmmaaaa'!$EC$5:'[1]PorEquipeHC 20aa_ddmmaaaa'!$GS$1003,18,FALSE))</f>
        <v>0</v>
      </c>
      <c r="X83" s="211" t="b">
        <f>IF($B83:$B83&gt;0,VLOOKUP($B83,'[1]PorEquipeHC 20aa_ddmmaaaa'!$EC$5:'[1]PorEquipeHC 20aa_ddmmaaaa'!$GS$1003,19,FALSE))</f>
        <v>0</v>
      </c>
      <c r="Y83" s="207"/>
      <c r="Z83" s="207"/>
      <c r="AA83" s="154"/>
      <c r="AB83" s="154"/>
      <c r="AC83" s="65">
        <f>C83</f>
        <v>891</v>
      </c>
      <c r="AD83" s="65" t="str">
        <f>D83</f>
        <v>LAFAIETE</v>
      </c>
      <c r="AE83" s="65" t="str">
        <f>E83</f>
        <v>CELSO APARECIDO</v>
      </c>
      <c r="AF83" s="65" t="str">
        <f>F83</f>
        <v>M</v>
      </c>
      <c r="AG83" s="65" t="str">
        <f>G83</f>
        <v>18. SOR</v>
      </c>
      <c r="AH83" s="208">
        <f>H83</f>
        <v>16918</v>
      </c>
      <c r="AI83">
        <f>I83</f>
        <v>9</v>
      </c>
      <c r="AJ83" t="str">
        <f>J83</f>
        <v>B</v>
      </c>
      <c r="AK83" s="209" t="str">
        <f>K83</f>
        <v>SR</v>
      </c>
      <c r="AL83" s="65">
        <f>L83</f>
        <v>6</v>
      </c>
      <c r="AM83" s="66" t="str">
        <f>M83</f>
        <v>X</v>
      </c>
      <c r="AN83" s="65">
        <f>N83</f>
        <v>730</v>
      </c>
      <c r="AO83" s="65">
        <f>O83</f>
        <v>124</v>
      </c>
      <c r="AP83" s="67">
        <f>IF(AO83=" "," ",(AO83-2*$AI83))</f>
        <v>106</v>
      </c>
      <c r="AQ83" s="68"/>
      <c r="AR83" s="69"/>
      <c r="AS83" s="72">
        <f>P83</f>
        <v>121</v>
      </c>
      <c r="AT83" s="67">
        <f>IF(AS83=" "," ",(AS83-2*$AI83))</f>
        <v>103</v>
      </c>
      <c r="AU83" s="65"/>
      <c r="AV83" s="67"/>
      <c r="AW83" s="72">
        <f>Q83</f>
        <v>121</v>
      </c>
      <c r="AX83" s="67">
        <f>IF(AW83=" "," ",(AW83-2*$AI83))</f>
        <v>103</v>
      </c>
      <c r="AY83" s="67"/>
      <c r="AZ83" s="65"/>
      <c r="BA83" s="67">
        <f>R83</f>
        <v>118</v>
      </c>
      <c r="BB83" s="67">
        <f>IF(BA83=" "," ",(BA83-2*$AI83))</f>
        <v>100</v>
      </c>
      <c r="BC83" s="67"/>
      <c r="BD83" s="67"/>
      <c r="BE83" s="71" t="str">
        <f>S83</f>
        <v xml:space="preserve"> </v>
      </c>
      <c r="BF83" s="67" t="str">
        <f>IF(BE83=" "," ",(BE83-2*$AI83))</f>
        <v xml:space="preserve"> </v>
      </c>
      <c r="BG83" s="67"/>
      <c r="BH83" s="67"/>
      <c r="BI83" s="72">
        <f>T83</f>
        <v>128</v>
      </c>
      <c r="BJ83" s="67">
        <f>IF(BI83=" "," ",(BI83-2*$AI83))</f>
        <v>110</v>
      </c>
      <c r="BK83" s="67"/>
      <c r="BL83" s="67"/>
      <c r="BM83" s="72">
        <f>U83</f>
        <v>118</v>
      </c>
      <c r="BN83" s="67">
        <f>IF(BM83=" "," ",(BM83-2*$AI83))</f>
        <v>100</v>
      </c>
      <c r="BO83" s="67"/>
      <c r="BP83" s="67"/>
      <c r="BQ83" s="67" t="b">
        <f>V83</f>
        <v>0</v>
      </c>
      <c r="BR83" s="67">
        <f>IF(BQ83=" "," ",(BQ83-2*$AI83))</f>
        <v>-18</v>
      </c>
      <c r="BS83" s="67"/>
      <c r="BT83" s="67"/>
      <c r="BU83" s="67" t="b">
        <f>W83</f>
        <v>0</v>
      </c>
      <c r="BV83" s="67">
        <f>IF(BU83=" "," ",(BU83-2*$AI83))</f>
        <v>-18</v>
      </c>
      <c r="BW83" s="67"/>
      <c r="BX83" s="67"/>
      <c r="BY83" s="67" t="b">
        <f>X83</f>
        <v>0</v>
      </c>
      <c r="BZ83" s="67">
        <f>IF(BY83=" "," ",(BY83-2*$AI83))</f>
        <v>-18</v>
      </c>
      <c r="CA83" s="67"/>
      <c r="CB83" s="67"/>
      <c r="CC83" s="209" t="str">
        <f>IF(AK83="Senior",AK83,"...")</f>
        <v>...</v>
      </c>
      <c r="CD83" s="65">
        <f>L83</f>
        <v>6</v>
      </c>
      <c r="CE83" s="66" t="str">
        <f>M83</f>
        <v>X</v>
      </c>
      <c r="CF83" s="73">
        <f>AQ83*AO$4+AU83*AS$4+AY83*AW$4+BC83*BA$4+BG83*BE$4+BK83*BI$4+BO83*BM$4+BS83*BQ$4+BW83*BU$4+CA83*BY$4</f>
        <v>0</v>
      </c>
      <c r="CG83" s="156"/>
      <c r="CH83" s="1"/>
      <c r="DA83" s="19"/>
      <c r="DB83" s="19"/>
      <c r="DC83" s="67" t="s">
        <v>349</v>
      </c>
      <c r="DD83" s="67" t="s">
        <v>350</v>
      </c>
      <c r="DE83" s="67" t="s">
        <v>351</v>
      </c>
      <c r="DF83" s="67" t="s">
        <v>65</v>
      </c>
      <c r="DG83" s="67" t="s">
        <v>317</v>
      </c>
      <c r="DH83" s="75">
        <v>12721</v>
      </c>
      <c r="DI83" s="67">
        <v>6</v>
      </c>
      <c r="DJ83" s="67" t="s">
        <v>68</v>
      </c>
      <c r="DK83" s="76" t="s">
        <v>85</v>
      </c>
      <c r="DL83" s="67">
        <v>0</v>
      </c>
      <c r="DM83" s="77" t="s">
        <v>70</v>
      </c>
      <c r="DN83" s="67" t="e">
        <v>#NUM!</v>
      </c>
      <c r="DO83" s="67" t="s">
        <v>79</v>
      </c>
      <c r="DP83" s="67" t="s">
        <v>79</v>
      </c>
      <c r="DQ83" s="68"/>
      <c r="DR83" s="67"/>
      <c r="DS83" s="72" t="s">
        <v>79</v>
      </c>
      <c r="DT83" s="67" t="s">
        <v>79</v>
      </c>
      <c r="DU83" s="68"/>
      <c r="DV83" s="67"/>
      <c r="DW83" s="72" t="s">
        <v>79</v>
      </c>
      <c r="DX83" s="67" t="s">
        <v>79</v>
      </c>
      <c r="DY83" s="68"/>
      <c r="DZ83" s="67"/>
      <c r="EA83" s="67" t="s">
        <v>79</v>
      </c>
      <c r="EB83" s="67" t="s">
        <v>79</v>
      </c>
      <c r="EC83" s="67"/>
      <c r="ED83" s="67"/>
      <c r="EE83" s="71" t="s">
        <v>79</v>
      </c>
      <c r="EF83" s="67" t="s">
        <v>79</v>
      </c>
      <c r="EG83" s="67"/>
      <c r="EH83" s="67"/>
      <c r="EI83" s="72" t="s">
        <v>79</v>
      </c>
      <c r="EJ83" s="67" t="s">
        <v>79</v>
      </c>
      <c r="EK83" s="67"/>
      <c r="EL83" s="67"/>
      <c r="EM83" s="72" t="s">
        <v>79</v>
      </c>
      <c r="EN83" s="67" t="s">
        <v>79</v>
      </c>
      <c r="EO83" s="67"/>
      <c r="EP83" s="67"/>
      <c r="EQ83" s="67" t="b">
        <v>0</v>
      </c>
      <c r="ER83" s="67">
        <v>-12</v>
      </c>
      <c r="ES83" s="67"/>
      <c r="ET83" s="67"/>
      <c r="EU83" s="67" t="b">
        <v>0</v>
      </c>
      <c r="EV83" s="67">
        <v>-12</v>
      </c>
      <c r="EW83" s="67"/>
      <c r="EX83" s="67"/>
      <c r="EY83" s="67" t="b">
        <v>0</v>
      </c>
      <c r="EZ83" s="67">
        <v>-12</v>
      </c>
      <c r="FA83" s="67"/>
      <c r="FB83" s="67"/>
      <c r="FC83" s="76" t="s">
        <v>73</v>
      </c>
      <c r="FD83" s="67">
        <v>0</v>
      </c>
      <c r="FE83" s="77" t="s">
        <v>70</v>
      </c>
      <c r="FF83" s="68">
        <v>0</v>
      </c>
      <c r="FG83" s="83"/>
      <c r="FH83" s="65" t="str">
        <f t="shared" si="24"/>
        <v>MR</v>
      </c>
      <c r="FI83" s="65" t="str">
        <f t="shared" si="27"/>
        <v>M</v>
      </c>
      <c r="FJ83" s="65" t="str">
        <f t="shared" si="26"/>
        <v>06. KOK</v>
      </c>
      <c r="FK83" s="65">
        <f t="shared" si="25"/>
        <v>0</v>
      </c>
      <c r="FL83" s="79">
        <f t="shared" si="18"/>
        <v>37.75</v>
      </c>
      <c r="FM83" t="str">
        <f t="shared" si="17"/>
        <v>...</v>
      </c>
      <c r="FN83" t="str">
        <f t="shared" si="23"/>
        <v>...</v>
      </c>
      <c r="FO83" t="str">
        <f t="shared" si="22"/>
        <v>06. KOK</v>
      </c>
    </row>
    <row r="84" spans="1:171" ht="13.8" hidden="1" x14ac:dyDescent="0.25">
      <c r="A84" t="s">
        <v>1152</v>
      </c>
      <c r="B84" s="201" t="s">
        <v>581</v>
      </c>
      <c r="C84" s="80" t="str">
        <f>IF($B84:$B84&gt;0,VLOOKUP($B84,'[1]PorEquipeHC 20aa_ddmmaaaa'!$EC$5:'[1]PorEquipeHC 20aa_ddmmaaaa'!$GS$1003,1,FALSE))</f>
        <v>798</v>
      </c>
      <c r="D84" s="209" t="str">
        <f>IF($B84:$B84&gt;0,VLOOKUP($B84,'[1]PorEquipeHC 20aa_ddmmaaaa'!$EC$5:'[1]PorEquipeHC 20aa_ddmmaaaa'!$GS$1003,2,FALSE))</f>
        <v>ARIKI</v>
      </c>
      <c r="E84" s="209" t="str">
        <f>IF($B84:$B84&gt;0,VLOOKUP($B84,'[1]PorEquipeHC 20aa_ddmmaaaa'!$EC$5:'[1]PorEquipeHC 20aa_ddmmaaaa'!$GS$1003,3,FALSE))</f>
        <v>TERESA HIROKO</v>
      </c>
      <c r="F84" s="66" t="str">
        <f>IF($B84:$B84&gt;0,VLOOKUP($B84,'[1]PorEquipeHC 20aa_ddmmaaaa'!$EC$5:'[1]PorEquipeHC 20aa_ddmmaaaa'!$GS$1003,4,FALSE))</f>
        <v>F</v>
      </c>
      <c r="G84" s="65" t="str">
        <f>IF($B84:$B84&gt;0,VLOOKUP($B84,'[1]PorEquipeHC 20aa_ddmmaaaa'!$EC$5:'[1]PorEquipeHC 20aa_ddmmaaaa'!$GS$1003,5,FALSE))</f>
        <v>07. GSP</v>
      </c>
      <c r="H84" s="210">
        <f>IF($B84:$B84&gt;0,VLOOKUP($B84,'[1]PorEquipeHC 20aa_ddmmaaaa'!$EC$5:'[1]PorEquipeHC 20aa_ddmmaaaa'!$GS$1003,6,FALSE))</f>
        <v>18191</v>
      </c>
      <c r="I84" s="80">
        <f>IF($B84:$B84&gt;0,VLOOKUP($B84,'[1]PorEquipeHC 20aa_ddmmaaaa'!$EC$5:'[1]PorEquipeHC 20aa_ddmmaaaa'!$GS$1003,7,FALSE))</f>
        <v>9</v>
      </c>
      <c r="J84" s="209" t="str">
        <f>IF($B84:$B84&gt;0,VLOOKUP($B84,'[1]PorEquipeHC 20aa_ddmmaaaa'!$EC$5:'[1]PorEquipeHC 20aa_ddmmaaaa'!$GS$1003,8,FALSE))</f>
        <v>B</v>
      </c>
      <c r="K84" s="209" t="str">
        <f>IF($B84:$B84&gt;0,VLOOKUP($B84,'[1]PorEquipeHC 20aa_ddmmaaaa'!$EC$5:'[1]PorEquipeHC 20aa_ddmmaaaa'!$GS$1003,9,FALSE))</f>
        <v>SR</v>
      </c>
      <c r="L84" s="80">
        <f>IF($B84:$B84&gt;0,VLOOKUP($B84,'[1]PorEquipeHC 20aa_ddmmaaaa'!$EC$5:'[1]PorEquipeHC 20aa_ddmmaaaa'!$GS$1003,45,FALSE))</f>
        <v>6</v>
      </c>
      <c r="M84" s="65" t="str">
        <f>IF($B84:$B84&gt;0,VLOOKUP($B84,'[1]PorEquipeHC 20aa_ddmmaaaa'!$EC$5:'[1]PorEquipeHC 20aa_ddmmaaaa'!$GS$1003,46,FALSE))</f>
        <v>X</v>
      </c>
      <c r="N84" s="80">
        <f>IF($B84:$B84&gt;0,VLOOKUP($B84,'[1]PorEquipeHC 20aa_ddmmaaaa'!$EC$5:'[1]PorEquipeHC 20aa_ddmmaaaa'!$GS$1003,64,FALSE))</f>
        <v>737</v>
      </c>
      <c r="O84" s="211">
        <f>IF($B84:$B84&gt;0,VLOOKUP($B84,'[1]PorEquipeHC 20aa_ddmmaaaa'!$EC$5:'[1]PorEquipeHC 20aa_ddmmaaaa'!$GS$1003,10,FALSE))</f>
        <v>121</v>
      </c>
      <c r="P84" s="211">
        <f>IF($B84:$B84&gt;0,VLOOKUP($B84,'[1]PorEquipeHC 20aa_ddmmaaaa'!$EC$5:'[1]PorEquipeHC 20aa_ddmmaaaa'!$GS$1003,11,FALSE))</f>
        <v>122</v>
      </c>
      <c r="Q84" s="211">
        <f>IF($B84:$B84&gt;0,VLOOKUP($B84,'[1]PorEquipeHC 20aa_ddmmaaaa'!$EC$5:'[1]PorEquipeHC 20aa_ddmmaaaa'!$GS$1003,12,FALSE))</f>
        <v>115</v>
      </c>
      <c r="R84" s="211" t="str">
        <f>IF($B84:$B84&gt;0,VLOOKUP($B84,'[1]PorEquipeHC 20aa_ddmmaaaa'!$EC$5:'[1]PorEquipeHC 20aa_ddmmaaaa'!$GS$1003,13,FALSE))</f>
        <v xml:space="preserve"> </v>
      </c>
      <c r="S84" s="211">
        <f>IF($B84:$B84&gt;0,VLOOKUP($B84,'[1]PorEquipeHC 20aa_ddmmaaaa'!$EC$5:'[1]PorEquipeHC 20aa_ddmmaaaa'!$GS$1003,14,FALSE))</f>
        <v>130</v>
      </c>
      <c r="T84" s="211">
        <f>IF($B84:$B84&gt;0,VLOOKUP($B84,'[1]PorEquipeHC 20aa_ddmmaaaa'!$EC$5:'[1]PorEquipeHC 20aa_ddmmaaaa'!$GS$1003,15,FALSE))</f>
        <v>131</v>
      </c>
      <c r="U84" s="211">
        <f>IF($B84:$B84&gt;0,VLOOKUP($B84,'[1]PorEquipeHC 20aa_ddmmaaaa'!$EC$5:'[1]PorEquipeHC 20aa_ddmmaaaa'!$GS$1003,16,FALSE))</f>
        <v>118</v>
      </c>
      <c r="V84" s="211" t="b">
        <f>IF($B84:$B84&gt;0,VLOOKUP($B84,'[1]PorEquipeHC 20aa_ddmmaaaa'!$EC$5:'[1]PorEquipeHC 20aa_ddmmaaaa'!$GS$1003,17,FALSE))</f>
        <v>0</v>
      </c>
      <c r="W84" s="211" t="b">
        <f>IF($B84:$B84&gt;0,VLOOKUP($B84,'[1]PorEquipeHC 20aa_ddmmaaaa'!$EC$5:'[1]PorEquipeHC 20aa_ddmmaaaa'!$GS$1003,18,FALSE))</f>
        <v>0</v>
      </c>
      <c r="X84" s="211" t="b">
        <f>IF($B84:$B84&gt;0,VLOOKUP($B84,'[1]PorEquipeHC 20aa_ddmmaaaa'!$EC$5:'[1]PorEquipeHC 20aa_ddmmaaaa'!$GS$1003,19,FALSE))</f>
        <v>0</v>
      </c>
      <c r="Y84" s="207"/>
      <c r="Z84" s="207"/>
      <c r="AA84" s="154"/>
      <c r="AB84" s="154"/>
      <c r="AC84" s="65" t="str">
        <f>C84</f>
        <v>798</v>
      </c>
      <c r="AD84" s="65" t="str">
        <f>D84</f>
        <v>ARIKI</v>
      </c>
      <c r="AE84" s="65" t="str">
        <f>E84</f>
        <v>TERESA HIROKO</v>
      </c>
      <c r="AF84" s="65" t="str">
        <f>F84</f>
        <v>F</v>
      </c>
      <c r="AG84" s="65" t="str">
        <f>G84</f>
        <v>07. GSP</v>
      </c>
      <c r="AH84" s="208">
        <f>H84</f>
        <v>18191</v>
      </c>
      <c r="AI84">
        <f>I84</f>
        <v>9</v>
      </c>
      <c r="AJ84" t="str">
        <f>J84</f>
        <v>B</v>
      </c>
      <c r="AK84" s="209" t="str">
        <f>K84</f>
        <v>SR</v>
      </c>
      <c r="AL84" s="65">
        <f>L84</f>
        <v>6</v>
      </c>
      <c r="AM84" s="66" t="str">
        <f>M84</f>
        <v>X</v>
      </c>
      <c r="AN84" s="65">
        <f>N84</f>
        <v>737</v>
      </c>
      <c r="AO84" s="65">
        <f>O84</f>
        <v>121</v>
      </c>
      <c r="AP84" s="67">
        <f>IF(AO84=" "," ",(AO84-2*$AI84))</f>
        <v>103</v>
      </c>
      <c r="AQ84" s="68"/>
      <c r="AR84" s="69"/>
      <c r="AS84" s="72">
        <f>P84</f>
        <v>122</v>
      </c>
      <c r="AT84" s="67">
        <f>IF(AS84=" "," ",(AS84-2*$AI84))</f>
        <v>104</v>
      </c>
      <c r="AU84" s="65"/>
      <c r="AV84" s="67"/>
      <c r="AW84" s="72">
        <f>Q84</f>
        <v>115</v>
      </c>
      <c r="AX84" s="67">
        <f>IF(AW84=" "," ",(AW84-2*$AI84))</f>
        <v>97</v>
      </c>
      <c r="AY84" s="67"/>
      <c r="AZ84" s="65"/>
      <c r="BA84" s="67" t="str">
        <f>R84</f>
        <v xml:space="preserve"> </v>
      </c>
      <c r="BB84" s="67" t="str">
        <f>IF(BA84=" "," ",(BA84-2*$AI84))</f>
        <v xml:space="preserve"> </v>
      </c>
      <c r="BC84" s="67"/>
      <c r="BD84" s="67"/>
      <c r="BE84" s="71">
        <f>S84</f>
        <v>130</v>
      </c>
      <c r="BF84" s="67">
        <f>IF(BE84=" "," ",(BE84-2*$AI84))</f>
        <v>112</v>
      </c>
      <c r="BG84" s="67"/>
      <c r="BH84" s="67"/>
      <c r="BI84" s="72">
        <f>T84</f>
        <v>131</v>
      </c>
      <c r="BJ84" s="67">
        <f>IF(BI84=" "," ",(BI84-2*$AI84))</f>
        <v>113</v>
      </c>
      <c r="BK84" s="67"/>
      <c r="BL84" s="67"/>
      <c r="BM84" s="72">
        <f>U84</f>
        <v>118</v>
      </c>
      <c r="BN84" s="67">
        <f>IF(BM84=" "," ",(BM84-2*$AI84))</f>
        <v>100</v>
      </c>
      <c r="BO84" s="67"/>
      <c r="BP84" s="67"/>
      <c r="BQ84" s="67" t="b">
        <f>V84</f>
        <v>0</v>
      </c>
      <c r="BR84" s="67">
        <f>IF(BQ84=" "," ",(BQ84-2*$AI84))</f>
        <v>-18</v>
      </c>
      <c r="BS84" s="67"/>
      <c r="BT84" s="67"/>
      <c r="BU84" s="67" t="b">
        <f>W84</f>
        <v>0</v>
      </c>
      <c r="BV84" s="67">
        <f>IF(BU84=" "," ",(BU84-2*$AI84))</f>
        <v>-18</v>
      </c>
      <c r="BW84" s="67"/>
      <c r="BX84" s="67"/>
      <c r="BY84" s="67" t="b">
        <f>X84</f>
        <v>0</v>
      </c>
      <c r="BZ84" s="67">
        <f>IF(BY84=" "," ",(BY84-2*$AI84))</f>
        <v>-18</v>
      </c>
      <c r="CA84" s="67"/>
      <c r="CB84" s="67"/>
      <c r="CC84" s="209" t="str">
        <f>IF(AK84="Senior",AK84,"...")</f>
        <v>...</v>
      </c>
      <c r="CD84" s="65">
        <f>L84</f>
        <v>6</v>
      </c>
      <c r="CE84" s="66" t="str">
        <f>M84</f>
        <v>X</v>
      </c>
      <c r="CF84" s="73">
        <f>AQ84*AO$4+AU84*AS$4+AY84*AW$4+BC84*BA$4+BG84*BE$4+BK84*BI$4+BO84*BM$4+BS84*BQ$4+BW84*BU$4+CA84*BY$4</f>
        <v>0</v>
      </c>
      <c r="CG84" s="156"/>
      <c r="CH84" s="1"/>
      <c r="DA84" s="19"/>
      <c r="DB84" s="19"/>
      <c r="DC84" s="67" t="s">
        <v>353</v>
      </c>
      <c r="DD84" s="67" t="s">
        <v>354</v>
      </c>
      <c r="DE84" s="67" t="s">
        <v>355</v>
      </c>
      <c r="DF84" s="67" t="s">
        <v>65</v>
      </c>
      <c r="DG84" s="67" t="s">
        <v>317</v>
      </c>
      <c r="DH84" s="75">
        <v>13665</v>
      </c>
      <c r="DI84" s="67">
        <v>6</v>
      </c>
      <c r="DJ84" s="67" t="s">
        <v>68</v>
      </c>
      <c r="DK84" s="76" t="s">
        <v>85</v>
      </c>
      <c r="DL84" s="67">
        <v>3</v>
      </c>
      <c r="DM84" s="77" t="s">
        <v>70</v>
      </c>
      <c r="DN84" s="67" t="e">
        <v>#NUM!</v>
      </c>
      <c r="DO84" s="67" t="s">
        <v>79</v>
      </c>
      <c r="DP84" s="67" t="s">
        <v>79</v>
      </c>
      <c r="DQ84" s="68"/>
      <c r="DR84" s="67"/>
      <c r="DS84" s="72" t="s">
        <v>79</v>
      </c>
      <c r="DT84" s="67" t="s">
        <v>79</v>
      </c>
      <c r="DU84" s="68"/>
      <c r="DV84" s="67"/>
      <c r="DW84" s="72" t="s">
        <v>79</v>
      </c>
      <c r="DX84" s="67" t="s">
        <v>79</v>
      </c>
      <c r="DY84" s="67"/>
      <c r="DZ84" s="67"/>
      <c r="EA84" s="67" t="s">
        <v>79</v>
      </c>
      <c r="EB84" s="67" t="s">
        <v>79</v>
      </c>
      <c r="EC84" s="67"/>
      <c r="ED84" s="67"/>
      <c r="EE84" s="71">
        <v>108</v>
      </c>
      <c r="EF84" s="67">
        <v>96</v>
      </c>
      <c r="EG84" s="67"/>
      <c r="EH84" s="67"/>
      <c r="EI84" s="72">
        <v>111</v>
      </c>
      <c r="EJ84" s="67">
        <v>99</v>
      </c>
      <c r="EK84" s="67"/>
      <c r="EL84" s="67"/>
      <c r="EM84" s="72">
        <v>105</v>
      </c>
      <c r="EN84" s="67">
        <v>93</v>
      </c>
      <c r="EO84" s="67"/>
      <c r="EP84" s="67"/>
      <c r="EQ84" s="67" t="b">
        <v>0</v>
      </c>
      <c r="ER84" s="67">
        <v>-12</v>
      </c>
      <c r="ES84" s="67"/>
      <c r="ET84" s="67"/>
      <c r="EU84" s="67" t="b">
        <v>0</v>
      </c>
      <c r="EV84" s="67">
        <v>-12</v>
      </c>
      <c r="EW84" s="67"/>
      <c r="EX84" s="67"/>
      <c r="EY84" s="67" t="b">
        <v>0</v>
      </c>
      <c r="EZ84" s="67">
        <v>-12</v>
      </c>
      <c r="FA84" s="67"/>
      <c r="FB84" s="67"/>
      <c r="FC84" s="76" t="s">
        <v>73</v>
      </c>
      <c r="FD84" s="67">
        <v>3</v>
      </c>
      <c r="FE84" s="77" t="s">
        <v>70</v>
      </c>
      <c r="FF84" s="68">
        <v>0</v>
      </c>
      <c r="FG84" s="83"/>
      <c r="FH84" s="65" t="str">
        <f t="shared" si="24"/>
        <v>MR</v>
      </c>
      <c r="FI84" s="65" t="str">
        <f t="shared" si="27"/>
        <v>M</v>
      </c>
      <c r="FJ84" s="65" t="str">
        <f t="shared" si="26"/>
        <v>06. KOK</v>
      </c>
      <c r="FK84" s="65">
        <f t="shared" si="25"/>
        <v>0</v>
      </c>
      <c r="FL84" s="79">
        <f t="shared" si="18"/>
        <v>37.75</v>
      </c>
      <c r="FM84" t="str">
        <f t="shared" si="17"/>
        <v>...</v>
      </c>
      <c r="FN84" t="str">
        <f t="shared" si="23"/>
        <v>...</v>
      </c>
      <c r="FO84" t="str">
        <f t="shared" si="22"/>
        <v>06. KOK</v>
      </c>
    </row>
    <row r="85" spans="1:171" ht="13.8" hidden="1" x14ac:dyDescent="0.25">
      <c r="A85" t="s">
        <v>1152</v>
      </c>
      <c r="B85" s="201" t="s">
        <v>614</v>
      </c>
      <c r="C85" s="80" t="str">
        <f>IF($B85:$B85&gt;0,VLOOKUP($B85,'[1]PorEquipeHC 20aa_ddmmaaaa'!$EC$5:'[1]PorEquipeHC 20aa_ddmmaaaa'!$GS$1003,1,FALSE))</f>
        <v>523</v>
      </c>
      <c r="D85" s="209" t="str">
        <f>IF($B85:$B85&gt;0,VLOOKUP($B85,'[1]PorEquipeHC 20aa_ddmmaaaa'!$EC$5:'[1]PorEquipeHC 20aa_ddmmaaaa'!$GS$1003,2,FALSE))</f>
        <v>KAWASAKA</v>
      </c>
      <c r="E85" s="209" t="str">
        <f>IF($B85:$B85&gt;0,VLOOKUP($B85,'[1]PorEquipeHC 20aa_ddmmaaaa'!$EC$5:'[1]PorEquipeHC 20aa_ddmmaaaa'!$GS$1003,3,FALSE))</f>
        <v>MAKICO</v>
      </c>
      <c r="F85" s="66" t="str">
        <f>IF($B85:$B85&gt;0,VLOOKUP($B85,'[1]PorEquipeHC 20aa_ddmmaaaa'!$EC$5:'[1]PorEquipeHC 20aa_ddmmaaaa'!$GS$1003,4,FALSE))</f>
        <v>F</v>
      </c>
      <c r="G85" s="65" t="str">
        <f>IF($B85:$B85&gt;0,VLOOKUP($B85,'[1]PorEquipeHC 20aa_ddmmaaaa'!$EC$5:'[1]PorEquipeHC 20aa_ddmmaaaa'!$GS$1003,5,FALSE))</f>
        <v>07. GSP</v>
      </c>
      <c r="H85" s="210">
        <f>IF($B85:$B85&gt;0,VLOOKUP($B85,'[1]PorEquipeHC 20aa_ddmmaaaa'!$EC$5:'[1]PorEquipeHC 20aa_ddmmaaaa'!$GS$1003,6,FALSE))</f>
        <v>17833</v>
      </c>
      <c r="I85" s="80">
        <f>IF($B85:$B85&gt;0,VLOOKUP($B85,'[1]PorEquipeHC 20aa_ddmmaaaa'!$EC$5:'[1]PorEquipeHC 20aa_ddmmaaaa'!$GS$1003,7,FALSE))</f>
        <v>12</v>
      </c>
      <c r="J85" s="209" t="str">
        <f>IF($B85:$B85&gt;0,VLOOKUP($B85,'[1]PorEquipeHC 20aa_ddmmaaaa'!$EC$5:'[1]PorEquipeHC 20aa_ddmmaaaa'!$GS$1003,8,FALSE))</f>
        <v>C</v>
      </c>
      <c r="K85" s="209" t="str">
        <f>IF($B85:$B85&gt;0,VLOOKUP($B85,'[1]PorEquipeHC 20aa_ddmmaaaa'!$EC$5:'[1]PorEquipeHC 20aa_ddmmaaaa'!$GS$1003,9,FALSE))</f>
        <v>SR</v>
      </c>
      <c r="L85" s="80">
        <f>IF($B85:$B85&gt;0,VLOOKUP($B85,'[1]PorEquipeHC 20aa_ddmmaaaa'!$EC$5:'[1]PorEquipeHC 20aa_ddmmaaaa'!$GS$1003,45,FALSE))</f>
        <v>4</v>
      </c>
      <c r="M85" s="65" t="str">
        <f>IF($B85:$B85&gt;0,VLOOKUP($B85,'[1]PorEquipeHC 20aa_ddmmaaaa'!$EC$5:'[1]PorEquipeHC 20aa_ddmmaaaa'!$GS$1003,46,FALSE))</f>
        <v>X</v>
      </c>
      <c r="N85" s="80" t="e">
        <f>IF($B85:$B85&gt;0,VLOOKUP($B85,'[1]PorEquipeHC 20aa_ddmmaaaa'!$EC$5:'[1]PorEquipeHC 20aa_ddmmaaaa'!$GS$1003,64,FALSE))</f>
        <v>#NUM!</v>
      </c>
      <c r="O85" s="211">
        <f>IF($B85:$B85&gt;0,VLOOKUP($B85,'[1]PorEquipeHC 20aa_ddmmaaaa'!$EC$5:'[1]PorEquipeHC 20aa_ddmmaaaa'!$GS$1003,10,FALSE))</f>
        <v>125</v>
      </c>
      <c r="P85" s="211" t="str">
        <f>IF($B85:$B85&gt;0,VLOOKUP($B85,'[1]PorEquipeHC 20aa_ddmmaaaa'!$EC$5:'[1]PorEquipeHC 20aa_ddmmaaaa'!$GS$1003,11,FALSE))</f>
        <v xml:space="preserve"> </v>
      </c>
      <c r="Q85" s="211">
        <f>IF($B85:$B85&gt;0,VLOOKUP($B85,'[1]PorEquipeHC 20aa_ddmmaaaa'!$EC$5:'[1]PorEquipeHC 20aa_ddmmaaaa'!$GS$1003,12,FALSE))</f>
        <v>123</v>
      </c>
      <c r="R85" s="211" t="str">
        <f>IF($B85:$B85&gt;0,VLOOKUP($B85,'[1]PorEquipeHC 20aa_ddmmaaaa'!$EC$5:'[1]PorEquipeHC 20aa_ddmmaaaa'!$GS$1003,13,FALSE))</f>
        <v xml:space="preserve"> </v>
      </c>
      <c r="S85" s="211" t="str">
        <f>IF($B85:$B85&gt;0,VLOOKUP($B85,'[1]PorEquipeHC 20aa_ddmmaaaa'!$EC$5:'[1]PorEquipeHC 20aa_ddmmaaaa'!$GS$1003,14,FALSE))</f>
        <v xml:space="preserve"> </v>
      </c>
      <c r="T85" s="211">
        <f>IF($B85:$B85&gt;0,VLOOKUP($B85,'[1]PorEquipeHC 20aa_ddmmaaaa'!$EC$5:'[1]PorEquipeHC 20aa_ddmmaaaa'!$GS$1003,15,FALSE))</f>
        <v>129</v>
      </c>
      <c r="U85" s="211">
        <f>IF($B85:$B85&gt;0,VLOOKUP($B85,'[1]PorEquipeHC 20aa_ddmmaaaa'!$EC$5:'[1]PorEquipeHC 20aa_ddmmaaaa'!$GS$1003,16,FALSE))</f>
        <v>124</v>
      </c>
      <c r="V85" s="211" t="b">
        <f>IF($B85:$B85&gt;0,VLOOKUP($B85,'[1]PorEquipeHC 20aa_ddmmaaaa'!$EC$5:'[1]PorEquipeHC 20aa_ddmmaaaa'!$GS$1003,17,FALSE))</f>
        <v>0</v>
      </c>
      <c r="W85" s="211" t="b">
        <f>IF($B85:$B85&gt;0,VLOOKUP($B85,'[1]PorEquipeHC 20aa_ddmmaaaa'!$EC$5:'[1]PorEquipeHC 20aa_ddmmaaaa'!$GS$1003,18,FALSE))</f>
        <v>0</v>
      </c>
      <c r="X85" s="211" t="b">
        <f>IF($B85:$B85&gt;0,VLOOKUP($B85,'[1]PorEquipeHC 20aa_ddmmaaaa'!$EC$5:'[1]PorEquipeHC 20aa_ddmmaaaa'!$GS$1003,19,FALSE))</f>
        <v>0</v>
      </c>
      <c r="Y85" s="207"/>
      <c r="Z85" s="207"/>
      <c r="AA85" s="154"/>
      <c r="AB85" s="154"/>
      <c r="AC85" s="65" t="str">
        <f>C85</f>
        <v>523</v>
      </c>
      <c r="AD85" s="65" t="str">
        <f>D85</f>
        <v>KAWASAKA</v>
      </c>
      <c r="AE85" s="65" t="str">
        <f>E85</f>
        <v>MAKICO</v>
      </c>
      <c r="AF85" s="65" t="str">
        <f>F85</f>
        <v>F</v>
      </c>
      <c r="AG85" s="65" t="str">
        <f>G85</f>
        <v>07. GSP</v>
      </c>
      <c r="AH85" s="208">
        <f>H85</f>
        <v>17833</v>
      </c>
      <c r="AI85">
        <f>I85</f>
        <v>12</v>
      </c>
      <c r="AJ85" t="str">
        <f>J85</f>
        <v>C</v>
      </c>
      <c r="AK85" s="209" t="str">
        <f>K85</f>
        <v>SR</v>
      </c>
      <c r="AL85" s="65">
        <f>L85</f>
        <v>4</v>
      </c>
      <c r="AM85" s="66" t="str">
        <f>M85</f>
        <v>X</v>
      </c>
      <c r="AN85" s="65" t="e">
        <f>N85</f>
        <v>#NUM!</v>
      </c>
      <c r="AO85" s="65">
        <f>O85</f>
        <v>125</v>
      </c>
      <c r="AP85" s="67">
        <f>IF(AO85=" "," ",(AO85-2*$AI85))</f>
        <v>101</v>
      </c>
      <c r="AQ85" s="68"/>
      <c r="AR85" s="69"/>
      <c r="AS85" s="72" t="str">
        <f>P85</f>
        <v xml:space="preserve"> </v>
      </c>
      <c r="AT85" s="67" t="str">
        <f>IF(AS85=" "," ",(AS85-2*$AI85))</f>
        <v xml:space="preserve"> </v>
      </c>
      <c r="AU85" s="65"/>
      <c r="AV85" s="67"/>
      <c r="AW85" s="72">
        <f>Q85</f>
        <v>123</v>
      </c>
      <c r="AX85" s="67">
        <f>IF(AW85=" "," ",(AW85-2*$AI85))</f>
        <v>99</v>
      </c>
      <c r="AY85" s="67"/>
      <c r="AZ85" s="65"/>
      <c r="BA85" s="67" t="str">
        <f>R85</f>
        <v xml:space="preserve"> </v>
      </c>
      <c r="BB85" s="67" t="str">
        <f>IF(BA85=" "," ",(BA85-2*$AI85))</f>
        <v xml:space="preserve"> </v>
      </c>
      <c r="BC85" s="67"/>
      <c r="BD85" s="67"/>
      <c r="BE85" s="71" t="str">
        <f>S85</f>
        <v xml:space="preserve"> </v>
      </c>
      <c r="BF85" s="67" t="str">
        <f>IF(BE85=" "," ",(BE85-2*$AI85))</f>
        <v xml:space="preserve"> </v>
      </c>
      <c r="BG85" s="67"/>
      <c r="BH85" s="67"/>
      <c r="BI85" s="72">
        <f>T85</f>
        <v>129</v>
      </c>
      <c r="BJ85" s="67">
        <f>IF(BI85=" "," ",(BI85-2*$AI85))</f>
        <v>105</v>
      </c>
      <c r="BK85" s="67"/>
      <c r="BL85" s="67"/>
      <c r="BM85" s="72">
        <f>U85</f>
        <v>124</v>
      </c>
      <c r="BN85" s="67">
        <f>IF(BM85=" "," ",(BM85-2*$AI85))</f>
        <v>100</v>
      </c>
      <c r="BO85" s="67"/>
      <c r="BP85" s="67"/>
      <c r="BQ85" s="67" t="b">
        <f>V85</f>
        <v>0</v>
      </c>
      <c r="BR85" s="67">
        <f>IF(BQ85=" "," ",(BQ85-2*$AI85))</f>
        <v>-24</v>
      </c>
      <c r="BS85" s="67"/>
      <c r="BT85" s="67"/>
      <c r="BU85" s="67" t="b">
        <f>W85</f>
        <v>0</v>
      </c>
      <c r="BV85" s="67">
        <f>IF(BU85=" "," ",(BU85-2*$AI85))</f>
        <v>-24</v>
      </c>
      <c r="BW85" s="67"/>
      <c r="BX85" s="67"/>
      <c r="BY85" s="67" t="b">
        <f>X85</f>
        <v>0</v>
      </c>
      <c r="BZ85" s="67">
        <f>IF(BY85=" "," ",(BY85-2*$AI85))</f>
        <v>-24</v>
      </c>
      <c r="CA85" s="67"/>
      <c r="CB85" s="67"/>
      <c r="CC85" s="209" t="str">
        <f>IF(AK85="Senior",AK85,"...")</f>
        <v>...</v>
      </c>
      <c r="CD85" s="65">
        <f>L85</f>
        <v>4</v>
      </c>
      <c r="CE85" s="66" t="str">
        <f>M85</f>
        <v>X</v>
      </c>
      <c r="CF85" s="73">
        <f>AQ85*AO$4+AU85*AS$4+AY85*AW$4+BC85*BA$4+BG85*BE$4+BK85*BI$4+BO85*BM$4+BS85*BQ$4+BW85*BU$4+CA85*BY$4</f>
        <v>0</v>
      </c>
      <c r="CG85" s="156"/>
      <c r="CH85" s="1"/>
      <c r="DA85" s="19"/>
      <c r="DB85" s="19"/>
      <c r="DC85" s="67" t="s">
        <v>357</v>
      </c>
      <c r="DD85" s="67" t="s">
        <v>358</v>
      </c>
      <c r="DE85" s="67" t="s">
        <v>359</v>
      </c>
      <c r="DF85" s="67" t="s">
        <v>65</v>
      </c>
      <c r="DG85" s="67" t="s">
        <v>317</v>
      </c>
      <c r="DH85" s="75">
        <v>14567</v>
      </c>
      <c r="DI85" s="67">
        <v>6</v>
      </c>
      <c r="DJ85" s="67" t="s">
        <v>68</v>
      </c>
      <c r="DK85" s="76" t="s">
        <v>85</v>
      </c>
      <c r="DL85" s="67">
        <v>2</v>
      </c>
      <c r="DM85" s="77" t="s">
        <v>70</v>
      </c>
      <c r="DN85" s="67" t="e">
        <v>#NUM!</v>
      </c>
      <c r="DO85" s="67" t="s">
        <v>79</v>
      </c>
      <c r="DP85" s="67" t="s">
        <v>79</v>
      </c>
      <c r="DQ85" s="68"/>
      <c r="DR85" s="69"/>
      <c r="DS85" s="72" t="s">
        <v>79</v>
      </c>
      <c r="DT85" s="67" t="s">
        <v>79</v>
      </c>
      <c r="DU85" s="68"/>
      <c r="DV85" s="67"/>
      <c r="DW85" s="72">
        <v>112</v>
      </c>
      <c r="DX85" s="67">
        <v>100</v>
      </c>
      <c r="DY85" s="68"/>
      <c r="DZ85" s="67"/>
      <c r="EA85" s="67">
        <v>116</v>
      </c>
      <c r="EB85" s="67">
        <v>104</v>
      </c>
      <c r="EC85" s="67"/>
      <c r="ED85" s="67"/>
      <c r="EE85" s="71" t="s">
        <v>79</v>
      </c>
      <c r="EF85" s="67" t="s">
        <v>79</v>
      </c>
      <c r="EG85" s="67"/>
      <c r="EH85" s="67"/>
      <c r="EI85" s="72" t="s">
        <v>79</v>
      </c>
      <c r="EJ85" s="67" t="s">
        <v>79</v>
      </c>
      <c r="EK85" s="67"/>
      <c r="EL85" s="67"/>
      <c r="EM85" s="72" t="s">
        <v>79</v>
      </c>
      <c r="EN85" s="67" t="s">
        <v>79</v>
      </c>
      <c r="EO85" s="67"/>
      <c r="EP85" s="67"/>
      <c r="EQ85" s="67" t="b">
        <v>0</v>
      </c>
      <c r="ER85" s="67">
        <v>-12</v>
      </c>
      <c r="ES85" s="68"/>
      <c r="ET85" s="69"/>
      <c r="EU85" s="67" t="b">
        <v>0</v>
      </c>
      <c r="EV85" s="67">
        <v>-12</v>
      </c>
      <c r="EW85" s="67"/>
      <c r="EX85" s="67"/>
      <c r="EY85" s="67" t="b">
        <v>0</v>
      </c>
      <c r="EZ85" s="67">
        <v>-12</v>
      </c>
      <c r="FA85" s="67"/>
      <c r="FB85" s="67"/>
      <c r="FC85" s="76" t="s">
        <v>73</v>
      </c>
      <c r="FD85" s="67">
        <v>2</v>
      </c>
      <c r="FE85" s="77" t="s">
        <v>70</v>
      </c>
      <c r="FF85" s="68">
        <v>0</v>
      </c>
      <c r="FG85" s="83"/>
      <c r="FH85" s="65" t="str">
        <f t="shared" si="24"/>
        <v>MR</v>
      </c>
      <c r="FI85" s="65" t="str">
        <f t="shared" si="27"/>
        <v>M</v>
      </c>
      <c r="FJ85" s="65" t="str">
        <f t="shared" si="26"/>
        <v>06. KOK</v>
      </c>
      <c r="FK85" s="65">
        <f t="shared" si="25"/>
        <v>0</v>
      </c>
      <c r="FL85" s="79">
        <f t="shared" si="18"/>
        <v>37.75</v>
      </c>
      <c r="FM85" t="str">
        <f t="shared" si="17"/>
        <v>...</v>
      </c>
      <c r="FN85" t="str">
        <f t="shared" si="23"/>
        <v>...</v>
      </c>
      <c r="FO85" t="str">
        <f t="shared" si="22"/>
        <v>06. KOK</v>
      </c>
    </row>
    <row r="86" spans="1:171" ht="13.8" hidden="1" x14ac:dyDescent="0.25">
      <c r="A86" t="s">
        <v>1152</v>
      </c>
      <c r="B86" s="65" t="s">
        <v>468</v>
      </c>
      <c r="C86" s="80" t="str">
        <f>IF($B86:$B86&gt;0,VLOOKUP($B86,'[1]PorEquipeHC 20aa_ddmmaaaa'!$EC$5:'[1]PorEquipeHC 20aa_ddmmaaaa'!$GS$1003,1,FALSE))</f>
        <v>709</v>
      </c>
      <c r="D86" s="209" t="str">
        <f>IF($B86:$B86&gt;0,VLOOKUP($B86,'[1]PorEquipeHC 20aa_ddmmaaaa'!$EC$5:'[1]PorEquipeHC 20aa_ddmmaaaa'!$GS$1003,2,FALSE))</f>
        <v>MADUREIRA</v>
      </c>
      <c r="E86" s="209" t="str">
        <f>IF($B86:$B86&gt;0,VLOOKUP($B86,'[1]PorEquipeHC 20aa_ddmmaaaa'!$EC$5:'[1]PorEquipeHC 20aa_ddmmaaaa'!$GS$1003,3,FALSE))</f>
        <v>CESAR AUGUSTO</v>
      </c>
      <c r="F86" s="66" t="str">
        <f>IF($B86:$B86&gt;0,VLOOKUP($B86,'[1]PorEquipeHC 20aa_ddmmaaaa'!$EC$5:'[1]PorEquipeHC 20aa_ddmmaaaa'!$GS$1003,4,FALSE))</f>
        <v>M</v>
      </c>
      <c r="G86" s="65" t="str">
        <f>IF($B86:$B86&gt;0,VLOOKUP($B86,'[1]PorEquipeHC 20aa_ddmmaaaa'!$EC$5:'[1]PorEquipeHC 20aa_ddmmaaaa'!$GS$1003,5,FALSE))</f>
        <v>06. KOK</v>
      </c>
      <c r="H86" s="210">
        <f>IF($B86:$B86&gt;0,VLOOKUP($B86,'[1]PorEquipeHC 20aa_ddmmaaaa'!$EC$5:'[1]PorEquipeHC 20aa_ddmmaaaa'!$GS$1003,6,FALSE))</f>
        <v>19956</v>
      </c>
      <c r="I86" s="80">
        <f>IF($B86:$B86&gt;0,VLOOKUP($B86,'[1]PorEquipeHC 20aa_ddmmaaaa'!$EC$5:'[1]PorEquipeHC 20aa_ddmmaaaa'!$GS$1003,7,FALSE))</f>
        <v>12</v>
      </c>
      <c r="J86" s="209" t="str">
        <f>IF($B86:$B86&gt;0,VLOOKUP($B86,'[1]PorEquipeHC 20aa_ddmmaaaa'!$EC$5:'[1]PorEquipeHC 20aa_ddmmaaaa'!$GS$1003,8,FALSE))</f>
        <v>C</v>
      </c>
      <c r="K86" s="209" t="str">
        <f>IF($B86:$B86&gt;0,VLOOKUP($B86,'[1]PorEquipeHC 20aa_ddmmaaaa'!$EC$5:'[1]PorEquipeHC 20aa_ddmmaaaa'!$GS$1003,9,FALSE))</f>
        <v>NSR</v>
      </c>
      <c r="L86" s="80">
        <f>IF($B86:$B86&gt;0,VLOOKUP($B86,'[1]PorEquipeHC 20aa_ddmmaaaa'!$EC$5:'[1]PorEquipeHC 20aa_ddmmaaaa'!$GS$1003,45,FALSE))</f>
        <v>7</v>
      </c>
      <c r="M86" s="65" t="str">
        <f>IF($B86:$B86&gt;0,VLOOKUP($B86,'[1]PorEquipeHC 20aa_ddmmaaaa'!$EC$5:'[1]PorEquipeHC 20aa_ddmmaaaa'!$GS$1003,46,FALSE))</f>
        <v>X</v>
      </c>
      <c r="N86" s="80">
        <f>IF($B86:$B86&gt;0,VLOOKUP($B86,'[1]PorEquipeHC 20aa_ddmmaaaa'!$EC$5:'[1]PorEquipeHC 20aa_ddmmaaaa'!$GS$1003,64,FALSE))</f>
        <v>725</v>
      </c>
      <c r="O86" s="211">
        <f>IF($B86:$B86&gt;0,VLOOKUP($B86,'[1]PorEquipeHC 20aa_ddmmaaaa'!$EC$5:'[1]PorEquipeHC 20aa_ddmmaaaa'!$GS$1003,10,FALSE))</f>
        <v>120</v>
      </c>
      <c r="P86" s="211">
        <f>IF($B86:$B86&gt;0,VLOOKUP($B86,'[1]PorEquipeHC 20aa_ddmmaaaa'!$EC$5:'[1]PorEquipeHC 20aa_ddmmaaaa'!$GS$1003,11,FALSE))</f>
        <v>127</v>
      </c>
      <c r="Q86" s="211">
        <f>IF($B86:$B86&gt;0,VLOOKUP($B86,'[1]PorEquipeHC 20aa_ddmmaaaa'!$EC$5:'[1]PorEquipeHC 20aa_ddmmaaaa'!$GS$1003,12,FALSE))</f>
        <v>122</v>
      </c>
      <c r="R86" s="211">
        <f>IF($B86:$B86&gt;0,VLOOKUP($B86,'[1]PorEquipeHC 20aa_ddmmaaaa'!$EC$5:'[1]PorEquipeHC 20aa_ddmmaaaa'!$GS$1003,13,FALSE))</f>
        <v>127</v>
      </c>
      <c r="S86" s="211">
        <f>IF($B86:$B86&gt;0,VLOOKUP($B86,'[1]PorEquipeHC 20aa_ddmmaaaa'!$EC$5:'[1]PorEquipeHC 20aa_ddmmaaaa'!$GS$1003,14,FALSE))</f>
        <v>117</v>
      </c>
      <c r="T86" s="211">
        <f>IF($B86:$B86&gt;0,VLOOKUP($B86,'[1]PorEquipeHC 20aa_ddmmaaaa'!$EC$5:'[1]PorEquipeHC 20aa_ddmmaaaa'!$GS$1003,15,FALSE))</f>
        <v>115</v>
      </c>
      <c r="U86" s="211">
        <f>IF($B86:$B86&gt;0,VLOOKUP($B86,'[1]PorEquipeHC 20aa_ddmmaaaa'!$EC$5:'[1]PorEquipeHC 20aa_ddmmaaaa'!$GS$1003,16,FALSE))</f>
        <v>124</v>
      </c>
      <c r="V86" s="211" t="b">
        <f>IF($B86:$B86&gt;0,VLOOKUP($B86,'[1]PorEquipeHC 20aa_ddmmaaaa'!$EC$5:'[1]PorEquipeHC 20aa_ddmmaaaa'!$GS$1003,17,FALSE))</f>
        <v>0</v>
      </c>
      <c r="W86" s="211" t="b">
        <f>IF($B86:$B86&gt;0,VLOOKUP($B86,'[1]PorEquipeHC 20aa_ddmmaaaa'!$EC$5:'[1]PorEquipeHC 20aa_ddmmaaaa'!$GS$1003,18,FALSE))</f>
        <v>0</v>
      </c>
      <c r="X86" s="211" t="b">
        <f>IF($B86:$B86&gt;0,VLOOKUP($B86,'[1]PorEquipeHC 20aa_ddmmaaaa'!$EC$5:'[1]PorEquipeHC 20aa_ddmmaaaa'!$GS$1003,19,FALSE))</f>
        <v>0</v>
      </c>
      <c r="Y86" s="207"/>
      <c r="Z86" s="207"/>
      <c r="AA86" s="154"/>
      <c r="AB86" s="154"/>
      <c r="AC86" s="65" t="str">
        <f>C86</f>
        <v>709</v>
      </c>
      <c r="AD86" s="65" t="str">
        <f>D86</f>
        <v>MADUREIRA</v>
      </c>
      <c r="AE86" s="65" t="str">
        <f>E86</f>
        <v>CESAR AUGUSTO</v>
      </c>
      <c r="AF86" s="65" t="str">
        <f>F86</f>
        <v>M</v>
      </c>
      <c r="AG86" s="65" t="str">
        <f>G86</f>
        <v>06. KOK</v>
      </c>
      <c r="AH86" s="208">
        <f>H86</f>
        <v>19956</v>
      </c>
      <c r="AI86">
        <f>I86</f>
        <v>12</v>
      </c>
      <c r="AJ86" t="str">
        <f>J86</f>
        <v>C</v>
      </c>
      <c r="AK86" s="209" t="str">
        <f>K86</f>
        <v>NSR</v>
      </c>
      <c r="AL86" s="65">
        <f>L86</f>
        <v>7</v>
      </c>
      <c r="AM86" s="66" t="str">
        <f>M86</f>
        <v>X</v>
      </c>
      <c r="AN86" s="65">
        <f>N86</f>
        <v>725</v>
      </c>
      <c r="AO86" s="65">
        <f>O86</f>
        <v>120</v>
      </c>
      <c r="AP86" s="67">
        <f>IF(AO86=" "," ",(AO86-2*$AI86))</f>
        <v>96</v>
      </c>
      <c r="AQ86" s="68"/>
      <c r="AR86" s="69"/>
      <c r="AS86" s="72">
        <f>P86</f>
        <v>127</v>
      </c>
      <c r="AT86" s="67">
        <f>IF(AS86=" "," ",(AS86-2*$AI86))</f>
        <v>103</v>
      </c>
      <c r="AU86" s="65"/>
      <c r="AV86" s="67"/>
      <c r="AW86" s="72">
        <f>Q86</f>
        <v>122</v>
      </c>
      <c r="AX86" s="67">
        <f>IF(AW86=" "," ",(AW86-2*$AI86))</f>
        <v>98</v>
      </c>
      <c r="AY86" s="67"/>
      <c r="AZ86" s="65"/>
      <c r="BA86" s="67">
        <f>R86</f>
        <v>127</v>
      </c>
      <c r="BB86" s="67">
        <f>IF(BA86=" "," ",(BA86-2*$AI86))</f>
        <v>103</v>
      </c>
      <c r="BC86" s="67"/>
      <c r="BD86" s="67"/>
      <c r="BE86" s="71">
        <f>S86</f>
        <v>117</v>
      </c>
      <c r="BF86" s="67">
        <f>IF(BE86=" "," ",(BE86-2*$AI86))</f>
        <v>93</v>
      </c>
      <c r="BG86" s="67"/>
      <c r="BH86" s="67"/>
      <c r="BI86" s="72">
        <f>T86</f>
        <v>115</v>
      </c>
      <c r="BJ86" s="67">
        <f>IF(BI86=" "," ",(BI86-2*$AI86))</f>
        <v>91</v>
      </c>
      <c r="BK86" s="68">
        <v>5</v>
      </c>
      <c r="BL86" s="69" t="s">
        <v>72</v>
      </c>
      <c r="BM86" s="72">
        <f>U86</f>
        <v>124</v>
      </c>
      <c r="BN86" s="67">
        <f>IF(BM86=" "," ",(BM86-2*$AI86))</f>
        <v>100</v>
      </c>
      <c r="BO86" s="67"/>
      <c r="BP86" s="67"/>
      <c r="BQ86" s="67" t="b">
        <f>V86</f>
        <v>0</v>
      </c>
      <c r="BR86" s="67">
        <f>IF(BQ86=" "," ",(BQ86-2*$AI86))</f>
        <v>-24</v>
      </c>
      <c r="BS86" s="67"/>
      <c r="BT86" s="67"/>
      <c r="BU86" s="67" t="b">
        <f>W86</f>
        <v>0</v>
      </c>
      <c r="BV86" s="67">
        <f>IF(BU86=" "," ",(BU86-2*$AI86))</f>
        <v>-24</v>
      </c>
      <c r="BW86" s="67"/>
      <c r="BX86" s="67"/>
      <c r="BY86" s="67" t="b">
        <f>X86</f>
        <v>0</v>
      </c>
      <c r="BZ86" s="67">
        <f>IF(BY86=" "," ",(BY86-2*$AI86))</f>
        <v>-24</v>
      </c>
      <c r="CA86" s="67"/>
      <c r="CB86" s="67"/>
      <c r="CC86" s="209" t="str">
        <f>IF(AK86="Senior",AK86,"...")</f>
        <v>...</v>
      </c>
      <c r="CD86" s="65">
        <f>L86</f>
        <v>7</v>
      </c>
      <c r="CE86" s="66" t="str">
        <f>M86</f>
        <v>X</v>
      </c>
      <c r="CF86" s="73">
        <f>AQ86*AO$4+AU86*AS$4+AY86*AW$4+BC86*BA$4+BG86*BE$4+BK86*BI$4+BO86*BM$4+BS86*BQ$4+BW86*BU$4+CA86*BY$4</f>
        <v>5</v>
      </c>
      <c r="CG86" s="156"/>
      <c r="CH86" s="1"/>
      <c r="DA86" s="19"/>
      <c r="DB86" s="19"/>
      <c r="DC86" s="67" t="s">
        <v>277</v>
      </c>
      <c r="DD86" s="67" t="s">
        <v>361</v>
      </c>
      <c r="DE86" s="67" t="s">
        <v>362</v>
      </c>
      <c r="DF86" s="67" t="s">
        <v>65</v>
      </c>
      <c r="DG86" s="67" t="s">
        <v>317</v>
      </c>
      <c r="DH86" s="75">
        <v>16851</v>
      </c>
      <c r="DI86" s="67">
        <v>6</v>
      </c>
      <c r="DJ86" s="67" t="s">
        <v>68</v>
      </c>
      <c r="DK86" s="76" t="s">
        <v>102</v>
      </c>
      <c r="DL86" s="67">
        <v>4</v>
      </c>
      <c r="DM86" s="77" t="s">
        <v>70</v>
      </c>
      <c r="DN86" s="67" t="e">
        <v>#NUM!</v>
      </c>
      <c r="DO86" s="67" t="s">
        <v>79</v>
      </c>
      <c r="DP86" s="67" t="s">
        <v>79</v>
      </c>
      <c r="DQ86" s="68"/>
      <c r="DR86" s="67"/>
      <c r="DS86" s="72" t="s">
        <v>79</v>
      </c>
      <c r="DT86" s="67" t="s">
        <v>79</v>
      </c>
      <c r="DU86" s="68"/>
      <c r="DV86" s="67"/>
      <c r="DW86" s="72">
        <v>115</v>
      </c>
      <c r="DX86" s="67">
        <v>103</v>
      </c>
      <c r="DY86" s="68"/>
      <c r="DZ86" s="69"/>
      <c r="EA86" s="67">
        <v>110</v>
      </c>
      <c r="EB86" s="67">
        <v>98</v>
      </c>
      <c r="EC86" s="68"/>
      <c r="ED86" s="69"/>
      <c r="EE86" s="71" t="s">
        <v>79</v>
      </c>
      <c r="EF86" s="67" t="s">
        <v>79</v>
      </c>
      <c r="EG86" s="67"/>
      <c r="EH86" s="67"/>
      <c r="EI86" s="72">
        <v>114</v>
      </c>
      <c r="EJ86" s="67">
        <v>102</v>
      </c>
      <c r="EK86" s="68"/>
      <c r="EL86" s="69"/>
      <c r="EM86" s="72">
        <v>127</v>
      </c>
      <c r="EN86" s="67">
        <v>115</v>
      </c>
      <c r="EO86" s="67"/>
      <c r="EP86" s="67"/>
      <c r="EQ86" s="67" t="b">
        <v>0</v>
      </c>
      <c r="ER86" s="67">
        <v>-12</v>
      </c>
      <c r="ES86" s="67"/>
      <c r="ET86" s="67"/>
      <c r="EU86" s="67" t="b">
        <v>0</v>
      </c>
      <c r="EV86" s="67">
        <v>-12</v>
      </c>
      <c r="EW86" s="67"/>
      <c r="EX86" s="67"/>
      <c r="EY86" s="67" t="b">
        <v>0</v>
      </c>
      <c r="EZ86" s="67">
        <v>-12</v>
      </c>
      <c r="FA86" s="67"/>
      <c r="FB86" s="67"/>
      <c r="FC86" s="76" t="s">
        <v>73</v>
      </c>
      <c r="FD86" s="67">
        <v>4</v>
      </c>
      <c r="FE86" s="77" t="s">
        <v>70</v>
      </c>
      <c r="FF86" s="68">
        <v>0</v>
      </c>
      <c r="FG86" s="83"/>
      <c r="FH86" s="65" t="str">
        <f t="shared" si="24"/>
        <v>SR</v>
      </c>
      <c r="FI86" s="65" t="str">
        <f t="shared" si="27"/>
        <v>M</v>
      </c>
      <c r="FJ86" s="65" t="str">
        <f t="shared" si="26"/>
        <v>06. KOK</v>
      </c>
      <c r="FK86" s="65">
        <f t="shared" si="25"/>
        <v>0</v>
      </c>
      <c r="FL86" s="79">
        <f t="shared" si="18"/>
        <v>37.75</v>
      </c>
      <c r="FM86" t="str">
        <f t="shared" si="17"/>
        <v>...</v>
      </c>
      <c r="FN86" t="str">
        <f t="shared" si="23"/>
        <v>...</v>
      </c>
      <c r="FO86" t="str">
        <f t="shared" si="22"/>
        <v>06. KOK</v>
      </c>
    </row>
    <row r="87" spans="1:171" ht="13.8" hidden="1" x14ac:dyDescent="0.25">
      <c r="A87" t="s">
        <v>1152</v>
      </c>
      <c r="B87" s="201" t="s">
        <v>309</v>
      </c>
      <c r="C87" s="80" t="str">
        <f>IF($B87:$B87&gt;0,VLOOKUP($B87,'[1]PorEquipeHC 20aa_ddmmaaaa'!$EC$5:'[1]PorEquipeHC 20aa_ddmmaaaa'!$GS$1003,1,FALSE))</f>
        <v>983</v>
      </c>
      <c r="D87" s="209" t="str">
        <f>IF($B87:$B87&gt;0,VLOOKUP($B87,'[1]PorEquipeHC 20aa_ddmmaaaa'!$EC$5:'[1]PorEquipeHC 20aa_ddmmaaaa'!$GS$1003,2,FALSE))</f>
        <v>OSAKO</v>
      </c>
      <c r="E87" s="209" t="str">
        <f>IF($B87:$B87&gt;0,VLOOKUP($B87,'[1]PorEquipeHC 20aa_ddmmaaaa'!$EC$5:'[1]PorEquipeHC 20aa_ddmmaaaa'!$GS$1003,3,FALSE))</f>
        <v>SERGIO</v>
      </c>
      <c r="F87" s="66" t="str">
        <f>IF($B87:$B87&gt;0,VLOOKUP($B87,'[1]PorEquipeHC 20aa_ddmmaaaa'!$EC$5:'[1]PorEquipeHC 20aa_ddmmaaaa'!$GS$1003,4,FALSE))</f>
        <v>M</v>
      </c>
      <c r="G87" s="65" t="str">
        <f>IF($B87:$B87&gt;0,VLOOKUP($B87,'[1]PorEquipeHC 20aa_ddmmaaaa'!$EC$5:'[1]PorEquipeHC 20aa_ddmmaaaa'!$GS$1003,5,FALSE))</f>
        <v>18. SOR</v>
      </c>
      <c r="H87" s="210">
        <f>IF($B87:$B87&gt;0,VLOOKUP($B87,'[1]PorEquipeHC 20aa_ddmmaaaa'!$EC$5:'[1]PorEquipeHC 20aa_ddmmaaaa'!$GS$1003,6,FALSE))</f>
        <v>16304</v>
      </c>
      <c r="I87" s="80">
        <f>IF($B87:$B87&gt;0,VLOOKUP($B87,'[1]PorEquipeHC 20aa_ddmmaaaa'!$EC$5:'[1]PorEquipeHC 20aa_ddmmaaaa'!$GS$1003,7,FALSE))</f>
        <v>3</v>
      </c>
      <c r="J87" s="209" t="str">
        <f>IF($B87:$B87&gt;0,VLOOKUP($B87,'[1]PorEquipeHC 20aa_ddmmaaaa'!$EC$5:'[1]PorEquipeHC 20aa_ddmmaaaa'!$GS$1003,8,FALSE))</f>
        <v>EX</v>
      </c>
      <c r="K87" s="209" t="str">
        <f>IF($B87:$B87&gt;0,VLOOKUP($B87,'[1]PorEquipeHC 20aa_ddmmaaaa'!$EC$5:'[1]PorEquipeHC 20aa_ddmmaaaa'!$GS$1003,9,FALSE))</f>
        <v>SR</v>
      </c>
      <c r="L87" s="80">
        <f>IF($B87:$B87&gt;0,VLOOKUP($B87,'[1]PorEquipeHC 20aa_ddmmaaaa'!$EC$5:'[1]PorEquipeHC 20aa_ddmmaaaa'!$GS$1003,45,FALSE))</f>
        <v>6</v>
      </c>
      <c r="M87" s="65" t="str">
        <f>IF($B87:$B87&gt;0,VLOOKUP($B87,'[1]PorEquipeHC 20aa_ddmmaaaa'!$EC$5:'[1]PorEquipeHC 20aa_ddmmaaaa'!$GS$1003,46,FALSE))</f>
        <v>X</v>
      </c>
      <c r="N87" s="80">
        <f>IF($B87:$B87&gt;0,VLOOKUP($B87,'[1]PorEquipeHC 20aa_ddmmaaaa'!$EC$5:'[1]PorEquipeHC 20aa_ddmmaaaa'!$GS$1003,64,FALSE))</f>
        <v>653</v>
      </c>
      <c r="O87" s="211">
        <f>IF($B87:$B87&gt;0,VLOOKUP($B87,'[1]PorEquipeHC 20aa_ddmmaaaa'!$EC$5:'[1]PorEquipeHC 20aa_ddmmaaaa'!$GS$1003,10,FALSE))</f>
        <v>105</v>
      </c>
      <c r="P87" s="211">
        <f>IF($B87:$B87&gt;0,VLOOKUP($B87,'[1]PorEquipeHC 20aa_ddmmaaaa'!$EC$5:'[1]PorEquipeHC 20aa_ddmmaaaa'!$GS$1003,11,FALSE))</f>
        <v>110</v>
      </c>
      <c r="Q87" s="211">
        <f>IF($B87:$B87&gt;0,VLOOKUP($B87,'[1]PorEquipeHC 20aa_ddmmaaaa'!$EC$5:'[1]PorEquipeHC 20aa_ddmmaaaa'!$GS$1003,12,FALSE))</f>
        <v>111</v>
      </c>
      <c r="R87" s="211">
        <f>IF($B87:$B87&gt;0,VLOOKUP($B87,'[1]PorEquipeHC 20aa_ddmmaaaa'!$EC$5:'[1]PorEquipeHC 20aa_ddmmaaaa'!$GS$1003,13,FALSE))</f>
        <v>105</v>
      </c>
      <c r="S87" s="211">
        <f>IF($B87:$B87&gt;0,VLOOKUP($B87,'[1]PorEquipeHC 20aa_ddmmaaaa'!$EC$5:'[1]PorEquipeHC 20aa_ddmmaaaa'!$GS$1003,14,FALSE))</f>
        <v>115</v>
      </c>
      <c r="T87" s="211" t="str">
        <f>IF($B87:$B87&gt;0,VLOOKUP($B87,'[1]PorEquipeHC 20aa_ddmmaaaa'!$EC$5:'[1]PorEquipeHC 20aa_ddmmaaaa'!$GS$1003,15,FALSE))</f>
        <v xml:space="preserve"> </v>
      </c>
      <c r="U87" s="211">
        <f>IF($B87:$B87&gt;0,VLOOKUP($B87,'[1]PorEquipeHC 20aa_ddmmaaaa'!$EC$5:'[1]PorEquipeHC 20aa_ddmmaaaa'!$GS$1003,16,FALSE))</f>
        <v>107</v>
      </c>
      <c r="V87" s="211" t="b">
        <f>IF($B87:$B87&gt;0,VLOOKUP($B87,'[1]PorEquipeHC 20aa_ddmmaaaa'!$EC$5:'[1]PorEquipeHC 20aa_ddmmaaaa'!$GS$1003,17,FALSE))</f>
        <v>0</v>
      </c>
      <c r="W87" s="211" t="b">
        <f>IF($B87:$B87&gt;0,VLOOKUP($B87,'[1]PorEquipeHC 20aa_ddmmaaaa'!$EC$5:'[1]PorEquipeHC 20aa_ddmmaaaa'!$GS$1003,18,FALSE))</f>
        <v>0</v>
      </c>
      <c r="X87" s="211" t="b">
        <f>IF($B87:$B87&gt;0,VLOOKUP($B87,'[1]PorEquipeHC 20aa_ddmmaaaa'!$EC$5:'[1]PorEquipeHC 20aa_ddmmaaaa'!$GS$1003,19,FALSE))</f>
        <v>0</v>
      </c>
      <c r="Y87" s="207"/>
      <c r="Z87" s="207"/>
      <c r="AA87" s="154"/>
      <c r="AB87" s="154"/>
      <c r="AC87" s="65" t="str">
        <f>C87</f>
        <v>983</v>
      </c>
      <c r="AD87" s="65" t="str">
        <f>D87</f>
        <v>OSAKO</v>
      </c>
      <c r="AE87" s="65" t="str">
        <f>E87</f>
        <v>SERGIO</v>
      </c>
      <c r="AF87" s="65" t="str">
        <f>F87</f>
        <v>M</v>
      </c>
      <c r="AG87" s="65" t="str">
        <f>G87</f>
        <v>18. SOR</v>
      </c>
      <c r="AH87" s="208">
        <f>H87</f>
        <v>16304</v>
      </c>
      <c r="AI87">
        <f>I87</f>
        <v>3</v>
      </c>
      <c r="AJ87" t="str">
        <f>J87</f>
        <v>EX</v>
      </c>
      <c r="AK87" s="209" t="str">
        <f>K87</f>
        <v>SR</v>
      </c>
      <c r="AL87" s="65">
        <f>L87</f>
        <v>6</v>
      </c>
      <c r="AM87" s="66" t="str">
        <f>M87</f>
        <v>X</v>
      </c>
      <c r="AN87" s="65">
        <f>N87</f>
        <v>653</v>
      </c>
      <c r="AO87" s="65">
        <f>O87</f>
        <v>105</v>
      </c>
      <c r="AP87" s="67">
        <f>IF(AO87=" "," ",(AO87-2*$AI87))</f>
        <v>99</v>
      </c>
      <c r="AQ87" s="68"/>
      <c r="AR87" s="69"/>
      <c r="AS87" s="72">
        <f>P87</f>
        <v>110</v>
      </c>
      <c r="AT87" s="84">
        <f>IF(AS87=" "," ",(AS87-2*$AI87))</f>
        <v>104</v>
      </c>
      <c r="AU87" s="65"/>
      <c r="AV87" s="67"/>
      <c r="AW87" s="72">
        <f>Q87</f>
        <v>111</v>
      </c>
      <c r="AX87" s="67">
        <f>IF(AW87=" "," ",(AW87-2*$AI87))</f>
        <v>105</v>
      </c>
      <c r="AY87" s="67"/>
      <c r="AZ87" s="65"/>
      <c r="BA87" s="67">
        <f>R87</f>
        <v>105</v>
      </c>
      <c r="BB87" s="67">
        <f>IF(BA87=" "," ",(BA87-2*$AI87))</f>
        <v>99</v>
      </c>
      <c r="BC87" s="67"/>
      <c r="BD87" s="67"/>
      <c r="BE87" s="71">
        <f>S87</f>
        <v>115</v>
      </c>
      <c r="BF87" s="67">
        <f>IF(BE87=" "," ",(BE87-2*$AI87))</f>
        <v>109</v>
      </c>
      <c r="BG87" s="67"/>
      <c r="BH87" s="67"/>
      <c r="BI87" s="72" t="str">
        <f>T87</f>
        <v xml:space="preserve"> </v>
      </c>
      <c r="BJ87" s="67" t="str">
        <f>IF(BI87=" "," ",(BI87-2*$AI87))</f>
        <v xml:space="preserve"> </v>
      </c>
      <c r="BK87" s="67"/>
      <c r="BL87" s="67"/>
      <c r="BM87" s="72">
        <f>U87</f>
        <v>107</v>
      </c>
      <c r="BN87" s="67">
        <f>IF(BM87=" "," ",(BM87-2*$AI87))</f>
        <v>101</v>
      </c>
      <c r="BO87" s="67"/>
      <c r="BP87" s="67"/>
      <c r="BQ87" s="67" t="b">
        <f>V87</f>
        <v>0</v>
      </c>
      <c r="BR87" s="67">
        <f>IF(BQ87=" "," ",(BQ87-2*$AI87))</f>
        <v>-6</v>
      </c>
      <c r="BS87" s="67"/>
      <c r="BT87" s="67"/>
      <c r="BU87" s="67" t="b">
        <f>W87</f>
        <v>0</v>
      </c>
      <c r="BV87" s="67">
        <f>IF(BU87=" "," ",(BU87-2*$AI87))</f>
        <v>-6</v>
      </c>
      <c r="BW87" s="67"/>
      <c r="BX87" s="67"/>
      <c r="BY87" s="67" t="b">
        <f>X87</f>
        <v>0</v>
      </c>
      <c r="BZ87" s="67">
        <f>IF(BY87=" "," ",(BY87-2*$AI87))</f>
        <v>-6</v>
      </c>
      <c r="CA87" s="67"/>
      <c r="CB87" s="67"/>
      <c r="CC87" s="209" t="str">
        <f>IF(AK87="Senior",AK87,"...")</f>
        <v>...</v>
      </c>
      <c r="CD87" s="65">
        <f>L87</f>
        <v>6</v>
      </c>
      <c r="CE87" s="66" t="str">
        <f>M87</f>
        <v>X</v>
      </c>
      <c r="CF87" s="73">
        <f>AQ87*AO$4+AU87*AS$4+AY87*AW$4+BC87*BA$4+BG87*BE$4+BK87*BI$4+BO87*BM$4+BS87*BQ$4+BW87*BU$4+CA87*BY$4</f>
        <v>0</v>
      </c>
      <c r="CG87" s="156"/>
      <c r="CH87" s="1"/>
      <c r="DA87" s="19"/>
      <c r="DB87" s="19"/>
      <c r="DC87" s="67" t="s">
        <v>364</v>
      </c>
      <c r="DD87" s="67" t="s">
        <v>365</v>
      </c>
      <c r="DE87" s="67" t="s">
        <v>260</v>
      </c>
      <c r="DF87" s="67" t="s">
        <v>65</v>
      </c>
      <c r="DG87" s="67" t="s">
        <v>317</v>
      </c>
      <c r="DH87" s="75">
        <v>18276</v>
      </c>
      <c r="DI87" s="67">
        <v>6</v>
      </c>
      <c r="DJ87" s="67" t="s">
        <v>68</v>
      </c>
      <c r="DK87" s="76" t="s">
        <v>102</v>
      </c>
      <c r="DL87" s="67">
        <v>6</v>
      </c>
      <c r="DM87" s="77" t="s">
        <v>70</v>
      </c>
      <c r="DN87" s="67">
        <v>707</v>
      </c>
      <c r="DO87" s="67">
        <v>112</v>
      </c>
      <c r="DP87" s="67">
        <v>100</v>
      </c>
      <c r="DQ87" s="68"/>
      <c r="DR87" s="67"/>
      <c r="DS87" s="72">
        <v>125</v>
      </c>
      <c r="DT87" s="67">
        <v>113</v>
      </c>
      <c r="DU87" s="68"/>
      <c r="DV87" s="67"/>
      <c r="DW87" s="72">
        <v>125</v>
      </c>
      <c r="DX87" s="67">
        <v>113</v>
      </c>
      <c r="DY87" s="68"/>
      <c r="DZ87" s="69"/>
      <c r="EA87" s="67" t="s">
        <v>79</v>
      </c>
      <c r="EB87" s="67" t="s">
        <v>79</v>
      </c>
      <c r="EC87" s="67"/>
      <c r="ED87" s="67"/>
      <c r="EE87" s="71">
        <v>114</v>
      </c>
      <c r="EF87" s="67">
        <v>102</v>
      </c>
      <c r="EG87" s="67"/>
      <c r="EH87" s="67"/>
      <c r="EI87" s="72">
        <v>116</v>
      </c>
      <c r="EJ87" s="67">
        <v>104</v>
      </c>
      <c r="EK87" s="68"/>
      <c r="EL87" s="69"/>
      <c r="EM87" s="72">
        <v>115</v>
      </c>
      <c r="EN87" s="67">
        <v>103</v>
      </c>
      <c r="EO87" s="67"/>
      <c r="EP87" s="67"/>
      <c r="EQ87" s="67" t="b">
        <v>0</v>
      </c>
      <c r="ER87" s="67">
        <v>-12</v>
      </c>
      <c r="ES87" s="68"/>
      <c r="ET87" s="69"/>
      <c r="EU87" s="67" t="b">
        <v>0</v>
      </c>
      <c r="EV87" s="67">
        <v>-12</v>
      </c>
      <c r="EW87" s="68"/>
      <c r="EX87" s="69"/>
      <c r="EY87" s="67" t="b">
        <v>0</v>
      </c>
      <c r="EZ87" s="67">
        <v>-12</v>
      </c>
      <c r="FA87" s="67"/>
      <c r="FB87" s="67"/>
      <c r="FC87" s="76" t="s">
        <v>73</v>
      </c>
      <c r="FD87" s="67">
        <v>6</v>
      </c>
      <c r="FE87" s="77" t="s">
        <v>70</v>
      </c>
      <c r="FF87" s="68">
        <v>0</v>
      </c>
      <c r="FG87" s="83"/>
      <c r="FH87" s="65" t="str">
        <f t="shared" si="24"/>
        <v>SR</v>
      </c>
      <c r="FI87" s="65" t="str">
        <f t="shared" si="27"/>
        <v>M</v>
      </c>
      <c r="FJ87" s="65" t="str">
        <f t="shared" si="26"/>
        <v>06. KOK</v>
      </c>
      <c r="FK87" s="65">
        <f t="shared" si="25"/>
        <v>0</v>
      </c>
      <c r="FL87" s="79">
        <f t="shared" si="18"/>
        <v>37.75</v>
      </c>
      <c r="FM87" t="str">
        <f t="shared" si="17"/>
        <v>...</v>
      </c>
      <c r="FN87" t="str">
        <f t="shared" si="23"/>
        <v>...</v>
      </c>
      <c r="FO87" t="str">
        <f t="shared" si="22"/>
        <v>06. KOK</v>
      </c>
    </row>
    <row r="88" spans="1:171" ht="13.8" hidden="1" x14ac:dyDescent="0.25">
      <c r="A88" t="s">
        <v>1153</v>
      </c>
      <c r="B88" s="201" t="s">
        <v>378</v>
      </c>
      <c r="C88" s="80" t="str">
        <f>IF($B88:$B88&gt;0,VLOOKUP($B88,'[1]PorEquipeHC 20aa_ddmmaaaa'!$EC$5:'[1]PorEquipeHC 20aa_ddmmaaaa'!$GS$1003,1,FALSE))</f>
        <v>605</v>
      </c>
      <c r="D88" s="209" t="str">
        <f>IF($B88:$B88&gt;0,VLOOKUP($B88,'[1]PorEquipeHC 20aa_ddmmaaaa'!$EC$5:'[1]PorEquipeHC 20aa_ddmmaaaa'!$GS$1003,2,FALSE))</f>
        <v>ABE</v>
      </c>
      <c r="E88" s="209" t="str">
        <f>IF($B88:$B88&gt;0,VLOOKUP($B88,'[1]PorEquipeHC 20aa_ddmmaaaa'!$EC$5:'[1]PorEquipeHC 20aa_ddmmaaaa'!$GS$1003,3,FALSE))</f>
        <v>TETSUO</v>
      </c>
      <c r="F88" s="66" t="str">
        <f>IF($B88:$B88&gt;0,VLOOKUP($B88,'[1]PorEquipeHC 20aa_ddmmaaaa'!$EC$5:'[1]PorEquipeHC 20aa_ddmmaaaa'!$GS$1003,4,FALSE))</f>
        <v>M</v>
      </c>
      <c r="G88" s="65" t="str">
        <f>IF($B88:$B88&gt;0,VLOOKUP($B88,'[1]PorEquipeHC 20aa_ddmmaaaa'!$EC$5:'[1]PorEquipeHC 20aa_ddmmaaaa'!$GS$1003,5,FALSE))</f>
        <v>06. KOK</v>
      </c>
      <c r="H88" s="210">
        <f>IF($B88:$B88&gt;0,VLOOKUP($B88,'[1]PorEquipeHC 20aa_ddmmaaaa'!$EC$5:'[1]PorEquipeHC 20aa_ddmmaaaa'!$GS$1003,6,FALSE))</f>
        <v>12082</v>
      </c>
      <c r="I88" s="80">
        <f>IF($B88:$B88&gt;0,VLOOKUP($B88,'[1]PorEquipeHC 20aa_ddmmaaaa'!$EC$5:'[1]PorEquipeHC 20aa_ddmmaaaa'!$GS$1003,7,FALSE))</f>
        <v>8</v>
      </c>
      <c r="J88" s="209" t="str">
        <f>IF($B88:$B88&gt;0,VLOOKUP($B88,'[1]PorEquipeHC 20aa_ddmmaaaa'!$EC$5:'[1]PorEquipeHC 20aa_ddmmaaaa'!$GS$1003,8,FALSE))</f>
        <v>B</v>
      </c>
      <c r="K88" s="209" t="str">
        <f>IF($B88:$B88&gt;0,VLOOKUP($B88,'[1]PorEquipeHC 20aa_ddmmaaaa'!$EC$5:'[1]PorEquipeHC 20aa_ddmmaaaa'!$GS$1003,9,FALSE))</f>
        <v>MR</v>
      </c>
      <c r="L88" s="80">
        <f>IF($B88:$B88&gt;0,VLOOKUP($B88,'[1]PorEquipeHC 20aa_ddmmaaaa'!$EC$5:'[1]PorEquipeHC 20aa_ddmmaaaa'!$GS$1003,45,FALSE))</f>
        <v>6</v>
      </c>
      <c r="M88" s="65" t="str">
        <f>IF($B88:$B88&gt;0,VLOOKUP($B88,'[1]PorEquipeHC 20aa_ddmmaaaa'!$EC$5:'[1]PorEquipeHC 20aa_ddmmaaaa'!$GS$1003,46,FALSE))</f>
        <v>X</v>
      </c>
      <c r="N88" s="80">
        <f>IF($B88:$B88&gt;0,VLOOKUP($B88,'[1]PorEquipeHC 20aa_ddmmaaaa'!$EC$5:'[1]PorEquipeHC 20aa_ddmmaaaa'!$GS$1003,64,FALSE))</f>
        <v>755</v>
      </c>
      <c r="O88" s="211">
        <f>IF($B88:$B88&gt;0,VLOOKUP($B88,'[1]PorEquipeHC 20aa_ddmmaaaa'!$EC$5:'[1]PorEquipeHC 20aa_ddmmaaaa'!$GS$1003,10,FALSE))</f>
        <v>128</v>
      </c>
      <c r="P88" s="211" t="str">
        <f>IF($B88:$B88&gt;0,VLOOKUP($B88,'[1]PorEquipeHC 20aa_ddmmaaaa'!$EC$5:'[1]PorEquipeHC 20aa_ddmmaaaa'!$GS$1003,11,FALSE))</f>
        <v xml:space="preserve"> </v>
      </c>
      <c r="Q88" s="211">
        <f>IF($B88:$B88&gt;0,VLOOKUP($B88,'[1]PorEquipeHC 20aa_ddmmaaaa'!$EC$5:'[1]PorEquipeHC 20aa_ddmmaaaa'!$GS$1003,12,FALSE))</f>
        <v>128</v>
      </c>
      <c r="R88" s="211">
        <f>IF($B88:$B88&gt;0,VLOOKUP($B88,'[1]PorEquipeHC 20aa_ddmmaaaa'!$EC$5:'[1]PorEquipeHC 20aa_ddmmaaaa'!$GS$1003,13,FALSE))</f>
        <v>135</v>
      </c>
      <c r="S88" s="211">
        <f>IF($B88:$B88&gt;0,VLOOKUP($B88,'[1]PorEquipeHC 20aa_ddmmaaaa'!$EC$5:'[1]PorEquipeHC 20aa_ddmmaaaa'!$GS$1003,14,FALSE))</f>
        <v>118</v>
      </c>
      <c r="T88" s="211">
        <f>IF($B88:$B88&gt;0,VLOOKUP($B88,'[1]PorEquipeHC 20aa_ddmmaaaa'!$EC$5:'[1]PorEquipeHC 20aa_ddmmaaaa'!$GS$1003,15,FALSE))</f>
        <v>129</v>
      </c>
      <c r="U88" s="211">
        <f>IF($B88:$B88&gt;0,VLOOKUP($B88,'[1]PorEquipeHC 20aa_ddmmaaaa'!$EC$5:'[1]PorEquipeHC 20aa_ddmmaaaa'!$GS$1003,16,FALSE))</f>
        <v>117</v>
      </c>
      <c r="V88" s="211" t="b">
        <f>IF($B88:$B88&gt;0,VLOOKUP($B88,'[1]PorEquipeHC 20aa_ddmmaaaa'!$EC$5:'[1]PorEquipeHC 20aa_ddmmaaaa'!$GS$1003,17,FALSE))</f>
        <v>0</v>
      </c>
      <c r="W88" s="211" t="b">
        <f>IF($B88:$B88&gt;0,VLOOKUP($B88,'[1]PorEquipeHC 20aa_ddmmaaaa'!$EC$5:'[1]PorEquipeHC 20aa_ddmmaaaa'!$GS$1003,18,FALSE))</f>
        <v>0</v>
      </c>
      <c r="X88" s="211" t="b">
        <f>IF($B88:$B88&gt;0,VLOOKUP($B88,'[1]PorEquipeHC 20aa_ddmmaaaa'!$EC$5:'[1]PorEquipeHC 20aa_ddmmaaaa'!$GS$1003,19,FALSE))</f>
        <v>0</v>
      </c>
      <c r="Y88" s="207"/>
      <c r="Z88" s="207"/>
      <c r="AA88" s="154"/>
      <c r="AB88" s="154"/>
      <c r="AC88" s="65" t="str">
        <f>C88</f>
        <v>605</v>
      </c>
      <c r="AD88" s="65" t="str">
        <f>D88</f>
        <v>ABE</v>
      </c>
      <c r="AE88" s="65" t="str">
        <f>E88</f>
        <v>TETSUO</v>
      </c>
      <c r="AF88" s="65" t="str">
        <f>F88</f>
        <v>M</v>
      </c>
      <c r="AG88" s="65" t="str">
        <f>G88</f>
        <v>06. KOK</v>
      </c>
      <c r="AH88" s="208">
        <f>H88</f>
        <v>12082</v>
      </c>
      <c r="AI88">
        <f>I88</f>
        <v>8</v>
      </c>
      <c r="AJ88" t="str">
        <f>J88</f>
        <v>B</v>
      </c>
      <c r="AK88" s="209" t="str">
        <f>K88</f>
        <v>MR</v>
      </c>
      <c r="AL88" s="65">
        <f>L88</f>
        <v>6</v>
      </c>
      <c r="AM88" s="66" t="str">
        <f>M88</f>
        <v>X</v>
      </c>
      <c r="AN88" s="65">
        <f>N88</f>
        <v>755</v>
      </c>
      <c r="AO88" s="65">
        <f>O88</f>
        <v>128</v>
      </c>
      <c r="AP88" s="67">
        <f>IF(AO88=" "," ",(AO88-2*$AI88))</f>
        <v>112</v>
      </c>
      <c r="AQ88" s="68"/>
      <c r="AR88" s="69"/>
      <c r="AS88" s="72" t="str">
        <f>P88</f>
        <v xml:space="preserve"> </v>
      </c>
      <c r="AT88" s="67" t="str">
        <f>IF(AS88=" "," ",(AS88-2*$AI88))</f>
        <v xml:space="preserve"> </v>
      </c>
      <c r="AU88" s="65"/>
      <c r="AV88" s="67"/>
      <c r="AW88" s="72">
        <f>Q88</f>
        <v>128</v>
      </c>
      <c r="AX88" s="67">
        <f>IF(AW88=" "," ",(AW88-2*$AI88))</f>
        <v>112</v>
      </c>
      <c r="AY88" s="67"/>
      <c r="AZ88" s="65"/>
      <c r="BA88" s="67">
        <f>R88</f>
        <v>135</v>
      </c>
      <c r="BB88" s="67">
        <f>IF(BA88=" "," ",(BA88-2*$AI88))</f>
        <v>119</v>
      </c>
      <c r="BC88" s="67"/>
      <c r="BD88" s="67"/>
      <c r="BE88" s="71">
        <f>S88</f>
        <v>118</v>
      </c>
      <c r="BF88" s="67">
        <f>IF(BE88=" "," ",(BE88-2*$AI88))</f>
        <v>102</v>
      </c>
      <c r="BG88" s="67"/>
      <c r="BH88" s="67"/>
      <c r="BI88" s="72">
        <f>T88</f>
        <v>129</v>
      </c>
      <c r="BJ88" s="67">
        <f>IF(BI88=" "," ",(BI88-2*$AI88))</f>
        <v>113</v>
      </c>
      <c r="BK88" s="67"/>
      <c r="BL88" s="67"/>
      <c r="BM88" s="72">
        <f>U88</f>
        <v>117</v>
      </c>
      <c r="BN88" s="67">
        <f>IF(BM88=" "," ",(BM88-2*$AI88))</f>
        <v>101</v>
      </c>
      <c r="BO88" s="67"/>
      <c r="BP88" s="67"/>
      <c r="BQ88" s="67" t="b">
        <f>V88</f>
        <v>0</v>
      </c>
      <c r="BR88" s="67">
        <f>IF(BQ88=" "," ",(BQ88-2*$AI88))</f>
        <v>-16</v>
      </c>
      <c r="BS88" s="67"/>
      <c r="BT88" s="67"/>
      <c r="BU88" s="67" t="b">
        <f>W88</f>
        <v>0</v>
      </c>
      <c r="BV88" s="67">
        <f>IF(BU88=" "," ",(BU88-2*$AI88))</f>
        <v>-16</v>
      </c>
      <c r="BW88" s="67"/>
      <c r="BX88" s="67"/>
      <c r="BY88" s="67" t="b">
        <f>X88</f>
        <v>0</v>
      </c>
      <c r="BZ88" s="67">
        <f>IF(BY88=" "," ",(BY88-2*$AI88))</f>
        <v>-16</v>
      </c>
      <c r="CA88" s="67"/>
      <c r="CB88" s="67"/>
      <c r="CC88" s="209" t="str">
        <f>IF(AK88="Senior",AK88,"...")</f>
        <v>...</v>
      </c>
      <c r="CD88" s="65">
        <f>L88</f>
        <v>6</v>
      </c>
      <c r="CE88" s="66" t="str">
        <f>M88</f>
        <v>X</v>
      </c>
      <c r="CF88" s="73">
        <f>AQ88*AO$4+AU88*AS$4+AY88*AW$4+BC88*BA$4+BG88*BE$4+BK88*BI$4+BO88*BM$4+BS88*BQ$4+BW88*BU$4+CA88*BY$4</f>
        <v>0</v>
      </c>
      <c r="CG88" s="156"/>
      <c r="CH88" s="1"/>
      <c r="DA88" s="19"/>
      <c r="DB88" s="19"/>
      <c r="DC88" s="67" t="s">
        <v>360</v>
      </c>
      <c r="DD88" s="67" t="s">
        <v>361</v>
      </c>
      <c r="DE88" s="67" t="s">
        <v>366</v>
      </c>
      <c r="DF88" s="67" t="s">
        <v>83</v>
      </c>
      <c r="DG88" s="67" t="s">
        <v>317</v>
      </c>
      <c r="DH88" s="75">
        <v>18684</v>
      </c>
      <c r="DI88" s="67">
        <v>6</v>
      </c>
      <c r="DJ88" s="67" t="s">
        <v>68</v>
      </c>
      <c r="DK88" s="76" t="s">
        <v>102</v>
      </c>
      <c r="DL88" s="67">
        <v>4</v>
      </c>
      <c r="DM88" s="77" t="s">
        <v>70</v>
      </c>
      <c r="DN88" s="67" t="e">
        <v>#NUM!</v>
      </c>
      <c r="DO88" s="67" t="s">
        <v>79</v>
      </c>
      <c r="DP88" s="67" t="s">
        <v>79</v>
      </c>
      <c r="DQ88" s="68"/>
      <c r="DR88" s="67"/>
      <c r="DS88" s="72" t="s">
        <v>79</v>
      </c>
      <c r="DT88" s="67" t="s">
        <v>79</v>
      </c>
      <c r="DU88" s="68"/>
      <c r="DV88" s="67"/>
      <c r="DW88" s="72">
        <v>112</v>
      </c>
      <c r="DX88" s="67">
        <v>100</v>
      </c>
      <c r="DY88" s="67"/>
      <c r="DZ88" s="67"/>
      <c r="EA88" s="67">
        <v>112</v>
      </c>
      <c r="EB88" s="67">
        <v>100</v>
      </c>
      <c r="EC88" s="67"/>
      <c r="ED88" s="67"/>
      <c r="EE88" s="71" t="s">
        <v>79</v>
      </c>
      <c r="EF88" s="67" t="s">
        <v>79</v>
      </c>
      <c r="EG88" s="67"/>
      <c r="EH88" s="67"/>
      <c r="EI88" s="72">
        <v>118</v>
      </c>
      <c r="EJ88" s="67">
        <v>106</v>
      </c>
      <c r="EK88" s="67"/>
      <c r="EL88" s="67"/>
      <c r="EM88" s="72">
        <v>124</v>
      </c>
      <c r="EN88" s="67">
        <v>112</v>
      </c>
      <c r="EO88" s="67"/>
      <c r="EP88" s="67"/>
      <c r="EQ88" s="67" t="b">
        <v>0</v>
      </c>
      <c r="ER88" s="67">
        <v>-12</v>
      </c>
      <c r="ES88" s="67"/>
      <c r="ET88" s="67"/>
      <c r="EU88" s="67" t="b">
        <v>0</v>
      </c>
      <c r="EV88" s="67">
        <v>-12</v>
      </c>
      <c r="EW88" s="67"/>
      <c r="EX88" s="67"/>
      <c r="EY88" s="67" t="b">
        <v>0</v>
      </c>
      <c r="EZ88" s="67">
        <v>-12</v>
      </c>
      <c r="FA88" s="67"/>
      <c r="FB88" s="67"/>
      <c r="FC88" s="76" t="s">
        <v>73</v>
      </c>
      <c r="FD88" s="67">
        <v>4</v>
      </c>
      <c r="FE88" s="77" t="s">
        <v>70</v>
      </c>
      <c r="FF88" s="68">
        <v>0</v>
      </c>
      <c r="FG88" s="83"/>
      <c r="FH88" s="65" t="str">
        <f t="shared" si="24"/>
        <v>SR</v>
      </c>
      <c r="FI88" s="65" t="str">
        <f t="shared" si="27"/>
        <v>F</v>
      </c>
      <c r="FJ88" s="65" t="str">
        <f t="shared" si="26"/>
        <v>06. KOK</v>
      </c>
      <c r="FK88" s="65">
        <f t="shared" si="25"/>
        <v>0</v>
      </c>
      <c r="FL88" s="79">
        <f t="shared" si="18"/>
        <v>37.75</v>
      </c>
      <c r="FM88" t="str">
        <f t="shared" si="17"/>
        <v>...</v>
      </c>
      <c r="FN88" t="str">
        <f t="shared" si="23"/>
        <v>...</v>
      </c>
      <c r="FO88" t="str">
        <f t="shared" si="22"/>
        <v>06. KOK</v>
      </c>
    </row>
    <row r="89" spans="1:171" ht="13.8" hidden="1" x14ac:dyDescent="0.25">
      <c r="A89" t="s">
        <v>1152</v>
      </c>
      <c r="B89" s="201" t="s">
        <v>141</v>
      </c>
      <c r="C89" s="80" t="str">
        <f>IF($B89:$B89&gt;0,VLOOKUP($B89,'[1]PorEquipeHC 20aa_ddmmaaaa'!$EC$5:'[1]PorEquipeHC 20aa_ddmmaaaa'!$GS$1003,1,FALSE))</f>
        <v>976</v>
      </c>
      <c r="D89" s="209" t="str">
        <f>IF($B89:$B89&gt;0,VLOOKUP($B89,'[1]PorEquipeHC 20aa_ddmmaaaa'!$EC$5:'[1]PorEquipeHC 20aa_ddmmaaaa'!$GS$1003,2,FALSE))</f>
        <v>MORI</v>
      </c>
      <c r="E89" s="209" t="str">
        <f>IF($B89:$B89&gt;0,VLOOKUP($B89,'[1]PorEquipeHC 20aa_ddmmaaaa'!$EC$5:'[1]PorEquipeHC 20aa_ddmmaaaa'!$GS$1003,3,FALSE))</f>
        <v>SADAO</v>
      </c>
      <c r="F89" s="66" t="str">
        <f>IF($B89:$B89&gt;0,VLOOKUP($B89,'[1]PorEquipeHC 20aa_ddmmaaaa'!$EC$5:'[1]PorEquipeHC 20aa_ddmmaaaa'!$GS$1003,4,FALSE))</f>
        <v>M</v>
      </c>
      <c r="G89" s="65" t="str">
        <f>IF($B89:$B89&gt;0,VLOOKUP($B89,'[1]PorEquipeHC 20aa_ddmmaaaa'!$EC$5:'[1]PorEquipeHC 20aa_ddmmaaaa'!$GS$1003,5,FALSE))</f>
        <v>01. PIE</v>
      </c>
      <c r="H89" s="210">
        <f>IF($B89:$B89&gt;0,VLOOKUP($B89,'[1]PorEquipeHC 20aa_ddmmaaaa'!$EC$5:'[1]PorEquipeHC 20aa_ddmmaaaa'!$GS$1003,6,FALSE))</f>
        <v>19729</v>
      </c>
      <c r="I89" s="80">
        <f>IF($B89:$B89&gt;0,VLOOKUP($B89,'[1]PorEquipeHC 20aa_ddmmaaaa'!$EC$5:'[1]PorEquipeHC 20aa_ddmmaaaa'!$GS$1003,7,FALSE))</f>
        <v>8</v>
      </c>
      <c r="J89" s="209" t="str">
        <f>IF($B89:$B89&gt;0,VLOOKUP($B89,'[1]PorEquipeHC 20aa_ddmmaaaa'!$EC$5:'[1]PorEquipeHC 20aa_ddmmaaaa'!$GS$1003,8,FALSE))</f>
        <v>B</v>
      </c>
      <c r="K89" s="209" t="str">
        <f>IF($B89:$B89&gt;0,VLOOKUP($B89,'[1]PorEquipeHC 20aa_ddmmaaaa'!$EC$5:'[1]PorEquipeHC 20aa_ddmmaaaa'!$GS$1003,9,FALSE))</f>
        <v>NSR</v>
      </c>
      <c r="L89" s="80">
        <f>IF($B89:$B89&gt;0,VLOOKUP($B89,'[1]PorEquipeHC 20aa_ddmmaaaa'!$EC$5:'[1]PorEquipeHC 20aa_ddmmaaaa'!$GS$1003,45,FALSE))</f>
        <v>7</v>
      </c>
      <c r="M89" s="65" t="str">
        <f>IF($B89:$B89&gt;0,VLOOKUP($B89,'[1]PorEquipeHC 20aa_ddmmaaaa'!$EC$5:'[1]PorEquipeHC 20aa_ddmmaaaa'!$GS$1003,46,FALSE))</f>
        <v>X</v>
      </c>
      <c r="N89" s="80">
        <f>IF($B89:$B89&gt;0,VLOOKUP($B89,'[1]PorEquipeHC 20aa_ddmmaaaa'!$EC$5:'[1]PorEquipeHC 20aa_ddmmaaaa'!$GS$1003,64,FALSE))</f>
        <v>696</v>
      </c>
      <c r="O89" s="211">
        <f>IF($B89:$B89&gt;0,VLOOKUP($B89,'[1]PorEquipeHC 20aa_ddmmaaaa'!$EC$5:'[1]PorEquipeHC 20aa_ddmmaaaa'!$GS$1003,10,FALSE))</f>
        <v>114</v>
      </c>
      <c r="P89" s="211">
        <f>IF($B89:$B89&gt;0,VLOOKUP($B89,'[1]PorEquipeHC 20aa_ddmmaaaa'!$EC$5:'[1]PorEquipeHC 20aa_ddmmaaaa'!$GS$1003,11,FALSE))</f>
        <v>117</v>
      </c>
      <c r="Q89" s="211">
        <f>IF($B89:$B89&gt;0,VLOOKUP($B89,'[1]PorEquipeHC 20aa_ddmmaaaa'!$EC$5:'[1]PorEquipeHC 20aa_ddmmaaaa'!$GS$1003,12,FALSE))</f>
        <v>121</v>
      </c>
      <c r="R89" s="211">
        <f>IF($B89:$B89&gt;0,VLOOKUP($B89,'[1]PorEquipeHC 20aa_ddmmaaaa'!$EC$5:'[1]PorEquipeHC 20aa_ddmmaaaa'!$GS$1003,13,FALSE))</f>
        <v>108</v>
      </c>
      <c r="S89" s="211">
        <f>IF($B89:$B89&gt;0,VLOOKUP($B89,'[1]PorEquipeHC 20aa_ddmmaaaa'!$EC$5:'[1]PorEquipeHC 20aa_ddmmaaaa'!$GS$1003,14,FALSE))</f>
        <v>119</v>
      </c>
      <c r="T89" s="211">
        <f>IF($B89:$B89&gt;0,VLOOKUP($B89,'[1]PorEquipeHC 20aa_ddmmaaaa'!$EC$5:'[1]PorEquipeHC 20aa_ddmmaaaa'!$GS$1003,15,FALSE))</f>
        <v>126</v>
      </c>
      <c r="U89" s="211">
        <f>IF($B89:$B89&gt;0,VLOOKUP($B89,'[1]PorEquipeHC 20aa_ddmmaaaa'!$EC$5:'[1]PorEquipeHC 20aa_ddmmaaaa'!$GS$1003,16,FALSE))</f>
        <v>117</v>
      </c>
      <c r="V89" s="211" t="b">
        <f>IF($B89:$B89&gt;0,VLOOKUP($B89,'[1]PorEquipeHC 20aa_ddmmaaaa'!$EC$5:'[1]PorEquipeHC 20aa_ddmmaaaa'!$GS$1003,17,FALSE))</f>
        <v>0</v>
      </c>
      <c r="W89" s="211" t="b">
        <f>IF($B89:$B89&gt;0,VLOOKUP($B89,'[1]PorEquipeHC 20aa_ddmmaaaa'!$EC$5:'[1]PorEquipeHC 20aa_ddmmaaaa'!$GS$1003,18,FALSE))</f>
        <v>0</v>
      </c>
      <c r="X89" s="211" t="b">
        <f>IF($B89:$B89&gt;0,VLOOKUP($B89,'[1]PorEquipeHC 20aa_ddmmaaaa'!$EC$5:'[1]PorEquipeHC 20aa_ddmmaaaa'!$GS$1003,19,FALSE))</f>
        <v>0</v>
      </c>
      <c r="Y89" s="207"/>
      <c r="Z89" s="207"/>
      <c r="AA89" s="154"/>
      <c r="AB89" s="154"/>
      <c r="AC89" s="65" t="str">
        <f>C89</f>
        <v>976</v>
      </c>
      <c r="AD89" s="65" t="str">
        <f>D89</f>
        <v>MORI</v>
      </c>
      <c r="AE89" s="65" t="str">
        <f>E89</f>
        <v>SADAO</v>
      </c>
      <c r="AF89" s="65" t="str">
        <f>F89</f>
        <v>M</v>
      </c>
      <c r="AG89" s="65" t="str">
        <f>G89</f>
        <v>01. PIE</v>
      </c>
      <c r="AH89" s="208">
        <f>H89</f>
        <v>19729</v>
      </c>
      <c r="AI89">
        <f>I89</f>
        <v>8</v>
      </c>
      <c r="AJ89" t="str">
        <f>J89</f>
        <v>B</v>
      </c>
      <c r="AK89" s="209" t="str">
        <f>K89</f>
        <v>NSR</v>
      </c>
      <c r="AL89" s="65">
        <f>L89</f>
        <v>7</v>
      </c>
      <c r="AM89" s="66" t="str">
        <f>M89</f>
        <v>X</v>
      </c>
      <c r="AN89" s="65">
        <f>N89</f>
        <v>696</v>
      </c>
      <c r="AO89" s="65">
        <f>O89</f>
        <v>114</v>
      </c>
      <c r="AP89" s="67">
        <f>IF(AO89=" "," ",(AO89-2*$AI89))</f>
        <v>98</v>
      </c>
      <c r="AQ89" s="68"/>
      <c r="AR89" s="69"/>
      <c r="AS89" s="72">
        <f>P89</f>
        <v>117</v>
      </c>
      <c r="AT89" s="67">
        <f>IF(AS89=" "," ",(AS89-2*$AI89))</f>
        <v>101</v>
      </c>
      <c r="AU89" s="65"/>
      <c r="AV89" s="67"/>
      <c r="AW89" s="72">
        <f>Q89</f>
        <v>121</v>
      </c>
      <c r="AX89" s="67">
        <f>IF(AW89=" "," ",(AW89-2*$AI89))</f>
        <v>105</v>
      </c>
      <c r="AY89" s="67"/>
      <c r="AZ89" s="65"/>
      <c r="BA89" s="67">
        <f>R89</f>
        <v>108</v>
      </c>
      <c r="BB89" s="67">
        <f>IF(BA89=" "," ",(BA89-2*$AI89))</f>
        <v>92</v>
      </c>
      <c r="BC89" s="67"/>
      <c r="BD89" s="67"/>
      <c r="BE89" s="71">
        <f>S89</f>
        <v>119</v>
      </c>
      <c r="BF89" s="67">
        <f>IF(BE89=" "," ",(BE89-2*$AI89))</f>
        <v>103</v>
      </c>
      <c r="BG89" s="67"/>
      <c r="BH89" s="67"/>
      <c r="BI89" s="72">
        <f>T89</f>
        <v>126</v>
      </c>
      <c r="BJ89" s="67">
        <f>IF(BI89=" "," ",(BI89-2*$AI89))</f>
        <v>110</v>
      </c>
      <c r="BK89" s="67"/>
      <c r="BL89" s="67"/>
      <c r="BM89" s="72">
        <f>U89</f>
        <v>117</v>
      </c>
      <c r="BN89" s="67">
        <f>IF(BM89=" "," ",(BM89-2*$AI89))</f>
        <v>101</v>
      </c>
      <c r="BO89" s="67"/>
      <c r="BP89" s="67"/>
      <c r="BQ89" s="67" t="b">
        <f>V89</f>
        <v>0</v>
      </c>
      <c r="BR89" s="67">
        <f>IF(BQ89=" "," ",(BQ89-2*$AI89))</f>
        <v>-16</v>
      </c>
      <c r="BS89" s="67"/>
      <c r="BT89" s="67"/>
      <c r="BU89" s="67" t="b">
        <f>W89</f>
        <v>0</v>
      </c>
      <c r="BV89" s="67">
        <f>IF(BU89=" "," ",(BU89-2*$AI89))</f>
        <v>-16</v>
      </c>
      <c r="BW89" s="67"/>
      <c r="BX89" s="67"/>
      <c r="BY89" s="67" t="b">
        <f>X89</f>
        <v>0</v>
      </c>
      <c r="BZ89" s="67">
        <f>IF(BY89=" "," ",(BY89-2*$AI89))</f>
        <v>-16</v>
      </c>
      <c r="CA89" s="67"/>
      <c r="CB89" s="67"/>
      <c r="CC89" s="209" t="str">
        <f>IF(AK89="Senior",AK89,"...")</f>
        <v>...</v>
      </c>
      <c r="CD89" s="65">
        <f>L89</f>
        <v>7</v>
      </c>
      <c r="CE89" s="66" t="str">
        <f>M89</f>
        <v>X</v>
      </c>
      <c r="CF89" s="73">
        <f>AQ89*AO$4+AU89*AS$4+AY89*AW$4+BC89*BA$4+BG89*BE$4+BK89*BI$4+BO89*BM$4+BS89*BQ$4+BW89*BU$4+CA89*BY$4</f>
        <v>0</v>
      </c>
      <c r="CG89" s="156"/>
      <c r="CH89" s="1"/>
      <c r="DA89" s="19"/>
      <c r="DB89" s="85"/>
      <c r="DC89" s="67" t="s">
        <v>368</v>
      </c>
      <c r="DD89" s="67" t="s">
        <v>369</v>
      </c>
      <c r="DE89" s="67" t="s">
        <v>370</v>
      </c>
      <c r="DF89" s="67" t="s">
        <v>65</v>
      </c>
      <c r="DG89" s="67" t="s">
        <v>317</v>
      </c>
      <c r="DH89" s="75">
        <v>15013</v>
      </c>
      <c r="DI89" s="67">
        <v>7</v>
      </c>
      <c r="DJ89" s="67" t="s">
        <v>84</v>
      </c>
      <c r="DK89" s="76" t="s">
        <v>85</v>
      </c>
      <c r="DL89" s="67">
        <v>4</v>
      </c>
      <c r="DM89" s="77" t="s">
        <v>70</v>
      </c>
      <c r="DN89" s="67" t="e">
        <v>#NUM!</v>
      </c>
      <c r="DO89" s="67">
        <v>129</v>
      </c>
      <c r="DP89" s="67">
        <v>115</v>
      </c>
      <c r="DQ89" s="68"/>
      <c r="DR89" s="67"/>
      <c r="DS89" s="72">
        <v>138</v>
      </c>
      <c r="DT89" s="67">
        <v>124</v>
      </c>
      <c r="DU89" s="68"/>
      <c r="DV89" s="67"/>
      <c r="DW89" s="72">
        <v>144</v>
      </c>
      <c r="DX89" s="67">
        <v>130</v>
      </c>
      <c r="DY89" s="67"/>
      <c r="DZ89" s="67"/>
      <c r="EA89" s="67" t="s">
        <v>79</v>
      </c>
      <c r="EB89" s="67" t="s">
        <v>79</v>
      </c>
      <c r="EC89" s="67"/>
      <c r="ED89" s="67"/>
      <c r="EE89" s="71" t="s">
        <v>79</v>
      </c>
      <c r="EF89" s="67" t="s">
        <v>79</v>
      </c>
      <c r="EG89" s="67"/>
      <c r="EH89" s="67"/>
      <c r="EI89" s="72" t="s">
        <v>79</v>
      </c>
      <c r="EJ89" s="67" t="s">
        <v>79</v>
      </c>
      <c r="EK89" s="67"/>
      <c r="EL89" s="67"/>
      <c r="EM89" s="72">
        <v>134</v>
      </c>
      <c r="EN89" s="67">
        <v>120</v>
      </c>
      <c r="EO89" s="67"/>
      <c r="EP89" s="67"/>
      <c r="EQ89" s="67" t="b">
        <v>0</v>
      </c>
      <c r="ER89" s="67">
        <v>-14</v>
      </c>
      <c r="ES89" s="67"/>
      <c r="ET89" s="67"/>
      <c r="EU89" s="67" t="b">
        <v>0</v>
      </c>
      <c r="EV89" s="67">
        <v>-14</v>
      </c>
      <c r="EW89" s="67"/>
      <c r="EX89" s="67"/>
      <c r="EY89" s="67" t="b">
        <v>0</v>
      </c>
      <c r="EZ89" s="67">
        <v>-14</v>
      </c>
      <c r="FA89" s="67"/>
      <c r="FB89" s="67"/>
      <c r="FC89" s="76" t="s">
        <v>73</v>
      </c>
      <c r="FD89" s="67">
        <v>4</v>
      </c>
      <c r="FE89" s="77" t="s">
        <v>70</v>
      </c>
      <c r="FF89" s="68">
        <v>0</v>
      </c>
      <c r="FG89" s="83"/>
      <c r="FH89" s="65" t="str">
        <f>DK89</f>
        <v>MR</v>
      </c>
      <c r="FI89" s="65" t="str">
        <f>DF89</f>
        <v>M</v>
      </c>
      <c r="FJ89" s="65" t="str">
        <f t="shared" si="26"/>
        <v>06. KOK</v>
      </c>
      <c r="FK89" s="65">
        <f t="shared" si="25"/>
        <v>0</v>
      </c>
      <c r="FL89" s="79">
        <f t="shared" si="18"/>
        <v>37.75</v>
      </c>
      <c r="FM89" t="str">
        <f t="shared" si="17"/>
        <v>...</v>
      </c>
      <c r="FN89" t="str">
        <f t="shared" si="23"/>
        <v>...</v>
      </c>
      <c r="FO89" t="str">
        <f t="shared" si="22"/>
        <v>06. KOK</v>
      </c>
    </row>
    <row r="90" spans="1:171" ht="13.8" hidden="1" x14ac:dyDescent="0.25">
      <c r="A90" t="s">
        <v>1152</v>
      </c>
      <c r="B90" s="201" t="s">
        <v>269</v>
      </c>
      <c r="C90" s="80" t="str">
        <f>IF($B90:$B90&gt;0,VLOOKUP($B90,'[1]PorEquipeHC 20aa_ddmmaaaa'!$EC$5:'[1]PorEquipeHC 20aa_ddmmaaaa'!$GS$1003,1,FALSE))</f>
        <v>835</v>
      </c>
      <c r="D90" s="209" t="str">
        <f>IF($B90:$B90&gt;0,VLOOKUP($B90,'[1]PorEquipeHC 20aa_ddmmaaaa'!$EC$5:'[1]PorEquipeHC 20aa_ddmmaaaa'!$GS$1003,2,FALSE))</f>
        <v>YAMANO</v>
      </c>
      <c r="E90" s="209" t="str">
        <f>IF($B90:$B90&gt;0,VLOOKUP($B90,'[1]PorEquipeHC 20aa_ddmmaaaa'!$EC$5:'[1]PorEquipeHC 20aa_ddmmaaaa'!$GS$1003,3,FALSE))</f>
        <v>ROSA</v>
      </c>
      <c r="F90" s="66" t="str">
        <f>IF($B90:$B90&gt;0,VLOOKUP($B90,'[1]PorEquipeHC 20aa_ddmmaaaa'!$EC$5:'[1]PorEquipeHC 20aa_ddmmaaaa'!$GS$1003,4,FALSE))</f>
        <v>F</v>
      </c>
      <c r="G90" s="65" t="str">
        <f>IF($B90:$B90&gt;0,VLOOKUP($B90,'[1]PorEquipeHC 20aa_ddmmaaaa'!$EC$5:'[1]PorEquipeHC 20aa_ddmmaaaa'!$GS$1003,5,FALSE))</f>
        <v>03. IBI</v>
      </c>
      <c r="H90" s="210">
        <f>IF($B90:$B90&gt;0,VLOOKUP($B90,'[1]PorEquipeHC 20aa_ddmmaaaa'!$EC$5:'[1]PorEquipeHC 20aa_ddmmaaaa'!$GS$1003,6,FALSE))</f>
        <v>20212</v>
      </c>
      <c r="I90" s="80">
        <f>IF($B90:$B90&gt;0,VLOOKUP($B90,'[1]PorEquipeHC 20aa_ddmmaaaa'!$EC$5:'[1]PorEquipeHC 20aa_ddmmaaaa'!$GS$1003,7,FALSE))</f>
        <v>8</v>
      </c>
      <c r="J90" s="209" t="str">
        <f>IF($B90:$B90&gt;0,VLOOKUP($B90,'[1]PorEquipeHC 20aa_ddmmaaaa'!$EC$5:'[1]PorEquipeHC 20aa_ddmmaaaa'!$GS$1003,8,FALSE))</f>
        <v>B</v>
      </c>
      <c r="K90" s="209" t="str">
        <f>IF($B90:$B90&gt;0,VLOOKUP($B90,'[1]PorEquipeHC 20aa_ddmmaaaa'!$EC$5:'[1]PorEquipeHC 20aa_ddmmaaaa'!$GS$1003,9,FALSE))</f>
        <v>NSR</v>
      </c>
      <c r="L90" s="80">
        <f>IF($B90:$B90&gt;0,VLOOKUP($B90,'[1]PorEquipeHC 20aa_ddmmaaaa'!$EC$5:'[1]PorEquipeHC 20aa_ddmmaaaa'!$GS$1003,45,FALSE))</f>
        <v>7</v>
      </c>
      <c r="M90" s="65" t="str">
        <f>IF($B90:$B90&gt;0,VLOOKUP($B90,'[1]PorEquipeHC 20aa_ddmmaaaa'!$EC$5:'[1]PorEquipeHC 20aa_ddmmaaaa'!$GS$1003,46,FALSE))</f>
        <v>X</v>
      </c>
      <c r="N90" s="80">
        <f>IF($B90:$B90&gt;0,VLOOKUP($B90,'[1]PorEquipeHC 20aa_ddmmaaaa'!$EC$5:'[1]PorEquipeHC 20aa_ddmmaaaa'!$GS$1003,64,FALSE))</f>
        <v>714</v>
      </c>
      <c r="O90" s="211">
        <f>IF($B90:$B90&gt;0,VLOOKUP($B90,'[1]PorEquipeHC 20aa_ddmmaaaa'!$EC$5:'[1]PorEquipeHC 20aa_ddmmaaaa'!$GS$1003,10,FALSE))</f>
        <v>119</v>
      </c>
      <c r="P90" s="211">
        <f>IF($B90:$B90&gt;0,VLOOKUP($B90,'[1]PorEquipeHC 20aa_ddmmaaaa'!$EC$5:'[1]PorEquipeHC 20aa_ddmmaaaa'!$GS$1003,11,FALSE))</f>
        <v>122</v>
      </c>
      <c r="Q90" s="211">
        <f>IF($B90:$B90&gt;0,VLOOKUP($B90,'[1]PorEquipeHC 20aa_ddmmaaaa'!$EC$5:'[1]PorEquipeHC 20aa_ddmmaaaa'!$GS$1003,12,FALSE))</f>
        <v>123</v>
      </c>
      <c r="R90" s="211">
        <f>IF($B90:$B90&gt;0,VLOOKUP($B90,'[1]PorEquipeHC 20aa_ddmmaaaa'!$EC$5:'[1]PorEquipeHC 20aa_ddmmaaaa'!$GS$1003,13,FALSE))</f>
        <v>114</v>
      </c>
      <c r="S90" s="211">
        <f>IF($B90:$B90&gt;0,VLOOKUP($B90,'[1]PorEquipeHC 20aa_ddmmaaaa'!$EC$5:'[1]PorEquipeHC 20aa_ddmmaaaa'!$GS$1003,14,FALSE))</f>
        <v>126</v>
      </c>
      <c r="T90" s="211">
        <f>IF($B90:$B90&gt;0,VLOOKUP($B90,'[1]PorEquipeHC 20aa_ddmmaaaa'!$EC$5:'[1]PorEquipeHC 20aa_ddmmaaaa'!$GS$1003,15,FALSE))</f>
        <v>119</v>
      </c>
      <c r="U90" s="211">
        <f>IF($B90:$B90&gt;0,VLOOKUP($B90,'[1]PorEquipeHC 20aa_ddmmaaaa'!$EC$5:'[1]PorEquipeHC 20aa_ddmmaaaa'!$GS$1003,16,FALSE))</f>
        <v>117</v>
      </c>
      <c r="V90" s="211" t="b">
        <f>IF($B90:$B90&gt;0,VLOOKUP($B90,'[1]PorEquipeHC 20aa_ddmmaaaa'!$EC$5:'[1]PorEquipeHC 20aa_ddmmaaaa'!$GS$1003,17,FALSE))</f>
        <v>0</v>
      </c>
      <c r="W90" s="211" t="b">
        <f>IF($B90:$B90&gt;0,VLOOKUP($B90,'[1]PorEquipeHC 20aa_ddmmaaaa'!$EC$5:'[1]PorEquipeHC 20aa_ddmmaaaa'!$GS$1003,18,FALSE))</f>
        <v>0</v>
      </c>
      <c r="X90" s="211" t="b">
        <f>IF($B90:$B90&gt;0,VLOOKUP($B90,'[1]PorEquipeHC 20aa_ddmmaaaa'!$EC$5:'[1]PorEquipeHC 20aa_ddmmaaaa'!$GS$1003,19,FALSE))</f>
        <v>0</v>
      </c>
      <c r="Y90" s="207"/>
      <c r="Z90" s="207"/>
      <c r="AA90" s="154"/>
      <c r="AB90" s="154"/>
      <c r="AC90" s="65" t="str">
        <f>C90</f>
        <v>835</v>
      </c>
      <c r="AD90" s="65" t="str">
        <f>D90</f>
        <v>YAMANO</v>
      </c>
      <c r="AE90" s="65" t="str">
        <f>E90</f>
        <v>ROSA</v>
      </c>
      <c r="AF90" s="65" t="str">
        <f>F90</f>
        <v>F</v>
      </c>
      <c r="AG90" s="65" t="str">
        <f>G90</f>
        <v>03. IBI</v>
      </c>
      <c r="AH90" s="208">
        <f>H90</f>
        <v>20212</v>
      </c>
      <c r="AI90">
        <f>I90</f>
        <v>8</v>
      </c>
      <c r="AJ90" t="str">
        <f>J90</f>
        <v>B</v>
      </c>
      <c r="AK90" s="209" t="str">
        <f>K90</f>
        <v>NSR</v>
      </c>
      <c r="AL90" s="65">
        <f>L90</f>
        <v>7</v>
      </c>
      <c r="AM90" s="66" t="str">
        <f>M90</f>
        <v>X</v>
      </c>
      <c r="AN90" s="65">
        <f>N90</f>
        <v>714</v>
      </c>
      <c r="AO90" s="65">
        <f>O90</f>
        <v>119</v>
      </c>
      <c r="AP90" s="67">
        <f>IF(AO90=" "," ",(AO90-2*$AI90))</f>
        <v>103</v>
      </c>
      <c r="AQ90" s="68"/>
      <c r="AR90" s="69"/>
      <c r="AS90" s="72">
        <f>P90</f>
        <v>122</v>
      </c>
      <c r="AT90" s="67">
        <f>IF(AS90=" "," ",(AS90-2*$AI90))</f>
        <v>106</v>
      </c>
      <c r="AU90" s="65"/>
      <c r="AV90" s="67"/>
      <c r="AW90" s="72">
        <f>Q90</f>
        <v>123</v>
      </c>
      <c r="AX90" s="67">
        <f>IF(AW90=" "," ",(AW90-2*$AI90))</f>
        <v>107</v>
      </c>
      <c r="AY90" s="67"/>
      <c r="AZ90" s="65"/>
      <c r="BA90" s="67">
        <f>R90</f>
        <v>114</v>
      </c>
      <c r="BB90" s="67">
        <f>IF(BA90=" "," ",(BA90-2*$AI90))</f>
        <v>98</v>
      </c>
      <c r="BC90" s="67"/>
      <c r="BD90" s="67"/>
      <c r="BE90" s="71">
        <f>S90</f>
        <v>126</v>
      </c>
      <c r="BF90" s="67">
        <f>IF(BE90=" "," ",(BE90-2*$AI90))</f>
        <v>110</v>
      </c>
      <c r="BG90" s="67"/>
      <c r="BH90" s="67"/>
      <c r="BI90" s="72">
        <f>T90</f>
        <v>119</v>
      </c>
      <c r="BJ90" s="67">
        <f>IF(BI90=" "," ",(BI90-2*$AI90))</f>
        <v>103</v>
      </c>
      <c r="BK90" s="67"/>
      <c r="BL90" s="67"/>
      <c r="BM90" s="72">
        <f>U90</f>
        <v>117</v>
      </c>
      <c r="BN90" s="67">
        <f>IF(BM90=" "," ",(BM90-2*$AI90))</f>
        <v>101</v>
      </c>
      <c r="BO90" s="67"/>
      <c r="BP90" s="67"/>
      <c r="BQ90" s="67" t="b">
        <f>V90</f>
        <v>0</v>
      </c>
      <c r="BR90" s="67">
        <f>IF(BQ90=" "," ",(BQ90-2*$AI90))</f>
        <v>-16</v>
      </c>
      <c r="BS90" s="67"/>
      <c r="BT90" s="67"/>
      <c r="BU90" s="67" t="b">
        <f>W90</f>
        <v>0</v>
      </c>
      <c r="BV90" s="67">
        <f>IF(BU90=" "," ",(BU90-2*$AI90))</f>
        <v>-16</v>
      </c>
      <c r="BW90" s="67"/>
      <c r="BX90" s="67"/>
      <c r="BY90" s="67" t="b">
        <f>X90</f>
        <v>0</v>
      </c>
      <c r="BZ90" s="67">
        <f>IF(BY90=" "," ",(BY90-2*$AI90))</f>
        <v>-16</v>
      </c>
      <c r="CA90" s="67"/>
      <c r="CB90" s="67"/>
      <c r="CC90" s="209" t="str">
        <f>IF(AK90="Senior",AK90,"...")</f>
        <v>...</v>
      </c>
      <c r="CD90" s="65">
        <f>L90</f>
        <v>7</v>
      </c>
      <c r="CE90" s="66" t="str">
        <f>M90</f>
        <v>X</v>
      </c>
      <c r="CF90" s="73">
        <f>AQ90*AO$4+AU90*AS$4+AY90*AW$4+BC90*BA$4+BG90*BE$4+BK90*BI$4+BO90*BM$4+BS90*BQ$4+BW90*BU$4+CA90*BY$4</f>
        <v>0</v>
      </c>
      <c r="CG90" s="156"/>
      <c r="CH90" s="1"/>
      <c r="DA90" s="19"/>
      <c r="DB90" s="85"/>
      <c r="DC90" s="67" t="s">
        <v>372</v>
      </c>
      <c r="DD90" s="67" t="s">
        <v>354</v>
      </c>
      <c r="DE90" s="67" t="s">
        <v>366</v>
      </c>
      <c r="DF90" s="67" t="s">
        <v>83</v>
      </c>
      <c r="DG90" s="67" t="s">
        <v>317</v>
      </c>
      <c r="DH90" s="75">
        <v>15656</v>
      </c>
      <c r="DI90" s="67">
        <v>7</v>
      </c>
      <c r="DJ90" s="67" t="s">
        <v>84</v>
      </c>
      <c r="DK90" s="76" t="s">
        <v>102</v>
      </c>
      <c r="DL90" s="67">
        <v>4</v>
      </c>
      <c r="DM90" s="77" t="s">
        <v>70</v>
      </c>
      <c r="DN90" s="67" t="e">
        <v>#NUM!</v>
      </c>
      <c r="DO90" s="67" t="s">
        <v>79</v>
      </c>
      <c r="DP90" s="67" t="s">
        <v>79</v>
      </c>
      <c r="DQ90" s="68"/>
      <c r="DR90" s="69"/>
      <c r="DS90" s="72" t="s">
        <v>79</v>
      </c>
      <c r="DT90" s="67" t="s">
        <v>79</v>
      </c>
      <c r="DU90" s="68"/>
      <c r="DV90" s="67"/>
      <c r="DW90" s="72">
        <v>115</v>
      </c>
      <c r="DX90" s="67">
        <v>101</v>
      </c>
      <c r="DY90" s="67"/>
      <c r="DZ90" s="67"/>
      <c r="EA90" s="67" t="s">
        <v>79</v>
      </c>
      <c r="EB90" s="67" t="s">
        <v>79</v>
      </c>
      <c r="EC90" s="67"/>
      <c r="ED90" s="67"/>
      <c r="EE90" s="71">
        <v>116</v>
      </c>
      <c r="EF90" s="67">
        <v>102</v>
      </c>
      <c r="EG90" s="67"/>
      <c r="EH90" s="67"/>
      <c r="EI90" s="72">
        <v>131</v>
      </c>
      <c r="EJ90" s="67">
        <v>117</v>
      </c>
      <c r="EK90" s="67"/>
      <c r="EL90" s="67"/>
      <c r="EM90" s="72">
        <v>117</v>
      </c>
      <c r="EN90" s="67">
        <v>103</v>
      </c>
      <c r="EO90" s="67"/>
      <c r="EP90" s="67"/>
      <c r="EQ90" s="67" t="b">
        <v>0</v>
      </c>
      <c r="ER90" s="67">
        <v>-14</v>
      </c>
      <c r="ES90" s="68"/>
      <c r="ET90" s="69"/>
      <c r="EU90" s="67" t="b">
        <v>0</v>
      </c>
      <c r="EV90" s="67">
        <v>-14</v>
      </c>
      <c r="EW90" s="67"/>
      <c r="EX90" s="67"/>
      <c r="EY90" s="67" t="b">
        <v>0</v>
      </c>
      <c r="EZ90" s="67">
        <v>-14</v>
      </c>
      <c r="FA90" s="67"/>
      <c r="FB90" s="67"/>
      <c r="FC90" s="76" t="s">
        <v>73</v>
      </c>
      <c r="FD90" s="67">
        <v>4</v>
      </c>
      <c r="FE90" s="77" t="s">
        <v>70</v>
      </c>
      <c r="FF90" s="68">
        <v>0</v>
      </c>
      <c r="FG90" s="83"/>
      <c r="FH90" s="65" t="str">
        <f t="shared" ref="FH90:FH95" si="28">DK90</f>
        <v>SR</v>
      </c>
      <c r="FI90" s="65" t="str">
        <f t="shared" ref="FI90:FI95" si="29">DF90</f>
        <v>F</v>
      </c>
      <c r="FJ90" s="65" t="str">
        <f t="shared" si="26"/>
        <v>06. KOK</v>
      </c>
      <c r="FK90" s="65">
        <f t="shared" si="25"/>
        <v>0</v>
      </c>
      <c r="FL90" s="79">
        <f t="shared" si="18"/>
        <v>37.75</v>
      </c>
      <c r="FM90" t="str">
        <f t="shared" si="17"/>
        <v>...</v>
      </c>
      <c r="FN90" t="str">
        <f t="shared" si="23"/>
        <v>...</v>
      </c>
      <c r="FO90" t="str">
        <f t="shared" si="22"/>
        <v>06. KOK</v>
      </c>
    </row>
    <row r="91" spans="1:171" ht="13.8" hidden="1" x14ac:dyDescent="0.25">
      <c r="A91" t="s">
        <v>1152</v>
      </c>
      <c r="B91" s="65" t="s">
        <v>523</v>
      </c>
      <c r="C91" s="80" t="str">
        <f>IF($B91:$B91&gt;0,VLOOKUP($B91,'[1]PorEquipeHC 20aa_ddmmaaaa'!$EC$5:'[1]PorEquipeHC 20aa_ddmmaaaa'!$GS$1003,1,FALSE))</f>
        <v>801</v>
      </c>
      <c r="D91" s="209" t="str">
        <f>IF($B91:$B91&gt;0,VLOOKUP($B91,'[1]PorEquipeHC 20aa_ddmmaaaa'!$EC$5:'[1]PorEquipeHC 20aa_ddmmaaaa'!$GS$1003,2,FALSE))</f>
        <v>KOMOTO SATAKE</v>
      </c>
      <c r="E91" s="209" t="str">
        <f>IF($B91:$B91&gt;0,VLOOKUP($B91,'[1]PorEquipeHC 20aa_ddmmaaaa'!$EC$5:'[1]PorEquipeHC 20aa_ddmmaaaa'!$GS$1003,3,FALSE))</f>
        <v>TOSHIE</v>
      </c>
      <c r="F91" s="66" t="str">
        <f>IF($B91:$B91&gt;0,VLOOKUP($B91,'[1]PorEquipeHC 20aa_ddmmaaaa'!$EC$5:'[1]PorEquipeHC 20aa_ddmmaaaa'!$GS$1003,4,FALSE))</f>
        <v>F</v>
      </c>
      <c r="G91" s="65" t="str">
        <f>IF($B91:$B91&gt;0,VLOOKUP($B91,'[1]PorEquipeHC 20aa_ddmmaaaa'!$EC$5:'[1]PorEquipeHC 20aa_ddmmaaaa'!$GS$1003,5,FALSE))</f>
        <v>15. BIR</v>
      </c>
      <c r="H91" s="210">
        <f>IF($B91:$B91&gt;0,VLOOKUP($B91,'[1]PorEquipeHC 20aa_ddmmaaaa'!$EC$5:'[1]PorEquipeHC 20aa_ddmmaaaa'!$GS$1003,6,FALSE))</f>
        <v>21677</v>
      </c>
      <c r="I91" s="80">
        <f>IF($B91:$B91&gt;0,VLOOKUP($B91,'[1]PorEquipeHC 20aa_ddmmaaaa'!$EC$5:'[1]PorEquipeHC 20aa_ddmmaaaa'!$GS$1003,7,FALSE))</f>
        <v>8</v>
      </c>
      <c r="J91" s="209" t="str">
        <f>IF($B91:$B91&gt;0,VLOOKUP($B91,'[1]PorEquipeHC 20aa_ddmmaaaa'!$EC$5:'[1]PorEquipeHC 20aa_ddmmaaaa'!$GS$1003,8,FALSE))</f>
        <v>B</v>
      </c>
      <c r="K91" s="209" t="str">
        <f>IF($B91:$B91&gt;0,VLOOKUP($B91,'[1]PorEquipeHC 20aa_ddmmaaaa'!$EC$5:'[1]PorEquipeHC 20aa_ddmmaaaa'!$GS$1003,9,FALSE))</f>
        <v>NSR</v>
      </c>
      <c r="L91" s="80">
        <f>IF($B91:$B91&gt;0,VLOOKUP($B91,'[1]PorEquipeHC 20aa_ddmmaaaa'!$EC$5:'[1]PorEquipeHC 20aa_ddmmaaaa'!$GS$1003,45,FALSE))</f>
        <v>7</v>
      </c>
      <c r="M91" s="65" t="str">
        <f>IF($B91:$B91&gt;0,VLOOKUP($B91,'[1]PorEquipeHC 20aa_ddmmaaaa'!$EC$5:'[1]PorEquipeHC 20aa_ddmmaaaa'!$GS$1003,46,FALSE))</f>
        <v>X</v>
      </c>
      <c r="N91" s="80">
        <f>IF($B91:$B91&gt;0,VLOOKUP($B91,'[1]PorEquipeHC 20aa_ddmmaaaa'!$EC$5:'[1]PorEquipeHC 20aa_ddmmaaaa'!$GS$1003,64,FALSE))</f>
        <v>695</v>
      </c>
      <c r="O91" s="211">
        <f>IF($B91:$B91&gt;0,VLOOKUP($B91,'[1]PorEquipeHC 20aa_ddmmaaaa'!$EC$5:'[1]PorEquipeHC 20aa_ddmmaaaa'!$GS$1003,10,FALSE))</f>
        <v>119</v>
      </c>
      <c r="P91" s="211">
        <f>IF($B91:$B91&gt;0,VLOOKUP($B91,'[1]PorEquipeHC 20aa_ddmmaaaa'!$EC$5:'[1]PorEquipeHC 20aa_ddmmaaaa'!$GS$1003,11,FALSE))</f>
        <v>121</v>
      </c>
      <c r="Q91" s="211">
        <f>IF($B91:$B91&gt;0,VLOOKUP($B91,'[1]PorEquipeHC 20aa_ddmmaaaa'!$EC$5:'[1]PorEquipeHC 20aa_ddmmaaaa'!$GS$1003,12,FALSE))</f>
        <v>115</v>
      </c>
      <c r="R91" s="211">
        <f>IF($B91:$B91&gt;0,VLOOKUP($B91,'[1]PorEquipeHC 20aa_ddmmaaaa'!$EC$5:'[1]PorEquipeHC 20aa_ddmmaaaa'!$GS$1003,13,FALSE))</f>
        <v>120</v>
      </c>
      <c r="S91" s="211">
        <f>IF($B91:$B91&gt;0,VLOOKUP($B91,'[1]PorEquipeHC 20aa_ddmmaaaa'!$EC$5:'[1]PorEquipeHC 20aa_ddmmaaaa'!$GS$1003,14,FALSE))</f>
        <v>112</v>
      </c>
      <c r="T91" s="211">
        <f>IF($B91:$B91&gt;0,VLOOKUP($B91,'[1]PorEquipeHC 20aa_ddmmaaaa'!$EC$5:'[1]PorEquipeHC 20aa_ddmmaaaa'!$GS$1003,15,FALSE))</f>
        <v>112</v>
      </c>
      <c r="U91" s="211">
        <f>IF($B91:$B91&gt;0,VLOOKUP($B91,'[1]PorEquipeHC 20aa_ddmmaaaa'!$EC$5:'[1]PorEquipeHC 20aa_ddmmaaaa'!$GS$1003,16,FALSE))</f>
        <v>117</v>
      </c>
      <c r="V91" s="211" t="b">
        <f>IF($B91:$B91&gt;0,VLOOKUP($B91,'[1]PorEquipeHC 20aa_ddmmaaaa'!$EC$5:'[1]PorEquipeHC 20aa_ddmmaaaa'!$GS$1003,17,FALSE))</f>
        <v>0</v>
      </c>
      <c r="W91" s="211" t="b">
        <f>IF($B91:$B91&gt;0,VLOOKUP($B91,'[1]PorEquipeHC 20aa_ddmmaaaa'!$EC$5:'[1]PorEquipeHC 20aa_ddmmaaaa'!$GS$1003,18,FALSE))</f>
        <v>0</v>
      </c>
      <c r="X91" s="211" t="b">
        <f>IF($B91:$B91&gt;0,VLOOKUP($B91,'[1]PorEquipeHC 20aa_ddmmaaaa'!$EC$5:'[1]PorEquipeHC 20aa_ddmmaaaa'!$GS$1003,19,FALSE))</f>
        <v>0</v>
      </c>
      <c r="Y91" s="207"/>
      <c r="Z91" s="207"/>
      <c r="AA91" s="154"/>
      <c r="AB91" s="154"/>
      <c r="AC91" s="65" t="str">
        <f>C91</f>
        <v>801</v>
      </c>
      <c r="AD91" s="65" t="str">
        <f>D91</f>
        <v>KOMOTO SATAKE</v>
      </c>
      <c r="AE91" s="65" t="str">
        <f>E91</f>
        <v>TOSHIE</v>
      </c>
      <c r="AF91" s="65" t="str">
        <f>F91</f>
        <v>F</v>
      </c>
      <c r="AG91" s="65" t="str">
        <f>G91</f>
        <v>15. BIR</v>
      </c>
      <c r="AH91" s="208">
        <f>H91</f>
        <v>21677</v>
      </c>
      <c r="AI91">
        <f>I91</f>
        <v>8</v>
      </c>
      <c r="AJ91" t="str">
        <f>J91</f>
        <v>B</v>
      </c>
      <c r="AK91" s="209" t="str">
        <f>K91</f>
        <v>NSR</v>
      </c>
      <c r="AL91" s="65">
        <f>L91</f>
        <v>7</v>
      </c>
      <c r="AM91" s="66" t="str">
        <f>M91</f>
        <v>X</v>
      </c>
      <c r="AN91" s="65">
        <f>N91</f>
        <v>695</v>
      </c>
      <c r="AO91" s="65">
        <f>O91</f>
        <v>119</v>
      </c>
      <c r="AP91" s="67">
        <f>IF(AO91=" "," ",(AO91-2*$AI91))</f>
        <v>103</v>
      </c>
      <c r="AQ91" s="68"/>
      <c r="AR91" s="69"/>
      <c r="AS91" s="72">
        <f>P91</f>
        <v>121</v>
      </c>
      <c r="AT91" s="67">
        <f>IF(AS91=" "," ",(AS91-2*$AI91))</f>
        <v>105</v>
      </c>
      <c r="AU91" s="65"/>
      <c r="AV91" s="67"/>
      <c r="AW91" s="72">
        <f>Q91</f>
        <v>115</v>
      </c>
      <c r="AX91" s="67">
        <f>IF(AW91=" "," ",(AW91-2*$AI91))</f>
        <v>99</v>
      </c>
      <c r="AY91" s="67"/>
      <c r="AZ91" s="65"/>
      <c r="BA91" s="67">
        <f>R91</f>
        <v>120</v>
      </c>
      <c r="BB91" s="67">
        <f>IF(BA91=" "," ",(BA91-2*$AI91))</f>
        <v>104</v>
      </c>
      <c r="BC91" s="67"/>
      <c r="BD91" s="67"/>
      <c r="BE91" s="71">
        <f>S91</f>
        <v>112</v>
      </c>
      <c r="BF91" s="67">
        <f>IF(BE91=" "," ",(BE91-2*$AI91))</f>
        <v>96</v>
      </c>
      <c r="BG91" s="67"/>
      <c r="BH91" s="67"/>
      <c r="BI91" s="72">
        <f>T91</f>
        <v>112</v>
      </c>
      <c r="BJ91" s="67">
        <f>IF(BI91=" "," ",(BI91-2*$AI91))</f>
        <v>96</v>
      </c>
      <c r="BK91" s="67"/>
      <c r="BL91" s="67"/>
      <c r="BM91" s="72">
        <f>U91</f>
        <v>117</v>
      </c>
      <c r="BN91" s="67">
        <f>IF(BM91=" "," ",(BM91-2*$AI91))</f>
        <v>101</v>
      </c>
      <c r="BO91" s="67"/>
      <c r="BP91" s="67"/>
      <c r="BQ91" s="67" t="b">
        <f>V91</f>
        <v>0</v>
      </c>
      <c r="BR91" s="67">
        <f>IF(BQ91=" "," ",(BQ91-2*$AI91))</f>
        <v>-16</v>
      </c>
      <c r="BS91" s="67"/>
      <c r="BT91" s="67"/>
      <c r="BU91" s="67" t="b">
        <f>W91</f>
        <v>0</v>
      </c>
      <c r="BV91" s="67">
        <f>IF(BU91=" "," ",(BU91-2*$AI91))</f>
        <v>-16</v>
      </c>
      <c r="BW91" s="67"/>
      <c r="BX91" s="67"/>
      <c r="BY91" s="67" t="b">
        <f>X91</f>
        <v>0</v>
      </c>
      <c r="BZ91" s="67">
        <f>IF(BY91=" "," ",(BY91-2*$AI91))</f>
        <v>-16</v>
      </c>
      <c r="CA91" s="67"/>
      <c r="CB91" s="67"/>
      <c r="CC91" s="209" t="str">
        <f>IF(AK91="Senior",AK91,"...")</f>
        <v>...</v>
      </c>
      <c r="CD91" s="65">
        <f>L91</f>
        <v>7</v>
      </c>
      <c r="CE91" s="66" t="str">
        <f>M91</f>
        <v>X</v>
      </c>
      <c r="CF91" s="73">
        <f>AQ91*AO$4+AU91*AS$4+AY91*AW$4+BC91*BA$4+BG91*BE$4+BK91*BI$4+BO91*BM$4+BS91*BQ$4+BW91*BU$4+CA91*BY$4</f>
        <v>0</v>
      </c>
      <c r="CG91" s="156"/>
      <c r="CH91" s="1"/>
      <c r="DA91" s="19"/>
      <c r="DB91" s="85"/>
      <c r="DC91" s="67" t="s">
        <v>378</v>
      </c>
      <c r="DD91" s="67" t="s">
        <v>379</v>
      </c>
      <c r="DE91" s="67" t="s">
        <v>380</v>
      </c>
      <c r="DF91" s="67" t="s">
        <v>65</v>
      </c>
      <c r="DG91" s="67" t="s">
        <v>317</v>
      </c>
      <c r="DH91" s="75">
        <v>12082</v>
      </c>
      <c r="DI91" s="67">
        <v>8</v>
      </c>
      <c r="DJ91" s="67" t="s">
        <v>84</v>
      </c>
      <c r="DK91" s="76" t="s">
        <v>85</v>
      </c>
      <c r="DL91" s="67">
        <v>6</v>
      </c>
      <c r="DM91" s="77" t="s">
        <v>70</v>
      </c>
      <c r="DN91" s="67">
        <v>755</v>
      </c>
      <c r="DO91" s="67">
        <v>128</v>
      </c>
      <c r="DP91" s="67">
        <v>112</v>
      </c>
      <c r="DQ91" s="68"/>
      <c r="DR91" s="68"/>
      <c r="DS91" s="72" t="s">
        <v>79</v>
      </c>
      <c r="DT91" s="67" t="s">
        <v>79</v>
      </c>
      <c r="DU91" s="68"/>
      <c r="DV91" s="67"/>
      <c r="DW91" s="72">
        <v>128</v>
      </c>
      <c r="DX91" s="67">
        <v>112</v>
      </c>
      <c r="DY91" s="67"/>
      <c r="DZ91" s="67"/>
      <c r="EA91" s="67">
        <v>135</v>
      </c>
      <c r="EB91" s="67">
        <v>119</v>
      </c>
      <c r="EC91" s="67"/>
      <c r="ED91" s="67"/>
      <c r="EE91" s="71">
        <v>118</v>
      </c>
      <c r="EF91" s="67">
        <v>102</v>
      </c>
      <c r="EG91" s="67"/>
      <c r="EH91" s="67"/>
      <c r="EI91" s="72">
        <v>129</v>
      </c>
      <c r="EJ91" s="67">
        <v>113</v>
      </c>
      <c r="EK91" s="67"/>
      <c r="EL91" s="67"/>
      <c r="EM91" s="72">
        <v>117</v>
      </c>
      <c r="EN91" s="67">
        <v>101</v>
      </c>
      <c r="EO91" s="67"/>
      <c r="EP91" s="67"/>
      <c r="EQ91" s="67" t="b">
        <v>0</v>
      </c>
      <c r="ER91" s="67">
        <v>-16</v>
      </c>
      <c r="ES91" s="68"/>
      <c r="ET91" s="69"/>
      <c r="EU91" s="67" t="b">
        <v>0</v>
      </c>
      <c r="EV91" s="67">
        <v>-16</v>
      </c>
      <c r="EW91" s="67"/>
      <c r="EX91" s="67"/>
      <c r="EY91" s="67" t="b">
        <v>0</v>
      </c>
      <c r="EZ91" s="67">
        <v>-16</v>
      </c>
      <c r="FA91" s="67"/>
      <c r="FB91" s="67"/>
      <c r="FC91" s="76" t="s">
        <v>73</v>
      </c>
      <c r="FD91" s="67">
        <v>6</v>
      </c>
      <c r="FE91" s="77" t="s">
        <v>70</v>
      </c>
      <c r="FF91" s="68">
        <v>0</v>
      </c>
      <c r="FG91" s="83"/>
      <c r="FH91" s="65" t="str">
        <f t="shared" si="28"/>
        <v>MR</v>
      </c>
      <c r="FI91" s="65" t="str">
        <f t="shared" si="29"/>
        <v>M</v>
      </c>
      <c r="FJ91" s="65" t="str">
        <f t="shared" si="26"/>
        <v>06. KOK</v>
      </c>
      <c r="FK91" s="65">
        <f t="shared" si="25"/>
        <v>0</v>
      </c>
      <c r="FL91" s="79">
        <f t="shared" si="18"/>
        <v>37.75</v>
      </c>
      <c r="FM91" t="str">
        <f t="shared" si="17"/>
        <v>...</v>
      </c>
      <c r="FN91" t="str">
        <f t="shared" si="23"/>
        <v>...</v>
      </c>
      <c r="FO91" t="str">
        <f t="shared" si="22"/>
        <v>06. KOK</v>
      </c>
    </row>
    <row r="92" spans="1:171" ht="13.8" hidden="1" x14ac:dyDescent="0.25">
      <c r="A92" t="s">
        <v>1152</v>
      </c>
      <c r="B92" s="201" t="s">
        <v>313</v>
      </c>
      <c r="C92" s="80" t="str">
        <f>IF($B92:$B92&gt;0,VLOOKUP($B92,'[1]PorEquipeHC 20aa_ddmmaaaa'!$EC$5:'[1]PorEquipeHC 20aa_ddmmaaaa'!$GS$1003,1,FALSE))</f>
        <v>691</v>
      </c>
      <c r="D92" s="209" t="str">
        <f>IF($B92:$B92&gt;0,VLOOKUP($B92,'[1]PorEquipeHC 20aa_ddmmaaaa'!$EC$5:'[1]PorEquipeHC 20aa_ddmmaaaa'!$GS$1003,2,FALSE))</f>
        <v>HIRATA</v>
      </c>
      <c r="E92" s="209" t="str">
        <f>IF($B92:$B92&gt;0,VLOOKUP($B92,'[1]PorEquipeHC 20aa_ddmmaaaa'!$EC$5:'[1]PorEquipeHC 20aa_ddmmaaaa'!$GS$1003,3,FALSE))</f>
        <v>IRINEU YASSAYUKI</v>
      </c>
      <c r="F92" s="66" t="str">
        <f>IF($B92:$B92&gt;0,VLOOKUP($B92,'[1]PorEquipeHC 20aa_ddmmaaaa'!$EC$5:'[1]PorEquipeHC 20aa_ddmmaaaa'!$GS$1003,4,FALSE))</f>
        <v>M</v>
      </c>
      <c r="G92" s="65" t="str">
        <f>IF($B92:$B92&gt;0,VLOOKUP($B92,'[1]PorEquipeHC 20aa_ddmmaaaa'!$EC$5:'[1]PorEquipeHC 20aa_ddmmaaaa'!$GS$1003,5,FALSE))</f>
        <v>06. KOK</v>
      </c>
      <c r="H92" s="210">
        <f>IF($B92:$B92&gt;0,VLOOKUP($B92,'[1]PorEquipeHC 20aa_ddmmaaaa'!$EC$5:'[1]PorEquipeHC 20aa_ddmmaaaa'!$GS$1003,6,FALSE))</f>
        <v>24162</v>
      </c>
      <c r="I92" s="80">
        <f>IF($B92:$B92&gt;0,VLOOKUP($B92,'[1]PorEquipeHC 20aa_ddmmaaaa'!$EC$5:'[1]PorEquipeHC 20aa_ddmmaaaa'!$GS$1003,7,FALSE))</f>
        <v>8</v>
      </c>
      <c r="J92" s="209" t="str">
        <f>IF($B92:$B92&gt;0,VLOOKUP($B92,'[1]PorEquipeHC 20aa_ddmmaaaa'!$EC$5:'[1]PorEquipeHC 20aa_ddmmaaaa'!$GS$1003,8,FALSE))</f>
        <v>B</v>
      </c>
      <c r="K92" s="209" t="str">
        <f>IF($B92:$B92&gt;0,VLOOKUP($B92,'[1]PorEquipeHC 20aa_ddmmaaaa'!$EC$5:'[1]PorEquipeHC 20aa_ddmmaaaa'!$GS$1003,9,FALSE))</f>
        <v>NSR</v>
      </c>
      <c r="L92" s="80">
        <f>IF($B92:$B92&gt;0,VLOOKUP($B92,'[1]PorEquipeHC 20aa_ddmmaaaa'!$EC$5:'[1]PorEquipeHC 20aa_ddmmaaaa'!$GS$1003,45,FALSE))</f>
        <v>6</v>
      </c>
      <c r="M92" s="65" t="str">
        <f>IF($B92:$B92&gt;0,VLOOKUP($B92,'[1]PorEquipeHC 20aa_ddmmaaaa'!$EC$5:'[1]PorEquipeHC 20aa_ddmmaaaa'!$GS$1003,46,FALSE))</f>
        <v>X</v>
      </c>
      <c r="N92" s="80">
        <f>IF($B92:$B92&gt;0,VLOOKUP($B92,'[1]PorEquipeHC 20aa_ddmmaaaa'!$EC$5:'[1]PorEquipeHC 20aa_ddmmaaaa'!$GS$1003,64,FALSE))</f>
        <v>719</v>
      </c>
      <c r="O92" s="211">
        <f>IF($B92:$B92&gt;0,VLOOKUP($B92,'[1]PorEquipeHC 20aa_ddmmaaaa'!$EC$5:'[1]PorEquipeHC 20aa_ddmmaaaa'!$GS$1003,10,FALSE))</f>
        <v>119</v>
      </c>
      <c r="P92" s="211" t="str">
        <f>IF($B92:$B92&gt;0,VLOOKUP($B92,'[1]PorEquipeHC 20aa_ddmmaaaa'!$EC$5:'[1]PorEquipeHC 20aa_ddmmaaaa'!$GS$1003,11,FALSE))</f>
        <v xml:space="preserve"> </v>
      </c>
      <c r="Q92" s="211">
        <f>IF($B92:$B92&gt;0,VLOOKUP($B92,'[1]PorEquipeHC 20aa_ddmmaaaa'!$EC$5:'[1]PorEquipeHC 20aa_ddmmaaaa'!$GS$1003,12,FALSE))</f>
        <v>121</v>
      </c>
      <c r="R92" s="211">
        <f>IF($B92:$B92&gt;0,VLOOKUP($B92,'[1]PorEquipeHC 20aa_ddmmaaaa'!$EC$5:'[1]PorEquipeHC 20aa_ddmmaaaa'!$GS$1003,13,FALSE))</f>
        <v>115</v>
      </c>
      <c r="S92" s="211">
        <f>IF($B92:$B92&gt;0,VLOOKUP($B92,'[1]PorEquipeHC 20aa_ddmmaaaa'!$EC$5:'[1]PorEquipeHC 20aa_ddmmaaaa'!$GS$1003,14,FALSE))</f>
        <v>122</v>
      </c>
      <c r="T92" s="211">
        <f>IF($B92:$B92&gt;0,VLOOKUP($B92,'[1]PorEquipeHC 20aa_ddmmaaaa'!$EC$5:'[1]PorEquipeHC 20aa_ddmmaaaa'!$GS$1003,15,FALSE))</f>
        <v>125</v>
      </c>
      <c r="U92" s="211">
        <f>IF($B92:$B92&gt;0,VLOOKUP($B92,'[1]PorEquipeHC 20aa_ddmmaaaa'!$EC$5:'[1]PorEquipeHC 20aa_ddmmaaaa'!$GS$1003,16,FALSE))</f>
        <v>117</v>
      </c>
      <c r="V92" s="211" t="b">
        <f>IF($B92:$B92&gt;0,VLOOKUP($B92,'[1]PorEquipeHC 20aa_ddmmaaaa'!$EC$5:'[1]PorEquipeHC 20aa_ddmmaaaa'!$GS$1003,17,FALSE))</f>
        <v>0</v>
      </c>
      <c r="W92" s="211" t="b">
        <f>IF($B92:$B92&gt;0,VLOOKUP($B92,'[1]PorEquipeHC 20aa_ddmmaaaa'!$EC$5:'[1]PorEquipeHC 20aa_ddmmaaaa'!$GS$1003,18,FALSE))</f>
        <v>0</v>
      </c>
      <c r="X92" s="211" t="b">
        <f>IF($B92:$B92&gt;0,VLOOKUP($B92,'[1]PorEquipeHC 20aa_ddmmaaaa'!$EC$5:'[1]PorEquipeHC 20aa_ddmmaaaa'!$GS$1003,19,FALSE))</f>
        <v>0</v>
      </c>
      <c r="Y92" s="207"/>
      <c r="Z92" s="207"/>
      <c r="AA92" s="154"/>
      <c r="AB92" s="154"/>
      <c r="AC92" s="65" t="str">
        <f>C92</f>
        <v>691</v>
      </c>
      <c r="AD92" s="65" t="str">
        <f>D92</f>
        <v>HIRATA</v>
      </c>
      <c r="AE92" s="65" t="str">
        <f>E92</f>
        <v>IRINEU YASSAYUKI</v>
      </c>
      <c r="AF92" s="65" t="str">
        <f>F92</f>
        <v>M</v>
      </c>
      <c r="AG92" s="65" t="str">
        <f>G92</f>
        <v>06. KOK</v>
      </c>
      <c r="AH92" s="208">
        <f>H92</f>
        <v>24162</v>
      </c>
      <c r="AI92">
        <f>I92</f>
        <v>8</v>
      </c>
      <c r="AJ92" t="str">
        <f>J92</f>
        <v>B</v>
      </c>
      <c r="AK92" s="209" t="str">
        <f>K92</f>
        <v>NSR</v>
      </c>
      <c r="AL92" s="65">
        <f>L92</f>
        <v>6</v>
      </c>
      <c r="AM92" s="66" t="str">
        <f>M92</f>
        <v>X</v>
      </c>
      <c r="AN92" s="65">
        <f>N92</f>
        <v>719</v>
      </c>
      <c r="AO92" s="65">
        <f>O92</f>
        <v>119</v>
      </c>
      <c r="AP92" s="67">
        <f>IF(AO92=" "," ",(AO92-2*$AI92))</f>
        <v>103</v>
      </c>
      <c r="AQ92" s="68"/>
      <c r="AR92" s="69"/>
      <c r="AS92" s="72" t="str">
        <f>P92</f>
        <v xml:space="preserve"> </v>
      </c>
      <c r="AT92" s="67" t="str">
        <f>IF(AS92=" "," ",(AS92-2*$AI92))</f>
        <v xml:space="preserve"> </v>
      </c>
      <c r="AU92" s="65"/>
      <c r="AV92" s="67"/>
      <c r="AW92" s="72">
        <f>Q92</f>
        <v>121</v>
      </c>
      <c r="AX92" s="67">
        <f>IF(AW92=" "," ",(AW92-2*$AI92))</f>
        <v>105</v>
      </c>
      <c r="AY92" s="67"/>
      <c r="AZ92" s="65"/>
      <c r="BA92" s="67">
        <f>R92</f>
        <v>115</v>
      </c>
      <c r="BB92" s="67">
        <f>IF(BA92=" "," ",(BA92-2*$AI92))</f>
        <v>99</v>
      </c>
      <c r="BC92" s="67"/>
      <c r="BD92" s="67"/>
      <c r="BE92" s="71">
        <f>S92</f>
        <v>122</v>
      </c>
      <c r="BF92" s="67">
        <f>IF(BE92=" "," ",(BE92-2*$AI92))</f>
        <v>106</v>
      </c>
      <c r="BG92" s="67"/>
      <c r="BH92" s="67"/>
      <c r="BI92" s="72">
        <f>T92</f>
        <v>125</v>
      </c>
      <c r="BJ92" s="67">
        <f>IF(BI92=" "," ",(BI92-2*$AI92))</f>
        <v>109</v>
      </c>
      <c r="BK92" s="67"/>
      <c r="BL92" s="67"/>
      <c r="BM92" s="72">
        <f>U92</f>
        <v>117</v>
      </c>
      <c r="BN92" s="67">
        <f>IF(BM92=" "," ",(BM92-2*$AI92))</f>
        <v>101</v>
      </c>
      <c r="BO92" s="67"/>
      <c r="BP92" s="67"/>
      <c r="BQ92" s="67" t="b">
        <f>V92</f>
        <v>0</v>
      </c>
      <c r="BR92" s="67">
        <f>IF(BQ92=" "," ",(BQ92-2*$AI92))</f>
        <v>-16</v>
      </c>
      <c r="BS92" s="67"/>
      <c r="BT92" s="67"/>
      <c r="BU92" s="67" t="b">
        <f>W92</f>
        <v>0</v>
      </c>
      <c r="BV92" s="67">
        <f>IF(BU92=" "," ",(BU92-2*$AI92))</f>
        <v>-16</v>
      </c>
      <c r="BW92" s="67"/>
      <c r="BX92" s="67"/>
      <c r="BY92" s="67" t="b">
        <f>X92</f>
        <v>0</v>
      </c>
      <c r="BZ92" s="67">
        <f>IF(BY92=" "," ",(BY92-2*$AI92))</f>
        <v>-16</v>
      </c>
      <c r="CA92" s="67"/>
      <c r="CB92" s="67"/>
      <c r="CC92" s="209" t="str">
        <f>IF(AK92="Senior",AK92,"...")</f>
        <v>...</v>
      </c>
      <c r="CD92" s="65">
        <f>L92</f>
        <v>6</v>
      </c>
      <c r="CE92" s="66" t="str">
        <f>M92</f>
        <v>X</v>
      </c>
      <c r="CF92" s="73">
        <f>AQ92*AO$4+AU92*AS$4+AY92*AW$4+BC92*BA$4+BG92*BE$4+BK92*BI$4+BO92*BM$4+BS92*BQ$4+BW92*BU$4+CA92*BY$4</f>
        <v>0</v>
      </c>
      <c r="CG92" s="156"/>
      <c r="CH92" s="1"/>
      <c r="DA92" s="19"/>
      <c r="DB92" s="85"/>
      <c r="DC92" s="67" t="s">
        <v>382</v>
      </c>
      <c r="DD92" s="67" t="s">
        <v>365</v>
      </c>
      <c r="DE92" s="67" t="s">
        <v>383</v>
      </c>
      <c r="DF92" s="67" t="s">
        <v>83</v>
      </c>
      <c r="DG92" s="67" t="s">
        <v>317</v>
      </c>
      <c r="DH92" s="75">
        <v>19670</v>
      </c>
      <c r="DI92" s="67">
        <v>8</v>
      </c>
      <c r="DJ92" s="67" t="s">
        <v>84</v>
      </c>
      <c r="DK92" s="76" t="s">
        <v>69</v>
      </c>
      <c r="DL92" s="67">
        <v>6</v>
      </c>
      <c r="DM92" s="77" t="s">
        <v>70</v>
      </c>
      <c r="DN92" s="67">
        <v>730</v>
      </c>
      <c r="DO92" s="67" t="s">
        <v>79</v>
      </c>
      <c r="DP92" s="67" t="s">
        <v>79</v>
      </c>
      <c r="DQ92" s="68"/>
      <c r="DR92" s="67"/>
      <c r="DS92" s="72">
        <v>126</v>
      </c>
      <c r="DT92" s="67">
        <v>110</v>
      </c>
      <c r="DU92" s="68"/>
      <c r="DV92" s="67"/>
      <c r="DW92" s="72">
        <v>130</v>
      </c>
      <c r="DX92" s="67">
        <v>114</v>
      </c>
      <c r="DY92" s="68"/>
      <c r="DZ92" s="69"/>
      <c r="EA92" s="67">
        <v>119</v>
      </c>
      <c r="EB92" s="67">
        <v>103</v>
      </c>
      <c r="EC92" s="68"/>
      <c r="ED92" s="69"/>
      <c r="EE92" s="71">
        <v>117</v>
      </c>
      <c r="EF92" s="67">
        <v>101</v>
      </c>
      <c r="EG92" s="67"/>
      <c r="EH92" s="69"/>
      <c r="EI92" s="72">
        <v>118</v>
      </c>
      <c r="EJ92" s="67">
        <v>102</v>
      </c>
      <c r="EK92" s="67"/>
      <c r="EL92" s="67"/>
      <c r="EM92" s="72">
        <v>120</v>
      </c>
      <c r="EN92" s="67">
        <v>104</v>
      </c>
      <c r="EO92" s="67"/>
      <c r="EP92" s="67"/>
      <c r="EQ92" s="67" t="b">
        <v>0</v>
      </c>
      <c r="ER92" s="67">
        <v>-16</v>
      </c>
      <c r="ES92" s="67"/>
      <c r="ET92" s="67"/>
      <c r="EU92" s="67" t="b">
        <v>0</v>
      </c>
      <c r="EV92" s="67">
        <v>-16</v>
      </c>
      <c r="EW92" s="67"/>
      <c r="EX92" s="67"/>
      <c r="EY92" s="67" t="b">
        <v>0</v>
      </c>
      <c r="EZ92" s="67">
        <v>-16</v>
      </c>
      <c r="FA92" s="67"/>
      <c r="FB92" s="67"/>
      <c r="FC92" s="76" t="s">
        <v>73</v>
      </c>
      <c r="FD92" s="67">
        <v>6</v>
      </c>
      <c r="FE92" s="77" t="s">
        <v>70</v>
      </c>
      <c r="FF92" s="68">
        <v>0</v>
      </c>
      <c r="FG92" s="83"/>
      <c r="FH92" s="65" t="str">
        <f t="shared" si="28"/>
        <v>NSR</v>
      </c>
      <c r="FI92" s="65" t="str">
        <f t="shared" si="29"/>
        <v>F</v>
      </c>
      <c r="FJ92" s="65" t="str">
        <f t="shared" si="26"/>
        <v>06. KOK</v>
      </c>
      <c r="FK92" s="65">
        <f t="shared" si="25"/>
        <v>0</v>
      </c>
      <c r="FL92" s="79">
        <f t="shared" si="18"/>
        <v>37.75</v>
      </c>
      <c r="FM92" t="str">
        <f t="shared" si="17"/>
        <v>...</v>
      </c>
      <c r="FN92" t="str">
        <f t="shared" si="23"/>
        <v>...</v>
      </c>
      <c r="FO92" t="str">
        <f t="shared" si="22"/>
        <v>06. KOK</v>
      </c>
    </row>
    <row r="93" spans="1:171" ht="13.8" hidden="1" x14ac:dyDescent="0.25">
      <c r="A93" t="s">
        <v>1152</v>
      </c>
      <c r="B93" s="201" t="s">
        <v>552</v>
      </c>
      <c r="C93" s="80" t="str">
        <f>IF($B93:$B93&gt;0,VLOOKUP($B93,'[1]PorEquipeHC 20aa_ddmmaaaa'!$EC$5:'[1]PorEquipeHC 20aa_ddmmaaaa'!$GS$1003,1,FALSE))</f>
        <v>887</v>
      </c>
      <c r="D93" s="209" t="str">
        <f>IF($B93:$B93&gt;0,VLOOKUP($B93,'[1]PorEquipeHC 20aa_ddmmaaaa'!$EC$5:'[1]PorEquipeHC 20aa_ddmmaaaa'!$GS$1003,2,FALSE))</f>
        <v>A. GOMES</v>
      </c>
      <c r="E93" s="209" t="str">
        <f>IF($B93:$B93&gt;0,VLOOKUP($B93,'[1]PorEquipeHC 20aa_ddmmaaaa'!$EC$5:'[1]PorEquipeHC 20aa_ddmmaaaa'!$GS$1003,3,FALSE))</f>
        <v>CLAUDEMIR</v>
      </c>
      <c r="F93" s="66" t="str">
        <f>IF($B93:$B93&gt;0,VLOOKUP($B93,'[1]PorEquipeHC 20aa_ddmmaaaa'!$EC$5:'[1]PorEquipeHC 20aa_ddmmaaaa'!$GS$1003,4,FALSE))</f>
        <v>M</v>
      </c>
      <c r="G93" s="65" t="str">
        <f>IF($B93:$B93&gt;0,VLOOKUP($B93,'[1]PorEquipeHC 20aa_ddmmaaaa'!$EC$5:'[1]PorEquipeHC 20aa_ddmmaaaa'!$GS$1003,5,FALSE))</f>
        <v>11. NCC</v>
      </c>
      <c r="H93" s="210">
        <f>IF($B93:$B93&gt;0,VLOOKUP($B93,'[1]PorEquipeHC 20aa_ddmmaaaa'!$EC$5:'[1]PorEquipeHC 20aa_ddmmaaaa'!$GS$1003,6,FALSE))</f>
        <v>28815</v>
      </c>
      <c r="I93" s="80">
        <f>IF($B93:$B93&gt;0,VLOOKUP($B93,'[1]PorEquipeHC 20aa_ddmmaaaa'!$EC$5:'[1]PorEquipeHC 20aa_ddmmaaaa'!$GS$1003,7,FALSE))</f>
        <v>8</v>
      </c>
      <c r="J93" s="209" t="str">
        <f>IF($B93:$B93&gt;0,VLOOKUP($B93,'[1]PorEquipeHC 20aa_ddmmaaaa'!$EC$5:'[1]PorEquipeHC 20aa_ddmmaaaa'!$GS$1003,8,FALSE))</f>
        <v>B</v>
      </c>
      <c r="K93" s="209" t="str">
        <f>IF($B93:$B93&gt;0,VLOOKUP($B93,'[1]PorEquipeHC 20aa_ddmmaaaa'!$EC$5:'[1]PorEquipeHC 20aa_ddmmaaaa'!$GS$1003,9,FALSE))</f>
        <v>NSR</v>
      </c>
      <c r="L93" s="80">
        <f>IF($B93:$B93&gt;0,VLOOKUP($B93,'[1]PorEquipeHC 20aa_ddmmaaaa'!$EC$5:'[1]PorEquipeHC 20aa_ddmmaaaa'!$GS$1003,45,FALSE))</f>
        <v>7</v>
      </c>
      <c r="M93" s="65" t="str">
        <f>IF($B93:$B93&gt;0,VLOOKUP($B93,'[1]PorEquipeHC 20aa_ddmmaaaa'!$EC$5:'[1]PorEquipeHC 20aa_ddmmaaaa'!$GS$1003,46,FALSE))</f>
        <v>X</v>
      </c>
      <c r="N93" s="80">
        <f>IF($B93:$B93&gt;0,VLOOKUP($B93,'[1]PorEquipeHC 20aa_ddmmaaaa'!$EC$5:'[1]PorEquipeHC 20aa_ddmmaaaa'!$GS$1003,64,FALSE))</f>
        <v>680</v>
      </c>
      <c r="O93" s="211">
        <f>IF($B93:$B93&gt;0,VLOOKUP($B93,'[1]PorEquipeHC 20aa_ddmmaaaa'!$EC$5:'[1]PorEquipeHC 20aa_ddmmaaaa'!$GS$1003,10,FALSE))</f>
        <v>111</v>
      </c>
      <c r="P93" s="211">
        <f>IF($B93:$B93&gt;0,VLOOKUP($B93,'[1]PorEquipeHC 20aa_ddmmaaaa'!$EC$5:'[1]PorEquipeHC 20aa_ddmmaaaa'!$GS$1003,11,FALSE))</f>
        <v>113</v>
      </c>
      <c r="Q93" s="211">
        <f>IF($B93:$B93&gt;0,VLOOKUP($B93,'[1]PorEquipeHC 20aa_ddmmaaaa'!$EC$5:'[1]PorEquipeHC 20aa_ddmmaaaa'!$GS$1003,12,FALSE))</f>
        <v>120</v>
      </c>
      <c r="R93" s="211">
        <f>IF($B93:$B93&gt;0,VLOOKUP($B93,'[1]PorEquipeHC 20aa_ddmmaaaa'!$EC$5:'[1]PorEquipeHC 20aa_ddmmaaaa'!$GS$1003,13,FALSE))</f>
        <v>121</v>
      </c>
      <c r="S93" s="211">
        <f>IF($B93:$B93&gt;0,VLOOKUP($B93,'[1]PorEquipeHC 20aa_ddmmaaaa'!$EC$5:'[1]PorEquipeHC 20aa_ddmmaaaa'!$GS$1003,14,FALSE))</f>
        <v>111</v>
      </c>
      <c r="T93" s="211">
        <f>IF($B93:$B93&gt;0,VLOOKUP($B93,'[1]PorEquipeHC 20aa_ddmmaaaa'!$EC$5:'[1]PorEquipeHC 20aa_ddmmaaaa'!$GS$1003,15,FALSE))</f>
        <v>108</v>
      </c>
      <c r="U93" s="211">
        <f>IF($B93:$B93&gt;0,VLOOKUP($B93,'[1]PorEquipeHC 20aa_ddmmaaaa'!$EC$5:'[1]PorEquipeHC 20aa_ddmmaaaa'!$GS$1003,16,FALSE))</f>
        <v>117</v>
      </c>
      <c r="V93" s="211" t="b">
        <f>IF($B93:$B93&gt;0,VLOOKUP($B93,'[1]PorEquipeHC 20aa_ddmmaaaa'!$EC$5:'[1]PorEquipeHC 20aa_ddmmaaaa'!$GS$1003,17,FALSE))</f>
        <v>0</v>
      </c>
      <c r="W93" s="211" t="b">
        <f>IF($B93:$B93&gt;0,VLOOKUP($B93,'[1]PorEquipeHC 20aa_ddmmaaaa'!$EC$5:'[1]PorEquipeHC 20aa_ddmmaaaa'!$GS$1003,18,FALSE))</f>
        <v>0</v>
      </c>
      <c r="X93" s="211" t="b">
        <f>IF($B93:$B93&gt;0,VLOOKUP($B93,'[1]PorEquipeHC 20aa_ddmmaaaa'!$EC$5:'[1]PorEquipeHC 20aa_ddmmaaaa'!$GS$1003,19,FALSE))</f>
        <v>0</v>
      </c>
      <c r="Y93" s="207"/>
      <c r="Z93" s="207"/>
      <c r="AA93" s="154"/>
      <c r="AB93" s="154"/>
      <c r="AC93" s="65" t="str">
        <f>C93</f>
        <v>887</v>
      </c>
      <c r="AD93" s="65" t="str">
        <f>D93</f>
        <v>A. GOMES</v>
      </c>
      <c r="AE93" s="65" t="str">
        <f>E93</f>
        <v>CLAUDEMIR</v>
      </c>
      <c r="AF93" s="65" t="str">
        <f>F93</f>
        <v>M</v>
      </c>
      <c r="AG93" s="65" t="str">
        <f>G93</f>
        <v>11. NCC</v>
      </c>
      <c r="AH93" s="208">
        <f>H93</f>
        <v>28815</v>
      </c>
      <c r="AI93">
        <f>I93</f>
        <v>8</v>
      </c>
      <c r="AJ93" t="str">
        <f>J93</f>
        <v>B</v>
      </c>
      <c r="AK93" s="209" t="str">
        <f>K93</f>
        <v>NSR</v>
      </c>
      <c r="AL93" s="65">
        <f>L93</f>
        <v>7</v>
      </c>
      <c r="AM93" s="66" t="str">
        <f>M93</f>
        <v>X</v>
      </c>
      <c r="AN93" s="65">
        <f>N93</f>
        <v>680</v>
      </c>
      <c r="AO93" s="65">
        <f>O93</f>
        <v>111</v>
      </c>
      <c r="AP93" s="67">
        <f>IF(AO93=" "," ",(AO93-2*$AI93))</f>
        <v>95</v>
      </c>
      <c r="AQ93" s="68"/>
      <c r="AR93" s="69"/>
      <c r="AS93" s="72">
        <f>P93</f>
        <v>113</v>
      </c>
      <c r="AT93" s="67">
        <f>IF(AS93=" "," ",(AS93-2*$AI93))</f>
        <v>97</v>
      </c>
      <c r="AU93" s="65"/>
      <c r="AV93" s="67"/>
      <c r="AW93" s="72">
        <f>Q93</f>
        <v>120</v>
      </c>
      <c r="AX93" s="67">
        <f>IF(AW93=" "," ",(AW93-2*$AI93))</f>
        <v>104</v>
      </c>
      <c r="AY93" s="67"/>
      <c r="AZ93" s="65"/>
      <c r="BA93" s="67">
        <f>R93</f>
        <v>121</v>
      </c>
      <c r="BB93" s="67">
        <f>IF(BA93=" "," ",(BA93-2*$AI93))</f>
        <v>105</v>
      </c>
      <c r="BC93" s="67"/>
      <c r="BD93" s="67"/>
      <c r="BE93" s="71">
        <f>S93</f>
        <v>111</v>
      </c>
      <c r="BF93" s="67">
        <f>IF(BE93=" "," ",(BE93-2*$AI93))</f>
        <v>95</v>
      </c>
      <c r="BG93" s="67"/>
      <c r="BH93" s="67"/>
      <c r="BI93" s="72">
        <f>T93</f>
        <v>108</v>
      </c>
      <c r="BJ93" s="67">
        <f>IF(BI93=" "," ",(BI93-2*$AI93))</f>
        <v>92</v>
      </c>
      <c r="BK93" s="68">
        <v>2.5</v>
      </c>
      <c r="BL93" s="69" t="s">
        <v>99</v>
      </c>
      <c r="BM93" s="72">
        <f>U93</f>
        <v>117</v>
      </c>
      <c r="BN93" s="67">
        <f>IF(BM93=" "," ",(BM93-2*$AI93))</f>
        <v>101</v>
      </c>
      <c r="BO93" s="67"/>
      <c r="BP93" s="67"/>
      <c r="BQ93" s="67" t="b">
        <f>V93</f>
        <v>0</v>
      </c>
      <c r="BR93" s="67">
        <f>IF(BQ93=" "," ",(BQ93-2*$AI93))</f>
        <v>-16</v>
      </c>
      <c r="BS93" s="67"/>
      <c r="BT93" s="67"/>
      <c r="BU93" s="67" t="b">
        <f>W93</f>
        <v>0</v>
      </c>
      <c r="BV93" s="67">
        <f>IF(BU93=" "," ",(BU93-2*$AI93))</f>
        <v>-16</v>
      </c>
      <c r="BW93" s="67"/>
      <c r="BX93" s="67"/>
      <c r="BY93" s="67" t="b">
        <f>X93</f>
        <v>0</v>
      </c>
      <c r="BZ93" s="67">
        <f>IF(BY93=" "," ",(BY93-2*$AI93))</f>
        <v>-16</v>
      </c>
      <c r="CA93" s="67"/>
      <c r="CB93" s="67"/>
      <c r="CC93" s="209" t="str">
        <f>IF(AK93="Senior",AK93,"...")</f>
        <v>...</v>
      </c>
      <c r="CD93" s="65">
        <f>L93</f>
        <v>7</v>
      </c>
      <c r="CE93" s="66" t="str">
        <f>M93</f>
        <v>X</v>
      </c>
      <c r="CF93" s="73">
        <f>AQ93*AO$4+AU93*AS$4+AY93*AW$4+BC93*BA$4+BG93*BE$4+BK93*BI$4+BO93*BM$4+BS93*BQ$4+BW93*BU$4+CA93*BY$4</f>
        <v>2.5</v>
      </c>
      <c r="CG93" s="156"/>
      <c r="CH93" s="1"/>
      <c r="DA93" s="19"/>
      <c r="DB93" s="85"/>
      <c r="DC93" s="67" t="s">
        <v>313</v>
      </c>
      <c r="DD93" s="67" t="s">
        <v>385</v>
      </c>
      <c r="DE93" s="67" t="s">
        <v>386</v>
      </c>
      <c r="DF93" s="67" t="s">
        <v>65</v>
      </c>
      <c r="DG93" s="67" t="s">
        <v>317</v>
      </c>
      <c r="DH93" s="75">
        <v>24162</v>
      </c>
      <c r="DI93" s="67">
        <v>8</v>
      </c>
      <c r="DJ93" s="67" t="s">
        <v>84</v>
      </c>
      <c r="DK93" s="76" t="s">
        <v>69</v>
      </c>
      <c r="DL93" s="67">
        <v>6</v>
      </c>
      <c r="DM93" s="77" t="s">
        <v>70</v>
      </c>
      <c r="DN93" s="67">
        <v>719</v>
      </c>
      <c r="DO93" s="67">
        <v>119</v>
      </c>
      <c r="DP93" s="67">
        <v>103</v>
      </c>
      <c r="DQ93" s="68"/>
      <c r="DR93" s="67"/>
      <c r="DS93" s="72" t="s">
        <v>79</v>
      </c>
      <c r="DT93" s="67" t="s">
        <v>79</v>
      </c>
      <c r="DU93" s="68"/>
      <c r="DV93" s="67"/>
      <c r="DW93" s="72">
        <v>121</v>
      </c>
      <c r="DX93" s="67">
        <v>105</v>
      </c>
      <c r="DY93" s="67"/>
      <c r="DZ93" s="67"/>
      <c r="EA93" s="67">
        <v>115</v>
      </c>
      <c r="EB93" s="67">
        <v>99</v>
      </c>
      <c r="EC93" s="67"/>
      <c r="ED93" s="67"/>
      <c r="EE93" s="71">
        <v>122</v>
      </c>
      <c r="EF93" s="67">
        <v>106</v>
      </c>
      <c r="EG93" s="67"/>
      <c r="EH93" s="67"/>
      <c r="EI93" s="72">
        <v>125</v>
      </c>
      <c r="EJ93" s="67">
        <v>109</v>
      </c>
      <c r="EK93" s="67"/>
      <c r="EL93" s="67"/>
      <c r="EM93" s="72">
        <v>117</v>
      </c>
      <c r="EN93" s="67">
        <v>101</v>
      </c>
      <c r="EO93" s="67"/>
      <c r="EP93" s="67"/>
      <c r="EQ93" s="67" t="b">
        <v>0</v>
      </c>
      <c r="ER93" s="67">
        <v>-16</v>
      </c>
      <c r="ES93" s="68"/>
      <c r="ET93" s="69"/>
      <c r="EU93" s="67" t="b">
        <v>0</v>
      </c>
      <c r="EV93" s="67">
        <v>-16</v>
      </c>
      <c r="EW93" s="67"/>
      <c r="EX93" s="67"/>
      <c r="EY93" s="67" t="b">
        <v>0</v>
      </c>
      <c r="EZ93" s="67">
        <v>-16</v>
      </c>
      <c r="FA93" s="67"/>
      <c r="FB93" s="67"/>
      <c r="FC93" s="76" t="s">
        <v>73</v>
      </c>
      <c r="FD93" s="67">
        <v>6</v>
      </c>
      <c r="FE93" s="77" t="s">
        <v>70</v>
      </c>
      <c r="FF93" s="68">
        <v>0</v>
      </c>
      <c r="FG93" s="83"/>
      <c r="FH93" s="65" t="str">
        <f t="shared" si="28"/>
        <v>NSR</v>
      </c>
      <c r="FI93" s="65" t="str">
        <f t="shared" si="29"/>
        <v>M</v>
      </c>
      <c r="FJ93" s="65" t="str">
        <f t="shared" si="26"/>
        <v>06. KOK</v>
      </c>
      <c r="FK93" s="65">
        <f t="shared" si="25"/>
        <v>0</v>
      </c>
      <c r="FL93" s="79">
        <f t="shared" si="18"/>
        <v>37.75</v>
      </c>
      <c r="FM93" t="str">
        <f t="shared" si="17"/>
        <v>...</v>
      </c>
      <c r="FN93" t="str">
        <f t="shared" si="23"/>
        <v>...</v>
      </c>
      <c r="FO93" t="str">
        <f t="shared" si="22"/>
        <v>06. KOK</v>
      </c>
    </row>
    <row r="94" spans="1:171" ht="13.8" hidden="1" x14ac:dyDescent="0.25">
      <c r="A94" t="s">
        <v>1152</v>
      </c>
      <c r="B94" s="201" t="s">
        <v>555</v>
      </c>
      <c r="C94" s="80" t="str">
        <f>IF($B94:$B94&gt;0,VLOOKUP($B94,'[1]PorEquipeHC 20aa_ddmmaaaa'!$EC$5:'[1]PorEquipeHC 20aa_ddmmaaaa'!$GS$1003,1,FALSE))</f>
        <v>506</v>
      </c>
      <c r="D94" s="209" t="str">
        <f>IF($B94:$B94&gt;0,VLOOKUP($B94,'[1]PorEquipeHC 20aa_ddmmaaaa'!$EC$5:'[1]PorEquipeHC 20aa_ddmmaaaa'!$GS$1003,2,FALSE))</f>
        <v>KIYOHARA</v>
      </c>
      <c r="E94" s="209" t="str">
        <f>IF($B94:$B94&gt;0,VLOOKUP($B94,'[1]PorEquipeHC 20aa_ddmmaaaa'!$EC$5:'[1]PorEquipeHC 20aa_ddmmaaaa'!$GS$1003,3,FALSE))</f>
        <v>IKUO</v>
      </c>
      <c r="F94" s="66" t="str">
        <f>IF($B94:$B94&gt;0,VLOOKUP($B94,'[1]PorEquipeHC 20aa_ddmmaaaa'!$EC$5:'[1]PorEquipeHC 20aa_ddmmaaaa'!$GS$1003,4,FALSE))</f>
        <v>M</v>
      </c>
      <c r="G94" s="65" t="str">
        <f>IF($B94:$B94&gt;0,VLOOKUP($B94,'[1]PorEquipeHC 20aa_ddmmaaaa'!$EC$5:'[1]PorEquipeHC 20aa_ddmmaaaa'!$GS$1003,5,FALSE))</f>
        <v>11. NCC</v>
      </c>
      <c r="H94" s="210">
        <f>IF($B94:$B94&gt;0,VLOOKUP($B94,'[1]PorEquipeHC 20aa_ddmmaaaa'!$EC$5:'[1]PorEquipeHC 20aa_ddmmaaaa'!$GS$1003,6,FALSE))</f>
        <v>14496</v>
      </c>
      <c r="I94" s="80">
        <f>IF($B94:$B94&gt;0,VLOOKUP($B94,'[1]PorEquipeHC 20aa_ddmmaaaa'!$EC$5:'[1]PorEquipeHC 20aa_ddmmaaaa'!$GS$1003,7,FALSE))</f>
        <v>9</v>
      </c>
      <c r="J94" s="209" t="str">
        <f>IF($B94:$B94&gt;0,VLOOKUP($B94,'[1]PorEquipeHC 20aa_ddmmaaaa'!$EC$5:'[1]PorEquipeHC 20aa_ddmmaaaa'!$GS$1003,8,FALSE))</f>
        <v>B</v>
      </c>
      <c r="K94" s="209" t="str">
        <f>IF($B94:$B94&gt;0,VLOOKUP($B94,'[1]PorEquipeHC 20aa_ddmmaaaa'!$EC$5:'[1]PorEquipeHC 20aa_ddmmaaaa'!$GS$1003,9,FALSE))</f>
        <v>MR</v>
      </c>
      <c r="L94" s="80">
        <f>IF($B94:$B94&gt;0,VLOOKUP($B94,'[1]PorEquipeHC 20aa_ddmmaaaa'!$EC$5:'[1]PorEquipeHC 20aa_ddmmaaaa'!$GS$1003,45,FALSE))</f>
        <v>7</v>
      </c>
      <c r="M94" s="65" t="str">
        <f>IF($B94:$B94&gt;0,VLOOKUP($B94,'[1]PorEquipeHC 20aa_ddmmaaaa'!$EC$5:'[1]PorEquipeHC 20aa_ddmmaaaa'!$GS$1003,46,FALSE))</f>
        <v>X</v>
      </c>
      <c r="N94" s="80">
        <f>IF($B94:$B94&gt;0,VLOOKUP($B94,'[1]PorEquipeHC 20aa_ddmmaaaa'!$EC$5:'[1]PorEquipeHC 20aa_ddmmaaaa'!$GS$1003,64,FALSE))</f>
        <v>733</v>
      </c>
      <c r="O94" s="211">
        <f>IF($B94:$B94&gt;0,VLOOKUP($B94,'[1]PorEquipeHC 20aa_ddmmaaaa'!$EC$5:'[1]PorEquipeHC 20aa_ddmmaaaa'!$GS$1003,10,FALSE))</f>
        <v>127</v>
      </c>
      <c r="P94" s="211">
        <f>IF($B94:$B94&gt;0,VLOOKUP($B94,'[1]PorEquipeHC 20aa_ddmmaaaa'!$EC$5:'[1]PorEquipeHC 20aa_ddmmaaaa'!$GS$1003,11,FALSE))</f>
        <v>142</v>
      </c>
      <c r="Q94" s="211">
        <f>IF($B94:$B94&gt;0,VLOOKUP($B94,'[1]PorEquipeHC 20aa_ddmmaaaa'!$EC$5:'[1]PorEquipeHC 20aa_ddmmaaaa'!$GS$1003,12,FALSE))</f>
        <v>116</v>
      </c>
      <c r="R94" s="211">
        <f>IF($B94:$B94&gt;0,VLOOKUP($B94,'[1]PorEquipeHC 20aa_ddmmaaaa'!$EC$5:'[1]PorEquipeHC 20aa_ddmmaaaa'!$GS$1003,13,FALSE))</f>
        <v>123</v>
      </c>
      <c r="S94" s="211">
        <f>IF($B94:$B94&gt;0,VLOOKUP($B94,'[1]PorEquipeHC 20aa_ddmmaaaa'!$EC$5:'[1]PorEquipeHC 20aa_ddmmaaaa'!$GS$1003,14,FALSE))</f>
        <v>128</v>
      </c>
      <c r="T94" s="211">
        <f>IF($B94:$B94&gt;0,VLOOKUP($B94,'[1]PorEquipeHC 20aa_ddmmaaaa'!$EC$5:'[1]PorEquipeHC 20aa_ddmmaaaa'!$GS$1003,15,FALSE))</f>
        <v>120</v>
      </c>
      <c r="U94" s="211">
        <f>IF($B94:$B94&gt;0,VLOOKUP($B94,'[1]PorEquipeHC 20aa_ddmmaaaa'!$EC$5:'[1]PorEquipeHC 20aa_ddmmaaaa'!$GS$1003,16,FALSE))</f>
        <v>119</v>
      </c>
      <c r="V94" s="211" t="b">
        <f>IF($B94:$B94&gt;0,VLOOKUP($B94,'[1]PorEquipeHC 20aa_ddmmaaaa'!$EC$5:'[1]PorEquipeHC 20aa_ddmmaaaa'!$GS$1003,17,FALSE))</f>
        <v>0</v>
      </c>
      <c r="W94" s="211" t="b">
        <f>IF($B94:$B94&gt;0,VLOOKUP($B94,'[1]PorEquipeHC 20aa_ddmmaaaa'!$EC$5:'[1]PorEquipeHC 20aa_ddmmaaaa'!$GS$1003,18,FALSE))</f>
        <v>0</v>
      </c>
      <c r="X94" s="211" t="b">
        <f>IF($B94:$B94&gt;0,VLOOKUP($B94,'[1]PorEquipeHC 20aa_ddmmaaaa'!$EC$5:'[1]PorEquipeHC 20aa_ddmmaaaa'!$GS$1003,19,FALSE))</f>
        <v>0</v>
      </c>
      <c r="Y94" s="207"/>
      <c r="Z94" s="207"/>
      <c r="AA94" s="154"/>
      <c r="AB94" s="154"/>
      <c r="AC94" s="65" t="str">
        <f>C94</f>
        <v>506</v>
      </c>
      <c r="AD94" s="65" t="str">
        <f>D94</f>
        <v>KIYOHARA</v>
      </c>
      <c r="AE94" s="65" t="str">
        <f>E94</f>
        <v>IKUO</v>
      </c>
      <c r="AF94" s="65" t="str">
        <f>F94</f>
        <v>M</v>
      </c>
      <c r="AG94" s="65" t="str">
        <f>G94</f>
        <v>11. NCC</v>
      </c>
      <c r="AH94" s="208">
        <f>H94</f>
        <v>14496</v>
      </c>
      <c r="AI94">
        <f>I94</f>
        <v>9</v>
      </c>
      <c r="AJ94" t="str">
        <f>J94</f>
        <v>B</v>
      </c>
      <c r="AK94" s="209" t="str">
        <f>K94</f>
        <v>MR</v>
      </c>
      <c r="AL94" s="65">
        <f>L94</f>
        <v>7</v>
      </c>
      <c r="AM94" s="66" t="str">
        <f>M94</f>
        <v>X</v>
      </c>
      <c r="AN94" s="65">
        <f>N94</f>
        <v>733</v>
      </c>
      <c r="AO94" s="65">
        <f>O94</f>
        <v>127</v>
      </c>
      <c r="AP94" s="67">
        <f>IF(AO94=" "," ",(AO94-2*$AI94))</f>
        <v>109</v>
      </c>
      <c r="AQ94" s="68"/>
      <c r="AR94" s="69"/>
      <c r="AS94" s="72">
        <f>P94</f>
        <v>142</v>
      </c>
      <c r="AT94" s="67">
        <f>IF(AS94=" "," ",(AS94-2*$AI94))</f>
        <v>124</v>
      </c>
      <c r="AU94" s="65"/>
      <c r="AV94" s="67"/>
      <c r="AW94" s="72">
        <f>Q94</f>
        <v>116</v>
      </c>
      <c r="AX94" s="67">
        <f>IF(AW94=" "," ",(AW94-2*$AI94))</f>
        <v>98</v>
      </c>
      <c r="AY94" s="67"/>
      <c r="AZ94" s="65"/>
      <c r="BA94" s="67">
        <f>R94</f>
        <v>123</v>
      </c>
      <c r="BB94" s="67">
        <f>IF(BA94=" "," ",(BA94-2*$AI94))</f>
        <v>105</v>
      </c>
      <c r="BC94" s="67"/>
      <c r="BD94" s="67"/>
      <c r="BE94" s="71">
        <f>S94</f>
        <v>128</v>
      </c>
      <c r="BF94" s="67">
        <f>IF(BE94=" "," ",(BE94-2*$AI94))</f>
        <v>110</v>
      </c>
      <c r="BG94" s="67"/>
      <c r="BH94" s="67"/>
      <c r="BI94" s="72">
        <f>T94</f>
        <v>120</v>
      </c>
      <c r="BJ94" s="67">
        <f>IF(BI94=" "," ",(BI94-2*$AI94))</f>
        <v>102</v>
      </c>
      <c r="BK94" s="67"/>
      <c r="BL94" s="67"/>
      <c r="BM94" s="72">
        <f>U94</f>
        <v>119</v>
      </c>
      <c r="BN94" s="67">
        <f>IF(BM94=" "," ",(BM94-2*$AI94))</f>
        <v>101</v>
      </c>
      <c r="BO94" s="67"/>
      <c r="BP94" s="67"/>
      <c r="BQ94" s="67" t="b">
        <f>V94</f>
        <v>0</v>
      </c>
      <c r="BR94" s="67">
        <f>IF(BQ94=" "," ",(BQ94-2*$AI94))</f>
        <v>-18</v>
      </c>
      <c r="BS94" s="67"/>
      <c r="BT94" s="67"/>
      <c r="BU94" s="67" t="b">
        <f>W94</f>
        <v>0</v>
      </c>
      <c r="BV94" s="67">
        <f>IF(BU94=" "," ",(BU94-2*$AI94))</f>
        <v>-18</v>
      </c>
      <c r="BW94" s="67"/>
      <c r="BX94" s="67"/>
      <c r="BY94" s="67" t="b">
        <f>X94</f>
        <v>0</v>
      </c>
      <c r="BZ94" s="67">
        <f>IF(BY94=" "," ",(BY94-2*$AI94))</f>
        <v>-18</v>
      </c>
      <c r="CA94" s="67"/>
      <c r="CB94" s="67"/>
      <c r="CC94" s="209" t="str">
        <f>IF(AK94="Senior",AK94,"...")</f>
        <v>...</v>
      </c>
      <c r="CD94" s="65">
        <f>L94</f>
        <v>7</v>
      </c>
      <c r="CE94" s="66" t="str">
        <f>M94</f>
        <v>X</v>
      </c>
      <c r="CF94" s="73">
        <f>AQ94*AO$4+AU94*AS$4+AY94*AW$4+BC94*BA$4+BG94*BE$4+BK94*BI$4+BO94*BM$4+BS94*BQ$4+BW94*BU$4+CA94*BY$4</f>
        <v>0</v>
      </c>
      <c r="CG94" s="156"/>
      <c r="CH94" s="1"/>
      <c r="DA94" s="19"/>
      <c r="DB94" s="86"/>
      <c r="DC94" s="67" t="s">
        <v>175</v>
      </c>
      <c r="DD94" s="67" t="s">
        <v>388</v>
      </c>
      <c r="DE94" s="67" t="s">
        <v>389</v>
      </c>
      <c r="DF94" s="67" t="s">
        <v>65</v>
      </c>
      <c r="DG94" s="67" t="s">
        <v>317</v>
      </c>
      <c r="DH94" s="75">
        <v>13189</v>
      </c>
      <c r="DI94" s="67">
        <v>9</v>
      </c>
      <c r="DJ94" s="67" t="s">
        <v>84</v>
      </c>
      <c r="DK94" s="76" t="s">
        <v>85</v>
      </c>
      <c r="DL94" s="67">
        <v>6</v>
      </c>
      <c r="DM94" s="77" t="s">
        <v>70</v>
      </c>
      <c r="DN94" s="67">
        <v>718</v>
      </c>
      <c r="DO94" s="67">
        <v>119</v>
      </c>
      <c r="DP94" s="67">
        <v>101</v>
      </c>
      <c r="DQ94" s="68"/>
      <c r="DR94" s="67"/>
      <c r="DS94" s="72" t="s">
        <v>79</v>
      </c>
      <c r="DT94" s="67" t="s">
        <v>79</v>
      </c>
      <c r="DU94" s="68"/>
      <c r="DV94" s="69"/>
      <c r="DW94" s="72">
        <v>124</v>
      </c>
      <c r="DX94" s="67">
        <v>106</v>
      </c>
      <c r="DY94" s="68"/>
      <c r="DZ94" s="69"/>
      <c r="EA94" s="67">
        <v>112</v>
      </c>
      <c r="EB94" s="67">
        <v>94</v>
      </c>
      <c r="EC94" s="67"/>
      <c r="ED94" s="67"/>
      <c r="EE94" s="71">
        <v>124</v>
      </c>
      <c r="EF94" s="67">
        <v>106</v>
      </c>
      <c r="EG94" s="67"/>
      <c r="EH94" s="67"/>
      <c r="EI94" s="72">
        <v>119</v>
      </c>
      <c r="EJ94" s="67">
        <v>101</v>
      </c>
      <c r="EK94" s="67"/>
      <c r="EL94" s="67"/>
      <c r="EM94" s="72">
        <v>120</v>
      </c>
      <c r="EN94" s="67">
        <v>102</v>
      </c>
      <c r="EO94" s="67"/>
      <c r="EP94" s="67"/>
      <c r="EQ94" s="67" t="b">
        <v>0</v>
      </c>
      <c r="ER94" s="67">
        <v>-18</v>
      </c>
      <c r="ES94" s="67"/>
      <c r="ET94" s="67"/>
      <c r="EU94" s="67" t="b">
        <v>0</v>
      </c>
      <c r="EV94" s="67">
        <v>-18</v>
      </c>
      <c r="EW94" s="67"/>
      <c r="EX94" s="67"/>
      <c r="EY94" s="67" t="b">
        <v>0</v>
      </c>
      <c r="EZ94" s="67">
        <v>-18</v>
      </c>
      <c r="FA94" s="67"/>
      <c r="FB94" s="67"/>
      <c r="FC94" s="76" t="s">
        <v>73</v>
      </c>
      <c r="FD94" s="67">
        <v>6</v>
      </c>
      <c r="FE94" s="77" t="s">
        <v>70</v>
      </c>
      <c r="FF94" s="68">
        <v>0</v>
      </c>
      <c r="FG94" s="83"/>
      <c r="FH94" s="65" t="str">
        <f t="shared" si="28"/>
        <v>MR</v>
      </c>
      <c r="FI94" s="65" t="str">
        <f t="shared" si="29"/>
        <v>M</v>
      </c>
      <c r="FJ94" s="65" t="str">
        <f t="shared" si="26"/>
        <v>06. KOK</v>
      </c>
      <c r="FK94" s="65">
        <f t="shared" si="25"/>
        <v>0</v>
      </c>
      <c r="FL94" s="79">
        <f t="shared" si="18"/>
        <v>37.75</v>
      </c>
      <c r="FM94" t="str">
        <f t="shared" si="17"/>
        <v>...</v>
      </c>
      <c r="FN94" t="str">
        <f t="shared" si="23"/>
        <v>...</v>
      </c>
      <c r="FO94" t="str">
        <f t="shared" si="22"/>
        <v>06. KOK</v>
      </c>
    </row>
    <row r="95" spans="1:171" ht="13.8" hidden="1" x14ac:dyDescent="0.25">
      <c r="A95" t="s">
        <v>1152</v>
      </c>
      <c r="B95" s="201" t="s">
        <v>577</v>
      </c>
      <c r="C95" s="80" t="str">
        <f>IF($B95:$B95&gt;0,VLOOKUP($B95,'[1]PorEquipeHC 20aa_ddmmaaaa'!$EC$5:'[1]PorEquipeHC 20aa_ddmmaaaa'!$GS$1003,1,FALSE))</f>
        <v>615</v>
      </c>
      <c r="D95" s="209" t="str">
        <f>IF($B95:$B95&gt;0,VLOOKUP($B95,'[1]PorEquipeHC 20aa_ddmmaaaa'!$EC$5:'[1]PorEquipeHC 20aa_ddmmaaaa'!$GS$1003,2,FALSE))</f>
        <v>NISHIWAKI</v>
      </c>
      <c r="E95" s="209" t="str">
        <f>IF($B95:$B95&gt;0,VLOOKUP($B95,'[1]PorEquipeHC 20aa_ddmmaaaa'!$EC$5:'[1]PorEquipeHC 20aa_ddmmaaaa'!$GS$1003,3,FALSE))</f>
        <v>TERUKO</v>
      </c>
      <c r="F95" s="66" t="str">
        <f>IF($B95:$B95&gt;0,VLOOKUP($B95,'[1]PorEquipeHC 20aa_ddmmaaaa'!$EC$5:'[1]PorEquipeHC 20aa_ddmmaaaa'!$GS$1003,4,FALSE))</f>
        <v>F</v>
      </c>
      <c r="G95" s="65" t="str">
        <f>IF($B95:$B95&gt;0,VLOOKUP($B95,'[1]PorEquipeHC 20aa_ddmmaaaa'!$EC$5:'[1]PorEquipeHC 20aa_ddmmaaaa'!$GS$1003,5,FALSE))</f>
        <v>07. GSP</v>
      </c>
      <c r="H95" s="210">
        <f>IF($B95:$B95&gt;0,VLOOKUP($B95,'[1]PorEquipeHC 20aa_ddmmaaaa'!$EC$5:'[1]PorEquipeHC 20aa_ddmmaaaa'!$GS$1003,6,FALSE))</f>
        <v>16338</v>
      </c>
      <c r="I95" s="80">
        <f>IF($B95:$B95&gt;0,VLOOKUP($B95,'[1]PorEquipeHC 20aa_ddmmaaaa'!$EC$5:'[1]PorEquipeHC 20aa_ddmmaaaa'!$GS$1003,7,FALSE))</f>
        <v>9</v>
      </c>
      <c r="J95" s="209" t="str">
        <f>IF($B95:$B95&gt;0,VLOOKUP($B95,'[1]PorEquipeHC 20aa_ddmmaaaa'!$EC$5:'[1]PorEquipeHC 20aa_ddmmaaaa'!$GS$1003,8,FALSE))</f>
        <v>B</v>
      </c>
      <c r="K95" s="209" t="str">
        <f>IF($B95:$B95&gt;0,VLOOKUP($B95,'[1]PorEquipeHC 20aa_ddmmaaaa'!$EC$5:'[1]PorEquipeHC 20aa_ddmmaaaa'!$GS$1003,9,FALSE))</f>
        <v>SR</v>
      </c>
      <c r="L95" s="80">
        <f>IF($B95:$B95&gt;0,VLOOKUP($B95,'[1]PorEquipeHC 20aa_ddmmaaaa'!$EC$5:'[1]PorEquipeHC 20aa_ddmmaaaa'!$GS$1003,45,FALSE))</f>
        <v>4</v>
      </c>
      <c r="M95" s="65" t="str">
        <f>IF($B95:$B95&gt;0,VLOOKUP($B95,'[1]PorEquipeHC 20aa_ddmmaaaa'!$EC$5:'[1]PorEquipeHC 20aa_ddmmaaaa'!$GS$1003,46,FALSE))</f>
        <v>X</v>
      </c>
      <c r="N95" s="80" t="e">
        <f>IF($B95:$B95&gt;0,VLOOKUP($B95,'[1]PorEquipeHC 20aa_ddmmaaaa'!$EC$5:'[1]PorEquipeHC 20aa_ddmmaaaa'!$GS$1003,64,FALSE))</f>
        <v>#NUM!</v>
      </c>
      <c r="O95" s="211" t="str">
        <f>IF($B95:$B95&gt;0,VLOOKUP($B95,'[1]PorEquipeHC 20aa_ddmmaaaa'!$EC$5:'[1]PorEquipeHC 20aa_ddmmaaaa'!$GS$1003,10,FALSE))</f>
        <v xml:space="preserve"> </v>
      </c>
      <c r="P95" s="211" t="str">
        <f>IF($B95:$B95&gt;0,VLOOKUP($B95,'[1]PorEquipeHC 20aa_ddmmaaaa'!$EC$5:'[1]PorEquipeHC 20aa_ddmmaaaa'!$GS$1003,11,FALSE))</f>
        <v xml:space="preserve"> </v>
      </c>
      <c r="Q95" s="211">
        <f>IF($B95:$B95&gt;0,VLOOKUP($B95,'[1]PorEquipeHC 20aa_ddmmaaaa'!$EC$5:'[1]PorEquipeHC 20aa_ddmmaaaa'!$GS$1003,12,FALSE))</f>
        <v>134</v>
      </c>
      <c r="R95" s="211">
        <f>IF($B95:$B95&gt;0,VLOOKUP($B95,'[1]PorEquipeHC 20aa_ddmmaaaa'!$EC$5:'[1]PorEquipeHC 20aa_ddmmaaaa'!$GS$1003,13,FALSE))</f>
        <v>124</v>
      </c>
      <c r="S95" s="211">
        <f>IF($B95:$B95&gt;0,VLOOKUP($B95,'[1]PorEquipeHC 20aa_ddmmaaaa'!$EC$5:'[1]PorEquipeHC 20aa_ddmmaaaa'!$GS$1003,14,FALSE))</f>
        <v>123</v>
      </c>
      <c r="T95" s="211" t="str">
        <f>IF($B95:$B95&gt;0,VLOOKUP($B95,'[1]PorEquipeHC 20aa_ddmmaaaa'!$EC$5:'[1]PorEquipeHC 20aa_ddmmaaaa'!$GS$1003,15,FALSE))</f>
        <v xml:space="preserve"> </v>
      </c>
      <c r="U95" s="211">
        <f>IF($B95:$B95&gt;0,VLOOKUP($B95,'[1]PorEquipeHC 20aa_ddmmaaaa'!$EC$5:'[1]PorEquipeHC 20aa_ddmmaaaa'!$GS$1003,16,FALSE))</f>
        <v>119</v>
      </c>
      <c r="V95" s="211" t="b">
        <f>IF($B95:$B95&gt;0,VLOOKUP($B95,'[1]PorEquipeHC 20aa_ddmmaaaa'!$EC$5:'[1]PorEquipeHC 20aa_ddmmaaaa'!$GS$1003,17,FALSE))</f>
        <v>0</v>
      </c>
      <c r="W95" s="211" t="b">
        <f>IF($B95:$B95&gt;0,VLOOKUP($B95,'[1]PorEquipeHC 20aa_ddmmaaaa'!$EC$5:'[1]PorEquipeHC 20aa_ddmmaaaa'!$GS$1003,18,FALSE))</f>
        <v>0</v>
      </c>
      <c r="X95" s="211" t="b">
        <f>IF($B95:$B95&gt;0,VLOOKUP($B95,'[1]PorEquipeHC 20aa_ddmmaaaa'!$EC$5:'[1]PorEquipeHC 20aa_ddmmaaaa'!$GS$1003,19,FALSE))</f>
        <v>0</v>
      </c>
      <c r="Y95" s="207"/>
      <c r="Z95" s="207"/>
      <c r="AA95" s="154"/>
      <c r="AB95" s="154"/>
      <c r="AC95" s="65" t="str">
        <f>C95</f>
        <v>615</v>
      </c>
      <c r="AD95" s="65" t="str">
        <f>D95</f>
        <v>NISHIWAKI</v>
      </c>
      <c r="AE95" s="65" t="str">
        <f>E95</f>
        <v>TERUKO</v>
      </c>
      <c r="AF95" s="65" t="str">
        <f>F95</f>
        <v>F</v>
      </c>
      <c r="AG95" s="65" t="str">
        <f>G95</f>
        <v>07. GSP</v>
      </c>
      <c r="AH95" s="208">
        <f>H95</f>
        <v>16338</v>
      </c>
      <c r="AI95">
        <f>I95</f>
        <v>9</v>
      </c>
      <c r="AJ95" t="str">
        <f>J95</f>
        <v>B</v>
      </c>
      <c r="AK95" s="209" t="str">
        <f>K95</f>
        <v>SR</v>
      </c>
      <c r="AL95" s="65">
        <f>L95</f>
        <v>4</v>
      </c>
      <c r="AM95" s="66" t="str">
        <f>M95</f>
        <v>X</v>
      </c>
      <c r="AN95" s="65" t="e">
        <f>N95</f>
        <v>#NUM!</v>
      </c>
      <c r="AO95" s="65" t="str">
        <f>O95</f>
        <v xml:space="preserve"> </v>
      </c>
      <c r="AP95" s="67" t="str">
        <f>IF(AO95=" "," ",(AO95-2*$AI95))</f>
        <v xml:space="preserve"> </v>
      </c>
      <c r="AQ95" s="68"/>
      <c r="AR95" s="69"/>
      <c r="AS95" s="72" t="str">
        <f>P95</f>
        <v xml:space="preserve"> </v>
      </c>
      <c r="AT95" s="67" t="str">
        <f>IF(AS95=" "," ",(AS95-2*$AI95))</f>
        <v xml:space="preserve"> </v>
      </c>
      <c r="AU95" s="65"/>
      <c r="AV95" s="67"/>
      <c r="AW95" s="72">
        <f>Q95</f>
        <v>134</v>
      </c>
      <c r="AX95" s="67">
        <f>IF(AW95=" "," ",(AW95-2*$AI95))</f>
        <v>116</v>
      </c>
      <c r="AY95" s="67"/>
      <c r="AZ95" s="65"/>
      <c r="BA95" s="67">
        <f>R95</f>
        <v>124</v>
      </c>
      <c r="BB95" s="67">
        <f>IF(BA95=" "," ",(BA95-2*$AI95))</f>
        <v>106</v>
      </c>
      <c r="BC95" s="67"/>
      <c r="BD95" s="67"/>
      <c r="BE95" s="71">
        <f>S95</f>
        <v>123</v>
      </c>
      <c r="BF95" s="67">
        <f>IF(BE95=" "," ",(BE95-2*$AI95))</f>
        <v>105</v>
      </c>
      <c r="BG95" s="67"/>
      <c r="BH95" s="67"/>
      <c r="BI95" s="72" t="str">
        <f>T95</f>
        <v xml:space="preserve"> </v>
      </c>
      <c r="BJ95" s="67" t="str">
        <f>IF(BI95=" "," ",(BI95-2*$AI95))</f>
        <v xml:space="preserve"> </v>
      </c>
      <c r="BK95" s="67"/>
      <c r="BL95" s="67"/>
      <c r="BM95" s="72">
        <f>U95</f>
        <v>119</v>
      </c>
      <c r="BN95" s="67">
        <f>IF(BM95=" "," ",(BM95-2*$AI95))</f>
        <v>101</v>
      </c>
      <c r="BO95" s="67"/>
      <c r="BP95" s="67"/>
      <c r="BQ95" s="67" t="b">
        <f>V95</f>
        <v>0</v>
      </c>
      <c r="BR95" s="67">
        <f>IF(BQ95=" "," ",(BQ95-2*$AI95))</f>
        <v>-18</v>
      </c>
      <c r="BS95" s="67"/>
      <c r="BT95" s="67"/>
      <c r="BU95" s="67" t="b">
        <f>W95</f>
        <v>0</v>
      </c>
      <c r="BV95" s="67">
        <f>IF(BU95=" "," ",(BU95-2*$AI95))</f>
        <v>-18</v>
      </c>
      <c r="BW95" s="67"/>
      <c r="BX95" s="67"/>
      <c r="BY95" s="67" t="b">
        <f>X95</f>
        <v>0</v>
      </c>
      <c r="BZ95" s="67">
        <f>IF(BY95=" "," ",(BY95-2*$AI95))</f>
        <v>-18</v>
      </c>
      <c r="CA95" s="67"/>
      <c r="CB95" s="67"/>
      <c r="CC95" s="209" t="str">
        <f>IF(AK95="Senior",AK95,"...")</f>
        <v>...</v>
      </c>
      <c r="CD95" s="65">
        <f>L95</f>
        <v>4</v>
      </c>
      <c r="CE95" s="66" t="str">
        <f>M95</f>
        <v>X</v>
      </c>
      <c r="CF95" s="73">
        <f>AQ95*AO$4+AU95*AS$4+AY95*AW$4+BC95*BA$4+BG95*BE$4+BK95*BI$4+BO95*BM$4+BS95*BQ$4+BW95*BU$4+CA95*BY$4</f>
        <v>0</v>
      </c>
      <c r="CG95" s="156"/>
      <c r="CH95" s="1"/>
      <c r="DA95" s="19"/>
      <c r="DB95" s="86"/>
      <c r="DC95" s="67" t="s">
        <v>391</v>
      </c>
      <c r="DD95" s="67" t="s">
        <v>350</v>
      </c>
      <c r="DE95" s="67" t="s">
        <v>392</v>
      </c>
      <c r="DF95" s="67" t="s">
        <v>83</v>
      </c>
      <c r="DG95" s="67" t="s">
        <v>317</v>
      </c>
      <c r="DH95" s="75">
        <v>14045</v>
      </c>
      <c r="DI95" s="67">
        <v>9</v>
      </c>
      <c r="DJ95" s="67" t="s">
        <v>84</v>
      </c>
      <c r="DK95" s="76" t="s">
        <v>85</v>
      </c>
      <c r="DL95" s="67">
        <v>0</v>
      </c>
      <c r="DM95" s="77" t="s">
        <v>70</v>
      </c>
      <c r="DN95" s="67" t="e">
        <v>#NUM!</v>
      </c>
      <c r="DO95" s="67" t="s">
        <v>79</v>
      </c>
      <c r="DP95" s="67" t="s">
        <v>79</v>
      </c>
      <c r="DQ95" s="68"/>
      <c r="DR95" s="67"/>
      <c r="DS95" s="72" t="s">
        <v>79</v>
      </c>
      <c r="DT95" s="67" t="s">
        <v>79</v>
      </c>
      <c r="DU95" s="68"/>
      <c r="DV95" s="67"/>
      <c r="DW95" s="72" t="s">
        <v>79</v>
      </c>
      <c r="DX95" s="67" t="s">
        <v>79</v>
      </c>
      <c r="DY95" s="67"/>
      <c r="DZ95" s="67"/>
      <c r="EA95" s="67" t="s">
        <v>79</v>
      </c>
      <c r="EB95" s="67" t="s">
        <v>79</v>
      </c>
      <c r="EC95" s="67"/>
      <c r="ED95" s="67"/>
      <c r="EE95" s="71" t="s">
        <v>79</v>
      </c>
      <c r="EF95" s="67" t="s">
        <v>79</v>
      </c>
      <c r="EG95" s="67"/>
      <c r="EH95" s="67"/>
      <c r="EI95" s="72" t="s">
        <v>79</v>
      </c>
      <c r="EJ95" s="67" t="s">
        <v>79</v>
      </c>
      <c r="EK95" s="67"/>
      <c r="EL95" s="67"/>
      <c r="EM95" s="72" t="s">
        <v>79</v>
      </c>
      <c r="EN95" s="67" t="s">
        <v>79</v>
      </c>
      <c r="EO95" s="67"/>
      <c r="EP95" s="67"/>
      <c r="EQ95" s="67" t="b">
        <v>0</v>
      </c>
      <c r="ER95" s="67">
        <v>-18</v>
      </c>
      <c r="ES95" s="67"/>
      <c r="ET95" s="67"/>
      <c r="EU95" s="67" t="b">
        <v>0</v>
      </c>
      <c r="EV95" s="67">
        <v>-18</v>
      </c>
      <c r="EW95" s="67"/>
      <c r="EX95" s="67"/>
      <c r="EY95" s="67" t="b">
        <v>0</v>
      </c>
      <c r="EZ95" s="67">
        <v>-18</v>
      </c>
      <c r="FA95" s="67"/>
      <c r="FB95" s="67"/>
      <c r="FC95" s="76" t="s">
        <v>73</v>
      </c>
      <c r="FD95" s="67">
        <v>0</v>
      </c>
      <c r="FE95" s="77" t="s">
        <v>70</v>
      </c>
      <c r="FF95" s="68">
        <v>0</v>
      </c>
      <c r="FG95" s="83"/>
      <c r="FH95" s="65" t="str">
        <f t="shared" si="28"/>
        <v>MR</v>
      </c>
      <c r="FI95" s="65" t="str">
        <f t="shared" si="29"/>
        <v>F</v>
      </c>
      <c r="FJ95" s="65" t="str">
        <f t="shared" si="26"/>
        <v>06. KOK</v>
      </c>
      <c r="FK95" s="65">
        <f t="shared" si="25"/>
        <v>0</v>
      </c>
      <c r="FL95" s="79">
        <f t="shared" si="18"/>
        <v>37.75</v>
      </c>
      <c r="FM95" t="str">
        <f t="shared" si="17"/>
        <v>...</v>
      </c>
      <c r="FN95" t="str">
        <f t="shared" si="23"/>
        <v>...</v>
      </c>
      <c r="FO95" t="str">
        <f t="shared" si="22"/>
        <v>06. KOK</v>
      </c>
    </row>
    <row r="96" spans="1:171" ht="13.8" hidden="1" x14ac:dyDescent="0.25">
      <c r="A96" t="s">
        <v>1152</v>
      </c>
      <c r="B96" s="201" t="s">
        <v>576</v>
      </c>
      <c r="C96" s="80" t="str">
        <f>IF($B96:$B96&gt;0,VLOOKUP($B96,'[1]PorEquipeHC 20aa_ddmmaaaa'!$EC$5:'[1]PorEquipeHC 20aa_ddmmaaaa'!$GS$1003,1,FALSE))</f>
        <v>375</v>
      </c>
      <c r="D96" s="209" t="str">
        <f>IF($B96:$B96&gt;0,VLOOKUP($B96,'[1]PorEquipeHC 20aa_ddmmaaaa'!$EC$5:'[1]PorEquipeHC 20aa_ddmmaaaa'!$GS$1003,2,FALSE))</f>
        <v>KOJA</v>
      </c>
      <c r="E96" s="209" t="str">
        <f>IF($B96:$B96&gt;0,VLOOKUP($B96,'[1]PorEquipeHC 20aa_ddmmaaaa'!$EC$5:'[1]PorEquipeHC 20aa_ddmmaaaa'!$GS$1003,3,FALSE))</f>
        <v>J. JORGE</v>
      </c>
      <c r="F96" s="66" t="str">
        <f>IF($B96:$B96&gt;0,VLOOKUP($B96,'[1]PorEquipeHC 20aa_ddmmaaaa'!$EC$5:'[1]PorEquipeHC 20aa_ddmmaaaa'!$GS$1003,4,FALSE))</f>
        <v>M</v>
      </c>
      <c r="G96" s="65" t="str">
        <f>IF($B96:$B96&gt;0,VLOOKUP($B96,'[1]PorEquipeHC 20aa_ddmmaaaa'!$EC$5:'[1]PorEquipeHC 20aa_ddmmaaaa'!$GS$1003,5,FALSE))</f>
        <v>11. NCC</v>
      </c>
      <c r="H96" s="210">
        <f>IF($B96:$B96&gt;0,VLOOKUP($B96,'[1]PorEquipeHC 20aa_ddmmaaaa'!$EC$5:'[1]PorEquipeHC 20aa_ddmmaaaa'!$GS$1003,6,FALSE))</f>
        <v>16676</v>
      </c>
      <c r="I96" s="80">
        <f>IF($B96:$B96&gt;0,VLOOKUP($B96,'[1]PorEquipeHC 20aa_ddmmaaaa'!$EC$5:'[1]PorEquipeHC 20aa_ddmmaaaa'!$GS$1003,7,FALSE))</f>
        <v>2</v>
      </c>
      <c r="J96" s="209" t="str">
        <f>IF($B96:$B96&gt;0,VLOOKUP($B96,'[1]PorEquipeHC 20aa_ddmmaaaa'!$EC$5:'[1]PorEquipeHC 20aa_ddmmaaaa'!$GS$1003,8,FALSE))</f>
        <v>EX</v>
      </c>
      <c r="K96" s="209" t="str">
        <f>IF($B96:$B96&gt;0,VLOOKUP($B96,'[1]PorEquipeHC 20aa_ddmmaaaa'!$EC$5:'[1]PorEquipeHC 20aa_ddmmaaaa'!$GS$1003,9,FALSE))</f>
        <v>SR</v>
      </c>
      <c r="L96" s="80">
        <f>IF($B96:$B96&gt;0,VLOOKUP($B96,'[1]PorEquipeHC 20aa_ddmmaaaa'!$EC$5:'[1]PorEquipeHC 20aa_ddmmaaaa'!$GS$1003,45,FALSE))</f>
        <v>7</v>
      </c>
      <c r="M96" s="65" t="str">
        <f>IF($B96:$B96&gt;0,VLOOKUP($B96,'[1]PorEquipeHC 20aa_ddmmaaaa'!$EC$5:'[1]PorEquipeHC 20aa_ddmmaaaa'!$GS$1003,46,FALSE))</f>
        <v>X</v>
      </c>
      <c r="N96" s="80">
        <f>IF($B96:$B96&gt;0,VLOOKUP($B96,'[1]PorEquipeHC 20aa_ddmmaaaa'!$EC$5:'[1]PorEquipeHC 20aa_ddmmaaaa'!$GS$1003,64,FALSE))</f>
        <v>644</v>
      </c>
      <c r="O96" s="211">
        <f>IF($B96:$B96&gt;0,VLOOKUP($B96,'[1]PorEquipeHC 20aa_ddmmaaaa'!$EC$5:'[1]PorEquipeHC 20aa_ddmmaaaa'!$GS$1003,10,FALSE))</f>
        <v>107</v>
      </c>
      <c r="P96" s="211">
        <f>IF($B96:$B96&gt;0,VLOOKUP($B96,'[1]PorEquipeHC 20aa_ddmmaaaa'!$EC$5:'[1]PorEquipeHC 20aa_ddmmaaaa'!$GS$1003,11,FALSE))</f>
        <v>109</v>
      </c>
      <c r="Q96" s="211">
        <f>IF($B96:$B96&gt;0,VLOOKUP($B96,'[1]PorEquipeHC 20aa_ddmmaaaa'!$EC$5:'[1]PorEquipeHC 20aa_ddmmaaaa'!$GS$1003,12,FALSE))</f>
        <v>109</v>
      </c>
      <c r="R96" s="211">
        <f>IF($B96:$B96&gt;0,VLOOKUP($B96,'[1]PorEquipeHC 20aa_ddmmaaaa'!$EC$5:'[1]PorEquipeHC 20aa_ddmmaaaa'!$GS$1003,13,FALSE))</f>
        <v>110</v>
      </c>
      <c r="S96" s="211">
        <f>IF($B96:$B96&gt;0,VLOOKUP($B96,'[1]PorEquipeHC 20aa_ddmmaaaa'!$EC$5:'[1]PorEquipeHC 20aa_ddmmaaaa'!$GS$1003,14,FALSE))</f>
        <v>103</v>
      </c>
      <c r="T96" s="211">
        <f>IF($B96:$B96&gt;0,VLOOKUP($B96,'[1]PorEquipeHC 20aa_ddmmaaaa'!$EC$5:'[1]PorEquipeHC 20aa_ddmmaaaa'!$GS$1003,15,FALSE))</f>
        <v>111</v>
      </c>
      <c r="U96" s="211">
        <f>IF($B96:$B96&gt;0,VLOOKUP($B96,'[1]PorEquipeHC 20aa_ddmmaaaa'!$EC$5:'[1]PorEquipeHC 20aa_ddmmaaaa'!$GS$1003,16,FALSE))</f>
        <v>106</v>
      </c>
      <c r="V96" s="211" t="b">
        <f>IF($B96:$B96&gt;0,VLOOKUP($B96,'[1]PorEquipeHC 20aa_ddmmaaaa'!$EC$5:'[1]PorEquipeHC 20aa_ddmmaaaa'!$GS$1003,17,FALSE))</f>
        <v>0</v>
      </c>
      <c r="W96" s="211" t="b">
        <f>IF($B96:$B96&gt;0,VLOOKUP($B96,'[1]PorEquipeHC 20aa_ddmmaaaa'!$EC$5:'[1]PorEquipeHC 20aa_ddmmaaaa'!$GS$1003,18,FALSE))</f>
        <v>0</v>
      </c>
      <c r="X96" s="211" t="b">
        <f>IF($B96:$B96&gt;0,VLOOKUP($B96,'[1]PorEquipeHC 20aa_ddmmaaaa'!$EC$5:'[1]PorEquipeHC 20aa_ddmmaaaa'!$GS$1003,19,FALSE))</f>
        <v>0</v>
      </c>
      <c r="Y96" s="207"/>
      <c r="Z96" s="207"/>
      <c r="AA96" s="154"/>
      <c r="AB96" s="154"/>
      <c r="AC96" s="65" t="str">
        <f>C96</f>
        <v>375</v>
      </c>
      <c r="AD96" s="65" t="str">
        <f>D96</f>
        <v>KOJA</v>
      </c>
      <c r="AE96" s="65" t="str">
        <f>E96</f>
        <v>J. JORGE</v>
      </c>
      <c r="AF96" s="65" t="str">
        <f>F96</f>
        <v>M</v>
      </c>
      <c r="AG96" s="65" t="str">
        <f>G96</f>
        <v>11. NCC</v>
      </c>
      <c r="AH96" s="208">
        <f>H96</f>
        <v>16676</v>
      </c>
      <c r="AI96">
        <f>I96</f>
        <v>2</v>
      </c>
      <c r="AJ96" t="str">
        <f>J96</f>
        <v>EX</v>
      </c>
      <c r="AK96" s="209" t="str">
        <f>K96</f>
        <v>SR</v>
      </c>
      <c r="AL96" s="65">
        <f>L96</f>
        <v>7</v>
      </c>
      <c r="AM96" s="66" t="str">
        <f>M96</f>
        <v>X</v>
      </c>
      <c r="AN96" s="65">
        <f>N96</f>
        <v>644</v>
      </c>
      <c r="AO96" s="65">
        <f>O96</f>
        <v>107</v>
      </c>
      <c r="AP96" s="67">
        <f>IF(AO96=" "," ",(AO96-2*$AI96))</f>
        <v>103</v>
      </c>
      <c r="AQ96" s="68"/>
      <c r="AR96" s="69"/>
      <c r="AS96" s="72">
        <f>P96</f>
        <v>109</v>
      </c>
      <c r="AT96" s="67">
        <f>IF(AS96=" "," ",(AS96-2*$AI96))</f>
        <v>105</v>
      </c>
      <c r="AU96" s="65"/>
      <c r="AV96" s="67"/>
      <c r="AW96" s="72">
        <f>Q96</f>
        <v>109</v>
      </c>
      <c r="AX96" s="67">
        <f>IF(AW96=" "," ",(AW96-2*$AI96))</f>
        <v>105</v>
      </c>
      <c r="AY96" s="67"/>
      <c r="AZ96" s="65"/>
      <c r="BA96" s="67">
        <f>R96</f>
        <v>110</v>
      </c>
      <c r="BB96" s="67">
        <f>IF(BA96=" "," ",(BA96-2*$AI96))</f>
        <v>106</v>
      </c>
      <c r="BC96" s="67"/>
      <c r="BD96" s="67"/>
      <c r="BE96" s="71">
        <f>S96</f>
        <v>103</v>
      </c>
      <c r="BF96" s="67">
        <f>IF(BE96=" "," ",(BE96-2*$AI96))</f>
        <v>99</v>
      </c>
      <c r="BG96" s="67"/>
      <c r="BH96" s="67"/>
      <c r="BI96" s="72">
        <f>T96</f>
        <v>111</v>
      </c>
      <c r="BJ96" s="67">
        <f>IF(BI96=" "," ",(BI96-2*$AI96))</f>
        <v>107</v>
      </c>
      <c r="BK96" s="67"/>
      <c r="BL96" s="67"/>
      <c r="BM96" s="72">
        <f>U96</f>
        <v>106</v>
      </c>
      <c r="BN96" s="67">
        <f>IF(BM96=" "," ",(BM96-2*$AI96))</f>
        <v>102</v>
      </c>
      <c r="BO96" s="67"/>
      <c r="BP96" s="67"/>
      <c r="BQ96" s="67" t="b">
        <f>V96</f>
        <v>0</v>
      </c>
      <c r="BR96" s="67">
        <f>IF(BQ96=" "," ",(BQ96-2*$AI96))</f>
        <v>-4</v>
      </c>
      <c r="BS96" s="67"/>
      <c r="BT96" s="67"/>
      <c r="BU96" s="67" t="b">
        <f>W96</f>
        <v>0</v>
      </c>
      <c r="BV96" s="67">
        <f>IF(BU96=" "," ",(BU96-2*$AI96))</f>
        <v>-4</v>
      </c>
      <c r="BW96" s="67"/>
      <c r="BX96" s="67"/>
      <c r="BY96" s="67" t="b">
        <f>X96</f>
        <v>0</v>
      </c>
      <c r="BZ96" s="67">
        <f>IF(BY96=" "," ",(BY96-2*$AI96))</f>
        <v>-4</v>
      </c>
      <c r="CA96" s="67"/>
      <c r="CB96" s="67"/>
      <c r="CC96" s="209" t="str">
        <f>IF(AK96="Senior",AK96,"...")</f>
        <v>...</v>
      </c>
      <c r="CD96" s="65">
        <f>L96</f>
        <v>7</v>
      </c>
      <c r="CE96" s="66" t="str">
        <f>M96</f>
        <v>X</v>
      </c>
      <c r="CF96" s="73">
        <f>AQ96*AO$4+AU96*AS$4+AY96*AW$4+BC96*BA$4+BG96*BE$4+BK96*BI$4+BO96*BM$4+BS96*BQ$4+BW96*BU$4+CA96*BY$4</f>
        <v>0</v>
      </c>
      <c r="CG96" s="156"/>
      <c r="CH96" s="1"/>
      <c r="DA96" s="19"/>
      <c r="DB96" s="86"/>
      <c r="DC96" s="67" t="s">
        <v>394</v>
      </c>
      <c r="DD96" s="67" t="s">
        <v>395</v>
      </c>
      <c r="DE96" s="67" t="s">
        <v>396</v>
      </c>
      <c r="DF96" s="67" t="s">
        <v>65</v>
      </c>
      <c r="DG96" s="67" t="s">
        <v>317</v>
      </c>
      <c r="DH96" s="75">
        <v>14088</v>
      </c>
      <c r="DI96" s="67">
        <v>9</v>
      </c>
      <c r="DJ96" s="67" t="s">
        <v>84</v>
      </c>
      <c r="DK96" s="76" t="s">
        <v>85</v>
      </c>
      <c r="DL96" s="67">
        <v>6</v>
      </c>
      <c r="DM96" s="77" t="s">
        <v>70</v>
      </c>
      <c r="DN96" s="67">
        <v>790</v>
      </c>
      <c r="DO96" s="67">
        <v>129</v>
      </c>
      <c r="DP96" s="67">
        <v>111</v>
      </c>
      <c r="DQ96" s="68"/>
      <c r="DR96" s="67"/>
      <c r="DS96" s="72" t="s">
        <v>79</v>
      </c>
      <c r="DT96" s="67" t="s">
        <v>79</v>
      </c>
      <c r="DU96" s="68"/>
      <c r="DV96" s="68"/>
      <c r="DW96" s="72">
        <v>144</v>
      </c>
      <c r="DX96" s="67">
        <v>126</v>
      </c>
      <c r="DY96" s="67"/>
      <c r="DZ96" s="67"/>
      <c r="EA96" s="67">
        <v>130</v>
      </c>
      <c r="EB96" s="67">
        <v>112</v>
      </c>
      <c r="EC96" s="67"/>
      <c r="ED96" s="67"/>
      <c r="EE96" s="71">
        <v>124</v>
      </c>
      <c r="EF96" s="67">
        <v>106</v>
      </c>
      <c r="EG96" s="68"/>
      <c r="EH96" s="69"/>
      <c r="EI96" s="72">
        <v>131</v>
      </c>
      <c r="EJ96" s="67">
        <v>113</v>
      </c>
      <c r="EK96" s="67"/>
      <c r="EL96" s="67"/>
      <c r="EM96" s="72">
        <v>132</v>
      </c>
      <c r="EN96" s="67">
        <v>114</v>
      </c>
      <c r="EO96" s="67"/>
      <c r="EP96" s="67"/>
      <c r="EQ96" s="67" t="b">
        <v>0</v>
      </c>
      <c r="ER96" s="67">
        <v>-18</v>
      </c>
      <c r="ES96" s="67"/>
      <c r="ET96" s="67"/>
      <c r="EU96" s="67" t="b">
        <v>0</v>
      </c>
      <c r="EV96" s="67">
        <v>-18</v>
      </c>
      <c r="EW96" s="67"/>
      <c r="EX96" s="67"/>
      <c r="EY96" s="67" t="b">
        <v>0</v>
      </c>
      <c r="EZ96" s="67">
        <v>-18</v>
      </c>
      <c r="FA96" s="67"/>
      <c r="FB96" s="67"/>
      <c r="FC96" s="76" t="s">
        <v>73</v>
      </c>
      <c r="FD96" s="67">
        <v>6</v>
      </c>
      <c r="FE96" s="77" t="s">
        <v>70</v>
      </c>
      <c r="FF96" s="68">
        <v>0</v>
      </c>
      <c r="FG96" s="83"/>
      <c r="FH96" s="65" t="str">
        <f>DK96</f>
        <v>MR</v>
      </c>
      <c r="FI96" s="65" t="str">
        <f>DF96</f>
        <v>M</v>
      </c>
      <c r="FJ96" s="65" t="str">
        <f t="shared" si="26"/>
        <v>06. KOK</v>
      </c>
      <c r="FK96" s="65">
        <f>FF96</f>
        <v>0</v>
      </c>
      <c r="FL96" s="79">
        <f t="shared" si="18"/>
        <v>37.75</v>
      </c>
      <c r="FM96" t="str">
        <f t="shared" ref="FM96:FM159" si="30">IF(FJ96&lt;&gt;FJ97,FL96,"...")</f>
        <v>...</v>
      </c>
      <c r="FN96" t="str">
        <f t="shared" si="23"/>
        <v>...</v>
      </c>
      <c r="FO96" t="str">
        <f t="shared" si="22"/>
        <v>06. KOK</v>
      </c>
    </row>
    <row r="97" spans="1:171" ht="13.8" hidden="1" x14ac:dyDescent="0.25">
      <c r="A97" t="s">
        <v>1152</v>
      </c>
      <c r="B97" s="201" t="s">
        <v>306</v>
      </c>
      <c r="C97" s="80" t="str">
        <f>IF($B97:$B97&gt;0,VLOOKUP($B97,'[1]PorEquipeHC 20aa_ddmmaaaa'!$EC$5:'[1]PorEquipeHC 20aa_ddmmaaaa'!$GS$1003,1,FALSE))</f>
        <v>786</v>
      </c>
      <c r="D97" s="209" t="str">
        <f>IF($B97:$B97&gt;0,VLOOKUP($B97,'[1]PorEquipeHC 20aa_ddmmaaaa'!$EC$5:'[1]PorEquipeHC 20aa_ddmmaaaa'!$GS$1003,2,FALSE))</f>
        <v>KAMIMURA</v>
      </c>
      <c r="E97" s="209" t="str">
        <f>IF($B97:$B97&gt;0,VLOOKUP($B97,'[1]PorEquipeHC 20aa_ddmmaaaa'!$EC$5:'[1]PorEquipeHC 20aa_ddmmaaaa'!$GS$1003,3,FALSE))</f>
        <v>PAULO Y.</v>
      </c>
      <c r="F97" s="66" t="str">
        <f>IF($B97:$B97&gt;0,VLOOKUP($B97,'[1]PorEquipeHC 20aa_ddmmaaaa'!$EC$5:'[1]PorEquipeHC 20aa_ddmmaaaa'!$GS$1003,4,FALSE))</f>
        <v>M</v>
      </c>
      <c r="G97" s="65" t="str">
        <f>IF($B97:$B97&gt;0,VLOOKUP($B97,'[1]PorEquipeHC 20aa_ddmmaaaa'!$EC$5:'[1]PorEquipeHC 20aa_ddmmaaaa'!$GS$1003,5,FALSE))</f>
        <v>11. NCC</v>
      </c>
      <c r="H97" s="210">
        <f>IF($B97:$B97&gt;0,VLOOKUP($B97,'[1]PorEquipeHC 20aa_ddmmaaaa'!$EC$5:'[1]PorEquipeHC 20aa_ddmmaaaa'!$GS$1003,6,FALSE))</f>
        <v>23165</v>
      </c>
      <c r="I97" s="80">
        <f>IF($B97:$B97&gt;0,VLOOKUP($B97,'[1]PorEquipeHC 20aa_ddmmaaaa'!$EC$5:'[1]PorEquipeHC 20aa_ddmmaaaa'!$GS$1003,7,FALSE))</f>
        <v>2</v>
      </c>
      <c r="J97" s="209" t="str">
        <f>IF($B97:$B97&gt;0,VLOOKUP($B97,'[1]PorEquipeHC 20aa_ddmmaaaa'!$EC$5:'[1]PorEquipeHC 20aa_ddmmaaaa'!$GS$1003,8,FALSE))</f>
        <v>EX</v>
      </c>
      <c r="K97" s="209" t="str">
        <f>IF($B97:$B97&gt;0,VLOOKUP($B97,'[1]PorEquipeHC 20aa_ddmmaaaa'!$EC$5:'[1]PorEquipeHC 20aa_ddmmaaaa'!$GS$1003,9,FALSE))</f>
        <v>NSR</v>
      </c>
      <c r="L97" s="80">
        <f>IF($B97:$B97&gt;0,VLOOKUP($B97,'[1]PorEquipeHC 20aa_ddmmaaaa'!$EC$5:'[1]PorEquipeHC 20aa_ddmmaaaa'!$GS$1003,45,FALSE))</f>
        <v>7</v>
      </c>
      <c r="M97" s="65" t="str">
        <f>IF($B97:$B97&gt;0,VLOOKUP($B97,'[1]PorEquipeHC 20aa_ddmmaaaa'!$EC$5:'[1]PorEquipeHC 20aa_ddmmaaaa'!$GS$1003,46,FALSE))</f>
        <v>X</v>
      </c>
      <c r="N97" s="80">
        <f>IF($B97:$B97&gt;0,VLOOKUP($B97,'[1]PorEquipeHC 20aa_ddmmaaaa'!$EC$5:'[1]PorEquipeHC 20aa_ddmmaaaa'!$GS$1003,64,FALSE))</f>
        <v>615</v>
      </c>
      <c r="O97" s="211">
        <f>IF($B97:$B97&gt;0,VLOOKUP($B97,'[1]PorEquipeHC 20aa_ddmmaaaa'!$EC$5:'[1]PorEquipeHC 20aa_ddmmaaaa'!$GS$1003,10,FALSE))</f>
        <v>106</v>
      </c>
      <c r="P97" s="211">
        <f>IF($B97:$B97&gt;0,VLOOKUP($B97,'[1]PorEquipeHC 20aa_ddmmaaaa'!$EC$5:'[1]PorEquipeHC 20aa_ddmmaaaa'!$GS$1003,11,FALSE))</f>
        <v>102</v>
      </c>
      <c r="Q97" s="211">
        <f>IF($B97:$B97&gt;0,VLOOKUP($B97,'[1]PorEquipeHC 20aa_ddmmaaaa'!$EC$5:'[1]PorEquipeHC 20aa_ddmmaaaa'!$GS$1003,12,FALSE))</f>
        <v>109</v>
      </c>
      <c r="R97" s="211">
        <f>IF($B97:$B97&gt;0,VLOOKUP($B97,'[1]PorEquipeHC 20aa_ddmmaaaa'!$EC$5:'[1]PorEquipeHC 20aa_ddmmaaaa'!$GS$1003,13,FALSE))</f>
        <v>103</v>
      </c>
      <c r="S97" s="211">
        <f>IF($B97:$B97&gt;0,VLOOKUP($B97,'[1]PorEquipeHC 20aa_ddmmaaaa'!$EC$5:'[1]PorEquipeHC 20aa_ddmmaaaa'!$GS$1003,14,FALSE))</f>
        <v>97</v>
      </c>
      <c r="T97" s="211">
        <f>IF($B97:$B97&gt;0,VLOOKUP($B97,'[1]PorEquipeHC 20aa_ddmmaaaa'!$EC$5:'[1]PorEquipeHC 20aa_ddmmaaaa'!$GS$1003,15,FALSE))</f>
        <v>101</v>
      </c>
      <c r="U97" s="211">
        <f>IF($B97:$B97&gt;0,VLOOKUP($B97,'[1]PorEquipeHC 20aa_ddmmaaaa'!$EC$5:'[1]PorEquipeHC 20aa_ddmmaaaa'!$GS$1003,16,FALSE))</f>
        <v>106</v>
      </c>
      <c r="V97" s="211" t="b">
        <f>IF($B97:$B97&gt;0,VLOOKUP($B97,'[1]PorEquipeHC 20aa_ddmmaaaa'!$EC$5:'[1]PorEquipeHC 20aa_ddmmaaaa'!$GS$1003,17,FALSE))</f>
        <v>0</v>
      </c>
      <c r="W97" s="211" t="b">
        <f>IF($B97:$B97&gt;0,VLOOKUP($B97,'[1]PorEquipeHC 20aa_ddmmaaaa'!$EC$5:'[1]PorEquipeHC 20aa_ddmmaaaa'!$GS$1003,18,FALSE))</f>
        <v>0</v>
      </c>
      <c r="X97" s="211" t="b">
        <f>IF($B97:$B97&gt;0,VLOOKUP($B97,'[1]PorEquipeHC 20aa_ddmmaaaa'!$EC$5:'[1]PorEquipeHC 20aa_ddmmaaaa'!$GS$1003,19,FALSE))</f>
        <v>0</v>
      </c>
      <c r="Y97" s="207"/>
      <c r="Z97" s="207"/>
      <c r="AA97" s="154"/>
      <c r="AB97" s="154"/>
      <c r="AC97" s="65" t="str">
        <f>C97</f>
        <v>786</v>
      </c>
      <c r="AD97" s="65" t="str">
        <f>D97</f>
        <v>KAMIMURA</v>
      </c>
      <c r="AE97" s="65" t="str">
        <f>E97</f>
        <v>PAULO Y.</v>
      </c>
      <c r="AF97" s="65" t="str">
        <f>F97</f>
        <v>M</v>
      </c>
      <c r="AG97" s="65" t="str">
        <f>G97</f>
        <v>11. NCC</v>
      </c>
      <c r="AH97" s="208">
        <f>H97</f>
        <v>23165</v>
      </c>
      <c r="AI97">
        <f>I97</f>
        <v>2</v>
      </c>
      <c r="AJ97" t="str">
        <f>J97</f>
        <v>EX</v>
      </c>
      <c r="AK97" s="209" t="str">
        <f>K97</f>
        <v>NSR</v>
      </c>
      <c r="AL97" s="65">
        <f>L97</f>
        <v>7</v>
      </c>
      <c r="AM97" s="66" t="str">
        <f>M97</f>
        <v>X</v>
      </c>
      <c r="AN97" s="65">
        <f>N97</f>
        <v>615</v>
      </c>
      <c r="AO97" s="65">
        <f>O97</f>
        <v>106</v>
      </c>
      <c r="AP97" s="67">
        <f>IF(AO97=" "," ",(AO97-2*$AI97))</f>
        <v>102</v>
      </c>
      <c r="AQ97" s="68"/>
      <c r="AR97" s="69"/>
      <c r="AS97" s="72">
        <f>P97</f>
        <v>102</v>
      </c>
      <c r="AT97" s="67">
        <f>IF(AS97=" "," ",(AS97-2*$AI97))</f>
        <v>98</v>
      </c>
      <c r="AU97" s="65"/>
      <c r="AV97" s="67"/>
      <c r="AW97" s="72">
        <f>Q97</f>
        <v>109</v>
      </c>
      <c r="AX97" s="67">
        <f>IF(AW97=" "," ",(AW97-2*$AI97))</f>
        <v>105</v>
      </c>
      <c r="AY97" s="67"/>
      <c r="AZ97" s="65"/>
      <c r="BA97" s="67">
        <f>R97</f>
        <v>103</v>
      </c>
      <c r="BB97" s="67">
        <f>IF(BA97=" "," ",(BA97-2*$AI97))</f>
        <v>99</v>
      </c>
      <c r="BC97" s="67"/>
      <c r="BD97" s="67"/>
      <c r="BE97" s="71">
        <f>S97</f>
        <v>97</v>
      </c>
      <c r="BF97" s="67">
        <f>IF(BE97=" "," ",(BE97-2*$AI97))</f>
        <v>93</v>
      </c>
      <c r="BG97" s="68">
        <v>2</v>
      </c>
      <c r="BH97" s="69" t="s">
        <v>99</v>
      </c>
      <c r="BI97" s="72">
        <f>T97</f>
        <v>101</v>
      </c>
      <c r="BJ97" s="67">
        <f>IF(BI97=" "," ",(BI97-2*$AI97))</f>
        <v>97</v>
      </c>
      <c r="BK97" s="67"/>
      <c r="BL97" s="67"/>
      <c r="BM97" s="72">
        <f>U97</f>
        <v>106</v>
      </c>
      <c r="BN97" s="67">
        <f>IF(BM97=" "," ",(BM97-2*$AI97))</f>
        <v>102</v>
      </c>
      <c r="BO97" s="67"/>
      <c r="BP97" s="67"/>
      <c r="BQ97" s="67" t="b">
        <f>V97</f>
        <v>0</v>
      </c>
      <c r="BR97" s="67">
        <f>IF(BQ97=" "," ",(BQ97-2*$AI97))</f>
        <v>-4</v>
      </c>
      <c r="BS97" s="67"/>
      <c r="BT97" s="67"/>
      <c r="BU97" s="67" t="b">
        <f>W97</f>
        <v>0</v>
      </c>
      <c r="BV97" s="67">
        <f>IF(BU97=" "," ",(BU97-2*$AI97))</f>
        <v>-4</v>
      </c>
      <c r="BW97" s="67"/>
      <c r="BX97" s="67"/>
      <c r="BY97" s="67" t="b">
        <f>X97</f>
        <v>0</v>
      </c>
      <c r="BZ97" s="67">
        <f>IF(BY97=" "," ",(BY97-2*$AI97))</f>
        <v>-4</v>
      </c>
      <c r="CA97" s="67"/>
      <c r="CB97" s="67"/>
      <c r="CC97" s="209" t="str">
        <f>IF(AK97="Senior",AK97,"...")</f>
        <v>...</v>
      </c>
      <c r="CD97" s="65">
        <f>L97</f>
        <v>7</v>
      </c>
      <c r="CE97" s="66" t="str">
        <f>M97</f>
        <v>X</v>
      </c>
      <c r="CF97" s="73">
        <f>AQ97*AO$4+AU97*AS$4+AY97*AW$4+BC97*BA$4+BG97*BE$4+BK97*BI$4+BO97*BM$4+BS97*BQ$4+BW97*BU$4+CA97*BY$4</f>
        <v>2</v>
      </c>
      <c r="CG97" s="156"/>
      <c r="CH97" s="1"/>
      <c r="DA97" s="19"/>
      <c r="DB97" s="86"/>
      <c r="DC97" s="67" t="s">
        <v>398</v>
      </c>
      <c r="DD97" s="67" t="s">
        <v>399</v>
      </c>
      <c r="DE97" s="67" t="s">
        <v>340</v>
      </c>
      <c r="DF97" s="67" t="s">
        <v>65</v>
      </c>
      <c r="DG97" s="67" t="s">
        <v>317</v>
      </c>
      <c r="DH97" s="75">
        <v>14865</v>
      </c>
      <c r="DI97" s="67">
        <v>9</v>
      </c>
      <c r="DJ97" s="67" t="s">
        <v>84</v>
      </c>
      <c r="DK97" s="76" t="s">
        <v>85</v>
      </c>
      <c r="DL97" s="67">
        <v>4</v>
      </c>
      <c r="DM97" s="77" t="s">
        <v>70</v>
      </c>
      <c r="DN97" s="67" t="e">
        <v>#NUM!</v>
      </c>
      <c r="DO97" s="67" t="s">
        <v>79</v>
      </c>
      <c r="DP97" s="67" t="s">
        <v>79</v>
      </c>
      <c r="DQ97" s="68"/>
      <c r="DR97" s="67"/>
      <c r="DS97" s="72" t="s">
        <v>79</v>
      </c>
      <c r="DT97" s="67" t="s">
        <v>79</v>
      </c>
      <c r="DU97" s="68"/>
      <c r="DV97" s="67"/>
      <c r="DW97" s="72">
        <v>120</v>
      </c>
      <c r="DX97" s="67">
        <v>102</v>
      </c>
      <c r="DY97" s="68"/>
      <c r="DZ97" s="67"/>
      <c r="EA97" s="67">
        <v>119</v>
      </c>
      <c r="EB97" s="67">
        <v>101</v>
      </c>
      <c r="EC97" s="67"/>
      <c r="ED97" s="67"/>
      <c r="EE97" s="71">
        <v>135</v>
      </c>
      <c r="EF97" s="67">
        <v>117</v>
      </c>
      <c r="EG97" s="67"/>
      <c r="EH97" s="67"/>
      <c r="EI97" s="72" t="s">
        <v>79</v>
      </c>
      <c r="EJ97" s="67" t="s">
        <v>79</v>
      </c>
      <c r="EK97" s="67"/>
      <c r="EL97" s="67"/>
      <c r="EM97" s="72">
        <v>132</v>
      </c>
      <c r="EN97" s="67">
        <v>114</v>
      </c>
      <c r="EO97" s="67"/>
      <c r="EP97" s="67"/>
      <c r="EQ97" s="67" t="b">
        <v>0</v>
      </c>
      <c r="ER97" s="67">
        <v>-18</v>
      </c>
      <c r="ES97" s="67"/>
      <c r="ET97" s="67"/>
      <c r="EU97" s="67" t="b">
        <v>0</v>
      </c>
      <c r="EV97" s="67">
        <v>-18</v>
      </c>
      <c r="EW97" s="67"/>
      <c r="EX97" s="67"/>
      <c r="EY97" s="67" t="b">
        <v>0</v>
      </c>
      <c r="EZ97" s="67">
        <v>-18</v>
      </c>
      <c r="FA97" s="67"/>
      <c r="FB97" s="67"/>
      <c r="FC97" s="76" t="s">
        <v>73</v>
      </c>
      <c r="FD97" s="67">
        <v>4</v>
      </c>
      <c r="FE97" s="77" t="s">
        <v>70</v>
      </c>
      <c r="FF97" s="68">
        <v>0</v>
      </c>
      <c r="FG97" s="83"/>
      <c r="FH97" s="65" t="str">
        <f>DK97</f>
        <v>MR</v>
      </c>
      <c r="FI97" s="65" t="str">
        <f>DF97</f>
        <v>M</v>
      </c>
      <c r="FJ97" s="65" t="str">
        <f t="shared" si="26"/>
        <v>06. KOK</v>
      </c>
      <c r="FK97" s="65">
        <f>FF97</f>
        <v>0</v>
      </c>
      <c r="FL97" s="79">
        <f t="shared" si="18"/>
        <v>37.75</v>
      </c>
      <c r="FM97" t="str">
        <f t="shared" si="30"/>
        <v>...</v>
      </c>
      <c r="FN97" t="str">
        <f t="shared" si="23"/>
        <v>...</v>
      </c>
      <c r="FO97" t="str">
        <f t="shared" si="22"/>
        <v>06. KOK</v>
      </c>
    </row>
    <row r="98" spans="1:171" ht="13.8" hidden="1" x14ac:dyDescent="0.25">
      <c r="A98" t="s">
        <v>1152</v>
      </c>
      <c r="B98" s="201" t="s">
        <v>229</v>
      </c>
      <c r="C98" s="80" t="str">
        <f>IF($B98:$B98&gt;0,VLOOKUP($B98,'[1]PorEquipeHC 20aa_ddmmaaaa'!$EC$5:'[1]PorEquipeHC 20aa_ddmmaaaa'!$GS$1003,1,FALSE))</f>
        <v>671</v>
      </c>
      <c r="D98" s="209" t="str">
        <f>IF($B98:$B98&gt;0,VLOOKUP($B98,'[1]PorEquipeHC 20aa_ddmmaaaa'!$EC$5:'[1]PorEquipeHC 20aa_ddmmaaaa'!$GS$1003,2,FALSE))</f>
        <v>OKAWARA</v>
      </c>
      <c r="E98" s="209" t="str">
        <f>IF($B98:$B98&gt;0,VLOOKUP($B98,'[1]PorEquipeHC 20aa_ddmmaaaa'!$EC$5:'[1]PorEquipeHC 20aa_ddmmaaaa'!$GS$1003,3,FALSE))</f>
        <v>TOSHIO</v>
      </c>
      <c r="F98" s="66" t="str">
        <f>IF($B98:$B98&gt;0,VLOOKUP($B98,'[1]PorEquipeHC 20aa_ddmmaaaa'!$EC$5:'[1]PorEquipeHC 20aa_ddmmaaaa'!$GS$1003,4,FALSE))</f>
        <v>M</v>
      </c>
      <c r="G98" s="65" t="str">
        <f>IF($B98:$B98&gt;0,VLOOKUP($B98,'[1]PorEquipeHC 20aa_ddmmaaaa'!$EC$5:'[1]PorEquipeHC 20aa_ddmmaaaa'!$GS$1003,5,FALSE))</f>
        <v>08. SMA</v>
      </c>
      <c r="H98" s="210">
        <f>IF($B98:$B98&gt;0,VLOOKUP($B98,'[1]PorEquipeHC 20aa_ddmmaaaa'!$EC$5:'[1]PorEquipeHC 20aa_ddmmaaaa'!$GS$1003,6,FALSE))</f>
        <v>24451</v>
      </c>
      <c r="I98" s="80">
        <f>IF($B98:$B98&gt;0,VLOOKUP($B98,'[1]PorEquipeHC 20aa_ddmmaaaa'!$EC$5:'[1]PorEquipeHC 20aa_ddmmaaaa'!$GS$1003,7,FALSE))</f>
        <v>2</v>
      </c>
      <c r="J98" s="209" t="str">
        <f>IF($B98:$B98&gt;0,VLOOKUP($B98,'[1]PorEquipeHC 20aa_ddmmaaaa'!$EC$5:'[1]PorEquipeHC 20aa_ddmmaaaa'!$GS$1003,8,FALSE))</f>
        <v>EX</v>
      </c>
      <c r="K98" s="209" t="str">
        <f>IF($B98:$B98&gt;0,VLOOKUP($B98,'[1]PorEquipeHC 20aa_ddmmaaaa'!$EC$5:'[1]PorEquipeHC 20aa_ddmmaaaa'!$GS$1003,9,FALSE))</f>
        <v>NSR</v>
      </c>
      <c r="L98" s="80">
        <f>IF($B98:$B98&gt;0,VLOOKUP($B98,'[1]PorEquipeHC 20aa_ddmmaaaa'!$EC$5:'[1]PorEquipeHC 20aa_ddmmaaaa'!$GS$1003,45,FALSE))</f>
        <v>7</v>
      </c>
      <c r="M98" s="65" t="str">
        <f>IF($B98:$B98&gt;0,VLOOKUP($B98,'[1]PorEquipeHC 20aa_ddmmaaaa'!$EC$5:'[1]PorEquipeHC 20aa_ddmmaaaa'!$GS$1003,46,FALSE))</f>
        <v>X</v>
      </c>
      <c r="N98" s="80">
        <f>IF($B98:$B98&gt;0,VLOOKUP($B98,'[1]PorEquipeHC 20aa_ddmmaaaa'!$EC$5:'[1]PorEquipeHC 20aa_ddmmaaaa'!$GS$1003,64,FALSE))</f>
        <v>620</v>
      </c>
      <c r="O98" s="211">
        <f>IF($B98:$B98&gt;0,VLOOKUP($B98,'[1]PorEquipeHC 20aa_ddmmaaaa'!$EC$5:'[1]PorEquipeHC 20aa_ddmmaaaa'!$GS$1003,10,FALSE))</f>
        <v>104</v>
      </c>
      <c r="P98" s="211">
        <f>IF($B98:$B98&gt;0,VLOOKUP($B98,'[1]PorEquipeHC 20aa_ddmmaaaa'!$EC$5:'[1]PorEquipeHC 20aa_ddmmaaaa'!$GS$1003,11,FALSE))</f>
        <v>95</v>
      </c>
      <c r="Q98" s="211">
        <f>IF($B98:$B98&gt;0,VLOOKUP($B98,'[1]PorEquipeHC 20aa_ddmmaaaa'!$EC$5:'[1]PorEquipeHC 20aa_ddmmaaaa'!$GS$1003,12,FALSE))</f>
        <v>113</v>
      </c>
      <c r="R98" s="211">
        <f>IF($B98:$B98&gt;0,VLOOKUP($B98,'[1]PorEquipeHC 20aa_ddmmaaaa'!$EC$5:'[1]PorEquipeHC 20aa_ddmmaaaa'!$GS$1003,13,FALSE))</f>
        <v>101</v>
      </c>
      <c r="S98" s="211">
        <f>IF($B98:$B98&gt;0,VLOOKUP($B98,'[1]PorEquipeHC 20aa_ddmmaaaa'!$EC$5:'[1]PorEquipeHC 20aa_ddmmaaaa'!$GS$1003,14,FALSE))</f>
        <v>107</v>
      </c>
      <c r="T98" s="211">
        <f>IF($B98:$B98&gt;0,VLOOKUP($B98,'[1]PorEquipeHC 20aa_ddmmaaaa'!$EC$5:'[1]PorEquipeHC 20aa_ddmmaaaa'!$GS$1003,15,FALSE))</f>
        <v>107</v>
      </c>
      <c r="U98" s="211">
        <f>IF($B98:$B98&gt;0,VLOOKUP($B98,'[1]PorEquipeHC 20aa_ddmmaaaa'!$EC$5:'[1]PorEquipeHC 20aa_ddmmaaaa'!$GS$1003,16,FALSE))</f>
        <v>106</v>
      </c>
      <c r="V98" s="211" t="b">
        <f>IF($B98:$B98&gt;0,VLOOKUP($B98,'[1]PorEquipeHC 20aa_ddmmaaaa'!$EC$5:'[1]PorEquipeHC 20aa_ddmmaaaa'!$GS$1003,17,FALSE))</f>
        <v>0</v>
      </c>
      <c r="W98" s="211" t="b">
        <f>IF($B98:$B98&gt;0,VLOOKUP($B98,'[1]PorEquipeHC 20aa_ddmmaaaa'!$EC$5:'[1]PorEquipeHC 20aa_ddmmaaaa'!$GS$1003,18,FALSE))</f>
        <v>0</v>
      </c>
      <c r="X98" s="211" t="b">
        <f>IF($B98:$B98&gt;0,VLOOKUP($B98,'[1]PorEquipeHC 20aa_ddmmaaaa'!$EC$5:'[1]PorEquipeHC 20aa_ddmmaaaa'!$GS$1003,19,FALSE))</f>
        <v>0</v>
      </c>
      <c r="Y98" s="207"/>
      <c r="Z98" s="207"/>
      <c r="AA98" s="154"/>
      <c r="AB98" s="154"/>
      <c r="AC98" s="65" t="str">
        <f>C98</f>
        <v>671</v>
      </c>
      <c r="AD98" s="65" t="str">
        <f>D98</f>
        <v>OKAWARA</v>
      </c>
      <c r="AE98" s="65" t="str">
        <f>E98</f>
        <v>TOSHIO</v>
      </c>
      <c r="AF98" s="65" t="str">
        <f>F98</f>
        <v>M</v>
      </c>
      <c r="AG98" s="65" t="str">
        <f>G98</f>
        <v>08. SMA</v>
      </c>
      <c r="AH98" s="208">
        <f>H98</f>
        <v>24451</v>
      </c>
      <c r="AI98">
        <f>I98</f>
        <v>2</v>
      </c>
      <c r="AJ98" t="str">
        <f>J98</f>
        <v>EX</v>
      </c>
      <c r="AK98" s="209" t="str">
        <f>K98</f>
        <v>NSR</v>
      </c>
      <c r="AL98" s="65">
        <f>L98</f>
        <v>7</v>
      </c>
      <c r="AM98" s="66" t="str">
        <f>M98</f>
        <v>X</v>
      </c>
      <c r="AN98" s="65">
        <f>N98</f>
        <v>620</v>
      </c>
      <c r="AO98" s="65">
        <f>O98</f>
        <v>104</v>
      </c>
      <c r="AP98" s="67">
        <f>IF(AO98=" "," ",(AO98-2*$AI98))</f>
        <v>100</v>
      </c>
      <c r="AQ98" s="68"/>
      <c r="AR98" s="69"/>
      <c r="AS98" s="72">
        <f>P98</f>
        <v>95</v>
      </c>
      <c r="AT98" s="67">
        <f>IF(AS98=" "," ",(AS98-2*$AI98))</f>
        <v>91</v>
      </c>
      <c r="AU98" s="68">
        <v>10</v>
      </c>
      <c r="AV98" s="69" t="s">
        <v>61</v>
      </c>
      <c r="AW98" s="72">
        <f>Q98</f>
        <v>113</v>
      </c>
      <c r="AX98" s="67">
        <f>IF(AW98=" "," ",(AW98-2*$AI98))</f>
        <v>109</v>
      </c>
      <c r="AY98" s="67"/>
      <c r="AZ98" s="65"/>
      <c r="BA98" s="67">
        <f>R98</f>
        <v>101</v>
      </c>
      <c r="BB98" s="67">
        <f>IF(BA98=" "," ",(BA98-2*$AI98))</f>
        <v>97</v>
      </c>
      <c r="BC98" s="67"/>
      <c r="BD98" s="67"/>
      <c r="BE98" s="71">
        <f>S98</f>
        <v>107</v>
      </c>
      <c r="BF98" s="67">
        <f>IF(BE98=" "," ",(BE98-2*$AI98))</f>
        <v>103</v>
      </c>
      <c r="BG98" s="67"/>
      <c r="BH98" s="67"/>
      <c r="BI98" s="72">
        <f>T98</f>
        <v>107</v>
      </c>
      <c r="BJ98" s="67">
        <f>IF(BI98=" "," ",(BI98-2*$AI98))</f>
        <v>103</v>
      </c>
      <c r="BK98" s="67"/>
      <c r="BL98" s="67"/>
      <c r="BM98" s="72">
        <f>U98</f>
        <v>106</v>
      </c>
      <c r="BN98" s="67">
        <f>IF(BM98=" "," ",(BM98-2*$AI98))</f>
        <v>102</v>
      </c>
      <c r="BO98" s="67"/>
      <c r="BP98" s="67"/>
      <c r="BQ98" s="67" t="b">
        <f>V98</f>
        <v>0</v>
      </c>
      <c r="BR98" s="67">
        <f>IF(BQ98=" "," ",(BQ98-2*$AI98))</f>
        <v>-4</v>
      </c>
      <c r="BS98" s="67"/>
      <c r="BT98" s="67"/>
      <c r="BU98" s="67" t="b">
        <f>W98</f>
        <v>0</v>
      </c>
      <c r="BV98" s="67">
        <f>IF(BU98=" "," ",(BU98-2*$AI98))</f>
        <v>-4</v>
      </c>
      <c r="BW98" s="67"/>
      <c r="BX98" s="67"/>
      <c r="BY98" s="67" t="b">
        <f>X98</f>
        <v>0</v>
      </c>
      <c r="BZ98" s="67">
        <f>IF(BY98=" "," ",(BY98-2*$AI98))</f>
        <v>-4</v>
      </c>
      <c r="CA98" s="67"/>
      <c r="CB98" s="67"/>
      <c r="CC98" s="209" t="str">
        <f>IF(AK98="Senior",AK98,"...")</f>
        <v>...</v>
      </c>
      <c r="CD98" s="65">
        <f>L98</f>
        <v>7</v>
      </c>
      <c r="CE98" s="66" t="str">
        <f>M98</f>
        <v>X</v>
      </c>
      <c r="CF98" s="73">
        <f>AQ98*AO$4+AU98*AS$4+AY98*AW$4+BC98*BA$4+BG98*BE$4+BK98*BI$4+BO98*BM$4+BS98*BQ$4+BW98*BU$4+CA98*BY$4</f>
        <v>10</v>
      </c>
      <c r="CG98" s="156"/>
      <c r="CH98" s="1"/>
      <c r="DA98" s="19"/>
      <c r="DB98" s="86"/>
      <c r="DC98" s="67" t="s">
        <v>401</v>
      </c>
      <c r="DD98" s="67" t="s">
        <v>402</v>
      </c>
      <c r="DE98" s="67" t="s">
        <v>403</v>
      </c>
      <c r="DF98" s="67" t="s">
        <v>65</v>
      </c>
      <c r="DG98" s="67" t="s">
        <v>317</v>
      </c>
      <c r="DH98" s="75">
        <v>15404</v>
      </c>
      <c r="DI98" s="67">
        <v>9</v>
      </c>
      <c r="DJ98" s="67" t="s">
        <v>84</v>
      </c>
      <c r="DK98" s="76" t="s">
        <v>102</v>
      </c>
      <c r="DL98" s="67">
        <v>0</v>
      </c>
      <c r="DM98" s="77" t="s">
        <v>70</v>
      </c>
      <c r="DN98" s="67" t="e">
        <v>#NUM!</v>
      </c>
      <c r="DO98" s="67" t="s">
        <v>79</v>
      </c>
      <c r="DP98" s="67" t="s">
        <v>79</v>
      </c>
      <c r="DQ98" s="68"/>
      <c r="DR98" s="67"/>
      <c r="DS98" s="72" t="s">
        <v>79</v>
      </c>
      <c r="DT98" s="67" t="s">
        <v>79</v>
      </c>
      <c r="DU98" s="68"/>
      <c r="DV98" s="67"/>
      <c r="DW98" s="72" t="s">
        <v>79</v>
      </c>
      <c r="DX98" s="67" t="s">
        <v>79</v>
      </c>
      <c r="DY98" s="68"/>
      <c r="DZ98" s="67"/>
      <c r="EA98" s="67" t="s">
        <v>79</v>
      </c>
      <c r="EB98" s="67" t="s">
        <v>79</v>
      </c>
      <c r="EC98" s="67"/>
      <c r="ED98" s="67"/>
      <c r="EE98" s="71" t="s">
        <v>79</v>
      </c>
      <c r="EF98" s="67" t="s">
        <v>79</v>
      </c>
      <c r="EG98" s="67"/>
      <c r="EH98" s="67"/>
      <c r="EI98" s="72" t="s">
        <v>79</v>
      </c>
      <c r="EJ98" s="67" t="s">
        <v>79</v>
      </c>
      <c r="EK98" s="68"/>
      <c r="EL98" s="69"/>
      <c r="EM98" s="72" t="s">
        <v>79</v>
      </c>
      <c r="EN98" s="67" t="s">
        <v>79</v>
      </c>
      <c r="EO98" s="67"/>
      <c r="EP98" s="67"/>
      <c r="EQ98" s="67" t="b">
        <v>0</v>
      </c>
      <c r="ER98" s="67">
        <v>-18</v>
      </c>
      <c r="ES98" s="67"/>
      <c r="ET98" s="67"/>
      <c r="EU98" s="67" t="b">
        <v>0</v>
      </c>
      <c r="EV98" s="67">
        <v>-18</v>
      </c>
      <c r="EW98" s="68"/>
      <c r="EX98" s="69"/>
      <c r="EY98" s="67" t="b">
        <v>0</v>
      </c>
      <c r="EZ98" s="67">
        <v>-18</v>
      </c>
      <c r="FA98" s="68"/>
      <c r="FB98" s="69"/>
      <c r="FC98" s="76" t="s">
        <v>73</v>
      </c>
      <c r="FD98" s="67">
        <v>0</v>
      </c>
      <c r="FE98" s="77" t="s">
        <v>70</v>
      </c>
      <c r="FF98" s="68">
        <v>0</v>
      </c>
      <c r="FG98" s="83"/>
      <c r="FH98" s="65" t="str">
        <f>DK98</f>
        <v>SR</v>
      </c>
      <c r="FI98" s="65" t="str">
        <f>DF98</f>
        <v>M</v>
      </c>
      <c r="FJ98" s="65" t="str">
        <f t="shared" si="26"/>
        <v>06. KOK</v>
      </c>
      <c r="FK98" s="65">
        <f>FF98</f>
        <v>0</v>
      </c>
      <c r="FL98" s="79">
        <f t="shared" si="18"/>
        <v>37.75</v>
      </c>
      <c r="FM98" t="str">
        <f t="shared" si="30"/>
        <v>...</v>
      </c>
      <c r="FN98" t="str">
        <f t="shared" si="23"/>
        <v>...</v>
      </c>
      <c r="FO98" t="str">
        <f t="shared" si="22"/>
        <v>06. KOK</v>
      </c>
    </row>
    <row r="99" spans="1:171" ht="13.8" hidden="1" x14ac:dyDescent="0.25">
      <c r="A99" t="s">
        <v>1152</v>
      </c>
      <c r="B99" s="201" t="s">
        <v>114</v>
      </c>
      <c r="C99" s="80" t="str">
        <f>IF($B99:$B99&gt;0,VLOOKUP($B99,'[1]PorEquipeHC 20aa_ddmmaaaa'!$EC$5:'[1]PorEquipeHC 20aa_ddmmaaaa'!$GS$1003,1,FALSE))</f>
        <v>201</v>
      </c>
      <c r="D99" s="209" t="str">
        <f>IF($B99:$B99&gt;0,VLOOKUP($B99,'[1]PorEquipeHC 20aa_ddmmaaaa'!$EC$5:'[1]PorEquipeHC 20aa_ddmmaaaa'!$GS$1003,2,FALSE))</f>
        <v>MASUDA</v>
      </c>
      <c r="E99" s="209" t="str">
        <f>IF($B99:$B99&gt;0,VLOOKUP($B99,'[1]PorEquipeHC 20aa_ddmmaaaa'!$EC$5:'[1]PorEquipeHC 20aa_ddmmaaaa'!$GS$1003,3,FALSE))</f>
        <v>TERUO</v>
      </c>
      <c r="F99" s="66" t="str">
        <f>IF($B99:$B99&gt;0,VLOOKUP($B99,'[1]PorEquipeHC 20aa_ddmmaaaa'!$EC$5:'[1]PorEquipeHC 20aa_ddmmaaaa'!$GS$1003,4,FALSE))</f>
        <v>M</v>
      </c>
      <c r="G99" s="65" t="str">
        <f>IF($B99:$B99&gt;0,VLOOKUP($B99,'[1]PorEquipeHC 20aa_ddmmaaaa'!$EC$5:'[1]PorEquipeHC 20aa_ddmmaaaa'!$GS$1003,5,FALSE))</f>
        <v>01. PIE</v>
      </c>
      <c r="H99" s="210">
        <f>IF($B99:$B99&gt;0,VLOOKUP($B99,'[1]PorEquipeHC 20aa_ddmmaaaa'!$EC$5:'[1]PorEquipeHC 20aa_ddmmaaaa'!$GS$1003,6,FALSE))</f>
        <v>15336</v>
      </c>
      <c r="I99" s="80">
        <f>IF($B99:$B99&gt;0,VLOOKUP($B99,'[1]PorEquipeHC 20aa_ddmmaaaa'!$EC$5:'[1]PorEquipeHC 20aa_ddmmaaaa'!$GS$1003,7,FALSE))</f>
        <v>3</v>
      </c>
      <c r="J99" s="209" t="str">
        <f>IF($B99:$B99&gt;0,VLOOKUP($B99,'[1]PorEquipeHC 20aa_ddmmaaaa'!$EC$5:'[1]PorEquipeHC 20aa_ddmmaaaa'!$GS$1003,8,FALSE))</f>
        <v>EX</v>
      </c>
      <c r="K99" s="209" t="str">
        <f>IF($B99:$B99&gt;0,VLOOKUP($B99,'[1]PorEquipeHC 20aa_ddmmaaaa'!$EC$5:'[1]PorEquipeHC 20aa_ddmmaaaa'!$GS$1003,9,FALSE))</f>
        <v>MR</v>
      </c>
      <c r="L99" s="80">
        <f>IF($B99:$B99&gt;0,VLOOKUP($B99,'[1]PorEquipeHC 20aa_ddmmaaaa'!$EC$5:'[1]PorEquipeHC 20aa_ddmmaaaa'!$GS$1003,45,FALSE))</f>
        <v>6</v>
      </c>
      <c r="M99" s="65" t="str">
        <f>IF($B99:$B99&gt;0,VLOOKUP($B99,'[1]PorEquipeHC 20aa_ddmmaaaa'!$EC$5:'[1]PorEquipeHC 20aa_ddmmaaaa'!$GS$1003,46,FALSE))</f>
        <v>X</v>
      </c>
      <c r="N99" s="80">
        <f>IF($B99:$B99&gt;0,VLOOKUP($B99,'[1]PorEquipeHC 20aa_ddmmaaaa'!$EC$5:'[1]PorEquipeHC 20aa_ddmmaaaa'!$GS$1003,64,FALSE))</f>
        <v>651</v>
      </c>
      <c r="O99" s="211">
        <f>IF($B99:$B99&gt;0,VLOOKUP($B99,'[1]PorEquipeHC 20aa_ddmmaaaa'!$EC$5:'[1]PorEquipeHC 20aa_ddmmaaaa'!$GS$1003,10,FALSE))</f>
        <v>106</v>
      </c>
      <c r="P99" s="211">
        <f>IF($B99:$B99&gt;0,VLOOKUP($B99,'[1]PorEquipeHC 20aa_ddmmaaaa'!$EC$5:'[1]PorEquipeHC 20aa_ddmmaaaa'!$GS$1003,11,FALSE))</f>
        <v>106</v>
      </c>
      <c r="Q99" s="211">
        <f>IF($B99:$B99&gt;0,VLOOKUP($B99,'[1]PorEquipeHC 20aa_ddmmaaaa'!$EC$5:'[1]PorEquipeHC 20aa_ddmmaaaa'!$GS$1003,12,FALSE))</f>
        <v>115</v>
      </c>
      <c r="R99" s="211">
        <f>IF($B99:$B99&gt;0,VLOOKUP($B99,'[1]PorEquipeHC 20aa_ddmmaaaa'!$EC$5:'[1]PorEquipeHC 20aa_ddmmaaaa'!$GS$1003,13,FALSE))</f>
        <v>101</v>
      </c>
      <c r="S99" s="211" t="str">
        <f>IF($B99:$B99&gt;0,VLOOKUP($B99,'[1]PorEquipeHC 20aa_ddmmaaaa'!$EC$5:'[1]PorEquipeHC 20aa_ddmmaaaa'!$GS$1003,14,FALSE))</f>
        <v xml:space="preserve"> </v>
      </c>
      <c r="T99" s="211">
        <f>IF($B99:$B99&gt;0,VLOOKUP($B99,'[1]PorEquipeHC 20aa_ddmmaaaa'!$EC$5:'[1]PorEquipeHC 20aa_ddmmaaaa'!$GS$1003,15,FALSE))</f>
        <v>115</v>
      </c>
      <c r="U99" s="211">
        <f>IF($B99:$B99&gt;0,VLOOKUP($B99,'[1]PorEquipeHC 20aa_ddmmaaaa'!$EC$5:'[1]PorEquipeHC 20aa_ddmmaaaa'!$GS$1003,16,FALSE))</f>
        <v>108</v>
      </c>
      <c r="V99" s="211" t="b">
        <f>IF($B99:$B99&gt;0,VLOOKUP($B99,'[1]PorEquipeHC 20aa_ddmmaaaa'!$EC$5:'[1]PorEquipeHC 20aa_ddmmaaaa'!$GS$1003,17,FALSE))</f>
        <v>0</v>
      </c>
      <c r="W99" s="211" t="b">
        <f>IF($B99:$B99&gt;0,VLOOKUP($B99,'[1]PorEquipeHC 20aa_ddmmaaaa'!$EC$5:'[1]PorEquipeHC 20aa_ddmmaaaa'!$GS$1003,18,FALSE))</f>
        <v>0</v>
      </c>
      <c r="X99" s="211" t="b">
        <f>IF($B99:$B99&gt;0,VLOOKUP($B99,'[1]PorEquipeHC 20aa_ddmmaaaa'!$EC$5:'[1]PorEquipeHC 20aa_ddmmaaaa'!$GS$1003,19,FALSE))</f>
        <v>0</v>
      </c>
      <c r="Y99" s="207"/>
      <c r="Z99" s="207"/>
      <c r="AA99" s="154"/>
      <c r="AB99" s="154"/>
      <c r="AC99" s="65" t="str">
        <f>C99</f>
        <v>201</v>
      </c>
      <c r="AD99" s="65" t="str">
        <f>D99</f>
        <v>MASUDA</v>
      </c>
      <c r="AE99" s="65" t="str">
        <f>E99</f>
        <v>TERUO</v>
      </c>
      <c r="AF99" s="65" t="str">
        <f>F99</f>
        <v>M</v>
      </c>
      <c r="AG99" s="65" t="str">
        <f>G99</f>
        <v>01. PIE</v>
      </c>
      <c r="AH99" s="208">
        <f>H99</f>
        <v>15336</v>
      </c>
      <c r="AI99">
        <f>I99</f>
        <v>3</v>
      </c>
      <c r="AJ99" t="str">
        <f>J99</f>
        <v>EX</v>
      </c>
      <c r="AK99" s="209" t="str">
        <f>K99</f>
        <v>MR</v>
      </c>
      <c r="AL99" s="65">
        <f>L99</f>
        <v>6</v>
      </c>
      <c r="AM99" s="66" t="str">
        <f>M99</f>
        <v>X</v>
      </c>
      <c r="AN99" s="65">
        <f>N99</f>
        <v>651</v>
      </c>
      <c r="AO99" s="65">
        <f>O99</f>
        <v>106</v>
      </c>
      <c r="AP99" s="67">
        <f>IF(AO99=" "," ",(AO99-2*$AI99))</f>
        <v>100</v>
      </c>
      <c r="AQ99" s="68"/>
      <c r="AR99" s="69"/>
      <c r="AS99" s="72">
        <f>P99</f>
        <v>106</v>
      </c>
      <c r="AT99" s="67">
        <f>IF(AS99=" "," ",(AS99-2*$AI99))</f>
        <v>100</v>
      </c>
      <c r="AU99" s="65"/>
      <c r="AV99" s="67"/>
      <c r="AW99" s="72">
        <f>Q99</f>
        <v>115</v>
      </c>
      <c r="AX99" s="67">
        <f>IF(AW99=" "," ",(AW99-2*$AI99))</f>
        <v>109</v>
      </c>
      <c r="AY99" s="67"/>
      <c r="AZ99" s="65"/>
      <c r="BA99" s="67">
        <f>R99</f>
        <v>101</v>
      </c>
      <c r="BB99" s="67">
        <f>IF(BA99=" "," ",(BA99-2*$AI99))</f>
        <v>95</v>
      </c>
      <c r="BC99" s="67"/>
      <c r="BD99" s="67"/>
      <c r="BE99" s="71" t="str">
        <f>S99</f>
        <v xml:space="preserve"> </v>
      </c>
      <c r="BF99" s="67" t="str">
        <f>IF(BE99=" "," ",(BE99-2*$AI99))</f>
        <v xml:space="preserve"> </v>
      </c>
      <c r="BG99" s="67"/>
      <c r="BH99" s="67"/>
      <c r="BI99" s="72">
        <f>T99</f>
        <v>115</v>
      </c>
      <c r="BJ99" s="67">
        <f>IF(BI99=" "," ",(BI99-2*$AI99))</f>
        <v>109</v>
      </c>
      <c r="BK99" s="67"/>
      <c r="BL99" s="67"/>
      <c r="BM99" s="72">
        <f>U99</f>
        <v>108</v>
      </c>
      <c r="BN99" s="67">
        <f>IF(BM99=" "," ",(BM99-2*$AI99))</f>
        <v>102</v>
      </c>
      <c r="BO99" s="67"/>
      <c r="BP99" s="67"/>
      <c r="BQ99" s="67" t="b">
        <f>V99</f>
        <v>0</v>
      </c>
      <c r="BR99" s="67">
        <f>IF(BQ99=" "," ",(BQ99-2*$AI99))</f>
        <v>-6</v>
      </c>
      <c r="BS99" s="67"/>
      <c r="BT99" s="67"/>
      <c r="BU99" s="67" t="b">
        <f>W99</f>
        <v>0</v>
      </c>
      <c r="BV99" s="67">
        <f>IF(BU99=" "," ",(BU99-2*$AI99))</f>
        <v>-6</v>
      </c>
      <c r="BW99" s="67"/>
      <c r="BX99" s="67"/>
      <c r="BY99" s="67" t="b">
        <f>X99</f>
        <v>0</v>
      </c>
      <c r="BZ99" s="67">
        <f>IF(BY99=" "," ",(BY99-2*$AI99))</f>
        <v>-6</v>
      </c>
      <c r="CA99" s="67"/>
      <c r="CB99" s="67"/>
      <c r="CC99" s="209" t="str">
        <f>IF(AK99="Senior",AK99,"...")</f>
        <v>...</v>
      </c>
      <c r="CD99" s="65">
        <f>L99</f>
        <v>6</v>
      </c>
      <c r="CE99" s="66" t="str">
        <f>M99</f>
        <v>X</v>
      </c>
      <c r="CF99" s="73">
        <f>AQ99*AO$4+AU99*AS$4+AY99*AW$4+BC99*BA$4+BG99*BE$4+BK99*BI$4+BO99*BM$4+BS99*BQ$4+BW99*BU$4+CA99*BY$4</f>
        <v>0</v>
      </c>
      <c r="CG99" s="156"/>
      <c r="CH99" s="1"/>
      <c r="DA99" s="19"/>
      <c r="DB99" s="19"/>
      <c r="DC99" s="67" t="s">
        <v>321</v>
      </c>
      <c r="DD99" s="67" t="s">
        <v>408</v>
      </c>
      <c r="DE99" s="67" t="s">
        <v>409</v>
      </c>
      <c r="DF99" s="67" t="s">
        <v>65</v>
      </c>
      <c r="DG99" s="67" t="s">
        <v>317</v>
      </c>
      <c r="DH99" s="75">
        <v>15766</v>
      </c>
      <c r="DI99" s="67">
        <v>9</v>
      </c>
      <c r="DJ99" s="67" t="s">
        <v>84</v>
      </c>
      <c r="DK99" s="76" t="s">
        <v>102</v>
      </c>
      <c r="DL99" s="67">
        <v>7</v>
      </c>
      <c r="DM99" s="77" t="s">
        <v>70</v>
      </c>
      <c r="DN99" s="67">
        <v>716</v>
      </c>
      <c r="DO99" s="67">
        <v>112</v>
      </c>
      <c r="DP99" s="67">
        <v>94</v>
      </c>
      <c r="DQ99" s="68"/>
      <c r="DR99" s="67"/>
      <c r="DS99" s="72">
        <v>123</v>
      </c>
      <c r="DT99" s="67">
        <v>105</v>
      </c>
      <c r="DU99" s="68"/>
      <c r="DV99" s="67"/>
      <c r="DW99" s="72">
        <v>129</v>
      </c>
      <c r="DX99" s="67">
        <v>111</v>
      </c>
      <c r="DY99" s="67"/>
      <c r="DZ99" s="67"/>
      <c r="EA99" s="67">
        <v>117</v>
      </c>
      <c r="EB99" s="67">
        <v>99</v>
      </c>
      <c r="EC99" s="67"/>
      <c r="ED99" s="67"/>
      <c r="EE99" s="71">
        <v>121</v>
      </c>
      <c r="EF99" s="67">
        <v>103</v>
      </c>
      <c r="EG99" s="67"/>
      <c r="EH99" s="67"/>
      <c r="EI99" s="72">
        <v>123</v>
      </c>
      <c r="EJ99" s="67">
        <v>105</v>
      </c>
      <c r="EK99" s="67"/>
      <c r="EL99" s="67"/>
      <c r="EM99" s="72">
        <v>120</v>
      </c>
      <c r="EN99" s="67">
        <v>102</v>
      </c>
      <c r="EO99" s="67"/>
      <c r="EP99" s="67"/>
      <c r="EQ99" s="67" t="b">
        <v>0</v>
      </c>
      <c r="ER99" s="67">
        <v>-18</v>
      </c>
      <c r="ES99" s="67"/>
      <c r="ET99" s="67"/>
      <c r="EU99" s="67" t="b">
        <v>0</v>
      </c>
      <c r="EV99" s="67">
        <v>-18</v>
      </c>
      <c r="EW99" s="67"/>
      <c r="EX99" s="67"/>
      <c r="EY99" s="67" t="b">
        <v>0</v>
      </c>
      <c r="EZ99" s="67">
        <v>-18</v>
      </c>
      <c r="FA99" s="67"/>
      <c r="FB99" s="67"/>
      <c r="FC99" s="76" t="s">
        <v>73</v>
      </c>
      <c r="FD99" s="67">
        <v>7</v>
      </c>
      <c r="FE99" s="77" t="s">
        <v>70</v>
      </c>
      <c r="FF99" s="68">
        <v>0</v>
      </c>
      <c r="FG99" s="83"/>
      <c r="FH99" s="65" t="str">
        <f>DK99</f>
        <v>SR</v>
      </c>
      <c r="FI99" s="65" t="str">
        <f>DF99</f>
        <v>M</v>
      </c>
      <c r="FJ99" s="65" t="str">
        <f t="shared" si="26"/>
        <v>06. KOK</v>
      </c>
      <c r="FK99" s="65">
        <f>FF99</f>
        <v>0</v>
      </c>
      <c r="FL99" s="79">
        <f t="shared" si="18"/>
        <v>37.75</v>
      </c>
      <c r="FM99" t="str">
        <f t="shared" si="30"/>
        <v>...</v>
      </c>
      <c r="FN99" t="str">
        <f t="shared" si="23"/>
        <v>...</v>
      </c>
      <c r="FO99" t="str">
        <f t="shared" si="22"/>
        <v>06. KOK</v>
      </c>
    </row>
    <row r="100" spans="1:171" ht="13.8" hidden="1" x14ac:dyDescent="0.25">
      <c r="A100" t="s">
        <v>1152</v>
      </c>
      <c r="B100" s="201" t="s">
        <v>462</v>
      </c>
      <c r="C100" s="80" t="str">
        <f>IF($B100:$B100&gt;0,VLOOKUP($B100,'[1]PorEquipeHC 20aa_ddmmaaaa'!$EC$5:'[1]PorEquipeHC 20aa_ddmmaaaa'!$GS$1003,1,FALSE))</f>
        <v>177</v>
      </c>
      <c r="D100" s="209" t="str">
        <f>IF($B100:$B100&gt;0,VLOOKUP($B100,'[1]PorEquipeHC 20aa_ddmmaaaa'!$EC$5:'[1]PorEquipeHC 20aa_ddmmaaaa'!$GS$1003,2,FALSE))</f>
        <v>KAWAKAMI</v>
      </c>
      <c r="E100" s="209" t="str">
        <f>IF($B100:$B100&gt;0,VLOOKUP($B100,'[1]PorEquipeHC 20aa_ddmmaaaa'!$EC$5:'[1]PorEquipeHC 20aa_ddmmaaaa'!$GS$1003,3,FALSE))</f>
        <v>LIKA</v>
      </c>
      <c r="F100" s="66" t="str">
        <f>IF($B100:$B100&gt;0,VLOOKUP($B100,'[1]PorEquipeHC 20aa_ddmmaaaa'!$EC$5:'[1]PorEquipeHC 20aa_ddmmaaaa'!$GS$1003,4,FALSE))</f>
        <v>F</v>
      </c>
      <c r="G100" s="65" t="str">
        <f>IF($B100:$B100&gt;0,VLOOKUP($B100,'[1]PorEquipeHC 20aa_ddmmaaaa'!$EC$5:'[1]PorEquipeHC 20aa_ddmmaaaa'!$GS$1003,5,FALSE))</f>
        <v>08. SMA</v>
      </c>
      <c r="H100" s="210">
        <f>IF($B100:$B100&gt;0,VLOOKUP($B100,'[1]PorEquipeHC 20aa_ddmmaaaa'!$EC$5:'[1]PorEquipeHC 20aa_ddmmaaaa'!$GS$1003,6,FALSE))</f>
        <v>26516</v>
      </c>
      <c r="I100" s="80">
        <f>IF($B100:$B100&gt;0,VLOOKUP($B100,'[1]PorEquipeHC 20aa_ddmmaaaa'!$EC$5:'[1]PorEquipeHC 20aa_ddmmaaaa'!$GS$1003,7,FALSE))</f>
        <v>3</v>
      </c>
      <c r="J100" s="209" t="str">
        <f>IF($B100:$B100&gt;0,VLOOKUP($B100,'[1]PorEquipeHC 20aa_ddmmaaaa'!$EC$5:'[1]PorEquipeHC 20aa_ddmmaaaa'!$GS$1003,8,FALSE))</f>
        <v>EX</v>
      </c>
      <c r="K100" s="209" t="str">
        <f>IF($B100:$B100&gt;0,VLOOKUP($B100,'[1]PorEquipeHC 20aa_ddmmaaaa'!$EC$5:'[1]PorEquipeHC 20aa_ddmmaaaa'!$GS$1003,9,FALSE))</f>
        <v>NSR</v>
      </c>
      <c r="L100" s="80">
        <f>IF($B100:$B100&gt;0,VLOOKUP($B100,'[1]PorEquipeHC 20aa_ddmmaaaa'!$EC$5:'[1]PorEquipeHC 20aa_ddmmaaaa'!$GS$1003,45,FALSE))</f>
        <v>7</v>
      </c>
      <c r="M100" s="65" t="str">
        <f>IF($B100:$B100&gt;0,VLOOKUP($B100,'[1]PorEquipeHC 20aa_ddmmaaaa'!$EC$5:'[1]PorEquipeHC 20aa_ddmmaaaa'!$GS$1003,46,FALSE))</f>
        <v>X</v>
      </c>
      <c r="N100" s="80">
        <f>IF($B100:$B100&gt;0,VLOOKUP($B100,'[1]PorEquipeHC 20aa_ddmmaaaa'!$EC$5:'[1]PorEquipeHC 20aa_ddmmaaaa'!$GS$1003,64,FALSE))</f>
        <v>650</v>
      </c>
      <c r="O100" s="211">
        <f>IF($B100:$B100&gt;0,VLOOKUP($B100,'[1]PorEquipeHC 20aa_ddmmaaaa'!$EC$5:'[1]PorEquipeHC 20aa_ddmmaaaa'!$GS$1003,10,FALSE))</f>
        <v>103</v>
      </c>
      <c r="P100" s="211">
        <f>IF($B100:$B100&gt;0,VLOOKUP($B100,'[1]PorEquipeHC 20aa_ddmmaaaa'!$EC$5:'[1]PorEquipeHC 20aa_ddmmaaaa'!$GS$1003,11,FALSE))</f>
        <v>115</v>
      </c>
      <c r="Q100" s="211">
        <f>IF($B100:$B100&gt;0,VLOOKUP($B100,'[1]PorEquipeHC 20aa_ddmmaaaa'!$EC$5:'[1]PorEquipeHC 20aa_ddmmaaaa'!$GS$1003,12,FALSE))</f>
        <v>109</v>
      </c>
      <c r="R100" s="211">
        <f>IF($B100:$B100&gt;0,VLOOKUP($B100,'[1]PorEquipeHC 20aa_ddmmaaaa'!$EC$5:'[1]PorEquipeHC 20aa_ddmmaaaa'!$GS$1003,13,FALSE))</f>
        <v>109</v>
      </c>
      <c r="S100" s="211">
        <f>IF($B100:$B100&gt;0,VLOOKUP($B100,'[1]PorEquipeHC 20aa_ddmmaaaa'!$EC$5:'[1]PorEquipeHC 20aa_ddmmaaaa'!$GS$1003,14,FALSE))</f>
        <v>108</v>
      </c>
      <c r="T100" s="211">
        <f>IF($B100:$B100&gt;0,VLOOKUP($B100,'[1]PorEquipeHC 20aa_ddmmaaaa'!$EC$5:'[1]PorEquipeHC 20aa_ddmmaaaa'!$GS$1003,15,FALSE))</f>
        <v>113</v>
      </c>
      <c r="U100" s="211">
        <f>IF($B100:$B100&gt;0,VLOOKUP($B100,'[1]PorEquipeHC 20aa_ddmmaaaa'!$EC$5:'[1]PorEquipeHC 20aa_ddmmaaaa'!$GS$1003,16,FALSE))</f>
        <v>108</v>
      </c>
      <c r="V100" s="211" t="b">
        <f>IF($B100:$B100&gt;0,VLOOKUP($B100,'[1]PorEquipeHC 20aa_ddmmaaaa'!$EC$5:'[1]PorEquipeHC 20aa_ddmmaaaa'!$GS$1003,17,FALSE))</f>
        <v>0</v>
      </c>
      <c r="W100" s="211" t="b">
        <f>IF($B100:$B100&gt;0,VLOOKUP($B100,'[1]PorEquipeHC 20aa_ddmmaaaa'!$EC$5:'[1]PorEquipeHC 20aa_ddmmaaaa'!$GS$1003,18,FALSE))</f>
        <v>0</v>
      </c>
      <c r="X100" s="211" t="b">
        <f>IF($B100:$B100&gt;0,VLOOKUP($B100,'[1]PorEquipeHC 20aa_ddmmaaaa'!$EC$5:'[1]PorEquipeHC 20aa_ddmmaaaa'!$GS$1003,19,FALSE))</f>
        <v>0</v>
      </c>
      <c r="Y100" s="207"/>
      <c r="Z100" s="207"/>
      <c r="AA100" s="154"/>
      <c r="AB100" s="154"/>
      <c r="AC100" s="65" t="str">
        <f>C100</f>
        <v>177</v>
      </c>
      <c r="AD100" s="65" t="str">
        <f>D100</f>
        <v>KAWAKAMI</v>
      </c>
      <c r="AE100" s="65" t="str">
        <f>E100</f>
        <v>LIKA</v>
      </c>
      <c r="AF100" s="65" t="str">
        <f>F100</f>
        <v>F</v>
      </c>
      <c r="AG100" s="65" t="str">
        <f>G100</f>
        <v>08. SMA</v>
      </c>
      <c r="AH100" s="208">
        <f>H100</f>
        <v>26516</v>
      </c>
      <c r="AI100">
        <f>I100</f>
        <v>3</v>
      </c>
      <c r="AJ100" t="str">
        <f>J100</f>
        <v>EX</v>
      </c>
      <c r="AK100" s="209" t="str">
        <f>K100</f>
        <v>NSR</v>
      </c>
      <c r="AL100" s="65">
        <f>L100</f>
        <v>7</v>
      </c>
      <c r="AM100" s="66" t="str">
        <f>M100</f>
        <v>X</v>
      </c>
      <c r="AN100" s="65">
        <f>N100</f>
        <v>650</v>
      </c>
      <c r="AO100" s="65">
        <f>O100</f>
        <v>103</v>
      </c>
      <c r="AP100" s="67">
        <f>IF(AO100=" "," ",(AO100-2*$AI100))</f>
        <v>97</v>
      </c>
      <c r="AQ100" s="68"/>
      <c r="AR100" s="69"/>
      <c r="AS100" s="72">
        <f>P100</f>
        <v>115</v>
      </c>
      <c r="AT100" s="67">
        <f>IF(AS100=" "," ",(AS100-2*$AI100))</f>
        <v>109</v>
      </c>
      <c r="AU100" s="65"/>
      <c r="AV100" s="67"/>
      <c r="AW100" s="72">
        <f>Q100</f>
        <v>109</v>
      </c>
      <c r="AX100" s="67">
        <f>IF(AW100=" "," ",(AW100-2*$AI100))</f>
        <v>103</v>
      </c>
      <c r="AY100" s="67"/>
      <c r="AZ100" s="65"/>
      <c r="BA100" s="67">
        <f>R100</f>
        <v>109</v>
      </c>
      <c r="BB100" s="67">
        <f>IF(BA100=" "," ",(BA100-2*$AI100))</f>
        <v>103</v>
      </c>
      <c r="BC100" s="67"/>
      <c r="BD100" s="67"/>
      <c r="BE100" s="71">
        <f>S100</f>
        <v>108</v>
      </c>
      <c r="BF100" s="67">
        <f>IF(BE100=" "," ",(BE100-2*$AI100))</f>
        <v>102</v>
      </c>
      <c r="BG100" s="67"/>
      <c r="BH100" s="67"/>
      <c r="BI100" s="72">
        <f>T100</f>
        <v>113</v>
      </c>
      <c r="BJ100" s="67">
        <f>IF(BI100=" "," ",(BI100-2*$AI100))</f>
        <v>107</v>
      </c>
      <c r="BK100" s="67"/>
      <c r="BL100" s="67"/>
      <c r="BM100" s="72">
        <f>U100</f>
        <v>108</v>
      </c>
      <c r="BN100" s="67">
        <f>IF(BM100=" "," ",(BM100-2*$AI100))</f>
        <v>102</v>
      </c>
      <c r="BO100" s="67"/>
      <c r="BP100" s="67"/>
      <c r="BQ100" s="67" t="b">
        <f>V100</f>
        <v>0</v>
      </c>
      <c r="BR100" s="67">
        <f>IF(BQ100=" "," ",(BQ100-2*$AI100))</f>
        <v>-6</v>
      </c>
      <c r="BS100" s="67"/>
      <c r="BT100" s="67"/>
      <c r="BU100" s="67" t="b">
        <f>W100</f>
        <v>0</v>
      </c>
      <c r="BV100" s="67">
        <f>IF(BU100=" "," ",(BU100-2*$AI100))</f>
        <v>-6</v>
      </c>
      <c r="BW100" s="67"/>
      <c r="BX100" s="67"/>
      <c r="BY100" s="67" t="b">
        <f>X100</f>
        <v>0</v>
      </c>
      <c r="BZ100" s="67">
        <f>IF(BY100=" "," ",(BY100-2*$AI100))</f>
        <v>-6</v>
      </c>
      <c r="CA100" s="67"/>
      <c r="CB100" s="67"/>
      <c r="CC100" s="209" t="str">
        <f>IF(AK100="Senior",AK100,"...")</f>
        <v>...</v>
      </c>
      <c r="CD100" s="65">
        <f>L100</f>
        <v>7</v>
      </c>
      <c r="CE100" s="66" t="str">
        <f>M100</f>
        <v>X</v>
      </c>
      <c r="CF100" s="73">
        <f>AQ100*AO$4+AU100*AS$4+AY100*AW$4+BC100*BA$4+BG100*BE$4+BK100*BI$4+BO100*BM$4+BS100*BQ$4+BW100*BU$4+CA100*BY$4</f>
        <v>0</v>
      </c>
      <c r="CG100" s="156"/>
      <c r="CH100" s="1"/>
      <c r="DA100" s="19"/>
      <c r="DB100" s="19"/>
      <c r="DC100" s="67" t="s">
        <v>411</v>
      </c>
      <c r="DD100" s="67" t="s">
        <v>322</v>
      </c>
      <c r="DE100" s="67" t="s">
        <v>412</v>
      </c>
      <c r="DF100" s="67" t="s">
        <v>65</v>
      </c>
      <c r="DG100" s="67" t="s">
        <v>317</v>
      </c>
      <c r="DH100" s="75">
        <v>16122</v>
      </c>
      <c r="DI100" s="67">
        <v>9</v>
      </c>
      <c r="DJ100" s="67" t="s">
        <v>84</v>
      </c>
      <c r="DK100" s="76" t="s">
        <v>102</v>
      </c>
      <c r="DL100" s="67">
        <v>0</v>
      </c>
      <c r="DM100" s="77" t="s">
        <v>70</v>
      </c>
      <c r="DN100" s="67" t="e">
        <v>#NUM!</v>
      </c>
      <c r="DO100" s="67" t="s">
        <v>79</v>
      </c>
      <c r="DP100" s="67" t="s">
        <v>79</v>
      </c>
      <c r="DQ100" s="68"/>
      <c r="DR100" s="67"/>
      <c r="DS100" s="72" t="s">
        <v>79</v>
      </c>
      <c r="DT100" s="67" t="s">
        <v>79</v>
      </c>
      <c r="DU100" s="68"/>
      <c r="DV100" s="68"/>
      <c r="DW100" s="72" t="s">
        <v>79</v>
      </c>
      <c r="DX100" s="67" t="s">
        <v>79</v>
      </c>
      <c r="DY100" s="67"/>
      <c r="DZ100" s="67"/>
      <c r="EA100" s="67" t="s">
        <v>79</v>
      </c>
      <c r="EB100" s="67" t="s">
        <v>79</v>
      </c>
      <c r="EC100" s="67"/>
      <c r="ED100" s="67"/>
      <c r="EE100" s="71" t="s">
        <v>79</v>
      </c>
      <c r="EF100" s="67" t="s">
        <v>79</v>
      </c>
      <c r="EG100" s="67"/>
      <c r="EH100" s="69"/>
      <c r="EI100" s="72" t="s">
        <v>79</v>
      </c>
      <c r="EJ100" s="67" t="s">
        <v>79</v>
      </c>
      <c r="EK100" s="67"/>
      <c r="EL100" s="67"/>
      <c r="EM100" s="72" t="s">
        <v>79</v>
      </c>
      <c r="EN100" s="67" t="s">
        <v>79</v>
      </c>
      <c r="EO100" s="67"/>
      <c r="EP100" s="67"/>
      <c r="EQ100" s="67" t="b">
        <v>0</v>
      </c>
      <c r="ER100" s="67">
        <v>-18</v>
      </c>
      <c r="ES100" s="67"/>
      <c r="ET100" s="67"/>
      <c r="EU100" s="67" t="b">
        <v>0</v>
      </c>
      <c r="EV100" s="67">
        <v>-18</v>
      </c>
      <c r="EW100" s="67"/>
      <c r="EX100" s="67"/>
      <c r="EY100" s="67" t="b">
        <v>0</v>
      </c>
      <c r="EZ100" s="67">
        <v>-18</v>
      </c>
      <c r="FA100" s="67"/>
      <c r="FB100" s="67"/>
      <c r="FC100" s="76" t="s">
        <v>73</v>
      </c>
      <c r="FD100" s="67">
        <v>0</v>
      </c>
      <c r="FE100" s="77" t="s">
        <v>70</v>
      </c>
      <c r="FF100" s="68">
        <v>0</v>
      </c>
      <c r="FG100" s="83"/>
      <c r="FH100" s="65" t="str">
        <f>DK100</f>
        <v>SR</v>
      </c>
      <c r="FI100" s="65" t="str">
        <f>DF100</f>
        <v>M</v>
      </c>
      <c r="FJ100" s="65" t="str">
        <f t="shared" si="26"/>
        <v>06. KOK</v>
      </c>
      <c r="FK100" s="65">
        <f t="shared" ref="FK100:FK163" si="31">FF100</f>
        <v>0</v>
      </c>
      <c r="FL100" s="79">
        <f t="shared" si="18"/>
        <v>37.75</v>
      </c>
      <c r="FM100" t="str">
        <f t="shared" si="30"/>
        <v>...</v>
      </c>
      <c r="FN100" t="str">
        <f t="shared" si="23"/>
        <v>...</v>
      </c>
      <c r="FO100" t="str">
        <f t="shared" si="22"/>
        <v>06. KOK</v>
      </c>
    </row>
    <row r="101" spans="1:171" ht="13.8" hidden="1" x14ac:dyDescent="0.25">
      <c r="A101" t="s">
        <v>1152</v>
      </c>
      <c r="B101" s="201" t="s">
        <v>98</v>
      </c>
      <c r="C101" s="80" t="str">
        <f>IF($B101:$B101&gt;0,VLOOKUP($B101,'[1]PorEquipeHC 20aa_ddmmaaaa'!$EC$5:'[1]PorEquipeHC 20aa_ddmmaaaa'!$GS$1003,1,FALSE))</f>
        <v>347</v>
      </c>
      <c r="D101" s="209" t="str">
        <f>IF($B101:$B101&gt;0,VLOOKUP($B101,'[1]PorEquipeHC 20aa_ddmmaaaa'!$EC$5:'[1]PorEquipeHC 20aa_ddmmaaaa'!$GS$1003,2,FALSE))</f>
        <v>MASUDA</v>
      </c>
      <c r="E101" s="209" t="str">
        <f>IF($B101:$B101&gt;0,VLOOKUP($B101,'[1]PorEquipeHC 20aa_ddmmaaaa'!$EC$5:'[1]PorEquipeHC 20aa_ddmmaaaa'!$GS$1003,3,FALSE))</f>
        <v>TIZUKO</v>
      </c>
      <c r="F101" s="66" t="str">
        <f>IF($B101:$B101&gt;0,VLOOKUP($B101,'[1]PorEquipeHC 20aa_ddmmaaaa'!$EC$5:'[1]PorEquipeHC 20aa_ddmmaaaa'!$GS$1003,4,FALSE))</f>
        <v>F</v>
      </c>
      <c r="G101" s="65" t="str">
        <f>IF($B101:$B101&gt;0,VLOOKUP($B101,'[1]PorEquipeHC 20aa_ddmmaaaa'!$EC$5:'[1]PorEquipeHC 20aa_ddmmaaaa'!$GS$1003,5,FALSE))</f>
        <v>01. PIE</v>
      </c>
      <c r="H101" s="210">
        <f>IF($B101:$B101&gt;0,VLOOKUP($B101,'[1]PorEquipeHC 20aa_ddmmaaaa'!$EC$5:'[1]PorEquipeHC 20aa_ddmmaaaa'!$GS$1003,6,FALSE))</f>
        <v>15977</v>
      </c>
      <c r="I101" s="80">
        <f>IF($B101:$B101&gt;0,VLOOKUP($B101,'[1]PorEquipeHC 20aa_ddmmaaaa'!$EC$5:'[1]PorEquipeHC 20aa_ddmmaaaa'!$GS$1003,7,FALSE))</f>
        <v>5</v>
      </c>
      <c r="J101" s="209" t="str">
        <f>IF($B101:$B101&gt;0,VLOOKUP($B101,'[1]PorEquipeHC 20aa_ddmmaaaa'!$EC$5:'[1]PorEquipeHC 20aa_ddmmaaaa'!$GS$1003,8,FALSE))</f>
        <v>A</v>
      </c>
      <c r="K101" s="209" t="str">
        <f>IF($B101:$B101&gt;0,VLOOKUP($B101,'[1]PorEquipeHC 20aa_ddmmaaaa'!$EC$5:'[1]PorEquipeHC 20aa_ddmmaaaa'!$GS$1003,9,FALSE))</f>
        <v>SR</v>
      </c>
      <c r="L101" s="80">
        <f>IF($B101:$B101&gt;0,VLOOKUP($B101,'[1]PorEquipeHC 20aa_ddmmaaaa'!$EC$5:'[1]PorEquipeHC 20aa_ddmmaaaa'!$GS$1003,45,FALSE))</f>
        <v>6</v>
      </c>
      <c r="M101" s="65" t="str">
        <f>IF($B101:$B101&gt;0,VLOOKUP($B101,'[1]PorEquipeHC 20aa_ddmmaaaa'!$EC$5:'[1]PorEquipeHC 20aa_ddmmaaaa'!$GS$1003,46,FALSE))</f>
        <v>X</v>
      </c>
      <c r="N101" s="80">
        <f>IF($B101:$B101&gt;0,VLOOKUP($B101,'[1]PorEquipeHC 20aa_ddmmaaaa'!$EC$5:'[1]PorEquipeHC 20aa_ddmmaaaa'!$GS$1003,64,FALSE))</f>
        <v>682</v>
      </c>
      <c r="O101" s="211">
        <f>IF($B101:$B101&gt;0,VLOOKUP($B101,'[1]PorEquipeHC 20aa_ddmmaaaa'!$EC$5:'[1]PorEquipeHC 20aa_ddmmaaaa'!$GS$1003,10,FALSE))</f>
        <v>117</v>
      </c>
      <c r="P101" s="211">
        <f>IF($B101:$B101&gt;0,VLOOKUP($B101,'[1]PorEquipeHC 20aa_ddmmaaaa'!$EC$5:'[1]PorEquipeHC 20aa_ddmmaaaa'!$GS$1003,11,FALSE))</f>
        <v>116</v>
      </c>
      <c r="Q101" s="211">
        <f>IF($B101:$B101&gt;0,VLOOKUP($B101,'[1]PorEquipeHC 20aa_ddmmaaaa'!$EC$5:'[1]PorEquipeHC 20aa_ddmmaaaa'!$GS$1003,12,FALSE))</f>
        <v>119</v>
      </c>
      <c r="R101" s="211">
        <f>IF($B101:$B101&gt;0,VLOOKUP($B101,'[1]PorEquipeHC 20aa_ddmmaaaa'!$EC$5:'[1]PorEquipeHC 20aa_ddmmaaaa'!$GS$1003,13,FALSE))</f>
        <v>100</v>
      </c>
      <c r="S101" s="211" t="str">
        <f>IF($B101:$B101&gt;0,VLOOKUP($B101,'[1]PorEquipeHC 20aa_ddmmaaaa'!$EC$5:'[1]PorEquipeHC 20aa_ddmmaaaa'!$GS$1003,14,FALSE))</f>
        <v xml:space="preserve"> </v>
      </c>
      <c r="T101" s="211">
        <f>IF($B101:$B101&gt;0,VLOOKUP($B101,'[1]PorEquipeHC 20aa_ddmmaaaa'!$EC$5:'[1]PorEquipeHC 20aa_ddmmaaaa'!$GS$1003,15,FALSE))</f>
        <v>118</v>
      </c>
      <c r="U101" s="211">
        <f>IF($B101:$B101&gt;0,VLOOKUP($B101,'[1]PorEquipeHC 20aa_ddmmaaaa'!$EC$5:'[1]PorEquipeHC 20aa_ddmmaaaa'!$GS$1003,16,FALSE))</f>
        <v>112</v>
      </c>
      <c r="V101" s="211" t="b">
        <f>IF($B101:$B101&gt;0,VLOOKUP($B101,'[1]PorEquipeHC 20aa_ddmmaaaa'!$EC$5:'[1]PorEquipeHC 20aa_ddmmaaaa'!$GS$1003,17,FALSE))</f>
        <v>0</v>
      </c>
      <c r="W101" s="211" t="b">
        <f>IF($B101:$B101&gt;0,VLOOKUP($B101,'[1]PorEquipeHC 20aa_ddmmaaaa'!$EC$5:'[1]PorEquipeHC 20aa_ddmmaaaa'!$GS$1003,18,FALSE))</f>
        <v>0</v>
      </c>
      <c r="X101" s="211" t="b">
        <f>IF($B101:$B101&gt;0,VLOOKUP($B101,'[1]PorEquipeHC 20aa_ddmmaaaa'!$EC$5:'[1]PorEquipeHC 20aa_ddmmaaaa'!$GS$1003,19,FALSE))</f>
        <v>0</v>
      </c>
      <c r="Y101" s="207"/>
      <c r="Z101" s="207"/>
      <c r="AA101" s="154"/>
      <c r="AB101" s="154"/>
      <c r="AC101" s="65" t="str">
        <f>C101</f>
        <v>347</v>
      </c>
      <c r="AD101" s="65" t="str">
        <f>D101</f>
        <v>MASUDA</v>
      </c>
      <c r="AE101" s="65" t="str">
        <f>E101</f>
        <v>TIZUKO</v>
      </c>
      <c r="AF101" s="65" t="str">
        <f>F101</f>
        <v>F</v>
      </c>
      <c r="AG101" s="65" t="str">
        <f>G101</f>
        <v>01. PIE</v>
      </c>
      <c r="AH101" s="208">
        <f>H101</f>
        <v>15977</v>
      </c>
      <c r="AI101">
        <f>I101</f>
        <v>5</v>
      </c>
      <c r="AJ101" t="str">
        <f>J101</f>
        <v>A</v>
      </c>
      <c r="AK101" s="209" t="str">
        <f>K101</f>
        <v>SR</v>
      </c>
      <c r="AL101" s="65">
        <f>L101</f>
        <v>6</v>
      </c>
      <c r="AM101" s="66" t="str">
        <f>M101</f>
        <v>X</v>
      </c>
      <c r="AN101" s="65">
        <f>N101</f>
        <v>682</v>
      </c>
      <c r="AO101" s="65">
        <f>O101</f>
        <v>117</v>
      </c>
      <c r="AP101" s="67">
        <f>IF(AO101=" "," ",(AO101-2*$AI101))</f>
        <v>107</v>
      </c>
      <c r="AQ101" s="68"/>
      <c r="AR101" s="69"/>
      <c r="AS101" s="72">
        <f>P101</f>
        <v>116</v>
      </c>
      <c r="AT101" s="67">
        <f>IF(AS101=" "," ",(AS101-2*$AI101))</f>
        <v>106</v>
      </c>
      <c r="AU101" s="65"/>
      <c r="AV101" s="67"/>
      <c r="AW101" s="72">
        <f>Q101</f>
        <v>119</v>
      </c>
      <c r="AX101" s="67">
        <f>IF(AW101=" "," ",(AW101-2*$AI101))</f>
        <v>109</v>
      </c>
      <c r="AY101" s="67"/>
      <c r="AZ101" s="65"/>
      <c r="BA101" s="67">
        <f>R101</f>
        <v>100</v>
      </c>
      <c r="BB101" s="67">
        <f>IF(BA101=" "," ",(BA101-2*$AI101))</f>
        <v>90</v>
      </c>
      <c r="BC101" s="68">
        <v>2</v>
      </c>
      <c r="BD101" s="69" t="s">
        <v>99</v>
      </c>
      <c r="BE101" s="71" t="str">
        <f>S101</f>
        <v xml:space="preserve"> </v>
      </c>
      <c r="BF101" s="67" t="str">
        <f>IF(BE101=" "," ",(BE101-2*$AI101))</f>
        <v xml:space="preserve"> </v>
      </c>
      <c r="BG101" s="67"/>
      <c r="BH101" s="67"/>
      <c r="BI101" s="72">
        <f>T101</f>
        <v>118</v>
      </c>
      <c r="BJ101" s="67">
        <f>IF(BI101=" "," ",(BI101-2*$AI101))</f>
        <v>108</v>
      </c>
      <c r="BK101" s="67"/>
      <c r="BL101" s="67"/>
      <c r="BM101" s="72">
        <f>U101</f>
        <v>112</v>
      </c>
      <c r="BN101" s="67">
        <f>IF(BM101=" "," ",(BM101-2*$AI101))</f>
        <v>102</v>
      </c>
      <c r="BO101" s="67"/>
      <c r="BP101" s="67"/>
      <c r="BQ101" s="67" t="b">
        <f>V101</f>
        <v>0</v>
      </c>
      <c r="BR101" s="67">
        <f>IF(BQ101=" "," ",(BQ101-2*$AI101))</f>
        <v>-10</v>
      </c>
      <c r="BS101" s="67"/>
      <c r="BT101" s="67"/>
      <c r="BU101" s="67" t="b">
        <f>W101</f>
        <v>0</v>
      </c>
      <c r="BV101" s="67">
        <f>IF(BU101=" "," ",(BU101-2*$AI101))</f>
        <v>-10</v>
      </c>
      <c r="BW101" s="67"/>
      <c r="BX101" s="67"/>
      <c r="BY101" s="67" t="b">
        <f>X101</f>
        <v>0</v>
      </c>
      <c r="BZ101" s="67">
        <f>IF(BY101=" "," ",(BY101-2*$AI101))</f>
        <v>-10</v>
      </c>
      <c r="CA101" s="67"/>
      <c r="CB101" s="67"/>
      <c r="CC101" s="209" t="str">
        <f>IF(AK101="Senior",AK101,"...")</f>
        <v>...</v>
      </c>
      <c r="CD101" s="65">
        <f>L101</f>
        <v>6</v>
      </c>
      <c r="CE101" s="66" t="str">
        <f>M101</f>
        <v>X</v>
      </c>
      <c r="CF101" s="73">
        <f>AQ101*AO$4+AU101*AS$4+AY101*AW$4+BC101*BA$4+BG101*BE$4+BK101*BI$4+BO101*BM$4+BS101*BQ$4+BW101*BU$4+CA101*BY$4</f>
        <v>2</v>
      </c>
      <c r="CG101" s="156"/>
      <c r="CH101" s="1"/>
      <c r="DA101" s="19"/>
      <c r="DB101" s="19"/>
      <c r="DC101" s="67" t="s">
        <v>414</v>
      </c>
      <c r="DD101" s="67" t="s">
        <v>253</v>
      </c>
      <c r="DE101" s="67" t="s">
        <v>415</v>
      </c>
      <c r="DF101" s="67" t="s">
        <v>65</v>
      </c>
      <c r="DG101" s="67" t="s">
        <v>317</v>
      </c>
      <c r="DH101" s="75">
        <v>16578</v>
      </c>
      <c r="DI101" s="67">
        <v>9</v>
      </c>
      <c r="DJ101" s="67" t="s">
        <v>84</v>
      </c>
      <c r="DK101" s="76" t="s">
        <v>102</v>
      </c>
      <c r="DL101" s="67">
        <v>0</v>
      </c>
      <c r="DM101" s="77" t="s">
        <v>70</v>
      </c>
      <c r="DN101" s="67" t="e">
        <v>#NUM!</v>
      </c>
      <c r="DO101" s="67" t="s">
        <v>79</v>
      </c>
      <c r="DP101" s="67" t="s">
        <v>79</v>
      </c>
      <c r="DQ101" s="68"/>
      <c r="DR101" s="69"/>
      <c r="DS101" s="72" t="s">
        <v>79</v>
      </c>
      <c r="DT101" s="67" t="s">
        <v>79</v>
      </c>
      <c r="DU101" s="68"/>
      <c r="DV101" s="67"/>
      <c r="DW101" s="72" t="s">
        <v>79</v>
      </c>
      <c r="DX101" s="67" t="s">
        <v>79</v>
      </c>
      <c r="DY101" s="67"/>
      <c r="DZ101" s="67"/>
      <c r="EA101" s="67" t="s">
        <v>79</v>
      </c>
      <c r="EB101" s="67" t="s">
        <v>79</v>
      </c>
      <c r="EC101" s="67"/>
      <c r="ED101" s="67"/>
      <c r="EE101" s="71" t="s">
        <v>79</v>
      </c>
      <c r="EF101" s="67" t="s">
        <v>79</v>
      </c>
      <c r="EG101" s="67"/>
      <c r="EH101" s="67"/>
      <c r="EI101" s="72" t="s">
        <v>79</v>
      </c>
      <c r="EJ101" s="67" t="s">
        <v>79</v>
      </c>
      <c r="EK101" s="67"/>
      <c r="EL101" s="67"/>
      <c r="EM101" s="72" t="s">
        <v>79</v>
      </c>
      <c r="EN101" s="67" t="s">
        <v>79</v>
      </c>
      <c r="EO101" s="68"/>
      <c r="EP101" s="69"/>
      <c r="EQ101" s="67" t="b">
        <v>0</v>
      </c>
      <c r="ER101" s="67">
        <v>-18</v>
      </c>
      <c r="ES101" s="67"/>
      <c r="ET101" s="67"/>
      <c r="EU101" s="67" t="b">
        <v>0</v>
      </c>
      <c r="EV101" s="67">
        <v>-18</v>
      </c>
      <c r="EW101" s="68"/>
      <c r="EX101" s="69"/>
      <c r="EY101" s="67" t="b">
        <v>0</v>
      </c>
      <c r="EZ101" s="67">
        <v>-18</v>
      </c>
      <c r="FA101" s="67"/>
      <c r="FB101" s="67"/>
      <c r="FC101" s="76" t="s">
        <v>73</v>
      </c>
      <c r="FD101" s="67">
        <v>0</v>
      </c>
      <c r="FE101" s="77" t="s">
        <v>70</v>
      </c>
      <c r="FF101" s="68">
        <v>0</v>
      </c>
      <c r="FG101" s="83"/>
      <c r="FH101" s="65" t="str">
        <f t="shared" ref="FH101:FH156" si="32">DK101</f>
        <v>SR</v>
      </c>
      <c r="FI101" s="65" t="str">
        <f t="shared" ref="FI101:FJ156" si="33">DF101</f>
        <v>M</v>
      </c>
      <c r="FJ101" s="65" t="str">
        <f t="shared" si="26"/>
        <v>06. KOK</v>
      </c>
      <c r="FK101" s="65">
        <f t="shared" si="31"/>
        <v>0</v>
      </c>
      <c r="FL101" s="79">
        <f t="shared" si="18"/>
        <v>37.75</v>
      </c>
      <c r="FM101" t="str">
        <f t="shared" si="30"/>
        <v>...</v>
      </c>
      <c r="FN101" t="str">
        <f t="shared" si="23"/>
        <v>...</v>
      </c>
      <c r="FO101" t="str">
        <f t="shared" si="22"/>
        <v>06. KOK</v>
      </c>
    </row>
    <row r="102" spans="1:171" ht="13.8" hidden="1" x14ac:dyDescent="0.25">
      <c r="A102" t="s">
        <v>1152</v>
      </c>
      <c r="B102" s="201" t="s">
        <v>442</v>
      </c>
      <c r="C102" s="80" t="str">
        <f>IF($B102:$B102&gt;0,VLOOKUP($B102,'[1]PorEquipeHC 20aa_ddmmaaaa'!$EC$5:'[1]PorEquipeHC 20aa_ddmmaaaa'!$GS$1003,1,FALSE))</f>
        <v>473</v>
      </c>
      <c r="D102" s="209" t="str">
        <f>IF($B102:$B102&gt;0,VLOOKUP($B102,'[1]PorEquipeHC 20aa_ddmmaaaa'!$EC$5:'[1]PorEquipeHC 20aa_ddmmaaaa'!$GS$1003,2,FALSE))</f>
        <v>NAKANO</v>
      </c>
      <c r="E102" s="209" t="str">
        <f>IF($B102:$B102&gt;0,VLOOKUP($B102,'[1]PorEquipeHC 20aa_ddmmaaaa'!$EC$5:'[1]PorEquipeHC 20aa_ddmmaaaa'!$GS$1003,3,FALSE))</f>
        <v>RUBENS SHOZI</v>
      </c>
      <c r="F102" s="66" t="str">
        <f>IF($B102:$B102&gt;0,VLOOKUP($B102,'[1]PorEquipeHC 20aa_ddmmaaaa'!$EC$5:'[1]PorEquipeHC 20aa_ddmmaaaa'!$GS$1003,4,FALSE))</f>
        <v>M</v>
      </c>
      <c r="G102" s="65" t="str">
        <f>IF($B102:$B102&gt;0,VLOOKUP($B102,'[1]PorEquipeHC 20aa_ddmmaaaa'!$EC$5:'[1]PorEquipeHC 20aa_ddmmaaaa'!$GS$1003,5,FALSE))</f>
        <v>11. NCC</v>
      </c>
      <c r="H102" s="210">
        <f>IF($B102:$B102&gt;0,VLOOKUP($B102,'[1]PorEquipeHC 20aa_ddmmaaaa'!$EC$5:'[1]PorEquipeHC 20aa_ddmmaaaa'!$GS$1003,6,FALSE))</f>
        <v>17547</v>
      </c>
      <c r="I102" s="80">
        <f>IF($B102:$B102&gt;0,VLOOKUP($B102,'[1]PorEquipeHC 20aa_ddmmaaaa'!$EC$5:'[1]PorEquipeHC 20aa_ddmmaaaa'!$GS$1003,7,FALSE))</f>
        <v>6</v>
      </c>
      <c r="J102" s="209" t="str">
        <f>IF($B102:$B102&gt;0,VLOOKUP($B102,'[1]PorEquipeHC 20aa_ddmmaaaa'!$EC$5:'[1]PorEquipeHC 20aa_ddmmaaaa'!$GS$1003,8,FALSE))</f>
        <v>A</v>
      </c>
      <c r="K102" s="209" t="str">
        <f>IF($B102:$B102&gt;0,VLOOKUP($B102,'[1]PorEquipeHC 20aa_ddmmaaaa'!$EC$5:'[1]PorEquipeHC 20aa_ddmmaaaa'!$GS$1003,9,FALSE))</f>
        <v>SR</v>
      </c>
      <c r="L102" s="80">
        <f>IF($B102:$B102&gt;0,VLOOKUP($B102,'[1]PorEquipeHC 20aa_ddmmaaaa'!$EC$5:'[1]PorEquipeHC 20aa_ddmmaaaa'!$GS$1003,45,FALSE))</f>
        <v>7</v>
      </c>
      <c r="M102" s="65" t="str">
        <f>IF($B102:$B102&gt;0,VLOOKUP($B102,'[1]PorEquipeHC 20aa_ddmmaaaa'!$EC$5:'[1]PorEquipeHC 20aa_ddmmaaaa'!$GS$1003,46,FALSE))</f>
        <v>X</v>
      </c>
      <c r="N102" s="80">
        <f>IF($B102:$B102&gt;0,VLOOKUP($B102,'[1]PorEquipeHC 20aa_ddmmaaaa'!$EC$5:'[1]PorEquipeHC 20aa_ddmmaaaa'!$GS$1003,64,FALSE))</f>
        <v>696</v>
      </c>
      <c r="O102" s="211">
        <f>IF($B102:$B102&gt;0,VLOOKUP($B102,'[1]PorEquipeHC 20aa_ddmmaaaa'!$EC$5:'[1]PorEquipeHC 20aa_ddmmaaaa'!$GS$1003,10,FALSE))</f>
        <v>114</v>
      </c>
      <c r="P102" s="211">
        <f>IF($B102:$B102&gt;0,VLOOKUP($B102,'[1]PorEquipeHC 20aa_ddmmaaaa'!$EC$5:'[1]PorEquipeHC 20aa_ddmmaaaa'!$GS$1003,11,FALSE))</f>
        <v>121</v>
      </c>
      <c r="Q102" s="211">
        <f>IF($B102:$B102&gt;0,VLOOKUP($B102,'[1]PorEquipeHC 20aa_ddmmaaaa'!$EC$5:'[1]PorEquipeHC 20aa_ddmmaaaa'!$GS$1003,12,FALSE))</f>
        <v>123</v>
      </c>
      <c r="R102" s="211">
        <f>IF($B102:$B102&gt;0,VLOOKUP($B102,'[1]PorEquipeHC 20aa_ddmmaaaa'!$EC$5:'[1]PorEquipeHC 20aa_ddmmaaaa'!$GS$1003,13,FALSE))</f>
        <v>114</v>
      </c>
      <c r="S102" s="211">
        <f>IF($B102:$B102&gt;0,VLOOKUP($B102,'[1]PorEquipeHC 20aa_ddmmaaaa'!$EC$5:'[1]PorEquipeHC 20aa_ddmmaaaa'!$GS$1003,14,FALSE))</f>
        <v>113</v>
      </c>
      <c r="T102" s="211">
        <f>IF($B102:$B102&gt;0,VLOOKUP($B102,'[1]PorEquipeHC 20aa_ddmmaaaa'!$EC$5:'[1]PorEquipeHC 20aa_ddmmaaaa'!$GS$1003,15,FALSE))</f>
        <v>120</v>
      </c>
      <c r="U102" s="211">
        <f>IF($B102:$B102&gt;0,VLOOKUP($B102,'[1]PorEquipeHC 20aa_ddmmaaaa'!$EC$5:'[1]PorEquipeHC 20aa_ddmmaaaa'!$GS$1003,16,FALSE))</f>
        <v>114</v>
      </c>
      <c r="V102" s="211" t="b">
        <f>IF($B102:$B102&gt;0,VLOOKUP($B102,'[1]PorEquipeHC 20aa_ddmmaaaa'!$EC$5:'[1]PorEquipeHC 20aa_ddmmaaaa'!$GS$1003,17,FALSE))</f>
        <v>0</v>
      </c>
      <c r="W102" s="211" t="b">
        <f>IF($B102:$B102&gt;0,VLOOKUP($B102,'[1]PorEquipeHC 20aa_ddmmaaaa'!$EC$5:'[1]PorEquipeHC 20aa_ddmmaaaa'!$GS$1003,18,FALSE))</f>
        <v>0</v>
      </c>
      <c r="X102" s="211" t="b">
        <f>IF($B102:$B102&gt;0,VLOOKUP($B102,'[1]PorEquipeHC 20aa_ddmmaaaa'!$EC$5:'[1]PorEquipeHC 20aa_ddmmaaaa'!$GS$1003,19,FALSE))</f>
        <v>0</v>
      </c>
      <c r="Y102" s="207"/>
      <c r="Z102" s="207"/>
      <c r="AA102" s="154"/>
      <c r="AB102" s="154"/>
      <c r="AC102" s="65" t="str">
        <f>C102</f>
        <v>473</v>
      </c>
      <c r="AD102" s="65" t="str">
        <f>D102</f>
        <v>NAKANO</v>
      </c>
      <c r="AE102" s="65" t="str">
        <f>E102</f>
        <v>RUBENS SHOZI</v>
      </c>
      <c r="AF102" s="65" t="str">
        <f>F102</f>
        <v>M</v>
      </c>
      <c r="AG102" s="65" t="str">
        <f>G102</f>
        <v>11. NCC</v>
      </c>
      <c r="AH102" s="208">
        <f>H102</f>
        <v>17547</v>
      </c>
      <c r="AI102">
        <f>I102</f>
        <v>6</v>
      </c>
      <c r="AJ102" t="str">
        <f>J102</f>
        <v>A</v>
      </c>
      <c r="AK102" s="209" t="str">
        <f>K102</f>
        <v>SR</v>
      </c>
      <c r="AL102" s="65">
        <f>L102</f>
        <v>7</v>
      </c>
      <c r="AM102" s="66" t="str">
        <f>M102</f>
        <v>X</v>
      </c>
      <c r="AN102" s="65">
        <f>N102</f>
        <v>696</v>
      </c>
      <c r="AO102" s="65">
        <f>O102</f>
        <v>114</v>
      </c>
      <c r="AP102" s="67">
        <f>IF(AO102=" "," ",(AO102-2*$AI102))</f>
        <v>102</v>
      </c>
      <c r="AQ102" s="68"/>
      <c r="AR102" s="69"/>
      <c r="AS102" s="72">
        <f>P102</f>
        <v>121</v>
      </c>
      <c r="AT102" s="67">
        <f>IF(AS102=" "," ",(AS102-2*$AI102))</f>
        <v>109</v>
      </c>
      <c r="AU102" s="65"/>
      <c r="AV102" s="67"/>
      <c r="AW102" s="72">
        <f>Q102</f>
        <v>123</v>
      </c>
      <c r="AX102" s="67">
        <f>IF(AW102=" "," ",(AW102-2*$AI102))</f>
        <v>111</v>
      </c>
      <c r="AY102" s="67"/>
      <c r="AZ102" s="65"/>
      <c r="BA102" s="67">
        <f>R102</f>
        <v>114</v>
      </c>
      <c r="BB102" s="67">
        <f>IF(BA102=" "," ",(BA102-2*$AI102))</f>
        <v>102</v>
      </c>
      <c r="BC102" s="67"/>
      <c r="BD102" s="67"/>
      <c r="BE102" s="71">
        <f>S102</f>
        <v>113</v>
      </c>
      <c r="BF102" s="67">
        <f>IF(BE102=" "," ",(BE102-2*$AI102))</f>
        <v>101</v>
      </c>
      <c r="BG102" s="67"/>
      <c r="BH102" s="67"/>
      <c r="BI102" s="72">
        <f>T102</f>
        <v>120</v>
      </c>
      <c r="BJ102" s="67">
        <f>IF(BI102=" "," ",(BI102-2*$AI102))</f>
        <v>108</v>
      </c>
      <c r="BK102" s="67"/>
      <c r="BL102" s="67"/>
      <c r="BM102" s="72">
        <f>U102</f>
        <v>114</v>
      </c>
      <c r="BN102" s="67">
        <f>IF(BM102=" "," ",(BM102-2*$AI102))</f>
        <v>102</v>
      </c>
      <c r="BO102" s="67"/>
      <c r="BP102" s="67"/>
      <c r="BQ102" s="67" t="b">
        <f>V102</f>
        <v>0</v>
      </c>
      <c r="BR102" s="67">
        <f>IF(BQ102=" "," ",(BQ102-2*$AI102))</f>
        <v>-12</v>
      </c>
      <c r="BS102" s="67"/>
      <c r="BT102" s="67"/>
      <c r="BU102" s="67" t="b">
        <f>W102</f>
        <v>0</v>
      </c>
      <c r="BV102" s="67">
        <f>IF(BU102=" "," ",(BU102-2*$AI102))</f>
        <v>-12</v>
      </c>
      <c r="BW102" s="67"/>
      <c r="BX102" s="67"/>
      <c r="BY102" s="67" t="b">
        <f>X102</f>
        <v>0</v>
      </c>
      <c r="BZ102" s="67">
        <f>IF(BY102=" "," ",(BY102-2*$AI102))</f>
        <v>-12</v>
      </c>
      <c r="CA102" s="67"/>
      <c r="CB102" s="67"/>
      <c r="CC102" s="209" t="str">
        <f>IF(AK102="Senior",AK102,"...")</f>
        <v>...</v>
      </c>
      <c r="CD102" s="65">
        <f>L102</f>
        <v>7</v>
      </c>
      <c r="CE102" s="66" t="str">
        <f>M102</f>
        <v>X</v>
      </c>
      <c r="CF102" s="73">
        <f>AQ102*AO$4+AU102*AS$4+AY102*AW$4+BC102*BA$4+BG102*BE$4+BK102*BI$4+BO102*BM$4+BS102*BQ$4+BW102*BU$4+CA102*BY$4</f>
        <v>0</v>
      </c>
      <c r="CG102" s="156"/>
      <c r="CH102" s="1"/>
      <c r="DA102" s="19"/>
      <c r="DB102" s="19"/>
      <c r="DC102" s="67" t="s">
        <v>417</v>
      </c>
      <c r="DD102" s="67" t="s">
        <v>358</v>
      </c>
      <c r="DE102" s="67" t="s">
        <v>418</v>
      </c>
      <c r="DF102" s="67" t="s">
        <v>65</v>
      </c>
      <c r="DG102" s="67" t="s">
        <v>317</v>
      </c>
      <c r="DH102" s="75">
        <v>16653</v>
      </c>
      <c r="DI102" s="67">
        <v>9</v>
      </c>
      <c r="DJ102" s="67" t="s">
        <v>84</v>
      </c>
      <c r="DK102" s="76" t="s">
        <v>102</v>
      </c>
      <c r="DL102" s="67">
        <v>1</v>
      </c>
      <c r="DM102" s="77" t="s">
        <v>70</v>
      </c>
      <c r="DN102" s="67" t="e">
        <v>#NUM!</v>
      </c>
      <c r="DO102" s="67" t="s">
        <v>79</v>
      </c>
      <c r="DP102" s="67" t="s">
        <v>79</v>
      </c>
      <c r="DQ102" s="68"/>
      <c r="DR102" s="69"/>
      <c r="DS102" s="72" t="s">
        <v>79</v>
      </c>
      <c r="DT102" s="67" t="s">
        <v>79</v>
      </c>
      <c r="DU102" s="68"/>
      <c r="DV102" s="67"/>
      <c r="DW102" s="72" t="s">
        <v>79</v>
      </c>
      <c r="DX102" s="67" t="s">
        <v>79</v>
      </c>
      <c r="DY102" s="67"/>
      <c r="DZ102" s="67"/>
      <c r="EA102" s="67">
        <v>125</v>
      </c>
      <c r="EB102" s="67">
        <v>107</v>
      </c>
      <c r="EC102" s="67"/>
      <c r="ED102" s="67"/>
      <c r="EE102" s="71" t="s">
        <v>79</v>
      </c>
      <c r="EF102" s="67" t="s">
        <v>79</v>
      </c>
      <c r="EG102" s="67"/>
      <c r="EH102" s="67"/>
      <c r="EI102" s="72" t="s">
        <v>79</v>
      </c>
      <c r="EJ102" s="67" t="s">
        <v>79</v>
      </c>
      <c r="EK102" s="67"/>
      <c r="EL102" s="67"/>
      <c r="EM102" s="72" t="s">
        <v>79</v>
      </c>
      <c r="EN102" s="67" t="s">
        <v>79</v>
      </c>
      <c r="EO102" s="67"/>
      <c r="EP102" s="67"/>
      <c r="EQ102" s="67" t="b">
        <v>0</v>
      </c>
      <c r="ER102" s="67">
        <v>-18</v>
      </c>
      <c r="ES102" s="67"/>
      <c r="ET102" s="67"/>
      <c r="EU102" s="67" t="b">
        <v>0</v>
      </c>
      <c r="EV102" s="67">
        <v>-18</v>
      </c>
      <c r="EW102" s="67"/>
      <c r="EX102" s="67"/>
      <c r="EY102" s="67" t="b">
        <v>0</v>
      </c>
      <c r="EZ102" s="67">
        <v>-18</v>
      </c>
      <c r="FA102" s="67"/>
      <c r="FB102" s="67"/>
      <c r="FC102" s="76" t="s">
        <v>73</v>
      </c>
      <c r="FD102" s="67">
        <v>1</v>
      </c>
      <c r="FE102" s="77" t="s">
        <v>70</v>
      </c>
      <c r="FF102" s="68">
        <v>0</v>
      </c>
      <c r="FG102" s="83"/>
      <c r="FH102" s="65" t="str">
        <f t="shared" si="32"/>
        <v>SR</v>
      </c>
      <c r="FI102" s="65" t="str">
        <f t="shared" si="33"/>
        <v>M</v>
      </c>
      <c r="FJ102" s="65" t="str">
        <f t="shared" si="26"/>
        <v>06. KOK</v>
      </c>
      <c r="FK102" s="65">
        <f t="shared" si="31"/>
        <v>0</v>
      </c>
      <c r="FL102" s="79">
        <f t="shared" si="18"/>
        <v>37.75</v>
      </c>
      <c r="FM102" t="str">
        <f t="shared" si="30"/>
        <v>...</v>
      </c>
      <c r="FN102" t="str">
        <f t="shared" si="23"/>
        <v>...</v>
      </c>
      <c r="FO102" t="str">
        <f t="shared" si="22"/>
        <v>06. KOK</v>
      </c>
    </row>
    <row r="103" spans="1:171" ht="13.8" hidden="1" x14ac:dyDescent="0.25">
      <c r="A103" t="s">
        <v>1152</v>
      </c>
      <c r="B103" s="201" t="s">
        <v>471</v>
      </c>
      <c r="C103" s="80" t="str">
        <f>IF($B103:$B103&gt;0,VLOOKUP($B103,'[1]PorEquipeHC 20aa_ddmmaaaa'!$EC$5:'[1]PorEquipeHC 20aa_ddmmaaaa'!$GS$1003,1,FALSE))</f>
        <v>480</v>
      </c>
      <c r="D103" s="209" t="str">
        <f>IF($B103:$B103&gt;0,VLOOKUP($B103,'[1]PorEquipeHC 20aa_ddmmaaaa'!$EC$5:'[1]PorEquipeHC 20aa_ddmmaaaa'!$GS$1003,2,FALSE))</f>
        <v>SIGAKI HIGUCHI</v>
      </c>
      <c r="E103" s="209" t="str">
        <f>IF($B103:$B103&gt;0,VLOOKUP($B103,'[1]PorEquipeHC 20aa_ddmmaaaa'!$EC$5:'[1]PorEquipeHC 20aa_ddmmaaaa'!$GS$1003,3,FALSE))</f>
        <v>LOURDES YASSUKO</v>
      </c>
      <c r="F103" s="66" t="str">
        <f>IF($B103:$B103&gt;0,VLOOKUP($B103,'[1]PorEquipeHC 20aa_ddmmaaaa'!$EC$5:'[1]PorEquipeHC 20aa_ddmmaaaa'!$GS$1003,4,FALSE))</f>
        <v>F</v>
      </c>
      <c r="G103" s="65" t="str">
        <f>IF($B103:$B103&gt;0,VLOOKUP($B103,'[1]PorEquipeHC 20aa_ddmmaaaa'!$EC$5:'[1]PorEquipeHC 20aa_ddmmaaaa'!$GS$1003,5,FALSE))</f>
        <v>11. NCC</v>
      </c>
      <c r="H103" s="210">
        <f>IF($B103:$B103&gt;0,VLOOKUP($B103,'[1]PorEquipeHC 20aa_ddmmaaaa'!$EC$5:'[1]PorEquipeHC 20aa_ddmmaaaa'!$GS$1003,6,FALSE))</f>
        <v>20585</v>
      </c>
      <c r="I103" s="80">
        <f>IF($B103:$B103&gt;0,VLOOKUP($B103,'[1]PorEquipeHC 20aa_ddmmaaaa'!$EC$5:'[1]PorEquipeHC 20aa_ddmmaaaa'!$GS$1003,7,FALSE))</f>
        <v>6</v>
      </c>
      <c r="J103" s="209" t="str">
        <f>IF($B103:$B103&gt;0,VLOOKUP($B103,'[1]PorEquipeHC 20aa_ddmmaaaa'!$EC$5:'[1]PorEquipeHC 20aa_ddmmaaaa'!$GS$1003,8,FALSE))</f>
        <v>A</v>
      </c>
      <c r="K103" s="209" t="str">
        <f>IF($B103:$B103&gt;0,VLOOKUP($B103,'[1]PorEquipeHC 20aa_ddmmaaaa'!$EC$5:'[1]PorEquipeHC 20aa_ddmmaaaa'!$GS$1003,9,FALSE))</f>
        <v>NSR</v>
      </c>
      <c r="L103" s="80">
        <f>IF($B103:$B103&gt;0,VLOOKUP($B103,'[1]PorEquipeHC 20aa_ddmmaaaa'!$EC$5:'[1]PorEquipeHC 20aa_ddmmaaaa'!$GS$1003,45,FALSE))</f>
        <v>7</v>
      </c>
      <c r="M103" s="65" t="str">
        <f>IF($B103:$B103&gt;0,VLOOKUP($B103,'[1]PorEquipeHC 20aa_ddmmaaaa'!$EC$5:'[1]PorEquipeHC 20aa_ddmmaaaa'!$GS$1003,46,FALSE))</f>
        <v>X</v>
      </c>
      <c r="N103" s="80">
        <f>IF($B103:$B103&gt;0,VLOOKUP($B103,'[1]PorEquipeHC 20aa_ddmmaaaa'!$EC$5:'[1]PorEquipeHC 20aa_ddmmaaaa'!$GS$1003,64,FALSE))</f>
        <v>682</v>
      </c>
      <c r="O103" s="211">
        <f>IF($B103:$B103&gt;0,VLOOKUP($B103,'[1]PorEquipeHC 20aa_ddmmaaaa'!$EC$5:'[1]PorEquipeHC 20aa_ddmmaaaa'!$GS$1003,10,FALSE))</f>
        <v>109</v>
      </c>
      <c r="P103" s="211">
        <f>IF($B103:$B103&gt;0,VLOOKUP($B103,'[1]PorEquipeHC 20aa_ddmmaaaa'!$EC$5:'[1]PorEquipeHC 20aa_ddmmaaaa'!$GS$1003,11,FALSE))</f>
        <v>115</v>
      </c>
      <c r="Q103" s="211">
        <f>IF($B103:$B103&gt;0,VLOOKUP($B103,'[1]PorEquipeHC 20aa_ddmmaaaa'!$EC$5:'[1]PorEquipeHC 20aa_ddmmaaaa'!$GS$1003,12,FALSE))</f>
        <v>125</v>
      </c>
      <c r="R103" s="211">
        <f>IF($B103:$B103&gt;0,VLOOKUP($B103,'[1]PorEquipeHC 20aa_ddmmaaaa'!$EC$5:'[1]PorEquipeHC 20aa_ddmmaaaa'!$GS$1003,13,FALSE))</f>
        <v>115</v>
      </c>
      <c r="S103" s="211">
        <f>IF($B103:$B103&gt;0,VLOOKUP($B103,'[1]PorEquipeHC 20aa_ddmmaaaa'!$EC$5:'[1]PorEquipeHC 20aa_ddmmaaaa'!$GS$1003,14,FALSE))</f>
        <v>112</v>
      </c>
      <c r="T103" s="211">
        <f>IF($B103:$B103&gt;0,VLOOKUP($B103,'[1]PorEquipeHC 20aa_ddmmaaaa'!$EC$5:'[1]PorEquipeHC 20aa_ddmmaaaa'!$GS$1003,15,FALSE))</f>
        <v>117</v>
      </c>
      <c r="U103" s="211">
        <f>IF($B103:$B103&gt;0,VLOOKUP($B103,'[1]PorEquipeHC 20aa_ddmmaaaa'!$EC$5:'[1]PorEquipeHC 20aa_ddmmaaaa'!$GS$1003,16,FALSE))</f>
        <v>114</v>
      </c>
      <c r="V103" s="211" t="b">
        <f>IF($B103:$B103&gt;0,VLOOKUP($B103,'[1]PorEquipeHC 20aa_ddmmaaaa'!$EC$5:'[1]PorEquipeHC 20aa_ddmmaaaa'!$GS$1003,17,FALSE))</f>
        <v>0</v>
      </c>
      <c r="W103" s="211" t="b">
        <f>IF($B103:$B103&gt;0,VLOOKUP($B103,'[1]PorEquipeHC 20aa_ddmmaaaa'!$EC$5:'[1]PorEquipeHC 20aa_ddmmaaaa'!$GS$1003,18,FALSE))</f>
        <v>0</v>
      </c>
      <c r="X103" s="211" t="b">
        <f>IF($B103:$B103&gt;0,VLOOKUP($B103,'[1]PorEquipeHC 20aa_ddmmaaaa'!$EC$5:'[1]PorEquipeHC 20aa_ddmmaaaa'!$GS$1003,19,FALSE))</f>
        <v>0</v>
      </c>
      <c r="Y103" s="207"/>
      <c r="Z103" s="207"/>
      <c r="AA103" s="154"/>
      <c r="AB103" s="154"/>
      <c r="AC103" s="65" t="str">
        <f>C103</f>
        <v>480</v>
      </c>
      <c r="AD103" s="65" t="str">
        <f>D103</f>
        <v>SIGAKI HIGUCHI</v>
      </c>
      <c r="AE103" s="65" t="str">
        <f>E103</f>
        <v>LOURDES YASSUKO</v>
      </c>
      <c r="AF103" s="65" t="str">
        <f>F103</f>
        <v>F</v>
      </c>
      <c r="AG103" s="65" t="str">
        <f>G103</f>
        <v>11. NCC</v>
      </c>
      <c r="AH103" s="208">
        <f>H103</f>
        <v>20585</v>
      </c>
      <c r="AI103">
        <f>I103</f>
        <v>6</v>
      </c>
      <c r="AJ103" t="str">
        <f>J103</f>
        <v>A</v>
      </c>
      <c r="AK103" s="209" t="str">
        <f>K103</f>
        <v>NSR</v>
      </c>
      <c r="AL103" s="65">
        <f>L103</f>
        <v>7</v>
      </c>
      <c r="AM103" s="66" t="str">
        <f>M103</f>
        <v>X</v>
      </c>
      <c r="AN103" s="65">
        <f>N103</f>
        <v>682</v>
      </c>
      <c r="AO103" s="65">
        <f>O103</f>
        <v>109</v>
      </c>
      <c r="AP103" s="67">
        <f>IF(AO103=" "," ",(AO103-2*$AI103))</f>
        <v>97</v>
      </c>
      <c r="AQ103" s="68"/>
      <c r="AR103" s="69"/>
      <c r="AS103" s="72">
        <f>P103</f>
        <v>115</v>
      </c>
      <c r="AT103" s="67">
        <f>IF(AS103=" "," ",(AS103-2*$AI103))</f>
        <v>103</v>
      </c>
      <c r="AU103" s="65"/>
      <c r="AV103" s="67"/>
      <c r="AW103" s="72">
        <f>Q103</f>
        <v>125</v>
      </c>
      <c r="AX103" s="67">
        <f>IF(AW103=" "," ",(AW103-2*$AI103))</f>
        <v>113</v>
      </c>
      <c r="AY103" s="67"/>
      <c r="AZ103" s="65"/>
      <c r="BA103" s="67">
        <f>R103</f>
        <v>115</v>
      </c>
      <c r="BB103" s="67">
        <f>IF(BA103=" "," ",(BA103-2*$AI103))</f>
        <v>103</v>
      </c>
      <c r="BC103" s="67"/>
      <c r="BD103" s="67"/>
      <c r="BE103" s="71">
        <f>S103</f>
        <v>112</v>
      </c>
      <c r="BF103" s="67">
        <f>IF(BE103=" "," ",(BE103-2*$AI103))</f>
        <v>100</v>
      </c>
      <c r="BG103" s="67"/>
      <c r="BH103" s="67"/>
      <c r="BI103" s="72">
        <f>T103</f>
        <v>117</v>
      </c>
      <c r="BJ103" s="67">
        <f>IF(BI103=" "," ",(BI103-2*$AI103))</f>
        <v>105</v>
      </c>
      <c r="BK103" s="67"/>
      <c r="BL103" s="67"/>
      <c r="BM103" s="72">
        <f>U103</f>
        <v>114</v>
      </c>
      <c r="BN103" s="67">
        <f>IF(BM103=" "," ",(BM103-2*$AI103))</f>
        <v>102</v>
      </c>
      <c r="BO103" s="67"/>
      <c r="BP103" s="67"/>
      <c r="BQ103" s="67" t="b">
        <f>V103</f>
        <v>0</v>
      </c>
      <c r="BR103" s="67">
        <f>IF(BQ103=" "," ",(BQ103-2*$AI103))</f>
        <v>-12</v>
      </c>
      <c r="BS103" s="67"/>
      <c r="BT103" s="67"/>
      <c r="BU103" s="67" t="b">
        <f>W103</f>
        <v>0</v>
      </c>
      <c r="BV103" s="67">
        <f>IF(BU103=" "," ",(BU103-2*$AI103))</f>
        <v>-12</v>
      </c>
      <c r="BW103" s="67"/>
      <c r="BX103" s="67"/>
      <c r="BY103" s="67" t="b">
        <f>X103</f>
        <v>0</v>
      </c>
      <c r="BZ103" s="67">
        <f>IF(BY103=" "," ",(BY103-2*$AI103))</f>
        <v>-12</v>
      </c>
      <c r="CA103" s="67"/>
      <c r="CB103" s="67"/>
      <c r="CC103" s="209" t="str">
        <f>IF(AK103="Senior",AK103,"...")</f>
        <v>...</v>
      </c>
      <c r="CD103" s="65">
        <f>L103</f>
        <v>7</v>
      </c>
      <c r="CE103" s="66" t="str">
        <f>M103</f>
        <v>X</v>
      </c>
      <c r="CF103" s="73">
        <f>AQ103*AO$4+AU103*AS$4+AY103*AW$4+BC103*BA$4+BG103*BE$4+BK103*BI$4+BO103*BM$4+BS103*BQ$4+BW103*BU$4+CA103*BY$4</f>
        <v>0</v>
      </c>
      <c r="CG103" s="156"/>
      <c r="CH103" s="1"/>
      <c r="DA103" s="19"/>
      <c r="DB103" s="19"/>
      <c r="DC103" s="67" t="s">
        <v>420</v>
      </c>
      <c r="DD103" s="67" t="s">
        <v>421</v>
      </c>
      <c r="DE103" s="67" t="s">
        <v>422</v>
      </c>
      <c r="DF103" s="67" t="s">
        <v>65</v>
      </c>
      <c r="DG103" s="67" t="s">
        <v>317</v>
      </c>
      <c r="DH103" s="75">
        <v>17176</v>
      </c>
      <c r="DI103" s="67">
        <v>9</v>
      </c>
      <c r="DJ103" s="67" t="s">
        <v>84</v>
      </c>
      <c r="DK103" s="76" t="s">
        <v>102</v>
      </c>
      <c r="DL103" s="67">
        <v>3</v>
      </c>
      <c r="DM103" s="77" t="s">
        <v>70</v>
      </c>
      <c r="DN103" s="67" t="e">
        <v>#NUM!</v>
      </c>
      <c r="DO103" s="67" t="s">
        <v>79</v>
      </c>
      <c r="DP103" s="67" t="s">
        <v>79</v>
      </c>
      <c r="DQ103" s="68"/>
      <c r="DR103" s="67"/>
      <c r="DS103" s="72" t="s">
        <v>79</v>
      </c>
      <c r="DT103" s="67" t="s">
        <v>79</v>
      </c>
      <c r="DU103" s="68"/>
      <c r="DV103" s="67"/>
      <c r="DW103" s="72">
        <v>151</v>
      </c>
      <c r="DX103" s="67">
        <v>133</v>
      </c>
      <c r="DY103" s="67"/>
      <c r="DZ103" s="67"/>
      <c r="EA103" s="67" t="s">
        <v>79</v>
      </c>
      <c r="EB103" s="67" t="s">
        <v>79</v>
      </c>
      <c r="EC103" s="67"/>
      <c r="ED103" s="67"/>
      <c r="EE103" s="71">
        <v>125</v>
      </c>
      <c r="EF103" s="67">
        <v>107</v>
      </c>
      <c r="EG103" s="67"/>
      <c r="EH103" s="67"/>
      <c r="EI103" s="72" t="s">
        <v>79</v>
      </c>
      <c r="EJ103" s="67" t="s">
        <v>79</v>
      </c>
      <c r="EK103" s="67"/>
      <c r="EL103" s="67"/>
      <c r="EM103" s="72">
        <v>108</v>
      </c>
      <c r="EN103" s="67">
        <v>90</v>
      </c>
      <c r="EO103" s="68"/>
      <c r="EP103" s="69"/>
      <c r="EQ103" s="67" t="b">
        <v>0</v>
      </c>
      <c r="ER103" s="67">
        <v>-18</v>
      </c>
      <c r="ES103" s="68"/>
      <c r="ET103" s="69"/>
      <c r="EU103" s="67" t="b">
        <v>0</v>
      </c>
      <c r="EV103" s="67">
        <v>-18</v>
      </c>
      <c r="EW103" s="67"/>
      <c r="EX103" s="67"/>
      <c r="EY103" s="67" t="b">
        <v>0</v>
      </c>
      <c r="EZ103" s="67">
        <v>-18</v>
      </c>
      <c r="FA103" s="68"/>
      <c r="FB103" s="69"/>
      <c r="FC103" s="76" t="s">
        <v>73</v>
      </c>
      <c r="FD103" s="67">
        <v>3</v>
      </c>
      <c r="FE103" s="77" t="s">
        <v>70</v>
      </c>
      <c r="FF103" s="68">
        <v>0</v>
      </c>
      <c r="FG103" s="83"/>
      <c r="FH103" s="65" t="str">
        <f t="shared" si="32"/>
        <v>SR</v>
      </c>
      <c r="FI103" s="65" t="str">
        <f t="shared" si="33"/>
        <v>M</v>
      </c>
      <c r="FJ103" s="65" t="str">
        <f t="shared" si="26"/>
        <v>06. KOK</v>
      </c>
      <c r="FK103" s="65">
        <f t="shared" si="31"/>
        <v>0</v>
      </c>
      <c r="FL103" s="79">
        <f t="shared" si="18"/>
        <v>37.75</v>
      </c>
      <c r="FM103" t="str">
        <f t="shared" si="30"/>
        <v>...</v>
      </c>
      <c r="FN103" t="str">
        <f t="shared" si="23"/>
        <v>...</v>
      </c>
      <c r="FO103" t="str">
        <f t="shared" si="22"/>
        <v>06. KOK</v>
      </c>
    </row>
    <row r="104" spans="1:171" ht="13.8" hidden="1" x14ac:dyDescent="0.25">
      <c r="A104" t="s">
        <v>1152</v>
      </c>
      <c r="B104" s="201" t="s">
        <v>474</v>
      </c>
      <c r="C104" s="80" t="str">
        <f>IF($B104:$B104&gt;0,VLOOKUP($B104,'[1]PorEquipeHC 20aa_ddmmaaaa'!$EC$5:'[1]PorEquipeHC 20aa_ddmmaaaa'!$GS$1003,1,FALSE))</f>
        <v>636</v>
      </c>
      <c r="D104" s="209" t="str">
        <f>IF($B104:$B104&gt;0,VLOOKUP($B104,'[1]PorEquipeHC 20aa_ddmmaaaa'!$EC$5:'[1]PorEquipeHC 20aa_ddmmaaaa'!$GS$1003,2,FALSE))</f>
        <v>CASSIMIRO</v>
      </c>
      <c r="E104" s="209" t="str">
        <f>IF($B104:$B104&gt;0,VLOOKUP($B104,'[1]PorEquipeHC 20aa_ddmmaaaa'!$EC$5:'[1]PorEquipeHC 20aa_ddmmaaaa'!$GS$1003,3,FALSE))</f>
        <v>LUIZ CARLOS</v>
      </c>
      <c r="F104" s="66" t="str">
        <f>IF($B104:$B104&gt;0,VLOOKUP($B104,'[1]PorEquipeHC 20aa_ddmmaaaa'!$EC$5:'[1]PorEquipeHC 20aa_ddmmaaaa'!$GS$1003,4,FALSE))</f>
        <v>M</v>
      </c>
      <c r="G104" s="65" t="str">
        <f>IF($B104:$B104&gt;0,VLOOKUP($B104,'[1]PorEquipeHC 20aa_ddmmaaaa'!$EC$5:'[1]PorEquipeHC 20aa_ddmmaaaa'!$GS$1003,5,FALSE))</f>
        <v>16. SUM</v>
      </c>
      <c r="H104" s="210">
        <f>IF($B104:$B104&gt;0,VLOOKUP($B104,'[1]PorEquipeHC 20aa_ddmmaaaa'!$EC$5:'[1]PorEquipeHC 20aa_ddmmaaaa'!$GS$1003,6,FALSE))</f>
        <v>21936</v>
      </c>
      <c r="I104" s="80">
        <f>IF($B104:$B104&gt;0,VLOOKUP($B104,'[1]PorEquipeHC 20aa_ddmmaaaa'!$EC$5:'[1]PorEquipeHC 20aa_ddmmaaaa'!$GS$1003,7,FALSE))</f>
        <v>7</v>
      </c>
      <c r="J104" s="209" t="str">
        <f>IF($B104:$B104&gt;0,VLOOKUP($B104,'[1]PorEquipeHC 20aa_ddmmaaaa'!$EC$5:'[1]PorEquipeHC 20aa_ddmmaaaa'!$GS$1003,8,FALSE))</f>
        <v>B</v>
      </c>
      <c r="K104" s="209" t="str">
        <f>IF($B104:$B104&gt;0,VLOOKUP($B104,'[1]PorEquipeHC 20aa_ddmmaaaa'!$EC$5:'[1]PorEquipeHC 20aa_ddmmaaaa'!$GS$1003,9,FALSE))</f>
        <v>NSR</v>
      </c>
      <c r="L104" s="80">
        <f>IF($B104:$B104&gt;0,VLOOKUP($B104,'[1]PorEquipeHC 20aa_ddmmaaaa'!$EC$5:'[1]PorEquipeHC 20aa_ddmmaaaa'!$GS$1003,45,FALSE))</f>
        <v>5</v>
      </c>
      <c r="M104" s="65" t="str">
        <f>IF($B104:$B104&gt;0,VLOOKUP($B104,'[1]PorEquipeHC 20aa_ddmmaaaa'!$EC$5:'[1]PorEquipeHC 20aa_ddmmaaaa'!$GS$1003,46,FALSE))</f>
        <v>X</v>
      </c>
      <c r="N104" s="80" t="e">
        <f>IF($B104:$B104&gt;0,VLOOKUP($B104,'[1]PorEquipeHC 20aa_ddmmaaaa'!$EC$5:'[1]PorEquipeHC 20aa_ddmmaaaa'!$GS$1003,64,FALSE))</f>
        <v>#NUM!</v>
      </c>
      <c r="O104" s="211">
        <f>IF($B104:$B104&gt;0,VLOOKUP($B104,'[1]PorEquipeHC 20aa_ddmmaaaa'!$EC$5:'[1]PorEquipeHC 20aa_ddmmaaaa'!$GS$1003,10,FALSE))</f>
        <v>115</v>
      </c>
      <c r="P104" s="211">
        <f>IF($B104:$B104&gt;0,VLOOKUP($B104,'[1]PorEquipeHC 20aa_ddmmaaaa'!$EC$5:'[1]PorEquipeHC 20aa_ddmmaaaa'!$GS$1003,11,FALSE))</f>
        <v>126</v>
      </c>
      <c r="Q104" s="211">
        <f>IF($B104:$B104&gt;0,VLOOKUP($B104,'[1]PorEquipeHC 20aa_ddmmaaaa'!$EC$5:'[1]PorEquipeHC 20aa_ddmmaaaa'!$GS$1003,12,FALSE))</f>
        <v>126</v>
      </c>
      <c r="R104" s="211">
        <f>IF($B104:$B104&gt;0,VLOOKUP($B104,'[1]PorEquipeHC 20aa_ddmmaaaa'!$EC$5:'[1]PorEquipeHC 20aa_ddmmaaaa'!$GS$1003,13,FALSE))</f>
        <v>117</v>
      </c>
      <c r="S104" s="211" t="str">
        <f>IF($B104:$B104&gt;0,VLOOKUP($B104,'[1]PorEquipeHC 20aa_ddmmaaaa'!$EC$5:'[1]PorEquipeHC 20aa_ddmmaaaa'!$GS$1003,14,FALSE))</f>
        <v xml:space="preserve"> </v>
      </c>
      <c r="T104" s="211" t="str">
        <f>IF($B104:$B104&gt;0,VLOOKUP($B104,'[1]PorEquipeHC 20aa_ddmmaaaa'!$EC$5:'[1]PorEquipeHC 20aa_ddmmaaaa'!$GS$1003,15,FALSE))</f>
        <v xml:space="preserve"> </v>
      </c>
      <c r="U104" s="211">
        <f>IF($B104:$B104&gt;0,VLOOKUP($B104,'[1]PorEquipeHC 20aa_ddmmaaaa'!$EC$5:'[1]PorEquipeHC 20aa_ddmmaaaa'!$GS$1003,16,FALSE))</f>
        <v>116</v>
      </c>
      <c r="V104" s="211" t="b">
        <f>IF($B104:$B104&gt;0,VLOOKUP($B104,'[1]PorEquipeHC 20aa_ddmmaaaa'!$EC$5:'[1]PorEquipeHC 20aa_ddmmaaaa'!$GS$1003,17,FALSE))</f>
        <v>0</v>
      </c>
      <c r="W104" s="211" t="b">
        <f>IF($B104:$B104&gt;0,VLOOKUP($B104,'[1]PorEquipeHC 20aa_ddmmaaaa'!$EC$5:'[1]PorEquipeHC 20aa_ddmmaaaa'!$GS$1003,18,FALSE))</f>
        <v>0</v>
      </c>
      <c r="X104" s="211" t="b">
        <f>IF($B104:$B104&gt;0,VLOOKUP($B104,'[1]PorEquipeHC 20aa_ddmmaaaa'!$EC$5:'[1]PorEquipeHC 20aa_ddmmaaaa'!$GS$1003,19,FALSE))</f>
        <v>0</v>
      </c>
      <c r="Y104" s="207"/>
      <c r="Z104" s="207"/>
      <c r="AA104" s="154"/>
      <c r="AB104" s="154"/>
      <c r="AC104" s="65" t="str">
        <f>C104</f>
        <v>636</v>
      </c>
      <c r="AD104" s="65" t="str">
        <f>D104</f>
        <v>CASSIMIRO</v>
      </c>
      <c r="AE104" s="65" t="str">
        <f>E104</f>
        <v>LUIZ CARLOS</v>
      </c>
      <c r="AF104" s="65" t="str">
        <f>F104</f>
        <v>M</v>
      </c>
      <c r="AG104" s="65" t="str">
        <f>G104</f>
        <v>16. SUM</v>
      </c>
      <c r="AH104" s="208">
        <f>H104</f>
        <v>21936</v>
      </c>
      <c r="AI104">
        <f>I104</f>
        <v>7</v>
      </c>
      <c r="AJ104" t="str">
        <f>J104</f>
        <v>B</v>
      </c>
      <c r="AK104" s="209" t="str">
        <f>K104</f>
        <v>NSR</v>
      </c>
      <c r="AL104" s="65">
        <f>L104</f>
        <v>5</v>
      </c>
      <c r="AM104" s="66" t="str">
        <f>M104</f>
        <v>X</v>
      </c>
      <c r="AN104" s="65" t="e">
        <f>N104</f>
        <v>#NUM!</v>
      </c>
      <c r="AO104" s="65">
        <f>O104</f>
        <v>115</v>
      </c>
      <c r="AP104" s="67">
        <f>IF(AO104=" "," ",(AO104-2*$AI104))</f>
        <v>101</v>
      </c>
      <c r="AQ104" s="68"/>
      <c r="AR104" s="69"/>
      <c r="AS104" s="72">
        <f>P104</f>
        <v>126</v>
      </c>
      <c r="AT104" s="67">
        <f>IF(AS104=" "," ",(AS104-2*$AI104))</f>
        <v>112</v>
      </c>
      <c r="AU104" s="65"/>
      <c r="AV104" s="67"/>
      <c r="AW104" s="72">
        <f>Q104</f>
        <v>126</v>
      </c>
      <c r="AX104" s="67">
        <f>IF(AW104=" "," ",(AW104-2*$AI104))</f>
        <v>112</v>
      </c>
      <c r="AY104" s="67"/>
      <c r="AZ104" s="65"/>
      <c r="BA104" s="67">
        <f>R104</f>
        <v>117</v>
      </c>
      <c r="BB104" s="67">
        <f>IF(BA104=" "," ",(BA104-2*$AI104))</f>
        <v>103</v>
      </c>
      <c r="BC104" s="67"/>
      <c r="BD104" s="67"/>
      <c r="BE104" s="71" t="str">
        <f>S104</f>
        <v xml:space="preserve"> </v>
      </c>
      <c r="BF104" s="67" t="str">
        <f>IF(BE104=" "," ",(BE104-2*$AI104))</f>
        <v xml:space="preserve"> </v>
      </c>
      <c r="BG104" s="67"/>
      <c r="BH104" s="67"/>
      <c r="BI104" s="72" t="str">
        <f>T104</f>
        <v xml:space="preserve"> </v>
      </c>
      <c r="BJ104" s="67" t="str">
        <f>IF(BI104=" "," ",(BI104-2*$AI104))</f>
        <v xml:space="preserve"> </v>
      </c>
      <c r="BK104" s="67"/>
      <c r="BL104" s="67"/>
      <c r="BM104" s="72">
        <f>U104</f>
        <v>116</v>
      </c>
      <c r="BN104" s="67">
        <f>IF(BM104=" "," ",(BM104-2*$AI104))</f>
        <v>102</v>
      </c>
      <c r="BO104" s="67"/>
      <c r="BP104" s="67"/>
      <c r="BQ104" s="67" t="b">
        <f>V104</f>
        <v>0</v>
      </c>
      <c r="BR104" s="67">
        <f>IF(BQ104=" "," ",(BQ104-2*$AI104))</f>
        <v>-14</v>
      </c>
      <c r="BS104" s="67"/>
      <c r="BT104" s="67"/>
      <c r="BU104" s="67" t="b">
        <f>W104</f>
        <v>0</v>
      </c>
      <c r="BV104" s="67">
        <f>IF(BU104=" "," ",(BU104-2*$AI104))</f>
        <v>-14</v>
      </c>
      <c r="BW104" s="67"/>
      <c r="BX104" s="67"/>
      <c r="BY104" s="67" t="b">
        <f>X104</f>
        <v>0</v>
      </c>
      <c r="BZ104" s="67">
        <f>IF(BY104=" "," ",(BY104-2*$AI104))</f>
        <v>-14</v>
      </c>
      <c r="CA104" s="67"/>
      <c r="CB104" s="67"/>
      <c r="CC104" s="209" t="str">
        <f>IF(AK104="Senior",AK104,"...")</f>
        <v>...</v>
      </c>
      <c r="CD104" s="65">
        <f>L104</f>
        <v>5</v>
      </c>
      <c r="CE104" s="66" t="str">
        <f>M104</f>
        <v>X</v>
      </c>
      <c r="CF104" s="73">
        <f>AQ104*AO$4+AU104*AS$4+AY104*AW$4+BC104*BA$4+BG104*BE$4+BK104*BI$4+BO104*BM$4+BS104*BQ$4+BW104*BU$4+CA104*BY$4</f>
        <v>0</v>
      </c>
      <c r="CG104" s="156"/>
      <c r="CH104" s="1"/>
      <c r="DA104" s="19"/>
      <c r="DB104" s="19"/>
      <c r="DC104" s="67">
        <v>145</v>
      </c>
      <c r="DD104" s="67" t="s">
        <v>153</v>
      </c>
      <c r="DE104" s="67" t="s">
        <v>423</v>
      </c>
      <c r="DF104" s="67" t="s">
        <v>83</v>
      </c>
      <c r="DG104" s="67" t="s">
        <v>317</v>
      </c>
      <c r="DH104" s="75">
        <v>17575</v>
      </c>
      <c r="DI104" s="67">
        <v>9</v>
      </c>
      <c r="DJ104" s="67" t="s">
        <v>84</v>
      </c>
      <c r="DK104" s="76" t="s">
        <v>102</v>
      </c>
      <c r="DL104" s="67">
        <v>0</v>
      </c>
      <c r="DM104" s="77" t="s">
        <v>70</v>
      </c>
      <c r="DN104" s="67" t="e">
        <v>#NUM!</v>
      </c>
      <c r="DO104" s="67" t="s">
        <v>79</v>
      </c>
      <c r="DP104" s="67" t="s">
        <v>79</v>
      </c>
      <c r="DQ104" s="68"/>
      <c r="DR104" s="67"/>
      <c r="DS104" s="72" t="s">
        <v>79</v>
      </c>
      <c r="DT104" s="67" t="s">
        <v>79</v>
      </c>
      <c r="DU104" s="68"/>
      <c r="DV104" s="67"/>
      <c r="DW104" s="72" t="s">
        <v>79</v>
      </c>
      <c r="DX104" s="67" t="s">
        <v>79</v>
      </c>
      <c r="DY104" s="67"/>
      <c r="DZ104" s="67"/>
      <c r="EA104" s="67" t="s">
        <v>79</v>
      </c>
      <c r="EB104" s="67" t="s">
        <v>79</v>
      </c>
      <c r="EC104" s="67"/>
      <c r="ED104" s="67"/>
      <c r="EE104" s="71" t="s">
        <v>79</v>
      </c>
      <c r="EF104" s="67" t="s">
        <v>79</v>
      </c>
      <c r="EG104" s="67"/>
      <c r="EH104" s="67"/>
      <c r="EI104" s="72" t="s">
        <v>79</v>
      </c>
      <c r="EJ104" s="67" t="s">
        <v>79</v>
      </c>
      <c r="EK104" s="67"/>
      <c r="EL104" s="67"/>
      <c r="EM104" s="72" t="s">
        <v>79</v>
      </c>
      <c r="EN104" s="67" t="s">
        <v>79</v>
      </c>
      <c r="EO104" s="67"/>
      <c r="EP104" s="67"/>
      <c r="EQ104" s="67" t="b">
        <v>0</v>
      </c>
      <c r="ER104" s="67">
        <v>-18</v>
      </c>
      <c r="ES104" s="67"/>
      <c r="ET104" s="67"/>
      <c r="EU104" s="67" t="b">
        <v>0</v>
      </c>
      <c r="EV104" s="67">
        <v>-18</v>
      </c>
      <c r="EW104" s="67"/>
      <c r="EX104" s="67"/>
      <c r="EY104" s="67" t="b">
        <v>0</v>
      </c>
      <c r="EZ104" s="67">
        <v>-18</v>
      </c>
      <c r="FA104" s="67"/>
      <c r="FB104" s="67"/>
      <c r="FC104" s="76" t="s">
        <v>73</v>
      </c>
      <c r="FD104" s="67">
        <v>0</v>
      </c>
      <c r="FE104" s="77" t="s">
        <v>70</v>
      </c>
      <c r="FF104" s="68">
        <v>0</v>
      </c>
      <c r="FG104" s="83"/>
      <c r="FH104" s="65" t="str">
        <f t="shared" si="32"/>
        <v>SR</v>
      </c>
      <c r="FI104" s="65" t="str">
        <f t="shared" si="33"/>
        <v>F</v>
      </c>
      <c r="FJ104" s="65" t="str">
        <f t="shared" si="26"/>
        <v>06. KOK</v>
      </c>
      <c r="FK104" s="65">
        <f t="shared" si="31"/>
        <v>0</v>
      </c>
      <c r="FL104" s="79">
        <f t="shared" si="18"/>
        <v>37.75</v>
      </c>
      <c r="FM104" t="str">
        <f t="shared" si="30"/>
        <v>...</v>
      </c>
      <c r="FN104" t="str">
        <f t="shared" si="23"/>
        <v>...</v>
      </c>
      <c r="FO104" t="str">
        <f t="shared" si="22"/>
        <v>06. KOK</v>
      </c>
    </row>
    <row r="105" spans="1:171" ht="13.8" hidden="1" x14ac:dyDescent="0.25">
      <c r="A105" t="s">
        <v>1152</v>
      </c>
      <c r="B105" s="201" t="s">
        <v>549</v>
      </c>
      <c r="C105" s="80" t="str">
        <f>IF($B105:$B105&gt;0,VLOOKUP($B105,'[1]PorEquipeHC 20aa_ddmmaaaa'!$EC$5:'[1]PorEquipeHC 20aa_ddmmaaaa'!$GS$1003,1,FALSE))</f>
        <v>749</v>
      </c>
      <c r="D105" s="209" t="str">
        <f>IF($B105:$B105&gt;0,VLOOKUP($B105,'[1]PorEquipeHC 20aa_ddmmaaaa'!$EC$5:'[1]PorEquipeHC 20aa_ddmmaaaa'!$GS$1003,2,FALSE))</f>
        <v>HIRANO</v>
      </c>
      <c r="E105" s="209" t="str">
        <f>IF($B105:$B105&gt;0,VLOOKUP($B105,'[1]PorEquipeHC 20aa_ddmmaaaa'!$EC$5:'[1]PorEquipeHC 20aa_ddmmaaaa'!$GS$1003,3,FALSE))</f>
        <v>KAZUNORI</v>
      </c>
      <c r="F105" s="66" t="str">
        <f>IF($B105:$B105&gt;0,VLOOKUP($B105,'[1]PorEquipeHC 20aa_ddmmaaaa'!$EC$5:'[1]PorEquipeHC 20aa_ddmmaaaa'!$GS$1003,4,FALSE))</f>
        <v>M</v>
      </c>
      <c r="G105" s="65" t="str">
        <f>IF($B105:$B105&gt;0,VLOOKUP($B105,'[1]PorEquipeHC 20aa_ddmmaaaa'!$EC$5:'[1]PorEquipeHC 20aa_ddmmaaaa'!$GS$1003,5,FALSE))</f>
        <v>15. BIR</v>
      </c>
      <c r="H105" s="210">
        <f>IF($B105:$B105&gt;0,VLOOKUP($B105,'[1]PorEquipeHC 20aa_ddmmaaaa'!$EC$5:'[1]PorEquipeHC 20aa_ddmmaaaa'!$GS$1003,6,FALSE))</f>
        <v>16804</v>
      </c>
      <c r="I105" s="80">
        <f>IF($B105:$B105&gt;0,VLOOKUP($B105,'[1]PorEquipeHC 20aa_ddmmaaaa'!$EC$5:'[1]PorEquipeHC 20aa_ddmmaaaa'!$GS$1003,7,FALSE))</f>
        <v>8</v>
      </c>
      <c r="J105" s="209" t="str">
        <f>IF($B105:$B105&gt;0,VLOOKUP($B105,'[1]PorEquipeHC 20aa_ddmmaaaa'!$EC$5:'[1]PorEquipeHC 20aa_ddmmaaaa'!$GS$1003,8,FALSE))</f>
        <v>B</v>
      </c>
      <c r="K105" s="209" t="str">
        <f>IF($B105:$B105&gt;0,VLOOKUP($B105,'[1]PorEquipeHC 20aa_ddmmaaaa'!$EC$5:'[1]PorEquipeHC 20aa_ddmmaaaa'!$GS$1003,9,FALSE))</f>
        <v>SR</v>
      </c>
      <c r="L105" s="80">
        <f>IF($B105:$B105&gt;0,VLOOKUP($B105,'[1]PorEquipeHC 20aa_ddmmaaaa'!$EC$5:'[1]PorEquipeHC 20aa_ddmmaaaa'!$GS$1003,45,FALSE))</f>
        <v>7</v>
      </c>
      <c r="M105" s="65" t="str">
        <f>IF($B105:$B105&gt;0,VLOOKUP($B105,'[1]PorEquipeHC 20aa_ddmmaaaa'!$EC$5:'[1]PorEquipeHC 20aa_ddmmaaaa'!$GS$1003,46,FALSE))</f>
        <v>X</v>
      </c>
      <c r="N105" s="80">
        <f>IF($B105:$B105&gt;0,VLOOKUP($B105,'[1]PorEquipeHC 20aa_ddmmaaaa'!$EC$5:'[1]PorEquipeHC 20aa_ddmmaaaa'!$GS$1003,64,FALSE))</f>
        <v>712</v>
      </c>
      <c r="O105" s="211">
        <f>IF($B105:$B105&gt;0,VLOOKUP($B105,'[1]PorEquipeHC 20aa_ddmmaaaa'!$EC$5:'[1]PorEquipeHC 20aa_ddmmaaaa'!$GS$1003,10,FALSE))</f>
        <v>120</v>
      </c>
      <c r="P105" s="211">
        <f>IF($B105:$B105&gt;0,VLOOKUP($B105,'[1]PorEquipeHC 20aa_ddmmaaaa'!$EC$5:'[1]PorEquipeHC 20aa_ddmmaaaa'!$GS$1003,11,FALSE))</f>
        <v>119</v>
      </c>
      <c r="Q105" s="211">
        <f>IF($B105:$B105&gt;0,VLOOKUP($B105,'[1]PorEquipeHC 20aa_ddmmaaaa'!$EC$5:'[1]PorEquipeHC 20aa_ddmmaaaa'!$GS$1003,12,FALSE))</f>
        <v>119</v>
      </c>
      <c r="R105" s="211">
        <f>IF($B105:$B105&gt;0,VLOOKUP($B105,'[1]PorEquipeHC 20aa_ddmmaaaa'!$EC$5:'[1]PorEquipeHC 20aa_ddmmaaaa'!$GS$1003,13,FALSE))</f>
        <v>121</v>
      </c>
      <c r="S105" s="211">
        <f>IF($B105:$B105&gt;0,VLOOKUP($B105,'[1]PorEquipeHC 20aa_ddmmaaaa'!$EC$5:'[1]PorEquipeHC 20aa_ddmmaaaa'!$GS$1003,14,FALSE))</f>
        <v>129</v>
      </c>
      <c r="T105" s="211">
        <f>IF($B105:$B105&gt;0,VLOOKUP($B105,'[1]PorEquipeHC 20aa_ddmmaaaa'!$EC$5:'[1]PorEquipeHC 20aa_ddmmaaaa'!$GS$1003,15,FALSE))</f>
        <v>115</v>
      </c>
      <c r="U105" s="211">
        <f>IF($B105:$B105&gt;0,VLOOKUP($B105,'[1]PorEquipeHC 20aa_ddmmaaaa'!$EC$5:'[1]PorEquipeHC 20aa_ddmmaaaa'!$GS$1003,16,FALSE))</f>
        <v>118</v>
      </c>
      <c r="V105" s="211" t="b">
        <f>IF($B105:$B105&gt;0,VLOOKUP($B105,'[1]PorEquipeHC 20aa_ddmmaaaa'!$EC$5:'[1]PorEquipeHC 20aa_ddmmaaaa'!$GS$1003,17,FALSE))</f>
        <v>0</v>
      </c>
      <c r="W105" s="211" t="b">
        <f>IF($B105:$B105&gt;0,VLOOKUP($B105,'[1]PorEquipeHC 20aa_ddmmaaaa'!$EC$5:'[1]PorEquipeHC 20aa_ddmmaaaa'!$GS$1003,18,FALSE))</f>
        <v>0</v>
      </c>
      <c r="X105" s="211" t="b">
        <f>IF($B105:$B105&gt;0,VLOOKUP($B105,'[1]PorEquipeHC 20aa_ddmmaaaa'!$EC$5:'[1]PorEquipeHC 20aa_ddmmaaaa'!$GS$1003,19,FALSE))</f>
        <v>0</v>
      </c>
      <c r="Y105" s="207"/>
      <c r="Z105" s="207"/>
      <c r="AA105" s="154"/>
      <c r="AB105" s="154"/>
      <c r="AC105" s="65" t="str">
        <f>C105</f>
        <v>749</v>
      </c>
      <c r="AD105" s="65" t="str">
        <f>D105</f>
        <v>HIRANO</v>
      </c>
      <c r="AE105" s="65" t="str">
        <f>E105</f>
        <v>KAZUNORI</v>
      </c>
      <c r="AF105" s="65" t="str">
        <f>F105</f>
        <v>M</v>
      </c>
      <c r="AG105" s="65" t="str">
        <f>G105</f>
        <v>15. BIR</v>
      </c>
      <c r="AH105" s="208">
        <f>H105</f>
        <v>16804</v>
      </c>
      <c r="AI105">
        <f>I105</f>
        <v>8</v>
      </c>
      <c r="AJ105" t="str">
        <f>J105</f>
        <v>B</v>
      </c>
      <c r="AK105" s="209" t="str">
        <f>K105</f>
        <v>SR</v>
      </c>
      <c r="AL105" s="65">
        <f>L105</f>
        <v>7</v>
      </c>
      <c r="AM105" s="66" t="str">
        <f>M105</f>
        <v>X</v>
      </c>
      <c r="AN105" s="65">
        <f>N105</f>
        <v>712</v>
      </c>
      <c r="AO105" s="65">
        <f>O105</f>
        <v>120</v>
      </c>
      <c r="AP105" s="67">
        <f>IF(AO105=" "," ",(AO105-2*$AI105))</f>
        <v>104</v>
      </c>
      <c r="AQ105" s="68"/>
      <c r="AR105" s="69"/>
      <c r="AS105" s="72">
        <f>P105</f>
        <v>119</v>
      </c>
      <c r="AT105" s="67">
        <f>IF(AS105=" "," ",(AS105-2*$AI105))</f>
        <v>103</v>
      </c>
      <c r="AU105" s="65"/>
      <c r="AV105" s="67"/>
      <c r="AW105" s="72">
        <f>Q105</f>
        <v>119</v>
      </c>
      <c r="AX105" s="67">
        <f>IF(AW105=" "," ",(AW105-2*$AI105))</f>
        <v>103</v>
      </c>
      <c r="AY105" s="67"/>
      <c r="AZ105" s="65"/>
      <c r="BA105" s="67">
        <f>R105</f>
        <v>121</v>
      </c>
      <c r="BB105" s="67">
        <f>IF(BA105=" "," ",(BA105-2*$AI105))</f>
        <v>105</v>
      </c>
      <c r="BC105" s="67"/>
      <c r="BD105" s="67"/>
      <c r="BE105" s="71">
        <f>S105</f>
        <v>129</v>
      </c>
      <c r="BF105" s="67">
        <f>IF(BE105=" "," ",(BE105-2*$AI105))</f>
        <v>113</v>
      </c>
      <c r="BG105" s="67"/>
      <c r="BH105" s="67"/>
      <c r="BI105" s="72">
        <f>T105</f>
        <v>115</v>
      </c>
      <c r="BJ105" s="67">
        <f>IF(BI105=" "," ",(BI105-2*$AI105))</f>
        <v>99</v>
      </c>
      <c r="BK105" s="67"/>
      <c r="BL105" s="67"/>
      <c r="BM105" s="72">
        <f>U105</f>
        <v>118</v>
      </c>
      <c r="BN105" s="67">
        <f>IF(BM105=" "," ",(BM105-2*$AI105))</f>
        <v>102</v>
      </c>
      <c r="BO105" s="67"/>
      <c r="BP105" s="67"/>
      <c r="BQ105" s="67" t="b">
        <f>V105</f>
        <v>0</v>
      </c>
      <c r="BR105" s="67">
        <f>IF(BQ105=" "," ",(BQ105-2*$AI105))</f>
        <v>-16</v>
      </c>
      <c r="BS105" s="67"/>
      <c r="BT105" s="67"/>
      <c r="BU105" s="67" t="b">
        <f>W105</f>
        <v>0</v>
      </c>
      <c r="BV105" s="67">
        <f>IF(BU105=" "," ",(BU105-2*$AI105))</f>
        <v>-16</v>
      </c>
      <c r="BW105" s="67"/>
      <c r="BX105" s="67"/>
      <c r="BY105" s="67" t="b">
        <f>X105</f>
        <v>0</v>
      </c>
      <c r="BZ105" s="67">
        <f>IF(BY105=" "," ",(BY105-2*$AI105))</f>
        <v>-16</v>
      </c>
      <c r="CA105" s="67"/>
      <c r="CB105" s="67"/>
      <c r="CC105" s="209" t="str">
        <f>IF(AK105="Senior",AK105,"...")</f>
        <v>...</v>
      </c>
      <c r="CD105" s="65">
        <f>L105</f>
        <v>7</v>
      </c>
      <c r="CE105" s="66" t="str">
        <f>M105</f>
        <v>X</v>
      </c>
      <c r="CF105" s="73">
        <f>AQ105*AO$4+AU105*AS$4+AY105*AW$4+BC105*BA$4+BG105*BE$4+BK105*BI$4+BO105*BM$4+BS105*BQ$4+BW105*BU$4+CA105*BY$4</f>
        <v>0</v>
      </c>
      <c r="CG105" s="156"/>
      <c r="CH105" s="1"/>
      <c r="DA105" s="19"/>
      <c r="DB105" s="19"/>
      <c r="DC105" s="67" t="s">
        <v>429</v>
      </c>
      <c r="DD105" s="67" t="s">
        <v>379</v>
      </c>
      <c r="DE105" s="67" t="s">
        <v>256</v>
      </c>
      <c r="DF105" s="67" t="s">
        <v>83</v>
      </c>
      <c r="DG105" s="67" t="s">
        <v>317</v>
      </c>
      <c r="DH105" s="75">
        <v>18129</v>
      </c>
      <c r="DI105" s="67">
        <v>9</v>
      </c>
      <c r="DJ105" s="67" t="s">
        <v>84</v>
      </c>
      <c r="DK105" s="76" t="s">
        <v>102</v>
      </c>
      <c r="DL105" s="67">
        <v>6</v>
      </c>
      <c r="DM105" s="77" t="s">
        <v>70</v>
      </c>
      <c r="DN105" s="67">
        <v>760</v>
      </c>
      <c r="DO105" s="67">
        <v>127</v>
      </c>
      <c r="DP105" s="67">
        <v>109</v>
      </c>
      <c r="DQ105" s="68"/>
      <c r="DR105" s="67"/>
      <c r="DS105" s="72" t="s">
        <v>79</v>
      </c>
      <c r="DT105" s="67" t="s">
        <v>79</v>
      </c>
      <c r="DU105" s="68"/>
      <c r="DV105" s="67"/>
      <c r="DW105" s="72">
        <v>131</v>
      </c>
      <c r="DX105" s="67">
        <v>113</v>
      </c>
      <c r="DY105" s="67"/>
      <c r="DZ105" s="67"/>
      <c r="EA105" s="67">
        <v>123</v>
      </c>
      <c r="EB105" s="67">
        <v>105</v>
      </c>
      <c r="EC105" s="67"/>
      <c r="ED105" s="67"/>
      <c r="EE105" s="71">
        <v>124</v>
      </c>
      <c r="EF105" s="67">
        <v>106</v>
      </c>
      <c r="EG105" s="67"/>
      <c r="EH105" s="67"/>
      <c r="EI105" s="72">
        <v>125</v>
      </c>
      <c r="EJ105" s="67">
        <v>107</v>
      </c>
      <c r="EK105" s="67"/>
      <c r="EL105" s="67"/>
      <c r="EM105" s="72">
        <v>130</v>
      </c>
      <c r="EN105" s="67">
        <v>112</v>
      </c>
      <c r="EO105" s="67"/>
      <c r="EP105" s="67"/>
      <c r="EQ105" s="67" t="b">
        <v>0</v>
      </c>
      <c r="ER105" s="67">
        <v>-18</v>
      </c>
      <c r="ES105" s="67"/>
      <c r="ET105" s="67"/>
      <c r="EU105" s="67" t="b">
        <v>0</v>
      </c>
      <c r="EV105" s="67">
        <v>-18</v>
      </c>
      <c r="EW105" s="67"/>
      <c r="EX105" s="67"/>
      <c r="EY105" s="67" t="b">
        <v>0</v>
      </c>
      <c r="EZ105" s="67">
        <v>-18</v>
      </c>
      <c r="FA105" s="67"/>
      <c r="FB105" s="67"/>
      <c r="FC105" s="76" t="s">
        <v>73</v>
      </c>
      <c r="FD105" s="67">
        <v>6</v>
      </c>
      <c r="FE105" s="77" t="s">
        <v>70</v>
      </c>
      <c r="FF105" s="68">
        <v>0</v>
      </c>
      <c r="FG105" s="83"/>
      <c r="FH105" s="65" t="str">
        <f t="shared" si="32"/>
        <v>SR</v>
      </c>
      <c r="FI105" s="65" t="str">
        <f t="shared" si="33"/>
        <v>F</v>
      </c>
      <c r="FJ105" s="65" t="str">
        <f t="shared" si="26"/>
        <v>06. KOK</v>
      </c>
      <c r="FK105" s="65">
        <f t="shared" si="31"/>
        <v>0</v>
      </c>
      <c r="FL105" s="79">
        <f t="shared" ref="FL105:FL127" si="34">FL104+FK105</f>
        <v>37.75</v>
      </c>
      <c r="FM105" t="str">
        <f t="shared" si="30"/>
        <v>...</v>
      </c>
      <c r="FN105" t="str">
        <f t="shared" si="23"/>
        <v>...</v>
      </c>
      <c r="FO105" t="str">
        <f t="shared" si="22"/>
        <v>06. KOK</v>
      </c>
    </row>
    <row r="106" spans="1:171" ht="13.8" hidden="1" x14ac:dyDescent="0.25">
      <c r="A106" t="s">
        <v>1153</v>
      </c>
      <c r="B106" s="201" t="s">
        <v>175</v>
      </c>
      <c r="C106" s="80" t="str">
        <f>IF($B106:$B106&gt;0,VLOOKUP($B106,'[1]PorEquipeHC 20aa_ddmmaaaa'!$EC$5:'[1]PorEquipeHC 20aa_ddmmaaaa'!$GS$1003,1,FALSE))</f>
        <v>152</v>
      </c>
      <c r="D106" s="209" t="str">
        <f>IF($B106:$B106&gt;0,VLOOKUP($B106,'[1]PorEquipeHC 20aa_ddmmaaaa'!$EC$5:'[1]PorEquipeHC 20aa_ddmmaaaa'!$GS$1003,2,FALSE))</f>
        <v>SHIRAHATA</v>
      </c>
      <c r="E106" s="209" t="str">
        <f>IF($B106:$B106&gt;0,VLOOKUP($B106,'[1]PorEquipeHC 20aa_ddmmaaaa'!$EC$5:'[1]PorEquipeHC 20aa_ddmmaaaa'!$GS$1003,3,FALSE))</f>
        <v>MAKOTO</v>
      </c>
      <c r="F106" s="66" t="str">
        <f>IF($B106:$B106&gt;0,VLOOKUP($B106,'[1]PorEquipeHC 20aa_ddmmaaaa'!$EC$5:'[1]PorEquipeHC 20aa_ddmmaaaa'!$GS$1003,4,FALSE))</f>
        <v>M</v>
      </c>
      <c r="G106" s="65" t="str">
        <f>IF($B106:$B106&gt;0,VLOOKUP($B106,'[1]PorEquipeHC 20aa_ddmmaaaa'!$EC$5:'[1]PorEquipeHC 20aa_ddmmaaaa'!$GS$1003,5,FALSE))</f>
        <v>06. KOK</v>
      </c>
      <c r="H106" s="210">
        <f>IF($B106:$B106&gt;0,VLOOKUP($B106,'[1]PorEquipeHC 20aa_ddmmaaaa'!$EC$5:'[1]PorEquipeHC 20aa_ddmmaaaa'!$GS$1003,6,FALSE))</f>
        <v>13189</v>
      </c>
      <c r="I106" s="80">
        <f>IF($B106:$B106&gt;0,VLOOKUP($B106,'[1]PorEquipeHC 20aa_ddmmaaaa'!$EC$5:'[1]PorEquipeHC 20aa_ddmmaaaa'!$GS$1003,7,FALSE))</f>
        <v>9</v>
      </c>
      <c r="J106" s="209" t="str">
        <f>IF($B106:$B106&gt;0,VLOOKUP($B106,'[1]PorEquipeHC 20aa_ddmmaaaa'!$EC$5:'[1]PorEquipeHC 20aa_ddmmaaaa'!$GS$1003,8,FALSE))</f>
        <v>B</v>
      </c>
      <c r="K106" s="209" t="str">
        <f>IF($B106:$B106&gt;0,VLOOKUP($B106,'[1]PorEquipeHC 20aa_ddmmaaaa'!$EC$5:'[1]PorEquipeHC 20aa_ddmmaaaa'!$GS$1003,9,FALSE))</f>
        <v>MR</v>
      </c>
      <c r="L106" s="80">
        <f>IF($B106:$B106&gt;0,VLOOKUP($B106,'[1]PorEquipeHC 20aa_ddmmaaaa'!$EC$5:'[1]PorEquipeHC 20aa_ddmmaaaa'!$GS$1003,45,FALSE))</f>
        <v>6</v>
      </c>
      <c r="M106" s="65" t="str">
        <f>IF($B106:$B106&gt;0,VLOOKUP($B106,'[1]PorEquipeHC 20aa_ddmmaaaa'!$EC$5:'[1]PorEquipeHC 20aa_ddmmaaaa'!$GS$1003,46,FALSE))</f>
        <v>X</v>
      </c>
      <c r="N106" s="80">
        <f>IF($B106:$B106&gt;0,VLOOKUP($B106,'[1]PorEquipeHC 20aa_ddmmaaaa'!$EC$5:'[1]PorEquipeHC 20aa_ddmmaaaa'!$GS$1003,64,FALSE))</f>
        <v>718</v>
      </c>
      <c r="O106" s="211">
        <f>IF($B106:$B106&gt;0,VLOOKUP($B106,'[1]PorEquipeHC 20aa_ddmmaaaa'!$EC$5:'[1]PorEquipeHC 20aa_ddmmaaaa'!$GS$1003,10,FALSE))</f>
        <v>119</v>
      </c>
      <c r="P106" s="211" t="str">
        <f>IF($B106:$B106&gt;0,VLOOKUP($B106,'[1]PorEquipeHC 20aa_ddmmaaaa'!$EC$5:'[1]PorEquipeHC 20aa_ddmmaaaa'!$GS$1003,11,FALSE))</f>
        <v xml:space="preserve"> </v>
      </c>
      <c r="Q106" s="211">
        <f>IF($B106:$B106&gt;0,VLOOKUP($B106,'[1]PorEquipeHC 20aa_ddmmaaaa'!$EC$5:'[1]PorEquipeHC 20aa_ddmmaaaa'!$GS$1003,12,FALSE))</f>
        <v>124</v>
      </c>
      <c r="R106" s="211">
        <f>IF($B106:$B106&gt;0,VLOOKUP($B106,'[1]PorEquipeHC 20aa_ddmmaaaa'!$EC$5:'[1]PorEquipeHC 20aa_ddmmaaaa'!$GS$1003,13,FALSE))</f>
        <v>112</v>
      </c>
      <c r="S106" s="211">
        <f>IF($B106:$B106&gt;0,VLOOKUP($B106,'[1]PorEquipeHC 20aa_ddmmaaaa'!$EC$5:'[1]PorEquipeHC 20aa_ddmmaaaa'!$GS$1003,14,FALSE))</f>
        <v>124</v>
      </c>
      <c r="T106" s="211">
        <f>IF($B106:$B106&gt;0,VLOOKUP($B106,'[1]PorEquipeHC 20aa_ddmmaaaa'!$EC$5:'[1]PorEquipeHC 20aa_ddmmaaaa'!$GS$1003,15,FALSE))</f>
        <v>119</v>
      </c>
      <c r="U106" s="211">
        <f>IF($B106:$B106&gt;0,VLOOKUP($B106,'[1]PorEquipeHC 20aa_ddmmaaaa'!$EC$5:'[1]PorEquipeHC 20aa_ddmmaaaa'!$GS$1003,16,FALSE))</f>
        <v>120</v>
      </c>
      <c r="V106" s="211" t="b">
        <f>IF($B106:$B106&gt;0,VLOOKUP($B106,'[1]PorEquipeHC 20aa_ddmmaaaa'!$EC$5:'[1]PorEquipeHC 20aa_ddmmaaaa'!$GS$1003,17,FALSE))</f>
        <v>0</v>
      </c>
      <c r="W106" s="211" t="b">
        <f>IF($B106:$B106&gt;0,VLOOKUP($B106,'[1]PorEquipeHC 20aa_ddmmaaaa'!$EC$5:'[1]PorEquipeHC 20aa_ddmmaaaa'!$GS$1003,18,FALSE))</f>
        <v>0</v>
      </c>
      <c r="X106" s="211" t="b">
        <f>IF($B106:$B106&gt;0,VLOOKUP($B106,'[1]PorEquipeHC 20aa_ddmmaaaa'!$EC$5:'[1]PorEquipeHC 20aa_ddmmaaaa'!$GS$1003,19,FALSE))</f>
        <v>0</v>
      </c>
      <c r="Y106" s="207"/>
      <c r="Z106" s="207"/>
      <c r="AA106" s="154"/>
      <c r="AB106" s="154"/>
      <c r="AC106" s="65" t="str">
        <f>C106</f>
        <v>152</v>
      </c>
      <c r="AD106" s="65" t="str">
        <f>D106</f>
        <v>SHIRAHATA</v>
      </c>
      <c r="AE106" s="65" t="str">
        <f>E106</f>
        <v>MAKOTO</v>
      </c>
      <c r="AF106" s="65" t="str">
        <f>F106</f>
        <v>M</v>
      </c>
      <c r="AG106" s="65" t="str">
        <f>G106</f>
        <v>06. KOK</v>
      </c>
      <c r="AH106" s="208">
        <f>H106</f>
        <v>13189</v>
      </c>
      <c r="AI106">
        <f>I106</f>
        <v>9</v>
      </c>
      <c r="AJ106" t="str">
        <f>J106</f>
        <v>B</v>
      </c>
      <c r="AK106" s="209" t="str">
        <f>K106</f>
        <v>MR</v>
      </c>
      <c r="AL106" s="65">
        <f>L106</f>
        <v>6</v>
      </c>
      <c r="AM106" s="66" t="str">
        <f>M106</f>
        <v>X</v>
      </c>
      <c r="AN106" s="65">
        <f>N106</f>
        <v>718</v>
      </c>
      <c r="AO106" s="65">
        <f>O106</f>
        <v>119</v>
      </c>
      <c r="AP106" s="67">
        <f>IF(AO106=" "," ",(AO106-2*$AI106))</f>
        <v>101</v>
      </c>
      <c r="AQ106" s="68"/>
      <c r="AR106" s="69"/>
      <c r="AS106" s="72" t="str">
        <f>P106</f>
        <v xml:space="preserve"> </v>
      </c>
      <c r="AT106" s="67" t="str">
        <f>IF(AS106=" "," ",(AS106-2*$AI106))</f>
        <v xml:space="preserve"> </v>
      </c>
      <c r="AU106" s="65"/>
      <c r="AV106" s="67"/>
      <c r="AW106" s="72">
        <f>Q106</f>
        <v>124</v>
      </c>
      <c r="AX106" s="67">
        <f>IF(AW106=" "," ",(AW106-2*$AI106))</f>
        <v>106</v>
      </c>
      <c r="AY106" s="67"/>
      <c r="AZ106" s="65"/>
      <c r="BA106" s="67">
        <f>R106</f>
        <v>112</v>
      </c>
      <c r="BB106" s="67">
        <f>IF(BA106=" "," ",(BA106-2*$AI106))</f>
        <v>94</v>
      </c>
      <c r="BC106" s="67"/>
      <c r="BD106" s="67"/>
      <c r="BE106" s="71">
        <f>S106</f>
        <v>124</v>
      </c>
      <c r="BF106" s="67">
        <f>IF(BE106=" "," ",(BE106-2*$AI106))</f>
        <v>106</v>
      </c>
      <c r="BG106" s="67"/>
      <c r="BH106" s="67"/>
      <c r="BI106" s="72">
        <f>T106</f>
        <v>119</v>
      </c>
      <c r="BJ106" s="67">
        <f>IF(BI106=" "," ",(BI106-2*$AI106))</f>
        <v>101</v>
      </c>
      <c r="BK106" s="67"/>
      <c r="BL106" s="67"/>
      <c r="BM106" s="72">
        <f>U106</f>
        <v>120</v>
      </c>
      <c r="BN106" s="67">
        <f>IF(BM106=" "," ",(BM106-2*$AI106))</f>
        <v>102</v>
      </c>
      <c r="BO106" s="67"/>
      <c r="BP106" s="67"/>
      <c r="BQ106" s="67" t="b">
        <f>V106</f>
        <v>0</v>
      </c>
      <c r="BR106" s="67">
        <f>IF(BQ106=" "," ",(BQ106-2*$AI106))</f>
        <v>-18</v>
      </c>
      <c r="BS106" s="67"/>
      <c r="BT106" s="67"/>
      <c r="BU106" s="67" t="b">
        <f>W106</f>
        <v>0</v>
      </c>
      <c r="BV106" s="67">
        <f>IF(BU106=" "," ",(BU106-2*$AI106))</f>
        <v>-18</v>
      </c>
      <c r="BW106" s="67"/>
      <c r="BX106" s="67"/>
      <c r="BY106" s="67" t="b">
        <f>X106</f>
        <v>0</v>
      </c>
      <c r="BZ106" s="67">
        <f>IF(BY106=" "," ",(BY106-2*$AI106))</f>
        <v>-18</v>
      </c>
      <c r="CA106" s="67"/>
      <c r="CB106" s="67"/>
      <c r="CC106" s="209" t="str">
        <f>IF(AK106="Senior",AK106,"...")</f>
        <v>...</v>
      </c>
      <c r="CD106" s="65">
        <f>L106</f>
        <v>6</v>
      </c>
      <c r="CE106" s="66" t="str">
        <f>M106</f>
        <v>X</v>
      </c>
      <c r="CF106" s="73">
        <f>AQ106*AO$4+AU106*AS$4+AY106*AW$4+BC106*BA$4+BG106*BE$4+BK106*BI$4+BO106*BM$4+BS106*BQ$4+BW106*BU$4+CA106*BY$4</f>
        <v>0</v>
      </c>
      <c r="CG106" s="156"/>
      <c r="CH106" s="1"/>
      <c r="DA106" s="19"/>
      <c r="DB106" s="19"/>
      <c r="DC106" s="67">
        <v>746</v>
      </c>
      <c r="DD106" s="67" t="s">
        <v>337</v>
      </c>
      <c r="DE106" s="67" t="s">
        <v>430</v>
      </c>
      <c r="DF106" s="67" t="s">
        <v>83</v>
      </c>
      <c r="DG106" s="67" t="s">
        <v>317</v>
      </c>
      <c r="DH106" s="75">
        <v>19066</v>
      </c>
      <c r="DI106" s="67">
        <v>9</v>
      </c>
      <c r="DJ106" s="67" t="s">
        <v>84</v>
      </c>
      <c r="DK106" s="76" t="s">
        <v>69</v>
      </c>
      <c r="DL106" s="67">
        <v>1</v>
      </c>
      <c r="DM106" s="77" t="s">
        <v>70</v>
      </c>
      <c r="DN106" s="67" t="e">
        <v>#NUM!</v>
      </c>
      <c r="DO106" s="67" t="s">
        <v>79</v>
      </c>
      <c r="DP106" s="67" t="s">
        <v>79</v>
      </c>
      <c r="DQ106" s="68"/>
      <c r="DR106" s="67"/>
      <c r="DS106" s="72" t="s">
        <v>79</v>
      </c>
      <c r="DT106" s="67" t="s">
        <v>79</v>
      </c>
      <c r="DU106" s="68"/>
      <c r="DV106" s="67"/>
      <c r="DW106" s="72" t="s">
        <v>79</v>
      </c>
      <c r="DX106" s="67" t="s">
        <v>79</v>
      </c>
      <c r="DY106" s="67"/>
      <c r="DZ106" s="67"/>
      <c r="EA106" s="67">
        <v>125</v>
      </c>
      <c r="EB106" s="67">
        <v>107</v>
      </c>
      <c r="EC106" s="67"/>
      <c r="ED106" s="67"/>
      <c r="EE106" s="71" t="s">
        <v>79</v>
      </c>
      <c r="EF106" s="67" t="s">
        <v>79</v>
      </c>
      <c r="EG106" s="67"/>
      <c r="EH106" s="67"/>
      <c r="EI106" s="72" t="s">
        <v>79</v>
      </c>
      <c r="EJ106" s="67" t="s">
        <v>79</v>
      </c>
      <c r="EK106" s="68"/>
      <c r="EL106" s="69"/>
      <c r="EM106" s="72" t="s">
        <v>79</v>
      </c>
      <c r="EN106" s="67" t="s">
        <v>79</v>
      </c>
      <c r="EO106" s="67"/>
      <c r="EP106" s="67"/>
      <c r="EQ106" s="67" t="b">
        <v>0</v>
      </c>
      <c r="ER106" s="67">
        <v>-18</v>
      </c>
      <c r="ES106" s="67"/>
      <c r="ET106" s="67"/>
      <c r="EU106" s="67" t="b">
        <v>0</v>
      </c>
      <c r="EV106" s="67">
        <v>-18</v>
      </c>
      <c r="EW106" s="67"/>
      <c r="EX106" s="67"/>
      <c r="EY106" s="67" t="b">
        <v>0</v>
      </c>
      <c r="EZ106" s="67">
        <v>-18</v>
      </c>
      <c r="FA106" s="67"/>
      <c r="FB106" s="67"/>
      <c r="FC106" s="76" t="s">
        <v>73</v>
      </c>
      <c r="FD106" s="67">
        <v>1</v>
      </c>
      <c r="FE106" s="77" t="s">
        <v>70</v>
      </c>
      <c r="FF106" s="68">
        <v>0</v>
      </c>
      <c r="FG106" s="83"/>
      <c r="FH106" s="65" t="str">
        <f t="shared" si="32"/>
        <v>NSR</v>
      </c>
      <c r="FI106" s="65" t="str">
        <f t="shared" si="33"/>
        <v>F</v>
      </c>
      <c r="FJ106" s="65" t="str">
        <f t="shared" si="26"/>
        <v>06. KOK</v>
      </c>
      <c r="FK106" s="65">
        <f t="shared" si="31"/>
        <v>0</v>
      </c>
      <c r="FL106" s="79">
        <f t="shared" si="34"/>
        <v>37.75</v>
      </c>
      <c r="FM106" t="str">
        <f t="shared" si="30"/>
        <v>...</v>
      </c>
      <c r="FN106" t="str">
        <f t="shared" si="23"/>
        <v>...</v>
      </c>
      <c r="FO106" t="str">
        <f t="shared" si="22"/>
        <v>06. KOK</v>
      </c>
    </row>
    <row r="107" spans="1:171" ht="13.8" hidden="1" x14ac:dyDescent="0.25">
      <c r="A107" t="s">
        <v>1152</v>
      </c>
      <c r="B107" s="201" t="s">
        <v>321</v>
      </c>
      <c r="C107" s="80" t="str">
        <f>IF($B107:$B107&gt;0,VLOOKUP($B107,'[1]PorEquipeHC 20aa_ddmmaaaa'!$EC$5:'[1]PorEquipeHC 20aa_ddmmaaaa'!$GS$1003,1,FALSE))</f>
        <v>512</v>
      </c>
      <c r="D107" s="209" t="str">
        <f>IF($B107:$B107&gt;0,VLOOKUP($B107,'[1]PorEquipeHC 20aa_ddmmaaaa'!$EC$5:'[1]PorEquipeHC 20aa_ddmmaaaa'!$GS$1003,2,FALSE))</f>
        <v>MATSUMURA</v>
      </c>
      <c r="E107" s="209" t="str">
        <f>IF($B107:$B107&gt;0,VLOOKUP($B107,'[1]PorEquipeHC 20aa_ddmmaaaa'!$EC$5:'[1]PorEquipeHC 20aa_ddmmaaaa'!$GS$1003,3,FALSE))</f>
        <v>TERUAKI</v>
      </c>
      <c r="F107" s="66" t="str">
        <f>IF($B107:$B107&gt;0,VLOOKUP($B107,'[1]PorEquipeHC 20aa_ddmmaaaa'!$EC$5:'[1]PorEquipeHC 20aa_ddmmaaaa'!$GS$1003,4,FALSE))</f>
        <v>M</v>
      </c>
      <c r="G107" s="65" t="str">
        <f>IF($B107:$B107&gt;0,VLOOKUP($B107,'[1]PorEquipeHC 20aa_ddmmaaaa'!$EC$5:'[1]PorEquipeHC 20aa_ddmmaaaa'!$GS$1003,5,FALSE))</f>
        <v>06. KOK</v>
      </c>
      <c r="H107" s="210">
        <f>IF($B107:$B107&gt;0,VLOOKUP($B107,'[1]PorEquipeHC 20aa_ddmmaaaa'!$EC$5:'[1]PorEquipeHC 20aa_ddmmaaaa'!$GS$1003,6,FALSE))</f>
        <v>15766</v>
      </c>
      <c r="I107" s="80">
        <f>IF($B107:$B107&gt;0,VLOOKUP($B107,'[1]PorEquipeHC 20aa_ddmmaaaa'!$EC$5:'[1]PorEquipeHC 20aa_ddmmaaaa'!$GS$1003,7,FALSE))</f>
        <v>9</v>
      </c>
      <c r="J107" s="209" t="str">
        <f>IF($B107:$B107&gt;0,VLOOKUP($B107,'[1]PorEquipeHC 20aa_ddmmaaaa'!$EC$5:'[1]PorEquipeHC 20aa_ddmmaaaa'!$GS$1003,8,FALSE))</f>
        <v>B</v>
      </c>
      <c r="K107" s="209" t="str">
        <f>IF($B107:$B107&gt;0,VLOOKUP($B107,'[1]PorEquipeHC 20aa_ddmmaaaa'!$EC$5:'[1]PorEquipeHC 20aa_ddmmaaaa'!$GS$1003,9,FALSE))</f>
        <v>SR</v>
      </c>
      <c r="L107" s="80">
        <f>IF($B107:$B107&gt;0,VLOOKUP($B107,'[1]PorEquipeHC 20aa_ddmmaaaa'!$EC$5:'[1]PorEquipeHC 20aa_ddmmaaaa'!$GS$1003,45,FALSE))</f>
        <v>7</v>
      </c>
      <c r="M107" s="65" t="str">
        <f>IF($B107:$B107&gt;0,VLOOKUP($B107,'[1]PorEquipeHC 20aa_ddmmaaaa'!$EC$5:'[1]PorEquipeHC 20aa_ddmmaaaa'!$GS$1003,46,FALSE))</f>
        <v>X</v>
      </c>
      <c r="N107" s="80">
        <f>IF($B107:$B107&gt;0,VLOOKUP($B107,'[1]PorEquipeHC 20aa_ddmmaaaa'!$EC$5:'[1]PorEquipeHC 20aa_ddmmaaaa'!$GS$1003,64,FALSE))</f>
        <v>716</v>
      </c>
      <c r="O107" s="211">
        <f>IF($B107:$B107&gt;0,VLOOKUP($B107,'[1]PorEquipeHC 20aa_ddmmaaaa'!$EC$5:'[1]PorEquipeHC 20aa_ddmmaaaa'!$GS$1003,10,FALSE))</f>
        <v>112</v>
      </c>
      <c r="P107" s="211">
        <f>IF($B107:$B107&gt;0,VLOOKUP($B107,'[1]PorEquipeHC 20aa_ddmmaaaa'!$EC$5:'[1]PorEquipeHC 20aa_ddmmaaaa'!$GS$1003,11,FALSE))</f>
        <v>123</v>
      </c>
      <c r="Q107" s="211">
        <f>IF($B107:$B107&gt;0,VLOOKUP($B107,'[1]PorEquipeHC 20aa_ddmmaaaa'!$EC$5:'[1]PorEquipeHC 20aa_ddmmaaaa'!$GS$1003,12,FALSE))</f>
        <v>129</v>
      </c>
      <c r="R107" s="211">
        <f>IF($B107:$B107&gt;0,VLOOKUP($B107,'[1]PorEquipeHC 20aa_ddmmaaaa'!$EC$5:'[1]PorEquipeHC 20aa_ddmmaaaa'!$GS$1003,13,FALSE))</f>
        <v>117</v>
      </c>
      <c r="S107" s="211">
        <f>IF($B107:$B107&gt;0,VLOOKUP($B107,'[1]PorEquipeHC 20aa_ddmmaaaa'!$EC$5:'[1]PorEquipeHC 20aa_ddmmaaaa'!$GS$1003,14,FALSE))</f>
        <v>121</v>
      </c>
      <c r="T107" s="211">
        <f>IF($B107:$B107&gt;0,VLOOKUP($B107,'[1]PorEquipeHC 20aa_ddmmaaaa'!$EC$5:'[1]PorEquipeHC 20aa_ddmmaaaa'!$GS$1003,15,FALSE))</f>
        <v>123</v>
      </c>
      <c r="U107" s="211">
        <f>IF($B107:$B107&gt;0,VLOOKUP($B107,'[1]PorEquipeHC 20aa_ddmmaaaa'!$EC$5:'[1]PorEquipeHC 20aa_ddmmaaaa'!$GS$1003,16,FALSE))</f>
        <v>120</v>
      </c>
      <c r="V107" s="211" t="b">
        <f>IF($B107:$B107&gt;0,VLOOKUP($B107,'[1]PorEquipeHC 20aa_ddmmaaaa'!$EC$5:'[1]PorEquipeHC 20aa_ddmmaaaa'!$GS$1003,17,FALSE))</f>
        <v>0</v>
      </c>
      <c r="W107" s="211" t="b">
        <f>IF($B107:$B107&gt;0,VLOOKUP($B107,'[1]PorEquipeHC 20aa_ddmmaaaa'!$EC$5:'[1]PorEquipeHC 20aa_ddmmaaaa'!$GS$1003,18,FALSE))</f>
        <v>0</v>
      </c>
      <c r="X107" s="211" t="b">
        <f>IF($B107:$B107&gt;0,VLOOKUP($B107,'[1]PorEquipeHC 20aa_ddmmaaaa'!$EC$5:'[1]PorEquipeHC 20aa_ddmmaaaa'!$GS$1003,19,FALSE))</f>
        <v>0</v>
      </c>
      <c r="Y107" s="207"/>
      <c r="Z107" s="207"/>
      <c r="AA107" s="154"/>
      <c r="AB107" s="154"/>
      <c r="AC107" s="65" t="str">
        <f>C107</f>
        <v>512</v>
      </c>
      <c r="AD107" s="65" t="str">
        <f>D107</f>
        <v>MATSUMURA</v>
      </c>
      <c r="AE107" s="65" t="str">
        <f>E107</f>
        <v>TERUAKI</v>
      </c>
      <c r="AF107" s="65" t="str">
        <f>F107</f>
        <v>M</v>
      </c>
      <c r="AG107" s="65" t="str">
        <f>G107</f>
        <v>06. KOK</v>
      </c>
      <c r="AH107" s="208">
        <f>H107</f>
        <v>15766</v>
      </c>
      <c r="AI107">
        <f>I107</f>
        <v>9</v>
      </c>
      <c r="AJ107" t="str">
        <f>J107</f>
        <v>B</v>
      </c>
      <c r="AK107" s="209" t="str">
        <f>K107</f>
        <v>SR</v>
      </c>
      <c r="AL107" s="65">
        <f>L107</f>
        <v>7</v>
      </c>
      <c r="AM107" s="66" t="str">
        <f>M107</f>
        <v>X</v>
      </c>
      <c r="AN107" s="65">
        <f>N107</f>
        <v>716</v>
      </c>
      <c r="AO107" s="65">
        <f>O107</f>
        <v>112</v>
      </c>
      <c r="AP107" s="67">
        <f>IF(AO107=" "," ",(AO107-2*$AI107))</f>
        <v>94</v>
      </c>
      <c r="AQ107" s="68"/>
      <c r="AR107" s="69"/>
      <c r="AS107" s="72">
        <f>P107</f>
        <v>123</v>
      </c>
      <c r="AT107" s="67">
        <f>IF(AS107=" "," ",(AS107-2*$AI107))</f>
        <v>105</v>
      </c>
      <c r="AU107" s="65"/>
      <c r="AV107" s="67"/>
      <c r="AW107" s="72">
        <f>Q107</f>
        <v>129</v>
      </c>
      <c r="AX107" s="67">
        <f>IF(AW107=" "," ",(AW107-2*$AI107))</f>
        <v>111</v>
      </c>
      <c r="AY107" s="67"/>
      <c r="AZ107" s="65"/>
      <c r="BA107" s="67">
        <f>R107</f>
        <v>117</v>
      </c>
      <c r="BB107" s="67">
        <f>IF(BA107=" "," ",(BA107-2*$AI107))</f>
        <v>99</v>
      </c>
      <c r="BC107" s="67"/>
      <c r="BD107" s="67"/>
      <c r="BE107" s="71">
        <f>S107</f>
        <v>121</v>
      </c>
      <c r="BF107" s="67">
        <f>IF(BE107=" "," ",(BE107-2*$AI107))</f>
        <v>103</v>
      </c>
      <c r="BG107" s="67"/>
      <c r="BH107" s="67"/>
      <c r="BI107" s="72">
        <f>T107</f>
        <v>123</v>
      </c>
      <c r="BJ107" s="67">
        <f>IF(BI107=" "," ",(BI107-2*$AI107))</f>
        <v>105</v>
      </c>
      <c r="BK107" s="67"/>
      <c r="BL107" s="67"/>
      <c r="BM107" s="72">
        <f>U107</f>
        <v>120</v>
      </c>
      <c r="BN107" s="67">
        <f>IF(BM107=" "," ",(BM107-2*$AI107))</f>
        <v>102</v>
      </c>
      <c r="BO107" s="67"/>
      <c r="BP107" s="67"/>
      <c r="BQ107" s="67" t="b">
        <f>V107</f>
        <v>0</v>
      </c>
      <c r="BR107" s="67">
        <f>IF(BQ107=" "," ",(BQ107-2*$AI107))</f>
        <v>-18</v>
      </c>
      <c r="BS107" s="67"/>
      <c r="BT107" s="67"/>
      <c r="BU107" s="67" t="b">
        <f>W107</f>
        <v>0</v>
      </c>
      <c r="BV107" s="67">
        <f>IF(BU107=" "," ",(BU107-2*$AI107))</f>
        <v>-18</v>
      </c>
      <c r="BW107" s="67"/>
      <c r="BX107" s="67"/>
      <c r="BY107" s="67" t="b">
        <f>X107</f>
        <v>0</v>
      </c>
      <c r="BZ107" s="67">
        <f>IF(BY107=" "," ",(BY107-2*$AI107))</f>
        <v>-18</v>
      </c>
      <c r="CA107" s="67"/>
      <c r="CB107" s="67"/>
      <c r="CC107" s="209" t="str">
        <f>IF(AK107="Senior",AK107,"...")</f>
        <v>...</v>
      </c>
      <c r="CD107" s="65">
        <f>L107</f>
        <v>7</v>
      </c>
      <c r="CE107" s="66" t="str">
        <f>M107</f>
        <v>X</v>
      </c>
      <c r="CF107" s="73">
        <f>AQ107*AO$4+AU107*AS$4+AY107*AW$4+BC107*BA$4+BG107*BE$4+BK107*BI$4+BO107*BM$4+BS107*BQ$4+BW107*BU$4+CA107*BY$4</f>
        <v>0</v>
      </c>
      <c r="CG107" s="156"/>
      <c r="CH107" s="1"/>
      <c r="DA107" s="19"/>
      <c r="DB107" s="19"/>
      <c r="DC107" s="67" t="s">
        <v>432</v>
      </c>
      <c r="DD107" s="67" t="s">
        <v>433</v>
      </c>
      <c r="DE107" s="67" t="s">
        <v>434</v>
      </c>
      <c r="DF107" s="67" t="s">
        <v>83</v>
      </c>
      <c r="DG107" s="67" t="s">
        <v>317</v>
      </c>
      <c r="DH107" s="75">
        <v>19177</v>
      </c>
      <c r="DI107" s="67">
        <v>9</v>
      </c>
      <c r="DJ107" s="67" t="s">
        <v>84</v>
      </c>
      <c r="DK107" s="76" t="s">
        <v>69</v>
      </c>
      <c r="DL107" s="67">
        <v>6</v>
      </c>
      <c r="DM107" s="77" t="s">
        <v>70</v>
      </c>
      <c r="DN107" s="67">
        <v>731</v>
      </c>
      <c r="DO107" s="67">
        <v>121</v>
      </c>
      <c r="DP107" s="67">
        <v>103</v>
      </c>
      <c r="DQ107" s="68"/>
      <c r="DR107" s="67"/>
      <c r="DS107" s="72">
        <v>125</v>
      </c>
      <c r="DT107" s="67">
        <v>107</v>
      </c>
      <c r="DU107" s="68"/>
      <c r="DV107" s="67"/>
      <c r="DW107" s="72">
        <v>119</v>
      </c>
      <c r="DX107" s="67">
        <v>101</v>
      </c>
      <c r="DY107" s="67"/>
      <c r="DZ107" s="67"/>
      <c r="EA107" s="67">
        <v>120</v>
      </c>
      <c r="EB107" s="67">
        <v>102</v>
      </c>
      <c r="EC107" s="67"/>
      <c r="ED107" s="67"/>
      <c r="EE107" s="71" t="s">
        <v>79</v>
      </c>
      <c r="EF107" s="67" t="s">
        <v>79</v>
      </c>
      <c r="EG107" s="67"/>
      <c r="EH107" s="67"/>
      <c r="EI107" s="72">
        <v>117</v>
      </c>
      <c r="EJ107" s="67">
        <v>99</v>
      </c>
      <c r="EK107" s="67"/>
      <c r="EL107" s="67"/>
      <c r="EM107" s="72">
        <v>129</v>
      </c>
      <c r="EN107" s="67">
        <v>111</v>
      </c>
      <c r="EO107" s="67"/>
      <c r="EP107" s="67"/>
      <c r="EQ107" s="67" t="b">
        <v>0</v>
      </c>
      <c r="ER107" s="67">
        <v>-18</v>
      </c>
      <c r="ES107" s="67"/>
      <c r="ET107" s="67"/>
      <c r="EU107" s="67" t="b">
        <v>0</v>
      </c>
      <c r="EV107" s="67">
        <v>-18</v>
      </c>
      <c r="EW107" s="68"/>
      <c r="EX107" s="69"/>
      <c r="EY107" s="67" t="b">
        <v>0</v>
      </c>
      <c r="EZ107" s="67">
        <v>-18</v>
      </c>
      <c r="FA107" s="68"/>
      <c r="FB107" s="69"/>
      <c r="FC107" s="76" t="s">
        <v>73</v>
      </c>
      <c r="FD107" s="67">
        <v>6</v>
      </c>
      <c r="FE107" s="77" t="s">
        <v>70</v>
      </c>
      <c r="FF107" s="68">
        <v>0</v>
      </c>
      <c r="FG107" s="83"/>
      <c r="FH107" s="65" t="str">
        <f t="shared" si="32"/>
        <v>NSR</v>
      </c>
      <c r="FI107" s="65" t="str">
        <f t="shared" si="33"/>
        <v>F</v>
      </c>
      <c r="FJ107" s="65" t="str">
        <f t="shared" si="26"/>
        <v>06. KOK</v>
      </c>
      <c r="FK107" s="65">
        <f t="shared" si="31"/>
        <v>0</v>
      </c>
      <c r="FL107" s="79">
        <f t="shared" si="34"/>
        <v>37.75</v>
      </c>
      <c r="FM107" t="str">
        <f t="shared" si="30"/>
        <v>...</v>
      </c>
      <c r="FN107" t="str">
        <f t="shared" si="23"/>
        <v>...</v>
      </c>
      <c r="FO107" t="str">
        <f t="shared" si="22"/>
        <v>06. KOK</v>
      </c>
    </row>
    <row r="108" spans="1:171" ht="13.8" hidden="1" x14ac:dyDescent="0.25">
      <c r="A108" t="s">
        <v>1152</v>
      </c>
      <c r="B108" s="201" t="s">
        <v>341</v>
      </c>
      <c r="C108" s="80" t="str">
        <f>IF($B108:$B108&gt;0,VLOOKUP($B108,'[1]PorEquipeHC 20aa_ddmmaaaa'!$EC$5:'[1]PorEquipeHC 20aa_ddmmaaaa'!$GS$1003,1,FALSE))</f>
        <v>733</v>
      </c>
      <c r="D108" s="209" t="str">
        <f>IF($B108:$B108&gt;0,VLOOKUP($B108,'[1]PorEquipeHC 20aa_ddmmaaaa'!$EC$5:'[1]PorEquipeHC 20aa_ddmmaaaa'!$GS$1003,2,FALSE))</f>
        <v>WATANABE</v>
      </c>
      <c r="E108" s="209" t="str">
        <f>IF($B108:$B108&gt;0,VLOOKUP($B108,'[1]PorEquipeHC 20aa_ddmmaaaa'!$EC$5:'[1]PorEquipeHC 20aa_ddmmaaaa'!$GS$1003,3,FALSE))</f>
        <v>EMILIA</v>
      </c>
      <c r="F108" s="66" t="str">
        <f>IF($B108:$B108&gt;0,VLOOKUP($B108,'[1]PorEquipeHC 20aa_ddmmaaaa'!$EC$5:'[1]PorEquipeHC 20aa_ddmmaaaa'!$GS$1003,4,FALSE))</f>
        <v>F</v>
      </c>
      <c r="G108" s="65" t="str">
        <f>IF($B108:$B108&gt;0,VLOOKUP($B108,'[1]PorEquipeHC 20aa_ddmmaaaa'!$EC$5:'[1]PorEquipeHC 20aa_ddmmaaaa'!$GS$1003,5,FALSE))</f>
        <v>11. NCC</v>
      </c>
      <c r="H108" s="210">
        <f>IF($B108:$B108&gt;0,VLOOKUP($B108,'[1]PorEquipeHC 20aa_ddmmaaaa'!$EC$5:'[1]PorEquipeHC 20aa_ddmmaaaa'!$GS$1003,6,FALSE))</f>
        <v>20589</v>
      </c>
      <c r="I108" s="80">
        <f>IF($B108:$B108&gt;0,VLOOKUP($B108,'[1]PorEquipeHC 20aa_ddmmaaaa'!$EC$5:'[1]PorEquipeHC 20aa_ddmmaaaa'!$GS$1003,7,FALSE))</f>
        <v>3</v>
      </c>
      <c r="J108" s="209" t="str">
        <f>IF($B108:$B108&gt;0,VLOOKUP($B108,'[1]PorEquipeHC 20aa_ddmmaaaa'!$EC$5:'[1]PorEquipeHC 20aa_ddmmaaaa'!$GS$1003,8,FALSE))</f>
        <v>EX</v>
      </c>
      <c r="K108" s="209" t="str">
        <f>IF($B108:$B108&gt;0,VLOOKUP($B108,'[1]PorEquipeHC 20aa_ddmmaaaa'!$EC$5:'[1]PorEquipeHC 20aa_ddmmaaaa'!$GS$1003,9,FALSE))</f>
        <v>NSR</v>
      </c>
      <c r="L108" s="80">
        <f>IF($B108:$B108&gt;0,VLOOKUP($B108,'[1]PorEquipeHC 20aa_ddmmaaaa'!$EC$5:'[1]PorEquipeHC 20aa_ddmmaaaa'!$GS$1003,45,FALSE))</f>
        <v>7</v>
      </c>
      <c r="M108" s="65" t="str">
        <f>IF($B108:$B108&gt;0,VLOOKUP($B108,'[1]PorEquipeHC 20aa_ddmmaaaa'!$EC$5:'[1]PorEquipeHC 20aa_ddmmaaaa'!$GS$1003,46,FALSE))</f>
        <v>X</v>
      </c>
      <c r="N108" s="80">
        <f>IF($B108:$B108&gt;0,VLOOKUP($B108,'[1]PorEquipeHC 20aa_ddmmaaaa'!$EC$5:'[1]PorEquipeHC 20aa_ddmmaaaa'!$GS$1003,64,FALSE))</f>
        <v>655</v>
      </c>
      <c r="O108" s="211">
        <f>IF($B108:$B108&gt;0,VLOOKUP($B108,'[1]PorEquipeHC 20aa_ddmmaaaa'!$EC$5:'[1]PorEquipeHC 20aa_ddmmaaaa'!$GS$1003,10,FALSE))</f>
        <v>105</v>
      </c>
      <c r="P108" s="211">
        <f>IF($B108:$B108&gt;0,VLOOKUP($B108,'[1]PorEquipeHC 20aa_ddmmaaaa'!$EC$5:'[1]PorEquipeHC 20aa_ddmmaaaa'!$GS$1003,11,FALSE))</f>
        <v>110</v>
      </c>
      <c r="Q108" s="211">
        <f>IF($B108:$B108&gt;0,VLOOKUP($B108,'[1]PorEquipeHC 20aa_ddmmaaaa'!$EC$5:'[1]PorEquipeHC 20aa_ddmmaaaa'!$GS$1003,12,FALSE))</f>
        <v>113</v>
      </c>
      <c r="R108" s="211">
        <f>IF($B108:$B108&gt;0,VLOOKUP($B108,'[1]PorEquipeHC 20aa_ddmmaaaa'!$EC$5:'[1]PorEquipeHC 20aa_ddmmaaaa'!$GS$1003,13,FALSE))</f>
        <v>106</v>
      </c>
      <c r="S108" s="211">
        <f>IF($B108:$B108&gt;0,VLOOKUP($B108,'[1]PorEquipeHC 20aa_ddmmaaaa'!$EC$5:'[1]PorEquipeHC 20aa_ddmmaaaa'!$GS$1003,14,FALSE))</f>
        <v>112</v>
      </c>
      <c r="T108" s="211">
        <f>IF($B108:$B108&gt;0,VLOOKUP($B108,'[1]PorEquipeHC 20aa_ddmmaaaa'!$EC$5:'[1]PorEquipeHC 20aa_ddmmaaaa'!$GS$1003,15,FALSE))</f>
        <v>113</v>
      </c>
      <c r="U108" s="211">
        <f>IF($B108:$B108&gt;0,VLOOKUP($B108,'[1]PorEquipeHC 20aa_ddmmaaaa'!$EC$5:'[1]PorEquipeHC 20aa_ddmmaaaa'!$GS$1003,16,FALSE))</f>
        <v>109</v>
      </c>
      <c r="V108" s="211" t="b">
        <f>IF($B108:$B108&gt;0,VLOOKUP($B108,'[1]PorEquipeHC 20aa_ddmmaaaa'!$EC$5:'[1]PorEquipeHC 20aa_ddmmaaaa'!$GS$1003,17,FALSE))</f>
        <v>0</v>
      </c>
      <c r="W108" s="211" t="b">
        <f>IF($B108:$B108&gt;0,VLOOKUP($B108,'[1]PorEquipeHC 20aa_ddmmaaaa'!$EC$5:'[1]PorEquipeHC 20aa_ddmmaaaa'!$GS$1003,18,FALSE))</f>
        <v>0</v>
      </c>
      <c r="X108" s="211" t="b">
        <f>IF($B108:$B108&gt;0,VLOOKUP($B108,'[1]PorEquipeHC 20aa_ddmmaaaa'!$EC$5:'[1]PorEquipeHC 20aa_ddmmaaaa'!$GS$1003,19,FALSE))</f>
        <v>0</v>
      </c>
      <c r="Y108" s="207"/>
      <c r="Z108" s="207"/>
      <c r="AA108" s="154"/>
      <c r="AB108" s="154"/>
      <c r="AC108" s="65" t="str">
        <f>C108</f>
        <v>733</v>
      </c>
      <c r="AD108" s="65" t="str">
        <f>D108</f>
        <v>WATANABE</v>
      </c>
      <c r="AE108" s="65" t="str">
        <f>E108</f>
        <v>EMILIA</v>
      </c>
      <c r="AF108" s="65" t="str">
        <f>F108</f>
        <v>F</v>
      </c>
      <c r="AG108" s="65" t="str">
        <f>G108</f>
        <v>11. NCC</v>
      </c>
      <c r="AH108" s="208">
        <f>H108</f>
        <v>20589</v>
      </c>
      <c r="AI108">
        <f>I108</f>
        <v>3</v>
      </c>
      <c r="AJ108" t="str">
        <f>J108</f>
        <v>EX</v>
      </c>
      <c r="AK108" s="209" t="str">
        <f>K108</f>
        <v>NSR</v>
      </c>
      <c r="AL108" s="65">
        <f>L108</f>
        <v>7</v>
      </c>
      <c r="AM108" s="66" t="str">
        <f>M108</f>
        <v>X</v>
      </c>
      <c r="AN108" s="65">
        <f>N108</f>
        <v>655</v>
      </c>
      <c r="AO108" s="65">
        <f>O108</f>
        <v>105</v>
      </c>
      <c r="AP108" s="67">
        <f>IF(AO108=" "," ",(AO108-2*$AI108))</f>
        <v>99</v>
      </c>
      <c r="AQ108" s="68"/>
      <c r="AR108" s="69"/>
      <c r="AS108" s="72">
        <f>P108</f>
        <v>110</v>
      </c>
      <c r="AT108" s="67">
        <f>IF(AS108=" "," ",(AS108-2*$AI108))</f>
        <v>104</v>
      </c>
      <c r="AU108" s="65"/>
      <c r="AV108" s="67"/>
      <c r="AW108" s="72">
        <f>Q108</f>
        <v>113</v>
      </c>
      <c r="AX108" s="67">
        <f>IF(AW108=" "," ",(AW108-2*$AI108))</f>
        <v>107</v>
      </c>
      <c r="AY108" s="67"/>
      <c r="AZ108" s="65"/>
      <c r="BA108" s="67">
        <f>R108</f>
        <v>106</v>
      </c>
      <c r="BB108" s="67">
        <f>IF(BA108=" "," ",(BA108-2*$AI108))</f>
        <v>100</v>
      </c>
      <c r="BC108" s="67"/>
      <c r="BD108" s="67"/>
      <c r="BE108" s="71">
        <f>S108</f>
        <v>112</v>
      </c>
      <c r="BF108" s="67">
        <f>IF(BE108=" "," ",(BE108-2*$AI108))</f>
        <v>106</v>
      </c>
      <c r="BG108" s="67"/>
      <c r="BH108" s="67"/>
      <c r="BI108" s="72">
        <f>T108</f>
        <v>113</v>
      </c>
      <c r="BJ108" s="67">
        <f>IF(BI108=" "," ",(BI108-2*$AI108))</f>
        <v>107</v>
      </c>
      <c r="BK108" s="67"/>
      <c r="BL108" s="67"/>
      <c r="BM108" s="72">
        <f>U108</f>
        <v>109</v>
      </c>
      <c r="BN108" s="67">
        <f>IF(BM108=" "," ",(BM108-2*$AI108))</f>
        <v>103</v>
      </c>
      <c r="BO108" s="67"/>
      <c r="BP108" s="67"/>
      <c r="BQ108" s="67" t="b">
        <f>V108</f>
        <v>0</v>
      </c>
      <c r="BR108" s="67">
        <f>IF(BQ108=" "," ",(BQ108-2*$AI108))</f>
        <v>-6</v>
      </c>
      <c r="BS108" s="67"/>
      <c r="BT108" s="67"/>
      <c r="BU108" s="67" t="b">
        <f>W108</f>
        <v>0</v>
      </c>
      <c r="BV108" s="67">
        <f>IF(BU108=" "," ",(BU108-2*$AI108))</f>
        <v>-6</v>
      </c>
      <c r="BW108" s="67"/>
      <c r="BX108" s="67"/>
      <c r="BY108" s="67" t="b">
        <f>X108</f>
        <v>0</v>
      </c>
      <c r="BZ108" s="67">
        <f>IF(BY108=" "," ",(BY108-2*$AI108))</f>
        <v>-6</v>
      </c>
      <c r="CA108" s="67"/>
      <c r="CB108" s="67"/>
      <c r="CC108" s="209" t="str">
        <f>IF(AK108="Senior",AK108,"...")</f>
        <v>...</v>
      </c>
      <c r="CD108" s="65">
        <f>L108</f>
        <v>7</v>
      </c>
      <c r="CE108" s="66" t="str">
        <f>M108</f>
        <v>X</v>
      </c>
      <c r="CF108" s="73">
        <f>AQ108*AO$4+AU108*AS$4+AY108*AW$4+BC108*BA$4+BG108*BE$4+BK108*BI$4+BO108*BM$4+BS108*BQ$4+BW108*BU$4+CA108*BY$4</f>
        <v>0</v>
      </c>
      <c r="CG108" s="156"/>
      <c r="CH108" s="1"/>
      <c r="DA108" s="19"/>
      <c r="DB108" s="19"/>
      <c r="DC108" s="67" t="s">
        <v>436</v>
      </c>
      <c r="DD108" s="67" t="s">
        <v>437</v>
      </c>
      <c r="DE108" s="67" t="s">
        <v>438</v>
      </c>
      <c r="DF108" s="67" t="s">
        <v>65</v>
      </c>
      <c r="DG108" s="67" t="s">
        <v>317</v>
      </c>
      <c r="DH108" s="75">
        <v>20205</v>
      </c>
      <c r="DI108" s="67">
        <v>9</v>
      </c>
      <c r="DJ108" s="67" t="s">
        <v>84</v>
      </c>
      <c r="DK108" s="76" t="s">
        <v>69</v>
      </c>
      <c r="DL108" s="67">
        <v>7</v>
      </c>
      <c r="DM108" s="77" t="s">
        <v>70</v>
      </c>
      <c r="DN108" s="67">
        <v>772</v>
      </c>
      <c r="DO108" s="67">
        <v>130</v>
      </c>
      <c r="DP108" s="67">
        <v>112</v>
      </c>
      <c r="DQ108" s="68"/>
      <c r="DR108" s="67"/>
      <c r="DS108" s="72">
        <v>128</v>
      </c>
      <c r="DT108" s="67">
        <v>110</v>
      </c>
      <c r="DU108" s="68"/>
      <c r="DV108" s="67"/>
      <c r="DW108" s="72">
        <v>123</v>
      </c>
      <c r="DX108" s="67">
        <v>105</v>
      </c>
      <c r="DY108" s="67"/>
      <c r="DZ108" s="67"/>
      <c r="EA108" s="67">
        <v>130</v>
      </c>
      <c r="EB108" s="67">
        <v>112</v>
      </c>
      <c r="EC108" s="67"/>
      <c r="ED108" s="67"/>
      <c r="EE108" s="71">
        <v>133</v>
      </c>
      <c r="EF108" s="67">
        <v>115</v>
      </c>
      <c r="EG108" s="67"/>
      <c r="EH108" s="67"/>
      <c r="EI108" s="72">
        <v>135</v>
      </c>
      <c r="EJ108" s="67">
        <v>117</v>
      </c>
      <c r="EK108" s="67"/>
      <c r="EL108" s="67"/>
      <c r="EM108" s="72">
        <v>128</v>
      </c>
      <c r="EN108" s="67">
        <v>110</v>
      </c>
      <c r="EO108" s="67"/>
      <c r="EP108" s="67"/>
      <c r="EQ108" s="67" t="b">
        <v>0</v>
      </c>
      <c r="ER108" s="67">
        <v>-18</v>
      </c>
      <c r="ES108" s="67"/>
      <c r="ET108" s="67"/>
      <c r="EU108" s="67" t="b">
        <v>0</v>
      </c>
      <c r="EV108" s="67">
        <v>-18</v>
      </c>
      <c r="EW108" s="67"/>
      <c r="EX108" s="67"/>
      <c r="EY108" s="67" t="b">
        <v>0</v>
      </c>
      <c r="EZ108" s="67">
        <v>-18</v>
      </c>
      <c r="FA108" s="67"/>
      <c r="FB108" s="67"/>
      <c r="FC108" s="76" t="s">
        <v>73</v>
      </c>
      <c r="FD108" s="67">
        <v>7</v>
      </c>
      <c r="FE108" s="77" t="s">
        <v>70</v>
      </c>
      <c r="FF108" s="68">
        <v>0</v>
      </c>
      <c r="FG108" s="83"/>
      <c r="FH108" s="65" t="str">
        <f t="shared" si="32"/>
        <v>NSR</v>
      </c>
      <c r="FI108" s="65" t="str">
        <f t="shared" si="33"/>
        <v>M</v>
      </c>
      <c r="FJ108" s="65" t="str">
        <f t="shared" si="26"/>
        <v>06. KOK</v>
      </c>
      <c r="FK108" s="65">
        <f t="shared" si="31"/>
        <v>0</v>
      </c>
      <c r="FL108" s="79">
        <f t="shared" si="34"/>
        <v>37.75</v>
      </c>
      <c r="FM108" t="str">
        <f t="shared" si="30"/>
        <v>...</v>
      </c>
      <c r="FN108" t="str">
        <f t="shared" si="23"/>
        <v>...</v>
      </c>
      <c r="FO108" t="str">
        <f t="shared" si="22"/>
        <v>06. KOK</v>
      </c>
    </row>
    <row r="109" spans="1:171" ht="13.8" hidden="1" x14ac:dyDescent="0.25">
      <c r="A109" t="s">
        <v>1152</v>
      </c>
      <c r="B109" s="201" t="s">
        <v>393</v>
      </c>
      <c r="C109" s="80" t="str">
        <f>IF($B109:$B109&gt;0,VLOOKUP($B109,'[1]PorEquipeHC 20aa_ddmmaaaa'!$EC$5:'[1]PorEquipeHC 20aa_ddmmaaaa'!$GS$1003,1,FALSE))</f>
        <v>129</v>
      </c>
      <c r="D109" s="209" t="str">
        <f>IF($B109:$B109&gt;0,VLOOKUP($B109,'[1]PorEquipeHC 20aa_ddmmaaaa'!$EC$5:'[1]PorEquipeHC 20aa_ddmmaaaa'!$GS$1003,2,FALSE))</f>
        <v>YAMAKAWA</v>
      </c>
      <c r="E109" s="209" t="str">
        <f>IF($B109:$B109&gt;0,VLOOKUP($B109,'[1]PorEquipeHC 20aa_ddmmaaaa'!$EC$5:'[1]PorEquipeHC 20aa_ddmmaaaa'!$GS$1003,3,FALSE))</f>
        <v>TAKAO</v>
      </c>
      <c r="F109" s="66" t="str">
        <f>IF($B109:$B109&gt;0,VLOOKUP($B109,'[1]PorEquipeHC 20aa_ddmmaaaa'!$EC$5:'[1]PorEquipeHC 20aa_ddmmaaaa'!$GS$1003,4,FALSE))</f>
        <v>M</v>
      </c>
      <c r="G109" s="65" t="str">
        <f>IF($B109:$B109&gt;0,VLOOKUP($B109,'[1]PorEquipeHC 20aa_ddmmaaaa'!$EC$5:'[1]PorEquipeHC 20aa_ddmmaaaa'!$GS$1003,5,FALSE))</f>
        <v>11. NCC</v>
      </c>
      <c r="H109" s="210">
        <f>IF($B109:$B109&gt;0,VLOOKUP($B109,'[1]PorEquipeHC 20aa_ddmmaaaa'!$EC$5:'[1]PorEquipeHC 20aa_ddmmaaaa'!$GS$1003,6,FALSE))</f>
        <v>16818</v>
      </c>
      <c r="I109" s="80">
        <f>IF($B109:$B109&gt;0,VLOOKUP($B109,'[1]PorEquipeHC 20aa_ddmmaaaa'!$EC$5:'[1]PorEquipeHC 20aa_ddmmaaaa'!$GS$1003,7,FALSE))</f>
        <v>6</v>
      </c>
      <c r="J109" s="209" t="str">
        <f>IF($B109:$B109&gt;0,VLOOKUP($B109,'[1]PorEquipeHC 20aa_ddmmaaaa'!$EC$5:'[1]PorEquipeHC 20aa_ddmmaaaa'!$GS$1003,8,FALSE))</f>
        <v>A</v>
      </c>
      <c r="K109" s="209" t="str">
        <f>IF($B109:$B109&gt;0,VLOOKUP($B109,'[1]PorEquipeHC 20aa_ddmmaaaa'!$EC$5:'[1]PorEquipeHC 20aa_ddmmaaaa'!$GS$1003,9,FALSE))</f>
        <v>SR</v>
      </c>
      <c r="L109" s="80">
        <f>IF($B109:$B109&gt;0,VLOOKUP($B109,'[1]PorEquipeHC 20aa_ddmmaaaa'!$EC$5:'[1]PorEquipeHC 20aa_ddmmaaaa'!$GS$1003,45,FALSE))</f>
        <v>7</v>
      </c>
      <c r="M109" s="65" t="str">
        <f>IF($B109:$B109&gt;0,VLOOKUP($B109,'[1]PorEquipeHC 20aa_ddmmaaaa'!$EC$5:'[1]PorEquipeHC 20aa_ddmmaaaa'!$GS$1003,46,FALSE))</f>
        <v>X</v>
      </c>
      <c r="N109" s="80">
        <f>IF($B109:$B109&gt;0,VLOOKUP($B109,'[1]PorEquipeHC 20aa_ddmmaaaa'!$EC$5:'[1]PorEquipeHC 20aa_ddmmaaaa'!$GS$1003,64,FALSE))</f>
        <v>698</v>
      </c>
      <c r="O109" s="211">
        <f>IF($B109:$B109&gt;0,VLOOKUP($B109,'[1]PorEquipeHC 20aa_ddmmaaaa'!$EC$5:'[1]PorEquipeHC 20aa_ddmmaaaa'!$GS$1003,10,FALSE))</f>
        <v>126</v>
      </c>
      <c r="P109" s="211">
        <f>IF($B109:$B109&gt;0,VLOOKUP($B109,'[1]PorEquipeHC 20aa_ddmmaaaa'!$EC$5:'[1]PorEquipeHC 20aa_ddmmaaaa'!$GS$1003,11,FALSE))</f>
        <v>124</v>
      </c>
      <c r="Q109" s="211">
        <f>IF($B109:$B109&gt;0,VLOOKUP($B109,'[1]PorEquipeHC 20aa_ddmmaaaa'!$EC$5:'[1]PorEquipeHC 20aa_ddmmaaaa'!$GS$1003,12,FALSE))</f>
        <v>114</v>
      </c>
      <c r="R109" s="211">
        <f>IF($B109:$B109&gt;0,VLOOKUP($B109,'[1]PorEquipeHC 20aa_ddmmaaaa'!$EC$5:'[1]PorEquipeHC 20aa_ddmmaaaa'!$GS$1003,13,FALSE))</f>
        <v>113</v>
      </c>
      <c r="S109" s="211">
        <f>IF($B109:$B109&gt;0,VLOOKUP($B109,'[1]PorEquipeHC 20aa_ddmmaaaa'!$EC$5:'[1]PorEquipeHC 20aa_ddmmaaaa'!$GS$1003,14,FALSE))</f>
        <v>114</v>
      </c>
      <c r="T109" s="211">
        <f>IF($B109:$B109&gt;0,VLOOKUP($B109,'[1]PorEquipeHC 20aa_ddmmaaaa'!$EC$5:'[1]PorEquipeHC 20aa_ddmmaaaa'!$GS$1003,15,FALSE))</f>
        <v>118</v>
      </c>
      <c r="U109" s="211">
        <f>IF($B109:$B109&gt;0,VLOOKUP($B109,'[1]PorEquipeHC 20aa_ddmmaaaa'!$EC$5:'[1]PorEquipeHC 20aa_ddmmaaaa'!$GS$1003,16,FALSE))</f>
        <v>115</v>
      </c>
      <c r="V109" s="211" t="b">
        <f>IF($B109:$B109&gt;0,VLOOKUP($B109,'[1]PorEquipeHC 20aa_ddmmaaaa'!$EC$5:'[1]PorEquipeHC 20aa_ddmmaaaa'!$GS$1003,17,FALSE))</f>
        <v>0</v>
      </c>
      <c r="W109" s="211" t="b">
        <f>IF($B109:$B109&gt;0,VLOOKUP($B109,'[1]PorEquipeHC 20aa_ddmmaaaa'!$EC$5:'[1]PorEquipeHC 20aa_ddmmaaaa'!$GS$1003,18,FALSE))</f>
        <v>0</v>
      </c>
      <c r="X109" s="211" t="b">
        <f>IF($B109:$B109&gt;0,VLOOKUP($B109,'[1]PorEquipeHC 20aa_ddmmaaaa'!$EC$5:'[1]PorEquipeHC 20aa_ddmmaaaa'!$GS$1003,19,FALSE))</f>
        <v>0</v>
      </c>
      <c r="Y109" s="207"/>
      <c r="Z109" s="207"/>
      <c r="AA109" s="154"/>
      <c r="AB109" s="154"/>
      <c r="AC109" s="65" t="str">
        <f>C109</f>
        <v>129</v>
      </c>
      <c r="AD109" s="65" t="str">
        <f>D109</f>
        <v>YAMAKAWA</v>
      </c>
      <c r="AE109" s="65" t="str">
        <f>E109</f>
        <v>TAKAO</v>
      </c>
      <c r="AF109" s="65" t="str">
        <f>F109</f>
        <v>M</v>
      </c>
      <c r="AG109" s="65" t="str">
        <f>G109</f>
        <v>11. NCC</v>
      </c>
      <c r="AH109" s="208">
        <f>H109</f>
        <v>16818</v>
      </c>
      <c r="AI109">
        <f>I109</f>
        <v>6</v>
      </c>
      <c r="AJ109" t="str">
        <f>J109</f>
        <v>A</v>
      </c>
      <c r="AK109" s="209" t="str">
        <f>K109</f>
        <v>SR</v>
      </c>
      <c r="AL109" s="65">
        <f>L109</f>
        <v>7</v>
      </c>
      <c r="AM109" s="66" t="str">
        <f>M109</f>
        <v>X</v>
      </c>
      <c r="AN109" s="65">
        <f>N109</f>
        <v>698</v>
      </c>
      <c r="AO109" s="65">
        <f>O109</f>
        <v>126</v>
      </c>
      <c r="AP109" s="67">
        <f>IF(AO109=" "," ",(AO109-2*$AI109))</f>
        <v>114</v>
      </c>
      <c r="AQ109" s="68"/>
      <c r="AR109" s="69"/>
      <c r="AS109" s="72">
        <f>P109</f>
        <v>124</v>
      </c>
      <c r="AT109" s="67">
        <f>IF(AS109=" "," ",(AS109-2*$AI109))</f>
        <v>112</v>
      </c>
      <c r="AU109" s="65"/>
      <c r="AV109" s="67"/>
      <c r="AW109" s="72">
        <f>Q109</f>
        <v>114</v>
      </c>
      <c r="AX109" s="67">
        <f>IF(AW109=" "," ",(AW109-2*$AI109))</f>
        <v>102</v>
      </c>
      <c r="AY109" s="67"/>
      <c r="AZ109" s="65"/>
      <c r="BA109" s="67">
        <f>R109</f>
        <v>113</v>
      </c>
      <c r="BB109" s="67">
        <f>IF(BA109=" "," ",(BA109-2*$AI109))</f>
        <v>101</v>
      </c>
      <c r="BC109" s="67"/>
      <c r="BD109" s="67"/>
      <c r="BE109" s="71">
        <f>S109</f>
        <v>114</v>
      </c>
      <c r="BF109" s="67">
        <f>IF(BE109=" "," ",(BE109-2*$AI109))</f>
        <v>102</v>
      </c>
      <c r="BG109" s="67"/>
      <c r="BH109" s="67"/>
      <c r="BI109" s="72">
        <f>T109</f>
        <v>118</v>
      </c>
      <c r="BJ109" s="67">
        <f>IF(BI109=" "," ",(BI109-2*$AI109))</f>
        <v>106</v>
      </c>
      <c r="BK109" s="67"/>
      <c r="BL109" s="67"/>
      <c r="BM109" s="72">
        <f>U109</f>
        <v>115</v>
      </c>
      <c r="BN109" s="67">
        <f>IF(BM109=" "," ",(BM109-2*$AI109))</f>
        <v>103</v>
      </c>
      <c r="BO109" s="67"/>
      <c r="BP109" s="67"/>
      <c r="BQ109" s="67" t="b">
        <f>V109</f>
        <v>0</v>
      </c>
      <c r="BR109" s="67">
        <f>IF(BQ109=" "," ",(BQ109-2*$AI109))</f>
        <v>-12</v>
      </c>
      <c r="BS109" s="67"/>
      <c r="BT109" s="67"/>
      <c r="BU109" s="67" t="b">
        <f>W109</f>
        <v>0</v>
      </c>
      <c r="BV109" s="67">
        <f>IF(BU109=" "," ",(BU109-2*$AI109))</f>
        <v>-12</v>
      </c>
      <c r="BW109" s="67"/>
      <c r="BX109" s="67"/>
      <c r="BY109" s="67" t="b">
        <f>X109</f>
        <v>0</v>
      </c>
      <c r="BZ109" s="67">
        <f>IF(BY109=" "," ",(BY109-2*$AI109))</f>
        <v>-12</v>
      </c>
      <c r="CA109" s="67"/>
      <c r="CB109" s="67"/>
      <c r="CC109" s="209" t="str">
        <f>IF(AK109="Senior",AK109,"...")</f>
        <v>...</v>
      </c>
      <c r="CD109" s="65">
        <f>L109</f>
        <v>7</v>
      </c>
      <c r="CE109" s="66" t="str">
        <f>M109</f>
        <v>X</v>
      </c>
      <c r="CF109" s="73">
        <f>AQ109*AO$4+AU109*AS$4+AY109*AW$4+BC109*BA$4+BG109*BE$4+BK109*BI$4+BO109*BM$4+BS109*BQ$4+BW109*BU$4+CA109*BY$4</f>
        <v>0</v>
      </c>
      <c r="CG109" s="156"/>
      <c r="CH109" s="1"/>
      <c r="DA109" s="19"/>
      <c r="DB109" s="19"/>
      <c r="DC109" s="67" t="s">
        <v>439</v>
      </c>
      <c r="DD109" s="67" t="s">
        <v>440</v>
      </c>
      <c r="DE109" s="67" t="s">
        <v>441</v>
      </c>
      <c r="DF109" s="67" t="s">
        <v>65</v>
      </c>
      <c r="DG109" s="67" t="s">
        <v>317</v>
      </c>
      <c r="DH109" s="75">
        <v>24027</v>
      </c>
      <c r="DI109" s="67">
        <v>9</v>
      </c>
      <c r="DJ109" s="67" t="s">
        <v>84</v>
      </c>
      <c r="DK109" s="76" t="s">
        <v>69</v>
      </c>
      <c r="DL109" s="67">
        <v>6</v>
      </c>
      <c r="DM109" s="77" t="s">
        <v>70</v>
      </c>
      <c r="DN109" s="67">
        <v>760</v>
      </c>
      <c r="DO109" s="67">
        <v>119</v>
      </c>
      <c r="DP109" s="67">
        <v>101</v>
      </c>
      <c r="DQ109" s="68"/>
      <c r="DR109" s="67"/>
      <c r="DS109" s="72">
        <v>129</v>
      </c>
      <c r="DT109" s="67">
        <v>111</v>
      </c>
      <c r="DU109" s="68"/>
      <c r="DV109" s="67"/>
      <c r="DW109" s="72">
        <v>140</v>
      </c>
      <c r="DX109" s="67">
        <v>122</v>
      </c>
      <c r="DY109" s="67"/>
      <c r="DZ109" s="67"/>
      <c r="EA109" s="67">
        <v>123</v>
      </c>
      <c r="EB109" s="67">
        <v>105</v>
      </c>
      <c r="EC109" s="67"/>
      <c r="ED109" s="67"/>
      <c r="EE109" s="71">
        <v>128</v>
      </c>
      <c r="EF109" s="67">
        <v>110</v>
      </c>
      <c r="EG109" s="67"/>
      <c r="EH109" s="67"/>
      <c r="EI109" s="72">
        <v>121</v>
      </c>
      <c r="EJ109" s="67">
        <v>103</v>
      </c>
      <c r="EK109" s="67"/>
      <c r="EL109" s="67"/>
      <c r="EM109" s="72" t="s">
        <v>79</v>
      </c>
      <c r="EN109" s="67" t="s">
        <v>79</v>
      </c>
      <c r="EO109" s="67"/>
      <c r="EP109" s="67"/>
      <c r="EQ109" s="67" t="b">
        <v>0</v>
      </c>
      <c r="ER109" s="67">
        <v>-18</v>
      </c>
      <c r="ES109" s="67"/>
      <c r="ET109" s="67"/>
      <c r="EU109" s="67" t="b">
        <v>0</v>
      </c>
      <c r="EV109" s="67">
        <v>-18</v>
      </c>
      <c r="EW109" s="67"/>
      <c r="EX109" s="67"/>
      <c r="EY109" s="67" t="b">
        <v>0</v>
      </c>
      <c r="EZ109" s="67">
        <v>-18</v>
      </c>
      <c r="FA109" s="68"/>
      <c r="FB109" s="69"/>
      <c r="FC109" s="76" t="s">
        <v>73</v>
      </c>
      <c r="FD109" s="67">
        <v>6</v>
      </c>
      <c r="FE109" s="77" t="s">
        <v>70</v>
      </c>
      <c r="FF109" s="68">
        <v>0</v>
      </c>
      <c r="FG109" s="83"/>
      <c r="FH109" s="65" t="str">
        <f t="shared" si="32"/>
        <v>NSR</v>
      </c>
      <c r="FI109" s="65" t="str">
        <f t="shared" si="33"/>
        <v>M</v>
      </c>
      <c r="FJ109" s="65" t="str">
        <f t="shared" si="26"/>
        <v>06. KOK</v>
      </c>
      <c r="FK109" s="65">
        <f t="shared" si="31"/>
        <v>0</v>
      </c>
      <c r="FL109" s="79">
        <f t="shared" si="34"/>
        <v>37.75</v>
      </c>
      <c r="FM109" t="str">
        <f t="shared" si="30"/>
        <v>...</v>
      </c>
      <c r="FN109" t="str">
        <f t="shared" si="23"/>
        <v>...</v>
      </c>
      <c r="FO109" t="str">
        <f t="shared" si="22"/>
        <v>06. KOK</v>
      </c>
    </row>
    <row r="110" spans="1:171" ht="13.8" hidden="1" x14ac:dyDescent="0.25">
      <c r="A110" t="s">
        <v>1152</v>
      </c>
      <c r="B110" s="201" t="s">
        <v>364</v>
      </c>
      <c r="C110" s="80" t="str">
        <f>IF($B110:$B110&gt;0,VLOOKUP($B110,'[1]PorEquipeHC 20aa_ddmmaaaa'!$EC$5:'[1]PorEquipeHC 20aa_ddmmaaaa'!$GS$1003,1,FALSE))</f>
        <v>670</v>
      </c>
      <c r="D110" s="209" t="str">
        <f>IF($B110:$B110&gt;0,VLOOKUP($B110,'[1]PorEquipeHC 20aa_ddmmaaaa'!$EC$5:'[1]PorEquipeHC 20aa_ddmmaaaa'!$GS$1003,2,FALSE))</f>
        <v>FUKUZAWA</v>
      </c>
      <c r="E110" s="209" t="str">
        <f>IF($B110:$B110&gt;0,VLOOKUP($B110,'[1]PorEquipeHC 20aa_ddmmaaaa'!$EC$5:'[1]PorEquipeHC 20aa_ddmmaaaa'!$GS$1003,3,FALSE))</f>
        <v>AKIRA</v>
      </c>
      <c r="F110" s="66" t="str">
        <f>IF($B110:$B110&gt;0,VLOOKUP($B110,'[1]PorEquipeHC 20aa_ddmmaaaa'!$EC$5:'[1]PorEquipeHC 20aa_ddmmaaaa'!$GS$1003,4,FALSE))</f>
        <v>M</v>
      </c>
      <c r="G110" s="65" t="str">
        <f>IF($B110:$B110&gt;0,VLOOKUP($B110,'[1]PorEquipeHC 20aa_ddmmaaaa'!$EC$5:'[1]PorEquipeHC 20aa_ddmmaaaa'!$GS$1003,5,FALSE))</f>
        <v>06. KOK</v>
      </c>
      <c r="H110" s="210">
        <f>IF($B110:$B110&gt;0,VLOOKUP($B110,'[1]PorEquipeHC 20aa_ddmmaaaa'!$EC$5:'[1]PorEquipeHC 20aa_ddmmaaaa'!$GS$1003,6,FALSE))</f>
        <v>18276</v>
      </c>
      <c r="I110" s="80">
        <f>IF($B110:$B110&gt;0,VLOOKUP($B110,'[1]PorEquipeHC 20aa_ddmmaaaa'!$EC$5:'[1]PorEquipeHC 20aa_ddmmaaaa'!$GS$1003,7,FALSE))</f>
        <v>6</v>
      </c>
      <c r="J110" s="209" t="str">
        <f>IF($B110:$B110&gt;0,VLOOKUP($B110,'[1]PorEquipeHC 20aa_ddmmaaaa'!$EC$5:'[1]PorEquipeHC 20aa_ddmmaaaa'!$GS$1003,8,FALSE))</f>
        <v>A</v>
      </c>
      <c r="K110" s="209" t="str">
        <f>IF($B110:$B110&gt;0,VLOOKUP($B110,'[1]PorEquipeHC 20aa_ddmmaaaa'!$EC$5:'[1]PorEquipeHC 20aa_ddmmaaaa'!$GS$1003,9,FALSE))</f>
        <v>SR</v>
      </c>
      <c r="L110" s="80">
        <f>IF($B110:$B110&gt;0,VLOOKUP($B110,'[1]PorEquipeHC 20aa_ddmmaaaa'!$EC$5:'[1]PorEquipeHC 20aa_ddmmaaaa'!$GS$1003,45,FALSE))</f>
        <v>6</v>
      </c>
      <c r="M110" s="65" t="str">
        <f>IF($B110:$B110&gt;0,VLOOKUP($B110,'[1]PorEquipeHC 20aa_ddmmaaaa'!$EC$5:'[1]PorEquipeHC 20aa_ddmmaaaa'!$GS$1003,46,FALSE))</f>
        <v>X</v>
      </c>
      <c r="N110" s="80">
        <f>IF($B110:$B110&gt;0,VLOOKUP($B110,'[1]PorEquipeHC 20aa_ddmmaaaa'!$EC$5:'[1]PorEquipeHC 20aa_ddmmaaaa'!$GS$1003,64,FALSE))</f>
        <v>707</v>
      </c>
      <c r="O110" s="211">
        <f>IF($B110:$B110&gt;0,VLOOKUP($B110,'[1]PorEquipeHC 20aa_ddmmaaaa'!$EC$5:'[1]PorEquipeHC 20aa_ddmmaaaa'!$GS$1003,10,FALSE))</f>
        <v>112</v>
      </c>
      <c r="P110" s="211">
        <f>IF($B110:$B110&gt;0,VLOOKUP($B110,'[1]PorEquipeHC 20aa_ddmmaaaa'!$EC$5:'[1]PorEquipeHC 20aa_ddmmaaaa'!$GS$1003,11,FALSE))</f>
        <v>125</v>
      </c>
      <c r="Q110" s="211">
        <f>IF($B110:$B110&gt;0,VLOOKUP($B110,'[1]PorEquipeHC 20aa_ddmmaaaa'!$EC$5:'[1]PorEquipeHC 20aa_ddmmaaaa'!$GS$1003,12,FALSE))</f>
        <v>125</v>
      </c>
      <c r="R110" s="211" t="str">
        <f>IF($B110:$B110&gt;0,VLOOKUP($B110,'[1]PorEquipeHC 20aa_ddmmaaaa'!$EC$5:'[1]PorEquipeHC 20aa_ddmmaaaa'!$GS$1003,13,FALSE))</f>
        <v xml:space="preserve"> </v>
      </c>
      <c r="S110" s="211">
        <f>IF($B110:$B110&gt;0,VLOOKUP($B110,'[1]PorEquipeHC 20aa_ddmmaaaa'!$EC$5:'[1]PorEquipeHC 20aa_ddmmaaaa'!$GS$1003,14,FALSE))</f>
        <v>114</v>
      </c>
      <c r="T110" s="211">
        <f>IF($B110:$B110&gt;0,VLOOKUP($B110,'[1]PorEquipeHC 20aa_ddmmaaaa'!$EC$5:'[1]PorEquipeHC 20aa_ddmmaaaa'!$GS$1003,15,FALSE))</f>
        <v>116</v>
      </c>
      <c r="U110" s="211">
        <f>IF($B110:$B110&gt;0,VLOOKUP($B110,'[1]PorEquipeHC 20aa_ddmmaaaa'!$EC$5:'[1]PorEquipeHC 20aa_ddmmaaaa'!$GS$1003,16,FALSE))</f>
        <v>115</v>
      </c>
      <c r="V110" s="211" t="b">
        <f>IF($B110:$B110&gt;0,VLOOKUP($B110,'[1]PorEquipeHC 20aa_ddmmaaaa'!$EC$5:'[1]PorEquipeHC 20aa_ddmmaaaa'!$GS$1003,17,FALSE))</f>
        <v>0</v>
      </c>
      <c r="W110" s="211" t="b">
        <f>IF($B110:$B110&gt;0,VLOOKUP($B110,'[1]PorEquipeHC 20aa_ddmmaaaa'!$EC$5:'[1]PorEquipeHC 20aa_ddmmaaaa'!$GS$1003,18,FALSE))</f>
        <v>0</v>
      </c>
      <c r="X110" s="211" t="b">
        <f>IF($B110:$B110&gt;0,VLOOKUP($B110,'[1]PorEquipeHC 20aa_ddmmaaaa'!$EC$5:'[1]PorEquipeHC 20aa_ddmmaaaa'!$GS$1003,19,FALSE))</f>
        <v>0</v>
      </c>
      <c r="Y110" s="207"/>
      <c r="Z110" s="207"/>
      <c r="AA110" s="154"/>
      <c r="AB110" s="154"/>
      <c r="AC110" s="65" t="str">
        <f>C110</f>
        <v>670</v>
      </c>
      <c r="AD110" s="65" t="str">
        <f>D110</f>
        <v>FUKUZAWA</v>
      </c>
      <c r="AE110" s="65" t="str">
        <f>E110</f>
        <v>AKIRA</v>
      </c>
      <c r="AF110" s="65" t="str">
        <f>F110</f>
        <v>M</v>
      </c>
      <c r="AG110" s="65" t="str">
        <f>G110</f>
        <v>06. KOK</v>
      </c>
      <c r="AH110" s="208">
        <f>H110</f>
        <v>18276</v>
      </c>
      <c r="AI110">
        <f>I110</f>
        <v>6</v>
      </c>
      <c r="AJ110" t="str">
        <f>J110</f>
        <v>A</v>
      </c>
      <c r="AK110" s="209" t="str">
        <f>K110</f>
        <v>SR</v>
      </c>
      <c r="AL110" s="65">
        <f>L110</f>
        <v>6</v>
      </c>
      <c r="AM110" s="66" t="str">
        <f>M110</f>
        <v>X</v>
      </c>
      <c r="AN110" s="65">
        <f>N110</f>
        <v>707</v>
      </c>
      <c r="AO110" s="65">
        <f>O110</f>
        <v>112</v>
      </c>
      <c r="AP110" s="67">
        <f>IF(AO110=" "," ",(AO110-2*$AI110))</f>
        <v>100</v>
      </c>
      <c r="AQ110" s="68"/>
      <c r="AR110" s="69"/>
      <c r="AS110" s="72">
        <f>P110</f>
        <v>125</v>
      </c>
      <c r="AT110" s="67">
        <f>IF(AS110=" "," ",(AS110-2*$AI110))</f>
        <v>113</v>
      </c>
      <c r="AU110" s="65"/>
      <c r="AV110" s="67"/>
      <c r="AW110" s="72">
        <f>Q110</f>
        <v>125</v>
      </c>
      <c r="AX110" s="67">
        <f>IF(AW110=" "," ",(AW110-2*$AI110))</f>
        <v>113</v>
      </c>
      <c r="AY110" s="67"/>
      <c r="AZ110" s="65"/>
      <c r="BA110" s="67" t="str">
        <f>R110</f>
        <v xml:space="preserve"> </v>
      </c>
      <c r="BB110" s="67" t="str">
        <f>IF(BA110=" "," ",(BA110-2*$AI110))</f>
        <v xml:space="preserve"> </v>
      </c>
      <c r="BC110" s="67"/>
      <c r="BD110" s="67"/>
      <c r="BE110" s="71">
        <f>S110</f>
        <v>114</v>
      </c>
      <c r="BF110" s="67">
        <f>IF(BE110=" "," ",(BE110-2*$AI110))</f>
        <v>102</v>
      </c>
      <c r="BG110" s="67"/>
      <c r="BH110" s="67"/>
      <c r="BI110" s="72">
        <f>T110</f>
        <v>116</v>
      </c>
      <c r="BJ110" s="67">
        <f>IF(BI110=" "," ",(BI110-2*$AI110))</f>
        <v>104</v>
      </c>
      <c r="BK110" s="67"/>
      <c r="BL110" s="67"/>
      <c r="BM110" s="72">
        <f>U110</f>
        <v>115</v>
      </c>
      <c r="BN110" s="67">
        <f>IF(BM110=" "," ",(BM110-2*$AI110))</f>
        <v>103</v>
      </c>
      <c r="BO110" s="67"/>
      <c r="BP110" s="67"/>
      <c r="BQ110" s="67" t="b">
        <f>V110</f>
        <v>0</v>
      </c>
      <c r="BR110" s="67">
        <f>IF(BQ110=" "," ",(BQ110-2*$AI110))</f>
        <v>-12</v>
      </c>
      <c r="BS110" s="67"/>
      <c r="BT110" s="67"/>
      <c r="BU110" s="67" t="b">
        <f>W110</f>
        <v>0</v>
      </c>
      <c r="BV110" s="67">
        <f>IF(BU110=" "," ",(BU110-2*$AI110))</f>
        <v>-12</v>
      </c>
      <c r="BW110" s="67"/>
      <c r="BX110" s="67"/>
      <c r="BY110" s="67" t="b">
        <f>X110</f>
        <v>0</v>
      </c>
      <c r="BZ110" s="67">
        <f>IF(BY110=" "," ",(BY110-2*$AI110))</f>
        <v>-12</v>
      </c>
      <c r="CA110" s="67"/>
      <c r="CB110" s="67"/>
      <c r="CC110" s="209" t="str">
        <f>IF(AK110="Senior",AK110,"...")</f>
        <v>...</v>
      </c>
      <c r="CD110" s="65">
        <f>L110</f>
        <v>6</v>
      </c>
      <c r="CE110" s="66" t="str">
        <f>M110</f>
        <v>X</v>
      </c>
      <c r="CF110" s="73">
        <f>AQ110*AO$4+AU110*AS$4+AY110*AW$4+BC110*BA$4+BG110*BE$4+BK110*BI$4+BO110*BM$4+BS110*BQ$4+BW110*BU$4+CA110*BY$4</f>
        <v>0</v>
      </c>
      <c r="CG110" s="156"/>
      <c r="CH110" s="1"/>
      <c r="DA110" s="19"/>
      <c r="DB110" s="19"/>
      <c r="DC110" s="67" t="s">
        <v>443</v>
      </c>
      <c r="DD110" s="67" t="s">
        <v>358</v>
      </c>
      <c r="DE110" s="67" t="s">
        <v>444</v>
      </c>
      <c r="DF110" s="67" t="s">
        <v>83</v>
      </c>
      <c r="DG110" s="67" t="s">
        <v>317</v>
      </c>
      <c r="DH110" s="75">
        <v>13386</v>
      </c>
      <c r="DI110" s="67">
        <v>12</v>
      </c>
      <c r="DJ110" s="67" t="s">
        <v>78</v>
      </c>
      <c r="DK110" s="76" t="s">
        <v>85</v>
      </c>
      <c r="DL110" s="67">
        <v>0</v>
      </c>
      <c r="DM110" s="77" t="s">
        <v>70</v>
      </c>
      <c r="DN110" s="67" t="e">
        <v>#NUM!</v>
      </c>
      <c r="DO110" s="67" t="s">
        <v>79</v>
      </c>
      <c r="DP110" s="67" t="s">
        <v>79</v>
      </c>
      <c r="DQ110" s="68"/>
      <c r="DR110" s="67"/>
      <c r="DS110" s="72" t="s">
        <v>79</v>
      </c>
      <c r="DT110" s="67" t="s">
        <v>79</v>
      </c>
      <c r="DU110" s="68"/>
      <c r="DV110" s="67"/>
      <c r="DW110" s="72" t="s">
        <v>79</v>
      </c>
      <c r="DX110" s="67" t="s">
        <v>79</v>
      </c>
      <c r="DY110" s="67"/>
      <c r="DZ110" s="67"/>
      <c r="EA110" s="67" t="s">
        <v>79</v>
      </c>
      <c r="EB110" s="67" t="s">
        <v>79</v>
      </c>
      <c r="EC110" s="67"/>
      <c r="ED110" s="67"/>
      <c r="EE110" s="71" t="s">
        <v>79</v>
      </c>
      <c r="EF110" s="67" t="s">
        <v>79</v>
      </c>
      <c r="EG110" s="67"/>
      <c r="EH110" s="67"/>
      <c r="EI110" s="72" t="s">
        <v>79</v>
      </c>
      <c r="EJ110" s="67" t="s">
        <v>79</v>
      </c>
      <c r="EK110" s="68"/>
      <c r="EL110" s="69"/>
      <c r="EM110" s="72" t="s">
        <v>79</v>
      </c>
      <c r="EN110" s="67" t="s">
        <v>79</v>
      </c>
      <c r="EO110" s="67"/>
      <c r="EP110" s="67"/>
      <c r="EQ110" s="67" t="b">
        <v>0</v>
      </c>
      <c r="ER110" s="67">
        <v>-24</v>
      </c>
      <c r="ES110" s="67"/>
      <c r="ET110" s="67"/>
      <c r="EU110" s="67" t="b">
        <v>0</v>
      </c>
      <c r="EV110" s="67">
        <v>-24</v>
      </c>
      <c r="EW110" s="67"/>
      <c r="EX110" s="67"/>
      <c r="EY110" s="67" t="b">
        <v>0</v>
      </c>
      <c r="EZ110" s="67">
        <v>-24</v>
      </c>
      <c r="FA110" s="67"/>
      <c r="FB110" s="67"/>
      <c r="FC110" s="76" t="s">
        <v>73</v>
      </c>
      <c r="FD110" s="67">
        <v>0</v>
      </c>
      <c r="FE110" s="77" t="s">
        <v>70</v>
      </c>
      <c r="FF110" s="68">
        <v>0</v>
      </c>
      <c r="FG110" s="83"/>
      <c r="FH110" s="65" t="str">
        <f t="shared" si="32"/>
        <v>MR</v>
      </c>
      <c r="FI110" s="65" t="str">
        <f t="shared" si="33"/>
        <v>F</v>
      </c>
      <c r="FJ110" s="65" t="str">
        <f t="shared" si="26"/>
        <v>06. KOK</v>
      </c>
      <c r="FK110" s="65">
        <f t="shared" si="31"/>
        <v>0</v>
      </c>
      <c r="FL110" s="79">
        <f t="shared" si="34"/>
        <v>37.75</v>
      </c>
      <c r="FM110" t="str">
        <f t="shared" si="30"/>
        <v>...</v>
      </c>
      <c r="FN110" t="str">
        <f t="shared" si="23"/>
        <v>...</v>
      </c>
      <c r="FO110" t="str">
        <f t="shared" si="22"/>
        <v>06. KOK</v>
      </c>
    </row>
    <row r="111" spans="1:171" ht="13.8" hidden="1" x14ac:dyDescent="0.25">
      <c r="A111" t="s">
        <v>1152</v>
      </c>
      <c r="B111" s="201" t="s">
        <v>372</v>
      </c>
      <c r="C111" s="80" t="str">
        <f>IF($B111:$B111&gt;0,VLOOKUP($B111,'[1]PorEquipeHC 20aa_ddmmaaaa'!$EC$5:'[1]PorEquipeHC 20aa_ddmmaaaa'!$GS$1003,1,FALSE))</f>
        <v>278</v>
      </c>
      <c r="D111" s="209" t="str">
        <f>IF($B111:$B111&gt;0,VLOOKUP($B111,'[1]PorEquipeHC 20aa_ddmmaaaa'!$EC$5:'[1]PorEquipeHC 20aa_ddmmaaaa'!$GS$1003,2,FALSE))</f>
        <v>KUDO</v>
      </c>
      <c r="E111" s="209" t="str">
        <f>IF($B111:$B111&gt;0,VLOOKUP($B111,'[1]PorEquipeHC 20aa_ddmmaaaa'!$EC$5:'[1]PorEquipeHC 20aa_ddmmaaaa'!$GS$1003,3,FALSE))</f>
        <v>AKIKO</v>
      </c>
      <c r="F111" s="66" t="str">
        <f>IF($B111:$B111&gt;0,VLOOKUP($B111,'[1]PorEquipeHC 20aa_ddmmaaaa'!$EC$5:'[1]PorEquipeHC 20aa_ddmmaaaa'!$GS$1003,4,FALSE))</f>
        <v>F</v>
      </c>
      <c r="G111" s="65" t="str">
        <f>IF($B111:$B111&gt;0,VLOOKUP($B111,'[1]PorEquipeHC 20aa_ddmmaaaa'!$EC$5:'[1]PorEquipeHC 20aa_ddmmaaaa'!$GS$1003,5,FALSE))</f>
        <v>06. KOK</v>
      </c>
      <c r="H111" s="210">
        <f>IF($B111:$B111&gt;0,VLOOKUP($B111,'[1]PorEquipeHC 20aa_ddmmaaaa'!$EC$5:'[1]PorEquipeHC 20aa_ddmmaaaa'!$GS$1003,6,FALSE))</f>
        <v>15656</v>
      </c>
      <c r="I111" s="80">
        <f>IF($B111:$B111&gt;0,VLOOKUP($B111,'[1]PorEquipeHC 20aa_ddmmaaaa'!$EC$5:'[1]PorEquipeHC 20aa_ddmmaaaa'!$GS$1003,7,FALSE))</f>
        <v>7</v>
      </c>
      <c r="J111" s="209" t="str">
        <f>IF($B111:$B111&gt;0,VLOOKUP($B111,'[1]PorEquipeHC 20aa_ddmmaaaa'!$EC$5:'[1]PorEquipeHC 20aa_ddmmaaaa'!$GS$1003,8,FALSE))</f>
        <v>B</v>
      </c>
      <c r="K111" s="209" t="str">
        <f>IF($B111:$B111&gt;0,VLOOKUP($B111,'[1]PorEquipeHC 20aa_ddmmaaaa'!$EC$5:'[1]PorEquipeHC 20aa_ddmmaaaa'!$GS$1003,9,FALSE))</f>
        <v>SR</v>
      </c>
      <c r="L111" s="80">
        <f>IF($B111:$B111&gt;0,VLOOKUP($B111,'[1]PorEquipeHC 20aa_ddmmaaaa'!$EC$5:'[1]PorEquipeHC 20aa_ddmmaaaa'!$GS$1003,45,FALSE))</f>
        <v>4</v>
      </c>
      <c r="M111" s="65" t="str">
        <f>IF($B111:$B111&gt;0,VLOOKUP($B111,'[1]PorEquipeHC 20aa_ddmmaaaa'!$EC$5:'[1]PorEquipeHC 20aa_ddmmaaaa'!$GS$1003,46,FALSE))</f>
        <v>X</v>
      </c>
      <c r="N111" s="80" t="e">
        <f>IF($B111:$B111&gt;0,VLOOKUP($B111,'[1]PorEquipeHC 20aa_ddmmaaaa'!$EC$5:'[1]PorEquipeHC 20aa_ddmmaaaa'!$GS$1003,64,FALSE))</f>
        <v>#NUM!</v>
      </c>
      <c r="O111" s="211" t="str">
        <f>IF($B111:$B111&gt;0,VLOOKUP($B111,'[1]PorEquipeHC 20aa_ddmmaaaa'!$EC$5:'[1]PorEquipeHC 20aa_ddmmaaaa'!$GS$1003,10,FALSE))</f>
        <v xml:space="preserve"> </v>
      </c>
      <c r="P111" s="211" t="str">
        <f>IF($B111:$B111&gt;0,VLOOKUP($B111,'[1]PorEquipeHC 20aa_ddmmaaaa'!$EC$5:'[1]PorEquipeHC 20aa_ddmmaaaa'!$GS$1003,11,FALSE))</f>
        <v xml:space="preserve"> </v>
      </c>
      <c r="Q111" s="211">
        <f>IF($B111:$B111&gt;0,VLOOKUP($B111,'[1]PorEquipeHC 20aa_ddmmaaaa'!$EC$5:'[1]PorEquipeHC 20aa_ddmmaaaa'!$GS$1003,12,FALSE))</f>
        <v>115</v>
      </c>
      <c r="R111" s="211" t="str">
        <f>IF($B111:$B111&gt;0,VLOOKUP($B111,'[1]PorEquipeHC 20aa_ddmmaaaa'!$EC$5:'[1]PorEquipeHC 20aa_ddmmaaaa'!$GS$1003,13,FALSE))</f>
        <v xml:space="preserve"> </v>
      </c>
      <c r="S111" s="211">
        <f>IF($B111:$B111&gt;0,VLOOKUP($B111,'[1]PorEquipeHC 20aa_ddmmaaaa'!$EC$5:'[1]PorEquipeHC 20aa_ddmmaaaa'!$GS$1003,14,FALSE))</f>
        <v>116</v>
      </c>
      <c r="T111" s="211">
        <f>IF($B111:$B111&gt;0,VLOOKUP($B111,'[1]PorEquipeHC 20aa_ddmmaaaa'!$EC$5:'[1]PorEquipeHC 20aa_ddmmaaaa'!$GS$1003,15,FALSE))</f>
        <v>131</v>
      </c>
      <c r="U111" s="211">
        <f>IF($B111:$B111&gt;0,VLOOKUP($B111,'[1]PorEquipeHC 20aa_ddmmaaaa'!$EC$5:'[1]PorEquipeHC 20aa_ddmmaaaa'!$GS$1003,16,FALSE))</f>
        <v>117</v>
      </c>
      <c r="V111" s="211" t="b">
        <f>IF($B111:$B111&gt;0,VLOOKUP($B111,'[1]PorEquipeHC 20aa_ddmmaaaa'!$EC$5:'[1]PorEquipeHC 20aa_ddmmaaaa'!$GS$1003,17,FALSE))</f>
        <v>0</v>
      </c>
      <c r="W111" s="211" t="b">
        <f>IF($B111:$B111&gt;0,VLOOKUP($B111,'[1]PorEquipeHC 20aa_ddmmaaaa'!$EC$5:'[1]PorEquipeHC 20aa_ddmmaaaa'!$GS$1003,18,FALSE))</f>
        <v>0</v>
      </c>
      <c r="X111" s="211" t="b">
        <f>IF($B111:$B111&gt;0,VLOOKUP($B111,'[1]PorEquipeHC 20aa_ddmmaaaa'!$EC$5:'[1]PorEquipeHC 20aa_ddmmaaaa'!$GS$1003,19,FALSE))</f>
        <v>0</v>
      </c>
      <c r="Y111" s="207"/>
      <c r="Z111" s="207"/>
      <c r="AA111" s="154"/>
      <c r="AB111" s="154"/>
      <c r="AC111" s="65" t="str">
        <f>C111</f>
        <v>278</v>
      </c>
      <c r="AD111" s="65" t="str">
        <f>D111</f>
        <v>KUDO</v>
      </c>
      <c r="AE111" s="65" t="str">
        <f>E111</f>
        <v>AKIKO</v>
      </c>
      <c r="AF111" s="65" t="str">
        <f>F111</f>
        <v>F</v>
      </c>
      <c r="AG111" s="65" t="str">
        <f>G111</f>
        <v>06. KOK</v>
      </c>
      <c r="AH111" s="208">
        <f>H111</f>
        <v>15656</v>
      </c>
      <c r="AI111">
        <f>I111</f>
        <v>7</v>
      </c>
      <c r="AJ111" t="str">
        <f>J111</f>
        <v>B</v>
      </c>
      <c r="AK111" s="209" t="str">
        <f>K111</f>
        <v>SR</v>
      </c>
      <c r="AL111" s="65">
        <f>L111</f>
        <v>4</v>
      </c>
      <c r="AM111" s="66" t="str">
        <f>M111</f>
        <v>X</v>
      </c>
      <c r="AN111" s="65" t="e">
        <f>N111</f>
        <v>#NUM!</v>
      </c>
      <c r="AO111" s="65" t="str">
        <f>O111</f>
        <v xml:space="preserve"> </v>
      </c>
      <c r="AP111" s="67" t="str">
        <f>IF(AO111=" "," ",(AO111-2*$AI111))</f>
        <v xml:space="preserve"> </v>
      </c>
      <c r="AQ111" s="68"/>
      <c r="AR111" s="69"/>
      <c r="AS111" s="72" t="str">
        <f>P111</f>
        <v xml:space="preserve"> </v>
      </c>
      <c r="AT111" s="67" t="str">
        <f>IF(AS111=" "," ",(AS111-2*$AI111))</f>
        <v xml:space="preserve"> </v>
      </c>
      <c r="AU111" s="65"/>
      <c r="AV111" s="67"/>
      <c r="AW111" s="72">
        <f>Q111</f>
        <v>115</v>
      </c>
      <c r="AX111" s="67">
        <f>IF(AW111=" "," ",(AW111-2*$AI111))</f>
        <v>101</v>
      </c>
      <c r="AY111" s="67"/>
      <c r="AZ111" s="65"/>
      <c r="BA111" s="67" t="str">
        <f>R111</f>
        <v xml:space="preserve"> </v>
      </c>
      <c r="BB111" s="67" t="str">
        <f>IF(BA111=" "," ",(BA111-2*$AI111))</f>
        <v xml:space="preserve"> </v>
      </c>
      <c r="BC111" s="67"/>
      <c r="BD111" s="67"/>
      <c r="BE111" s="71">
        <f>S111</f>
        <v>116</v>
      </c>
      <c r="BF111" s="67">
        <f>IF(BE111=" "," ",(BE111-2*$AI111))</f>
        <v>102</v>
      </c>
      <c r="BG111" s="67"/>
      <c r="BH111" s="67"/>
      <c r="BI111" s="72">
        <f>T111</f>
        <v>131</v>
      </c>
      <c r="BJ111" s="67">
        <f>IF(BI111=" "," ",(BI111-2*$AI111))</f>
        <v>117</v>
      </c>
      <c r="BK111" s="67"/>
      <c r="BL111" s="67"/>
      <c r="BM111" s="72">
        <f>U111</f>
        <v>117</v>
      </c>
      <c r="BN111" s="67">
        <f>IF(BM111=" "," ",(BM111-2*$AI111))</f>
        <v>103</v>
      </c>
      <c r="BO111" s="67"/>
      <c r="BP111" s="67"/>
      <c r="BQ111" s="67" t="b">
        <f>V111</f>
        <v>0</v>
      </c>
      <c r="BR111" s="67">
        <f>IF(BQ111=" "," ",(BQ111-2*$AI111))</f>
        <v>-14</v>
      </c>
      <c r="BS111" s="67"/>
      <c r="BT111" s="67"/>
      <c r="BU111" s="67" t="b">
        <f>W111</f>
        <v>0</v>
      </c>
      <c r="BV111" s="67">
        <f>IF(BU111=" "," ",(BU111-2*$AI111))</f>
        <v>-14</v>
      </c>
      <c r="BW111" s="67"/>
      <c r="BX111" s="67"/>
      <c r="BY111" s="67" t="b">
        <f>X111</f>
        <v>0</v>
      </c>
      <c r="BZ111" s="67">
        <f>IF(BY111=" "," ",(BY111-2*$AI111))</f>
        <v>-14</v>
      </c>
      <c r="CA111" s="67"/>
      <c r="CB111" s="67"/>
      <c r="CC111" s="209" t="str">
        <f>IF(AK111="Senior",AK111,"...")</f>
        <v>...</v>
      </c>
      <c r="CD111" s="65">
        <f>L111</f>
        <v>4</v>
      </c>
      <c r="CE111" s="66" t="str">
        <f>M111</f>
        <v>X</v>
      </c>
      <c r="CF111" s="73">
        <f>AQ111*AO$4+AU111*AS$4+AY111*AW$4+BC111*BA$4+BG111*BE$4+BK111*BI$4+BO111*BM$4+BS111*BQ$4+BW111*BU$4+CA111*BY$4</f>
        <v>0</v>
      </c>
      <c r="CG111" s="156"/>
      <c r="CH111" s="1"/>
      <c r="DA111" s="19"/>
      <c r="DB111" s="19"/>
      <c r="DC111" s="67" t="s">
        <v>446</v>
      </c>
      <c r="DD111" s="67" t="s">
        <v>440</v>
      </c>
      <c r="DE111" s="67" t="s">
        <v>447</v>
      </c>
      <c r="DF111" s="67" t="s">
        <v>83</v>
      </c>
      <c r="DG111" s="67" t="s">
        <v>317</v>
      </c>
      <c r="DH111" s="75">
        <v>13844</v>
      </c>
      <c r="DI111" s="67">
        <v>12</v>
      </c>
      <c r="DJ111" s="67" t="s">
        <v>78</v>
      </c>
      <c r="DK111" s="76" t="s">
        <v>85</v>
      </c>
      <c r="DL111" s="67">
        <v>7</v>
      </c>
      <c r="DM111" s="77" t="s">
        <v>70</v>
      </c>
      <c r="DN111" s="67">
        <v>801</v>
      </c>
      <c r="DO111" s="67">
        <v>131</v>
      </c>
      <c r="DP111" s="67">
        <v>107</v>
      </c>
      <c r="DQ111" s="68"/>
      <c r="DR111" s="69"/>
      <c r="DS111" s="72">
        <v>132</v>
      </c>
      <c r="DT111" s="67">
        <v>108</v>
      </c>
      <c r="DU111" s="68"/>
      <c r="DV111" s="67"/>
      <c r="DW111" s="72">
        <v>136</v>
      </c>
      <c r="DX111" s="67">
        <v>112</v>
      </c>
      <c r="DY111" s="67"/>
      <c r="DZ111" s="67"/>
      <c r="EA111" s="67">
        <v>135</v>
      </c>
      <c r="EB111" s="67">
        <v>111</v>
      </c>
      <c r="EC111" s="67"/>
      <c r="ED111" s="67"/>
      <c r="EE111" s="71">
        <v>133</v>
      </c>
      <c r="EF111" s="67">
        <v>109</v>
      </c>
      <c r="EG111" s="67"/>
      <c r="EH111" s="67"/>
      <c r="EI111" s="72">
        <v>146</v>
      </c>
      <c r="EJ111" s="67">
        <v>122</v>
      </c>
      <c r="EK111" s="67"/>
      <c r="EL111" s="67"/>
      <c r="EM111" s="72">
        <v>134</v>
      </c>
      <c r="EN111" s="67">
        <v>110</v>
      </c>
      <c r="EO111" s="67"/>
      <c r="EP111" s="67"/>
      <c r="EQ111" s="67" t="b">
        <v>0</v>
      </c>
      <c r="ER111" s="67">
        <v>-24</v>
      </c>
      <c r="ES111" s="67"/>
      <c r="ET111" s="67"/>
      <c r="EU111" s="67" t="b">
        <v>0</v>
      </c>
      <c r="EV111" s="67">
        <v>-24</v>
      </c>
      <c r="EW111" s="67"/>
      <c r="EX111" s="67"/>
      <c r="EY111" s="67" t="b">
        <v>0</v>
      </c>
      <c r="EZ111" s="67">
        <v>-24</v>
      </c>
      <c r="FA111" s="67"/>
      <c r="FB111" s="67"/>
      <c r="FC111" s="76" t="s">
        <v>73</v>
      </c>
      <c r="FD111" s="67">
        <v>7</v>
      </c>
      <c r="FE111" s="77" t="s">
        <v>70</v>
      </c>
      <c r="FF111" s="68">
        <v>0</v>
      </c>
      <c r="FG111" s="83"/>
      <c r="FH111" s="65" t="str">
        <f t="shared" si="32"/>
        <v>MR</v>
      </c>
      <c r="FI111" s="65" t="str">
        <f t="shared" si="33"/>
        <v>F</v>
      </c>
      <c r="FJ111" s="65" t="str">
        <f t="shared" si="26"/>
        <v>06. KOK</v>
      </c>
      <c r="FK111" s="65">
        <f t="shared" si="31"/>
        <v>0</v>
      </c>
      <c r="FL111" s="79">
        <f t="shared" si="34"/>
        <v>37.75</v>
      </c>
      <c r="FM111" t="str">
        <f t="shared" si="30"/>
        <v>...</v>
      </c>
      <c r="FN111" t="str">
        <f t="shared" si="23"/>
        <v>...</v>
      </c>
      <c r="FO111" t="str">
        <f t="shared" si="22"/>
        <v>06. KOK</v>
      </c>
    </row>
    <row r="112" spans="1:171" ht="13.8" hidden="1" x14ac:dyDescent="0.25">
      <c r="A112" t="s">
        <v>1153</v>
      </c>
      <c r="B112" s="215" t="s">
        <v>603</v>
      </c>
      <c r="C112" s="80" t="str">
        <f>IF($B112:$B112&gt;0,VLOOKUP($B112,'[1]PorEquipeHC 20aa_ddmmaaaa'!$EC$5:'[1]PorEquipeHC 20aa_ddmmaaaa'!$GS$1003,1,FALSE))</f>
        <v>585</v>
      </c>
      <c r="D112" s="209" t="str">
        <f>IF($B112:$B112&gt;0,VLOOKUP($B112,'[1]PorEquipeHC 20aa_ddmmaaaa'!$EC$5:'[1]PorEquipeHC 20aa_ddmmaaaa'!$GS$1003,2,FALSE))</f>
        <v>KITAYAMA</v>
      </c>
      <c r="E112" s="209" t="str">
        <f>IF($B112:$B112&gt;0,VLOOKUP($B112,'[1]PorEquipeHC 20aa_ddmmaaaa'!$EC$5:'[1]PorEquipeHC 20aa_ddmmaaaa'!$GS$1003,3,FALSE))</f>
        <v>YOSHIKO</v>
      </c>
      <c r="F112" s="66" t="str">
        <f>IF($B112:$B112&gt;0,VLOOKUP($B112,'[1]PorEquipeHC 20aa_ddmmaaaa'!$EC$5:'[1]PorEquipeHC 20aa_ddmmaaaa'!$GS$1003,4,FALSE))</f>
        <v>F</v>
      </c>
      <c r="G112" s="65" t="str">
        <f>IF($B112:$B112&gt;0,VLOOKUP($B112,'[1]PorEquipeHC 20aa_ddmmaaaa'!$EC$5:'[1]PorEquipeHC 20aa_ddmmaaaa'!$GS$1003,5,FALSE))</f>
        <v>07. GSP</v>
      </c>
      <c r="H112" s="210">
        <f>IF($B112:$B112&gt;0,VLOOKUP($B112,'[1]PorEquipeHC 20aa_ddmmaaaa'!$EC$5:'[1]PorEquipeHC 20aa_ddmmaaaa'!$GS$1003,6,FALSE))</f>
        <v>12831</v>
      </c>
      <c r="I112" s="80">
        <f>IF($B112:$B112&gt;0,VLOOKUP($B112,'[1]PorEquipeHC 20aa_ddmmaaaa'!$EC$5:'[1]PorEquipeHC 20aa_ddmmaaaa'!$GS$1003,7,FALSE))</f>
        <v>12</v>
      </c>
      <c r="J112" s="209" t="str">
        <f>IF($B112:$B112&gt;0,VLOOKUP($B112,'[1]PorEquipeHC 20aa_ddmmaaaa'!$EC$5:'[1]PorEquipeHC 20aa_ddmmaaaa'!$GS$1003,8,FALSE))</f>
        <v>C</v>
      </c>
      <c r="K112" s="209" t="str">
        <f>IF($B112:$B112&gt;0,VLOOKUP($B112,'[1]PorEquipeHC 20aa_ddmmaaaa'!$EC$5:'[1]PorEquipeHC 20aa_ddmmaaaa'!$GS$1003,9,FALSE))</f>
        <v>MR</v>
      </c>
      <c r="L112" s="80">
        <f>IF($B112:$B112&gt;0,VLOOKUP($B112,'[1]PorEquipeHC 20aa_ddmmaaaa'!$EC$5:'[1]PorEquipeHC 20aa_ddmmaaaa'!$GS$1003,45,FALSE))</f>
        <v>2</v>
      </c>
      <c r="M112" s="65" t="str">
        <f>IF($B112:$B112&gt;0,VLOOKUP($B112,'[1]PorEquipeHC 20aa_ddmmaaaa'!$EC$5:'[1]PorEquipeHC 20aa_ddmmaaaa'!$GS$1003,46,FALSE))</f>
        <v>X</v>
      </c>
      <c r="N112" s="80" t="e">
        <f>IF($B112:$B112&gt;0,VLOOKUP($B112,'[1]PorEquipeHC 20aa_ddmmaaaa'!$EC$5:'[1]PorEquipeHC 20aa_ddmmaaaa'!$GS$1003,64,FALSE))</f>
        <v>#NUM!</v>
      </c>
      <c r="O112" s="211" t="str">
        <f>IF($B112:$B112&gt;0,VLOOKUP($B112,'[1]PorEquipeHC 20aa_ddmmaaaa'!$EC$5:'[1]PorEquipeHC 20aa_ddmmaaaa'!$GS$1003,10,FALSE))</f>
        <v xml:space="preserve"> </v>
      </c>
      <c r="P112" s="211" t="str">
        <f>IF($B112:$B112&gt;0,VLOOKUP($B112,'[1]PorEquipeHC 20aa_ddmmaaaa'!$EC$5:'[1]PorEquipeHC 20aa_ddmmaaaa'!$GS$1003,11,FALSE))</f>
        <v xml:space="preserve"> </v>
      </c>
      <c r="Q112" s="211">
        <f>IF($B112:$B112&gt;0,VLOOKUP($B112,'[1]PorEquipeHC 20aa_ddmmaaaa'!$EC$5:'[1]PorEquipeHC 20aa_ddmmaaaa'!$GS$1003,12,FALSE))</f>
        <v>121</v>
      </c>
      <c r="R112" s="211" t="str">
        <f>IF($B112:$B112&gt;0,VLOOKUP($B112,'[1]PorEquipeHC 20aa_ddmmaaaa'!$EC$5:'[1]PorEquipeHC 20aa_ddmmaaaa'!$GS$1003,13,FALSE))</f>
        <v xml:space="preserve"> </v>
      </c>
      <c r="S112" s="211" t="str">
        <f>IF($B112:$B112&gt;0,VLOOKUP($B112,'[1]PorEquipeHC 20aa_ddmmaaaa'!$EC$5:'[1]PorEquipeHC 20aa_ddmmaaaa'!$GS$1003,14,FALSE))</f>
        <v xml:space="preserve"> </v>
      </c>
      <c r="T112" s="211" t="str">
        <f>IF($B112:$B112&gt;0,VLOOKUP($B112,'[1]PorEquipeHC 20aa_ddmmaaaa'!$EC$5:'[1]PorEquipeHC 20aa_ddmmaaaa'!$GS$1003,15,FALSE))</f>
        <v xml:space="preserve"> </v>
      </c>
      <c r="U112" s="211">
        <f>IF($B112:$B112&gt;0,VLOOKUP($B112,'[1]PorEquipeHC 20aa_ddmmaaaa'!$EC$5:'[1]PorEquipeHC 20aa_ddmmaaaa'!$GS$1003,16,FALSE))</f>
        <v>127</v>
      </c>
      <c r="V112" s="211" t="b">
        <f>IF($B112:$B112&gt;0,VLOOKUP($B112,'[1]PorEquipeHC 20aa_ddmmaaaa'!$EC$5:'[1]PorEquipeHC 20aa_ddmmaaaa'!$GS$1003,17,FALSE))</f>
        <v>0</v>
      </c>
      <c r="W112" s="211" t="b">
        <f>IF($B112:$B112&gt;0,VLOOKUP($B112,'[1]PorEquipeHC 20aa_ddmmaaaa'!$EC$5:'[1]PorEquipeHC 20aa_ddmmaaaa'!$GS$1003,18,FALSE))</f>
        <v>0</v>
      </c>
      <c r="X112" s="211" t="b">
        <f>IF($B112:$B112&gt;0,VLOOKUP($B112,'[1]PorEquipeHC 20aa_ddmmaaaa'!$EC$5:'[1]PorEquipeHC 20aa_ddmmaaaa'!$GS$1003,19,FALSE))</f>
        <v>0</v>
      </c>
      <c r="Y112" s="207"/>
      <c r="Z112" s="207"/>
      <c r="AA112" s="154"/>
      <c r="AB112" s="154"/>
      <c r="AC112" s="65" t="str">
        <f>C112</f>
        <v>585</v>
      </c>
      <c r="AD112" s="65" t="str">
        <f>D112</f>
        <v>KITAYAMA</v>
      </c>
      <c r="AE112" s="65" t="str">
        <f>E112</f>
        <v>YOSHIKO</v>
      </c>
      <c r="AF112" s="65" t="str">
        <f>F112</f>
        <v>F</v>
      </c>
      <c r="AG112" s="65" t="str">
        <f>G112</f>
        <v>07. GSP</v>
      </c>
      <c r="AH112" s="208">
        <f>H112</f>
        <v>12831</v>
      </c>
      <c r="AI112">
        <f>I112</f>
        <v>12</v>
      </c>
      <c r="AJ112" t="str">
        <f>J112</f>
        <v>C</v>
      </c>
      <c r="AK112" s="209" t="str">
        <f>K112</f>
        <v>MR</v>
      </c>
      <c r="AL112" s="65">
        <f>L112</f>
        <v>2</v>
      </c>
      <c r="AM112" s="66" t="str">
        <f>M112</f>
        <v>X</v>
      </c>
      <c r="AN112" s="65" t="e">
        <f>N112</f>
        <v>#NUM!</v>
      </c>
      <c r="AO112" s="65" t="str">
        <f>O112</f>
        <v xml:space="preserve"> </v>
      </c>
      <c r="AP112" s="67" t="str">
        <f>IF(AO112=" "," ",(AO112-2*$AI112))</f>
        <v xml:space="preserve"> </v>
      </c>
      <c r="AQ112" s="68"/>
      <c r="AR112" s="69"/>
      <c r="AS112" s="72" t="str">
        <f>P112</f>
        <v xml:space="preserve"> </v>
      </c>
      <c r="AT112" s="67" t="str">
        <f>IF(AS112=" "," ",(AS112-2*$AI112))</f>
        <v xml:space="preserve"> </v>
      </c>
      <c r="AU112" s="65"/>
      <c r="AV112" s="67"/>
      <c r="AW112" s="72">
        <f>Q112</f>
        <v>121</v>
      </c>
      <c r="AX112" s="67">
        <f>IF(AW112=" "," ",(AW112-2*$AI112))</f>
        <v>97</v>
      </c>
      <c r="AY112" s="67"/>
      <c r="AZ112" s="65"/>
      <c r="BA112" s="67" t="str">
        <f>R112</f>
        <v xml:space="preserve"> </v>
      </c>
      <c r="BB112" s="67" t="str">
        <f>IF(BA112=" "," ",(BA112-2*$AI112))</f>
        <v xml:space="preserve"> </v>
      </c>
      <c r="BC112" s="67"/>
      <c r="BD112" s="67"/>
      <c r="BE112" s="71" t="str">
        <f>S112</f>
        <v xml:space="preserve"> </v>
      </c>
      <c r="BF112" s="67" t="str">
        <f>IF(BE112=" "," ",(BE112-2*$AI112))</f>
        <v xml:space="preserve"> </v>
      </c>
      <c r="BG112" s="67"/>
      <c r="BH112" s="67"/>
      <c r="BI112" s="72" t="str">
        <f>T112</f>
        <v xml:space="preserve"> </v>
      </c>
      <c r="BJ112" s="67" t="str">
        <f>IF(BI112=" "," ",(BI112-2*$AI112))</f>
        <v xml:space="preserve"> </v>
      </c>
      <c r="BK112" s="67"/>
      <c r="BL112" s="67"/>
      <c r="BM112" s="72">
        <f>U112</f>
        <v>127</v>
      </c>
      <c r="BN112" s="67">
        <f>IF(BM112=" "," ",(BM112-2*$AI112))</f>
        <v>103</v>
      </c>
      <c r="BO112" s="67"/>
      <c r="BP112" s="67"/>
      <c r="BQ112" s="67" t="b">
        <f>V112</f>
        <v>0</v>
      </c>
      <c r="BR112" s="67">
        <f>IF(BQ112=" "," ",(BQ112-2*$AI112))</f>
        <v>-24</v>
      </c>
      <c r="BS112" s="67"/>
      <c r="BT112" s="67"/>
      <c r="BU112" s="67" t="b">
        <f>W112</f>
        <v>0</v>
      </c>
      <c r="BV112" s="67">
        <f>IF(BU112=" "," ",(BU112-2*$AI112))</f>
        <v>-24</v>
      </c>
      <c r="BW112" s="67"/>
      <c r="BX112" s="67"/>
      <c r="BY112" s="67" t="b">
        <f>X112</f>
        <v>0</v>
      </c>
      <c r="BZ112" s="67">
        <f>IF(BY112=" "," ",(BY112-2*$AI112))</f>
        <v>-24</v>
      </c>
      <c r="CA112" s="67"/>
      <c r="CB112" s="67"/>
      <c r="CC112" s="209" t="str">
        <f>IF(AK112="Senior",AK112,"...")</f>
        <v>...</v>
      </c>
      <c r="CD112" s="65">
        <f>L112</f>
        <v>2</v>
      </c>
      <c r="CE112" s="66" t="str">
        <f>M112</f>
        <v>X</v>
      </c>
      <c r="CF112" s="73">
        <f>AQ112*AO$4+AU112*AS$4+AY112*AW$4+BC112*BA$4+BG112*BE$4+BK112*BI$4+BO112*BM$4+BS112*BQ$4+BW112*BU$4+CA112*BY$4</f>
        <v>0</v>
      </c>
      <c r="CG112" s="156"/>
      <c r="CH112" s="1"/>
      <c r="DA112" s="19"/>
      <c r="DB112" s="19"/>
      <c r="DC112" s="67" t="s">
        <v>449</v>
      </c>
      <c r="DD112" s="67" t="s">
        <v>450</v>
      </c>
      <c r="DE112" s="67" t="s">
        <v>451</v>
      </c>
      <c r="DF112" s="67" t="s">
        <v>83</v>
      </c>
      <c r="DG112" s="67" t="s">
        <v>317</v>
      </c>
      <c r="DH112" s="75">
        <v>14740</v>
      </c>
      <c r="DI112" s="67">
        <v>12</v>
      </c>
      <c r="DJ112" s="67" t="s">
        <v>78</v>
      </c>
      <c r="DK112" s="76" t="s">
        <v>85</v>
      </c>
      <c r="DL112" s="67">
        <v>1</v>
      </c>
      <c r="DM112" s="77" t="s">
        <v>70</v>
      </c>
      <c r="DN112" s="67" t="e">
        <v>#NUM!</v>
      </c>
      <c r="DO112" s="67" t="s">
        <v>79</v>
      </c>
      <c r="DP112" s="67" t="s">
        <v>79</v>
      </c>
      <c r="DQ112" s="68"/>
      <c r="DR112" s="67"/>
      <c r="DS112" s="72" t="s">
        <v>79</v>
      </c>
      <c r="DT112" s="67" t="s">
        <v>79</v>
      </c>
      <c r="DU112" s="68"/>
      <c r="DV112" s="67"/>
      <c r="DW112" s="72" t="s">
        <v>79</v>
      </c>
      <c r="DX112" s="67" t="s">
        <v>79</v>
      </c>
      <c r="DY112" s="67"/>
      <c r="DZ112" s="67"/>
      <c r="EA112" s="67" t="s">
        <v>79</v>
      </c>
      <c r="EB112" s="67" t="s">
        <v>79</v>
      </c>
      <c r="EC112" s="67"/>
      <c r="ED112" s="67"/>
      <c r="EE112" s="71" t="s">
        <v>79</v>
      </c>
      <c r="EF112" s="67" t="s">
        <v>79</v>
      </c>
      <c r="EG112" s="67"/>
      <c r="EH112" s="67"/>
      <c r="EI112" s="72">
        <v>128</v>
      </c>
      <c r="EJ112" s="67">
        <v>104</v>
      </c>
      <c r="EK112" s="67"/>
      <c r="EL112" s="67"/>
      <c r="EM112" s="72" t="s">
        <v>79</v>
      </c>
      <c r="EN112" s="67" t="s">
        <v>79</v>
      </c>
      <c r="EO112" s="67"/>
      <c r="EP112" s="67"/>
      <c r="EQ112" s="67" t="b">
        <v>0</v>
      </c>
      <c r="ER112" s="67">
        <v>-24</v>
      </c>
      <c r="ES112" s="67"/>
      <c r="ET112" s="67"/>
      <c r="EU112" s="67" t="b">
        <v>0</v>
      </c>
      <c r="EV112" s="67">
        <v>-24</v>
      </c>
      <c r="EW112" s="67"/>
      <c r="EX112" s="67"/>
      <c r="EY112" s="67" t="b">
        <v>0</v>
      </c>
      <c r="EZ112" s="67">
        <v>-24</v>
      </c>
      <c r="FA112" s="67"/>
      <c r="FB112" s="67"/>
      <c r="FC112" s="76" t="s">
        <v>73</v>
      </c>
      <c r="FD112" s="67">
        <v>1</v>
      </c>
      <c r="FE112" s="77" t="s">
        <v>70</v>
      </c>
      <c r="FF112" s="68">
        <v>0</v>
      </c>
      <c r="FG112" s="83"/>
      <c r="FH112" s="65" t="str">
        <f t="shared" si="32"/>
        <v>MR</v>
      </c>
      <c r="FI112" s="65" t="str">
        <f t="shared" si="33"/>
        <v>F</v>
      </c>
      <c r="FJ112" s="65" t="str">
        <f t="shared" si="26"/>
        <v>06. KOK</v>
      </c>
      <c r="FK112" s="65">
        <f t="shared" si="31"/>
        <v>0</v>
      </c>
      <c r="FL112" s="79">
        <f t="shared" si="34"/>
        <v>37.75</v>
      </c>
      <c r="FM112" t="str">
        <f t="shared" si="30"/>
        <v>...</v>
      </c>
      <c r="FN112" t="str">
        <f t="shared" si="23"/>
        <v>...</v>
      </c>
      <c r="FO112" t="str">
        <f t="shared" si="22"/>
        <v>06. KOK</v>
      </c>
    </row>
    <row r="113" spans="1:171" ht="13.8" hidden="1" x14ac:dyDescent="0.25">
      <c r="A113" t="s">
        <v>1152</v>
      </c>
      <c r="B113" s="201" t="s">
        <v>233</v>
      </c>
      <c r="C113" s="80" t="str">
        <f>IF($B113:$B113&gt;0,VLOOKUP($B113,'[1]PorEquipeHC 20aa_ddmmaaaa'!$EC$5:'[1]PorEquipeHC 20aa_ddmmaaaa'!$GS$1003,1,FALSE))</f>
        <v>478</v>
      </c>
      <c r="D113" s="209" t="str">
        <f>IF($B113:$B113&gt;0,VLOOKUP($B113,'[1]PorEquipeHC 20aa_ddmmaaaa'!$EC$5:'[1]PorEquipeHC 20aa_ddmmaaaa'!$GS$1003,2,FALSE))</f>
        <v>HIGUCHI</v>
      </c>
      <c r="E113" s="209" t="str">
        <f>IF($B113:$B113&gt;0,VLOOKUP($B113,'[1]PorEquipeHC 20aa_ddmmaaaa'!$EC$5:'[1]PorEquipeHC 20aa_ddmmaaaa'!$GS$1003,3,FALSE))</f>
        <v>ARTUR KEN</v>
      </c>
      <c r="F113" s="66" t="str">
        <f>IF($B113:$B113&gt;0,VLOOKUP($B113,'[1]PorEquipeHC 20aa_ddmmaaaa'!$EC$5:'[1]PorEquipeHC 20aa_ddmmaaaa'!$GS$1003,4,FALSE))</f>
        <v>M</v>
      </c>
      <c r="G113" s="65" t="str">
        <f>IF($B113:$B113&gt;0,VLOOKUP($B113,'[1]PorEquipeHC 20aa_ddmmaaaa'!$EC$5:'[1]PorEquipeHC 20aa_ddmmaaaa'!$GS$1003,5,FALSE))</f>
        <v>11. NCC</v>
      </c>
      <c r="H113" s="210">
        <f>IF($B113:$B113&gt;0,VLOOKUP($B113,'[1]PorEquipeHC 20aa_ddmmaaaa'!$EC$5:'[1]PorEquipeHC 20aa_ddmmaaaa'!$GS$1003,6,FALSE))</f>
        <v>19959</v>
      </c>
      <c r="I113" s="80">
        <f>IF($B113:$B113&gt;0,VLOOKUP($B113,'[1]PorEquipeHC 20aa_ddmmaaaa'!$EC$5:'[1]PorEquipeHC 20aa_ddmmaaaa'!$GS$1003,7,FALSE))</f>
        <v>3</v>
      </c>
      <c r="J113" s="209" t="str">
        <f>IF($B113:$B113&gt;0,VLOOKUP($B113,'[1]PorEquipeHC 20aa_ddmmaaaa'!$EC$5:'[1]PorEquipeHC 20aa_ddmmaaaa'!$GS$1003,8,FALSE))</f>
        <v>EX</v>
      </c>
      <c r="K113" s="209" t="str">
        <f>IF($B113:$B113&gt;0,VLOOKUP($B113,'[1]PorEquipeHC 20aa_ddmmaaaa'!$EC$5:'[1]PorEquipeHC 20aa_ddmmaaaa'!$GS$1003,9,FALSE))</f>
        <v>NSR</v>
      </c>
      <c r="L113" s="80">
        <f>IF($B113:$B113&gt;0,VLOOKUP($B113,'[1]PorEquipeHC 20aa_ddmmaaaa'!$EC$5:'[1]PorEquipeHC 20aa_ddmmaaaa'!$GS$1003,45,FALSE))</f>
        <v>7</v>
      </c>
      <c r="M113" s="65" t="str">
        <f>IF($B113:$B113&gt;0,VLOOKUP($B113,'[1]PorEquipeHC 20aa_ddmmaaaa'!$EC$5:'[1]PorEquipeHC 20aa_ddmmaaaa'!$GS$1003,46,FALSE))</f>
        <v>X</v>
      </c>
      <c r="N113" s="80">
        <f>IF($B113:$B113&gt;0,VLOOKUP($B113,'[1]PorEquipeHC 20aa_ddmmaaaa'!$EC$5:'[1]PorEquipeHC 20aa_ddmmaaaa'!$GS$1003,64,FALSE))</f>
        <v>634</v>
      </c>
      <c r="O113" s="211">
        <f>IF($B113:$B113&gt;0,VLOOKUP($B113,'[1]PorEquipeHC 20aa_ddmmaaaa'!$EC$5:'[1]PorEquipeHC 20aa_ddmmaaaa'!$GS$1003,10,FALSE))</f>
        <v>103</v>
      </c>
      <c r="P113" s="211">
        <f>IF($B113:$B113&gt;0,VLOOKUP($B113,'[1]PorEquipeHC 20aa_ddmmaaaa'!$EC$5:'[1]PorEquipeHC 20aa_ddmmaaaa'!$GS$1003,11,FALSE))</f>
        <v>113</v>
      </c>
      <c r="Q113" s="211">
        <f>IF($B113:$B113&gt;0,VLOOKUP($B113,'[1]PorEquipeHC 20aa_ddmmaaaa'!$EC$5:'[1]PorEquipeHC 20aa_ddmmaaaa'!$GS$1003,12,FALSE))</f>
        <v>114</v>
      </c>
      <c r="R113" s="211">
        <f>IF($B113:$B113&gt;0,VLOOKUP($B113,'[1]PorEquipeHC 20aa_ddmmaaaa'!$EC$5:'[1]PorEquipeHC 20aa_ddmmaaaa'!$GS$1003,13,FALSE))</f>
        <v>103</v>
      </c>
      <c r="S113" s="211">
        <f>IF($B113:$B113&gt;0,VLOOKUP($B113,'[1]PorEquipeHC 20aa_ddmmaaaa'!$EC$5:'[1]PorEquipeHC 20aa_ddmmaaaa'!$GS$1003,14,FALSE))</f>
        <v>107</v>
      </c>
      <c r="T113" s="211">
        <f>IF($B113:$B113&gt;0,VLOOKUP($B113,'[1]PorEquipeHC 20aa_ddmmaaaa'!$EC$5:'[1]PorEquipeHC 20aa_ddmmaaaa'!$GS$1003,15,FALSE))</f>
        <v>98</v>
      </c>
      <c r="U113" s="211">
        <f>IF($B113:$B113&gt;0,VLOOKUP($B113,'[1]PorEquipeHC 20aa_ddmmaaaa'!$EC$5:'[1]PorEquipeHC 20aa_ddmmaaaa'!$GS$1003,16,FALSE))</f>
        <v>110</v>
      </c>
      <c r="V113" s="211" t="b">
        <f>IF($B113:$B113&gt;0,VLOOKUP($B113,'[1]PorEquipeHC 20aa_ddmmaaaa'!$EC$5:'[1]PorEquipeHC 20aa_ddmmaaaa'!$GS$1003,17,FALSE))</f>
        <v>0</v>
      </c>
      <c r="W113" s="211" t="b">
        <f>IF($B113:$B113&gt;0,VLOOKUP($B113,'[1]PorEquipeHC 20aa_ddmmaaaa'!$EC$5:'[1]PorEquipeHC 20aa_ddmmaaaa'!$GS$1003,18,FALSE))</f>
        <v>0</v>
      </c>
      <c r="X113" s="211" t="b">
        <f>IF($B113:$B113&gt;0,VLOOKUP($B113,'[1]PorEquipeHC 20aa_ddmmaaaa'!$EC$5:'[1]PorEquipeHC 20aa_ddmmaaaa'!$GS$1003,19,FALSE))</f>
        <v>0</v>
      </c>
      <c r="Y113" s="207"/>
      <c r="Z113" s="207"/>
      <c r="AA113" s="154"/>
      <c r="AB113" s="154"/>
      <c r="AC113" s="65" t="str">
        <f>C113</f>
        <v>478</v>
      </c>
      <c r="AD113" s="65" t="str">
        <f>D113</f>
        <v>HIGUCHI</v>
      </c>
      <c r="AE113" s="65" t="str">
        <f>E113</f>
        <v>ARTUR KEN</v>
      </c>
      <c r="AF113" s="65" t="str">
        <f>F113</f>
        <v>M</v>
      </c>
      <c r="AG113" s="65" t="str">
        <f>G113</f>
        <v>11. NCC</v>
      </c>
      <c r="AH113" s="208">
        <f>H113</f>
        <v>19959</v>
      </c>
      <c r="AI113">
        <f>I113</f>
        <v>3</v>
      </c>
      <c r="AJ113" t="str">
        <f>J113</f>
        <v>EX</v>
      </c>
      <c r="AK113" s="209" t="str">
        <f>K113</f>
        <v>NSR</v>
      </c>
      <c r="AL113" s="65">
        <f>L113</f>
        <v>7</v>
      </c>
      <c r="AM113" s="66" t="str">
        <f>M113</f>
        <v>X</v>
      </c>
      <c r="AN113" s="65">
        <f>N113</f>
        <v>634</v>
      </c>
      <c r="AO113" s="65">
        <f>O113</f>
        <v>103</v>
      </c>
      <c r="AP113" s="67">
        <f>IF(AO113=" "," ",(AO113-2*$AI113))</f>
        <v>97</v>
      </c>
      <c r="AQ113" s="68"/>
      <c r="AR113" s="69"/>
      <c r="AS113" s="72">
        <f>P113</f>
        <v>113</v>
      </c>
      <c r="AT113" s="67">
        <f>IF(AS113=" "," ",(AS113-2*$AI113))</f>
        <v>107</v>
      </c>
      <c r="AU113" s="65"/>
      <c r="AV113" s="67"/>
      <c r="AW113" s="72">
        <f>Q113</f>
        <v>114</v>
      </c>
      <c r="AX113" s="67">
        <f>IF(AW113=" "," ",(AW113-2*$AI113))</f>
        <v>108</v>
      </c>
      <c r="AY113" s="67"/>
      <c r="AZ113" s="65"/>
      <c r="BA113" s="67">
        <f>R113</f>
        <v>103</v>
      </c>
      <c r="BB113" s="67">
        <f>IF(BA113=" "," ",(BA113-2*$AI113))</f>
        <v>97</v>
      </c>
      <c r="BC113" s="67"/>
      <c r="BD113" s="67"/>
      <c r="BE113" s="71">
        <f>S113</f>
        <v>107</v>
      </c>
      <c r="BF113" s="67">
        <f>IF(BE113=" "," ",(BE113-2*$AI113))</f>
        <v>101</v>
      </c>
      <c r="BG113" s="67"/>
      <c r="BH113" s="67"/>
      <c r="BI113" s="72">
        <f>T113</f>
        <v>98</v>
      </c>
      <c r="BJ113" s="67">
        <f>IF(BI113=" "," ",(BI113-2*$AI113))</f>
        <v>92</v>
      </c>
      <c r="BK113" s="68">
        <v>4</v>
      </c>
      <c r="BL113" s="69" t="s">
        <v>89</v>
      </c>
      <c r="BM113" s="72">
        <f>U113</f>
        <v>110</v>
      </c>
      <c r="BN113" s="67">
        <f>IF(BM113=" "," ",(BM113-2*$AI113))</f>
        <v>104</v>
      </c>
      <c r="BO113" s="67"/>
      <c r="BP113" s="67"/>
      <c r="BQ113" s="67" t="b">
        <f>V113</f>
        <v>0</v>
      </c>
      <c r="BR113" s="67">
        <f>IF(BQ113=" "," ",(BQ113-2*$AI113))</f>
        <v>-6</v>
      </c>
      <c r="BS113" s="67"/>
      <c r="BT113" s="67"/>
      <c r="BU113" s="67" t="b">
        <f>W113</f>
        <v>0</v>
      </c>
      <c r="BV113" s="67">
        <f>IF(BU113=" "," ",(BU113-2*$AI113))</f>
        <v>-6</v>
      </c>
      <c r="BW113" s="67"/>
      <c r="BX113" s="67"/>
      <c r="BY113" s="67" t="b">
        <f>X113</f>
        <v>0</v>
      </c>
      <c r="BZ113" s="67">
        <f>IF(BY113=" "," ",(BY113-2*$AI113))</f>
        <v>-6</v>
      </c>
      <c r="CA113" s="67"/>
      <c r="CB113" s="67"/>
      <c r="CC113" s="209" t="str">
        <f>IF(AK113="Senior",AK113,"...")</f>
        <v>...</v>
      </c>
      <c r="CD113" s="65">
        <f>L113</f>
        <v>7</v>
      </c>
      <c r="CE113" s="66" t="str">
        <f>M113</f>
        <v>X</v>
      </c>
      <c r="CF113" s="73">
        <f>AQ113*AO$4+AU113*AS$4+AY113*AW$4+BC113*BA$4+BG113*BE$4+BK113*BI$4+BO113*BM$4+BS113*BQ$4+BW113*BU$4+CA113*BY$4</f>
        <v>4</v>
      </c>
      <c r="CG113" s="156"/>
      <c r="CH113" s="1"/>
      <c r="DA113" s="19"/>
      <c r="DB113" s="19"/>
      <c r="DC113" s="67" t="s">
        <v>452</v>
      </c>
      <c r="DD113" s="67" t="s">
        <v>263</v>
      </c>
      <c r="DE113" s="67" t="s">
        <v>453</v>
      </c>
      <c r="DF113" s="67" t="s">
        <v>83</v>
      </c>
      <c r="DG113" s="67" t="s">
        <v>317</v>
      </c>
      <c r="DH113" s="75">
        <v>15561</v>
      </c>
      <c r="DI113" s="67">
        <v>12</v>
      </c>
      <c r="DJ113" s="67" t="s">
        <v>78</v>
      </c>
      <c r="DK113" s="76" t="s">
        <v>102</v>
      </c>
      <c r="DL113" s="67">
        <v>0</v>
      </c>
      <c r="DM113" s="77" t="s">
        <v>70</v>
      </c>
      <c r="DN113" s="67" t="e">
        <v>#NUM!</v>
      </c>
      <c r="DO113" s="67" t="s">
        <v>79</v>
      </c>
      <c r="DP113" s="67" t="s">
        <v>79</v>
      </c>
      <c r="DQ113" s="68"/>
      <c r="DR113" s="67"/>
      <c r="DS113" s="72" t="s">
        <v>79</v>
      </c>
      <c r="DT113" s="67" t="s">
        <v>79</v>
      </c>
      <c r="DU113" s="68"/>
      <c r="DV113" s="67"/>
      <c r="DW113" s="72" t="s">
        <v>79</v>
      </c>
      <c r="DX113" s="67" t="s">
        <v>79</v>
      </c>
      <c r="DY113" s="68"/>
      <c r="DZ113" s="69"/>
      <c r="EA113" s="67" t="s">
        <v>79</v>
      </c>
      <c r="EB113" s="67" t="s">
        <v>79</v>
      </c>
      <c r="EC113" s="67"/>
      <c r="ED113" s="67"/>
      <c r="EE113" s="71" t="s">
        <v>79</v>
      </c>
      <c r="EF113" s="67" t="s">
        <v>79</v>
      </c>
      <c r="EG113" s="67"/>
      <c r="EH113" s="67"/>
      <c r="EI113" s="72" t="s">
        <v>79</v>
      </c>
      <c r="EJ113" s="67" t="s">
        <v>79</v>
      </c>
      <c r="EK113" s="67"/>
      <c r="EL113" s="67"/>
      <c r="EM113" s="72" t="s">
        <v>79</v>
      </c>
      <c r="EN113" s="67" t="s">
        <v>79</v>
      </c>
      <c r="EO113" s="67"/>
      <c r="EP113" s="67"/>
      <c r="EQ113" s="67" t="b">
        <v>0</v>
      </c>
      <c r="ER113" s="67">
        <v>-24</v>
      </c>
      <c r="ES113" s="67"/>
      <c r="ET113" s="67"/>
      <c r="EU113" s="67" t="b">
        <v>0</v>
      </c>
      <c r="EV113" s="67">
        <v>-24</v>
      </c>
      <c r="EW113" s="67"/>
      <c r="EX113" s="67"/>
      <c r="EY113" s="67" t="b">
        <v>0</v>
      </c>
      <c r="EZ113" s="67">
        <v>-24</v>
      </c>
      <c r="FA113" s="67"/>
      <c r="FB113" s="67"/>
      <c r="FC113" s="76" t="s">
        <v>73</v>
      </c>
      <c r="FD113" s="67">
        <v>0</v>
      </c>
      <c r="FE113" s="77" t="s">
        <v>70</v>
      </c>
      <c r="FF113" s="68">
        <v>0</v>
      </c>
      <c r="FG113" s="83"/>
      <c r="FH113" s="65" t="str">
        <f t="shared" si="32"/>
        <v>SR</v>
      </c>
      <c r="FI113" s="65" t="str">
        <f t="shared" si="33"/>
        <v>F</v>
      </c>
      <c r="FJ113" s="65" t="str">
        <f t="shared" si="26"/>
        <v>06. KOK</v>
      </c>
      <c r="FK113" s="65">
        <f t="shared" si="31"/>
        <v>0</v>
      </c>
      <c r="FL113" s="79">
        <f t="shared" si="34"/>
        <v>37.75</v>
      </c>
      <c r="FM113" t="str">
        <f t="shared" si="30"/>
        <v>...</v>
      </c>
      <c r="FN113" t="str">
        <f t="shared" si="23"/>
        <v>...</v>
      </c>
      <c r="FO113" t="str">
        <f t="shared" si="22"/>
        <v>06. KOK</v>
      </c>
    </row>
    <row r="114" spans="1:171" ht="13.8" hidden="1" x14ac:dyDescent="0.25">
      <c r="A114" t="s">
        <v>1152</v>
      </c>
      <c r="B114" s="201" t="s">
        <v>62</v>
      </c>
      <c r="C114" s="80" t="str">
        <f>IF($B114:$B114&gt;0,VLOOKUP($B114,'[1]PorEquipeHC 20aa_ddmmaaaa'!$EC$5:'[1]PorEquipeHC 20aa_ddmmaaaa'!$GS$1003,1,FALSE))</f>
        <v>434</v>
      </c>
      <c r="D114" s="209" t="str">
        <f>IF($B114:$B114&gt;0,VLOOKUP($B114,'[1]PorEquipeHC 20aa_ddmmaaaa'!$EC$5:'[1]PorEquipeHC 20aa_ddmmaaaa'!$GS$1003,2,FALSE))</f>
        <v>KATO</v>
      </c>
      <c r="E114" s="209" t="str">
        <f>IF($B114:$B114&gt;0,VLOOKUP($B114,'[1]PorEquipeHC 20aa_ddmmaaaa'!$EC$5:'[1]PorEquipeHC 20aa_ddmmaaaa'!$GS$1003,3,FALSE))</f>
        <v>MASSAKAZU</v>
      </c>
      <c r="F114" s="66" t="str">
        <f>IF($B114:$B114&gt;0,VLOOKUP($B114,'[1]PorEquipeHC 20aa_ddmmaaaa'!$EC$5:'[1]PorEquipeHC 20aa_ddmmaaaa'!$GS$1003,4,FALSE))</f>
        <v>M</v>
      </c>
      <c r="G114" s="65" t="str">
        <f>IF($B114:$B114&gt;0,VLOOKUP($B114,'[1]PorEquipeHC 20aa_ddmmaaaa'!$EC$5:'[1]PorEquipeHC 20aa_ddmmaaaa'!$GS$1003,5,FALSE))</f>
        <v>01. PIE</v>
      </c>
      <c r="H114" s="210" t="str">
        <f>IF($B114:$B114&gt;0,VLOOKUP($B114,'[1]PorEquipeHC 20aa_ddmmaaaa'!$EC$5:'[1]PorEquipeHC 20aa_ddmmaaaa'!$GS$1003,6,FALSE))</f>
        <v>15/07/1960</v>
      </c>
      <c r="I114" s="80">
        <f>IF($B114:$B114&gt;0,VLOOKUP($B114,'[1]PorEquipeHC 20aa_ddmmaaaa'!$EC$5:'[1]PorEquipeHC 20aa_ddmmaaaa'!$GS$1003,7,FALSE))</f>
        <v>4</v>
      </c>
      <c r="J114" s="209" t="str">
        <f>IF($B114:$B114&gt;0,VLOOKUP($B114,'[1]PorEquipeHC 20aa_ddmmaaaa'!$EC$5:'[1]PorEquipeHC 20aa_ddmmaaaa'!$GS$1003,8,FALSE))</f>
        <v>A</v>
      </c>
      <c r="K114" s="209" t="str">
        <f>IF($B114:$B114&gt;0,VLOOKUP($B114,'[1]PorEquipeHC 20aa_ddmmaaaa'!$EC$5:'[1]PorEquipeHC 20aa_ddmmaaaa'!$GS$1003,9,FALSE))</f>
        <v>NSR</v>
      </c>
      <c r="L114" s="80">
        <f>IF($B114:$B114&gt;0,VLOOKUP($B114,'[1]PorEquipeHC 20aa_ddmmaaaa'!$EC$5:'[1]PorEquipeHC 20aa_ddmmaaaa'!$GS$1003,45,FALSE))</f>
        <v>6</v>
      </c>
      <c r="M114" s="65" t="str">
        <f>IF($B114:$B114&gt;0,VLOOKUP($B114,'[1]PorEquipeHC 20aa_ddmmaaaa'!$EC$5:'[1]PorEquipeHC 20aa_ddmmaaaa'!$GS$1003,46,FALSE))</f>
        <v>X</v>
      </c>
      <c r="N114" s="80">
        <f>IF($B114:$B114&gt;0,VLOOKUP($B114,'[1]PorEquipeHC 20aa_ddmmaaaa'!$EC$5:'[1]PorEquipeHC 20aa_ddmmaaaa'!$GS$1003,64,FALSE))</f>
        <v>637</v>
      </c>
      <c r="O114" s="211">
        <f>IF($B114:$B114&gt;0,VLOOKUP($B114,'[1]PorEquipeHC 20aa_ddmmaaaa'!$EC$5:'[1]PorEquipeHC 20aa_ddmmaaaa'!$GS$1003,10,FALSE))</f>
        <v>101</v>
      </c>
      <c r="P114" s="211">
        <f>IF($B114:$B114&gt;0,VLOOKUP($B114,'[1]PorEquipeHC 20aa_ddmmaaaa'!$EC$5:'[1]PorEquipeHC 20aa_ddmmaaaa'!$GS$1003,11,FALSE))</f>
        <v>108</v>
      </c>
      <c r="Q114" s="211">
        <f>IF($B114:$B114&gt;0,VLOOKUP($B114,'[1]PorEquipeHC 20aa_ddmmaaaa'!$EC$5:'[1]PorEquipeHC 20aa_ddmmaaaa'!$GS$1003,12,FALSE))</f>
        <v>99</v>
      </c>
      <c r="R114" s="211">
        <f>IF($B114:$B114&gt;0,VLOOKUP($B114,'[1]PorEquipeHC 20aa_ddmmaaaa'!$EC$5:'[1]PorEquipeHC 20aa_ddmmaaaa'!$GS$1003,13,FALSE))</f>
        <v>97</v>
      </c>
      <c r="S114" s="211">
        <f>IF($B114:$B114&gt;0,VLOOKUP($B114,'[1]PorEquipeHC 20aa_ddmmaaaa'!$EC$5:'[1]PorEquipeHC 20aa_ddmmaaaa'!$GS$1003,14,FALSE))</f>
        <v>120</v>
      </c>
      <c r="T114" s="211" t="str">
        <f>IF($B114:$B114&gt;0,VLOOKUP($B114,'[1]PorEquipeHC 20aa_ddmmaaaa'!$EC$5:'[1]PorEquipeHC 20aa_ddmmaaaa'!$GS$1003,15,FALSE))</f>
        <v xml:space="preserve"> </v>
      </c>
      <c r="U114" s="211">
        <f>IF($B114:$B114&gt;0,VLOOKUP($B114,'[1]PorEquipeHC 20aa_ddmmaaaa'!$EC$5:'[1]PorEquipeHC 20aa_ddmmaaaa'!$GS$1003,16,FALSE))</f>
        <v>112</v>
      </c>
      <c r="V114" s="211" t="b">
        <f>IF($B114:$B114&gt;0,VLOOKUP($B114,'[1]PorEquipeHC 20aa_ddmmaaaa'!$EC$5:'[1]PorEquipeHC 20aa_ddmmaaaa'!$GS$1003,17,FALSE))</f>
        <v>0</v>
      </c>
      <c r="W114" s="211" t="b">
        <f>IF($B114:$B114&gt;0,VLOOKUP($B114,'[1]PorEquipeHC 20aa_ddmmaaaa'!$EC$5:'[1]PorEquipeHC 20aa_ddmmaaaa'!$GS$1003,18,FALSE))</f>
        <v>0</v>
      </c>
      <c r="X114" s="211" t="b">
        <f>IF($B114:$B114&gt;0,VLOOKUP($B114,'[1]PorEquipeHC 20aa_ddmmaaaa'!$EC$5:'[1]PorEquipeHC 20aa_ddmmaaaa'!$GS$1003,19,FALSE))</f>
        <v>0</v>
      </c>
      <c r="Y114" s="207"/>
      <c r="Z114" s="207"/>
      <c r="AA114" s="154"/>
      <c r="AB114" s="154"/>
      <c r="AC114" s="65" t="str">
        <f>C114</f>
        <v>434</v>
      </c>
      <c r="AD114" s="65" t="str">
        <f>D114</f>
        <v>KATO</v>
      </c>
      <c r="AE114" s="65" t="str">
        <f>E114</f>
        <v>MASSAKAZU</v>
      </c>
      <c r="AF114" s="65" t="str">
        <f>F114</f>
        <v>M</v>
      </c>
      <c r="AG114" s="65" t="str">
        <f>G114</f>
        <v>01. PIE</v>
      </c>
      <c r="AH114" s="208" t="str">
        <f>H114</f>
        <v>15/07/1960</v>
      </c>
      <c r="AI114">
        <f>I114</f>
        <v>4</v>
      </c>
      <c r="AJ114" t="str">
        <f>J114</f>
        <v>A</v>
      </c>
      <c r="AK114" s="209" t="str">
        <f>K114</f>
        <v>NSR</v>
      </c>
      <c r="AL114" s="65">
        <f>L114</f>
        <v>6</v>
      </c>
      <c r="AM114" s="66" t="str">
        <f>M114</f>
        <v>X</v>
      </c>
      <c r="AN114" s="65">
        <f>N114</f>
        <v>637</v>
      </c>
      <c r="AO114" s="65">
        <f>O114</f>
        <v>101</v>
      </c>
      <c r="AP114" s="67">
        <f>IF(AO114=" "," ",(AO114-2*$AI114))</f>
        <v>93</v>
      </c>
      <c r="AQ114" s="68"/>
      <c r="AR114" s="69"/>
      <c r="AS114" s="72">
        <f>P114</f>
        <v>108</v>
      </c>
      <c r="AT114" s="67">
        <f>IF(AS114=" "," ",(AS114-2*$AI114))</f>
        <v>100</v>
      </c>
      <c r="AU114" s="65"/>
      <c r="AV114" s="67"/>
      <c r="AW114" s="72">
        <f>Q114</f>
        <v>99</v>
      </c>
      <c r="AX114" s="67">
        <f>IF(AW114=" "," ",(AW114-2*$AI114))</f>
        <v>91</v>
      </c>
      <c r="AY114" s="68">
        <v>6</v>
      </c>
      <c r="AZ114" s="69" t="s">
        <v>71</v>
      </c>
      <c r="BA114" s="67">
        <f>R114</f>
        <v>97</v>
      </c>
      <c r="BB114" s="67">
        <f>IF(BA114=" "," ",(BA114-2*$AI114))</f>
        <v>89</v>
      </c>
      <c r="BC114" s="68">
        <v>5</v>
      </c>
      <c r="BD114" s="69" t="s">
        <v>72</v>
      </c>
      <c r="BE114" s="71">
        <f>S114</f>
        <v>120</v>
      </c>
      <c r="BF114" s="67">
        <f>IF(BE114=" "," ",(BE114-2*$AI114))</f>
        <v>112</v>
      </c>
      <c r="BG114" s="67"/>
      <c r="BH114" s="67"/>
      <c r="BI114" s="72" t="str">
        <f>T114</f>
        <v xml:space="preserve"> </v>
      </c>
      <c r="BJ114" s="67" t="str">
        <f>IF(BI114=" "," ",(BI114-2*$AI114))</f>
        <v xml:space="preserve"> </v>
      </c>
      <c r="BK114" s="67"/>
      <c r="BL114" s="67"/>
      <c r="BM114" s="72">
        <f>U114</f>
        <v>112</v>
      </c>
      <c r="BN114" s="67">
        <f>IF(BM114=" "," ",(BM114-2*$AI114))</f>
        <v>104</v>
      </c>
      <c r="BO114" s="67"/>
      <c r="BP114" s="67"/>
      <c r="BQ114" s="67" t="b">
        <f>V114</f>
        <v>0</v>
      </c>
      <c r="BR114" s="67">
        <f>IF(BQ114=" "," ",(BQ114-2*$AI114))</f>
        <v>-8</v>
      </c>
      <c r="BS114" s="67"/>
      <c r="BT114" s="67"/>
      <c r="BU114" s="67" t="b">
        <f>W114</f>
        <v>0</v>
      </c>
      <c r="BV114" s="67">
        <f>IF(BU114=" "," ",(BU114-2*$AI114))</f>
        <v>-8</v>
      </c>
      <c r="BW114" s="67"/>
      <c r="BX114" s="67"/>
      <c r="BY114" s="67" t="b">
        <f>X114</f>
        <v>0</v>
      </c>
      <c r="BZ114" s="67">
        <f>IF(BY114=" "," ",(BY114-2*$AI114))</f>
        <v>-8</v>
      </c>
      <c r="CA114" s="67"/>
      <c r="CB114" s="67"/>
      <c r="CC114" s="209" t="str">
        <f>IF(AK114="Senior",AK114,"...")</f>
        <v>...</v>
      </c>
      <c r="CD114" s="65">
        <f>L114</f>
        <v>6</v>
      </c>
      <c r="CE114" s="66" t="str">
        <f>M114</f>
        <v>X</v>
      </c>
      <c r="CF114" s="73">
        <f>AQ114*AO$4+AU114*AS$4+AY114*AW$4+BC114*BA$4+BG114*BE$4+BK114*BI$4+BO114*BM$4+BS114*BQ$4+BW114*BU$4+CA114*BY$4</f>
        <v>11</v>
      </c>
      <c r="CG114" s="156"/>
      <c r="CH114" s="1"/>
      <c r="DA114" s="19"/>
      <c r="DB114" s="19"/>
      <c r="DC114" s="67" t="s">
        <v>413</v>
      </c>
      <c r="DD114" s="67" t="s">
        <v>369</v>
      </c>
      <c r="DE114" s="67" t="s">
        <v>455</v>
      </c>
      <c r="DF114" s="67" t="s">
        <v>83</v>
      </c>
      <c r="DG114" s="67" t="s">
        <v>317</v>
      </c>
      <c r="DH114" s="75">
        <v>15849</v>
      </c>
      <c r="DI114" s="67">
        <v>12</v>
      </c>
      <c r="DJ114" s="67" t="s">
        <v>78</v>
      </c>
      <c r="DK114" s="76" t="s">
        <v>102</v>
      </c>
      <c r="DL114" s="67">
        <v>6</v>
      </c>
      <c r="DM114" s="77" t="s">
        <v>70</v>
      </c>
      <c r="DN114" s="67">
        <v>777</v>
      </c>
      <c r="DO114" s="67">
        <v>119</v>
      </c>
      <c r="DP114" s="67">
        <v>95</v>
      </c>
      <c r="DQ114" s="68"/>
      <c r="DR114" s="67"/>
      <c r="DS114" s="72">
        <v>132</v>
      </c>
      <c r="DT114" s="67">
        <v>108</v>
      </c>
      <c r="DU114" s="68"/>
      <c r="DV114" s="67"/>
      <c r="DW114" s="72">
        <v>138</v>
      </c>
      <c r="DX114" s="67">
        <v>114</v>
      </c>
      <c r="DY114" s="68"/>
      <c r="DZ114" s="69"/>
      <c r="EA114" s="67">
        <v>125</v>
      </c>
      <c r="EB114" s="67">
        <v>101</v>
      </c>
      <c r="EC114" s="67"/>
      <c r="ED114" s="67"/>
      <c r="EE114" s="71">
        <v>127</v>
      </c>
      <c r="EF114" s="67">
        <v>103</v>
      </c>
      <c r="EG114" s="67"/>
      <c r="EH114" s="67"/>
      <c r="EI114" s="72" t="s">
        <v>79</v>
      </c>
      <c r="EJ114" s="67" t="s">
        <v>79</v>
      </c>
      <c r="EK114" s="67"/>
      <c r="EL114" s="67"/>
      <c r="EM114" s="72">
        <v>136</v>
      </c>
      <c r="EN114" s="67">
        <v>112</v>
      </c>
      <c r="EO114" s="67"/>
      <c r="EP114" s="67"/>
      <c r="EQ114" s="67" t="b">
        <v>0</v>
      </c>
      <c r="ER114" s="67">
        <v>-24</v>
      </c>
      <c r="ES114" s="67"/>
      <c r="ET114" s="67"/>
      <c r="EU114" s="67" t="b">
        <v>0</v>
      </c>
      <c r="EV114" s="67">
        <v>-24</v>
      </c>
      <c r="EW114" s="67"/>
      <c r="EX114" s="67"/>
      <c r="EY114" s="67" t="b">
        <v>0</v>
      </c>
      <c r="EZ114" s="67">
        <v>-24</v>
      </c>
      <c r="FA114" s="67"/>
      <c r="FB114" s="67"/>
      <c r="FC114" s="76" t="s">
        <v>73</v>
      </c>
      <c r="FD114" s="67">
        <v>6</v>
      </c>
      <c r="FE114" s="77" t="s">
        <v>70</v>
      </c>
      <c r="FF114" s="68">
        <v>0</v>
      </c>
      <c r="FG114" s="83"/>
      <c r="FH114" s="65" t="str">
        <f t="shared" si="32"/>
        <v>SR</v>
      </c>
      <c r="FI114" s="65" t="str">
        <f t="shared" si="33"/>
        <v>F</v>
      </c>
      <c r="FJ114" s="65" t="str">
        <f t="shared" si="26"/>
        <v>06. KOK</v>
      </c>
      <c r="FK114" s="65">
        <f t="shared" si="31"/>
        <v>0</v>
      </c>
      <c r="FL114" s="79">
        <f t="shared" si="34"/>
        <v>37.75</v>
      </c>
      <c r="FM114" t="str">
        <f t="shared" si="30"/>
        <v>...</v>
      </c>
      <c r="FN114" t="str">
        <f t="shared" si="23"/>
        <v>...</v>
      </c>
      <c r="FO114" t="str">
        <f t="shared" si="22"/>
        <v>06. KOK</v>
      </c>
    </row>
    <row r="115" spans="1:171" ht="13.8" hidden="1" x14ac:dyDescent="0.25">
      <c r="A115" t="s">
        <v>1152</v>
      </c>
      <c r="B115" s="201" t="s">
        <v>230</v>
      </c>
      <c r="C115" s="80" t="str">
        <f>IF($B115:$B115&gt;0,VLOOKUP($B115,'[1]PorEquipeHC 20aa_ddmmaaaa'!$EC$5:'[1]PorEquipeHC 20aa_ddmmaaaa'!$GS$1003,1,FALSE))</f>
        <v>579</v>
      </c>
      <c r="D115" s="209" t="str">
        <f>IF($B115:$B115&gt;0,VLOOKUP($B115,'[1]PorEquipeHC 20aa_ddmmaaaa'!$EC$5:'[1]PorEquipeHC 20aa_ddmmaaaa'!$GS$1003,2,FALSE))</f>
        <v>HITOMI</v>
      </c>
      <c r="E115" s="209" t="str">
        <f>IF($B115:$B115&gt;0,VLOOKUP($B115,'[1]PorEquipeHC 20aa_ddmmaaaa'!$EC$5:'[1]PorEquipeHC 20aa_ddmmaaaa'!$GS$1003,3,FALSE))</f>
        <v>ITIRO</v>
      </c>
      <c r="F115" s="66" t="str">
        <f>IF($B115:$B115&gt;0,VLOOKUP($B115,'[1]PorEquipeHC 20aa_ddmmaaaa'!$EC$5:'[1]PorEquipeHC 20aa_ddmmaaaa'!$GS$1003,4,FALSE))</f>
        <v>M</v>
      </c>
      <c r="G115" s="65" t="str">
        <f>IF($B115:$B115&gt;0,VLOOKUP($B115,'[1]PorEquipeHC 20aa_ddmmaaaa'!$EC$5:'[1]PorEquipeHC 20aa_ddmmaaaa'!$GS$1003,5,FALSE))</f>
        <v>03. IBI</v>
      </c>
      <c r="H115" s="210">
        <f>IF($B115:$B115&gt;0,VLOOKUP($B115,'[1]PorEquipeHC 20aa_ddmmaaaa'!$EC$5:'[1]PorEquipeHC 20aa_ddmmaaaa'!$GS$1003,6,FALSE))</f>
        <v>16522</v>
      </c>
      <c r="I115" s="80">
        <f>IF($B115:$B115&gt;0,VLOOKUP($B115,'[1]PorEquipeHC 20aa_ddmmaaaa'!$EC$5:'[1]PorEquipeHC 20aa_ddmmaaaa'!$GS$1003,7,FALSE))</f>
        <v>6</v>
      </c>
      <c r="J115" s="209" t="str">
        <f>IF($B115:$B115&gt;0,VLOOKUP($B115,'[1]PorEquipeHC 20aa_ddmmaaaa'!$EC$5:'[1]PorEquipeHC 20aa_ddmmaaaa'!$GS$1003,8,FALSE))</f>
        <v>A</v>
      </c>
      <c r="K115" s="209" t="str">
        <f>IF($B115:$B115&gt;0,VLOOKUP($B115,'[1]PorEquipeHC 20aa_ddmmaaaa'!$EC$5:'[1]PorEquipeHC 20aa_ddmmaaaa'!$GS$1003,9,FALSE))</f>
        <v>SR</v>
      </c>
      <c r="L115" s="80">
        <f>IF($B115:$B115&gt;0,VLOOKUP($B115,'[1]PorEquipeHC 20aa_ddmmaaaa'!$EC$5:'[1]PorEquipeHC 20aa_ddmmaaaa'!$GS$1003,45,FALSE))</f>
        <v>4</v>
      </c>
      <c r="M115" s="65" t="str">
        <f>IF($B115:$B115&gt;0,VLOOKUP($B115,'[1]PorEquipeHC 20aa_ddmmaaaa'!$EC$5:'[1]PorEquipeHC 20aa_ddmmaaaa'!$GS$1003,46,FALSE))</f>
        <v>X</v>
      </c>
      <c r="N115" s="80" t="e">
        <f>IF($B115:$B115&gt;0,VLOOKUP($B115,'[1]PorEquipeHC 20aa_ddmmaaaa'!$EC$5:'[1]PorEquipeHC 20aa_ddmmaaaa'!$GS$1003,64,FALSE))</f>
        <v>#NUM!</v>
      </c>
      <c r="O115" s="211" t="str">
        <f>IF($B115:$B115&gt;0,VLOOKUP($B115,'[1]PorEquipeHC 20aa_ddmmaaaa'!$EC$5:'[1]PorEquipeHC 20aa_ddmmaaaa'!$GS$1003,10,FALSE))</f>
        <v xml:space="preserve"> </v>
      </c>
      <c r="P115" s="211">
        <f>IF($B115:$B115&gt;0,VLOOKUP($B115,'[1]PorEquipeHC 20aa_ddmmaaaa'!$EC$5:'[1]PorEquipeHC 20aa_ddmmaaaa'!$GS$1003,11,FALSE))</f>
        <v>120</v>
      </c>
      <c r="Q115" s="211">
        <f>IF($B115:$B115&gt;0,VLOOKUP($B115,'[1]PorEquipeHC 20aa_ddmmaaaa'!$EC$5:'[1]PorEquipeHC 20aa_ddmmaaaa'!$GS$1003,12,FALSE))</f>
        <v>110</v>
      </c>
      <c r="R115" s="211">
        <f>IF($B115:$B115&gt;0,VLOOKUP($B115,'[1]PorEquipeHC 20aa_ddmmaaaa'!$EC$5:'[1]PorEquipeHC 20aa_ddmmaaaa'!$GS$1003,13,FALSE))</f>
        <v>110</v>
      </c>
      <c r="S115" s="211" t="str">
        <f>IF($B115:$B115&gt;0,VLOOKUP($B115,'[1]PorEquipeHC 20aa_ddmmaaaa'!$EC$5:'[1]PorEquipeHC 20aa_ddmmaaaa'!$GS$1003,14,FALSE))</f>
        <v xml:space="preserve"> </v>
      </c>
      <c r="T115" s="211" t="str">
        <f>IF($B115:$B115&gt;0,VLOOKUP($B115,'[1]PorEquipeHC 20aa_ddmmaaaa'!$EC$5:'[1]PorEquipeHC 20aa_ddmmaaaa'!$GS$1003,15,FALSE))</f>
        <v xml:space="preserve"> </v>
      </c>
      <c r="U115" s="211">
        <f>IF($B115:$B115&gt;0,VLOOKUP($B115,'[1]PorEquipeHC 20aa_ddmmaaaa'!$EC$5:'[1]PorEquipeHC 20aa_ddmmaaaa'!$GS$1003,16,FALSE))</f>
        <v>116</v>
      </c>
      <c r="V115" s="211" t="b">
        <f>IF($B115:$B115&gt;0,VLOOKUP($B115,'[1]PorEquipeHC 20aa_ddmmaaaa'!$EC$5:'[1]PorEquipeHC 20aa_ddmmaaaa'!$GS$1003,17,FALSE))</f>
        <v>0</v>
      </c>
      <c r="W115" s="211" t="b">
        <f>IF($B115:$B115&gt;0,VLOOKUP($B115,'[1]PorEquipeHC 20aa_ddmmaaaa'!$EC$5:'[1]PorEquipeHC 20aa_ddmmaaaa'!$GS$1003,18,FALSE))</f>
        <v>0</v>
      </c>
      <c r="X115" s="211" t="b">
        <f>IF($B115:$B115&gt;0,VLOOKUP($B115,'[1]PorEquipeHC 20aa_ddmmaaaa'!$EC$5:'[1]PorEquipeHC 20aa_ddmmaaaa'!$GS$1003,19,FALSE))</f>
        <v>0</v>
      </c>
      <c r="Y115" s="207"/>
      <c r="Z115" s="207"/>
      <c r="AA115" s="154"/>
      <c r="AB115" s="154"/>
      <c r="AC115" s="65" t="str">
        <f>C115</f>
        <v>579</v>
      </c>
      <c r="AD115" s="65" t="str">
        <f>D115</f>
        <v>HITOMI</v>
      </c>
      <c r="AE115" s="65" t="str">
        <f>E115</f>
        <v>ITIRO</v>
      </c>
      <c r="AF115" s="65" t="str">
        <f>F115</f>
        <v>M</v>
      </c>
      <c r="AG115" s="65" t="str">
        <f>G115</f>
        <v>03. IBI</v>
      </c>
      <c r="AH115" s="208">
        <f>H115</f>
        <v>16522</v>
      </c>
      <c r="AI115">
        <f>I115</f>
        <v>6</v>
      </c>
      <c r="AJ115" t="str">
        <f>J115</f>
        <v>A</v>
      </c>
      <c r="AK115" s="209" t="str">
        <f>K115</f>
        <v>SR</v>
      </c>
      <c r="AL115" s="65">
        <f>L115</f>
        <v>4</v>
      </c>
      <c r="AM115" s="66" t="str">
        <f>M115</f>
        <v>X</v>
      </c>
      <c r="AN115" s="65" t="e">
        <f>N115</f>
        <v>#NUM!</v>
      </c>
      <c r="AO115" s="65" t="str">
        <f>O115</f>
        <v xml:space="preserve"> </v>
      </c>
      <c r="AP115" s="67" t="str">
        <f>IF(AO115=" "," ",(AO115-2*$AI115))</f>
        <v xml:space="preserve"> </v>
      </c>
      <c r="AQ115" s="68"/>
      <c r="AR115" s="69"/>
      <c r="AS115" s="72">
        <f>P115</f>
        <v>120</v>
      </c>
      <c r="AT115" s="67">
        <f>IF(AS115=" "," ",(AS115-2*$AI115))</f>
        <v>108</v>
      </c>
      <c r="AU115" s="65"/>
      <c r="AV115" s="67"/>
      <c r="AW115" s="72">
        <f>Q115</f>
        <v>110</v>
      </c>
      <c r="AX115" s="67">
        <f>IF(AW115=" "," ",(AW115-2*$AI115))</f>
        <v>98</v>
      </c>
      <c r="AY115" s="67"/>
      <c r="AZ115" s="65"/>
      <c r="BA115" s="67">
        <f>R115</f>
        <v>110</v>
      </c>
      <c r="BB115" s="67">
        <f>IF(BA115=" "," ",(BA115-2*$AI115))</f>
        <v>98</v>
      </c>
      <c r="BC115" s="67"/>
      <c r="BD115" s="67"/>
      <c r="BE115" s="71" t="str">
        <f>S115</f>
        <v xml:space="preserve"> </v>
      </c>
      <c r="BF115" s="67" t="str">
        <f>IF(BE115=" "," ",(BE115-2*$AI115))</f>
        <v xml:space="preserve"> </v>
      </c>
      <c r="BG115" s="67"/>
      <c r="BH115" s="67"/>
      <c r="BI115" s="72" t="str">
        <f>T115</f>
        <v xml:space="preserve"> </v>
      </c>
      <c r="BJ115" s="67" t="str">
        <f>IF(BI115=" "," ",(BI115-2*$AI115))</f>
        <v xml:space="preserve"> </v>
      </c>
      <c r="BK115" s="67"/>
      <c r="BL115" s="67"/>
      <c r="BM115" s="72">
        <f>U115</f>
        <v>116</v>
      </c>
      <c r="BN115" s="67">
        <f>IF(BM115=" "," ",(BM115-2*$AI115))</f>
        <v>104</v>
      </c>
      <c r="BO115" s="67"/>
      <c r="BP115" s="67"/>
      <c r="BQ115" s="67" t="b">
        <f>V115</f>
        <v>0</v>
      </c>
      <c r="BR115" s="67">
        <f>IF(BQ115=" "," ",(BQ115-2*$AI115))</f>
        <v>-12</v>
      </c>
      <c r="BS115" s="67"/>
      <c r="BT115" s="67"/>
      <c r="BU115" s="67" t="b">
        <f>W115</f>
        <v>0</v>
      </c>
      <c r="BV115" s="67">
        <f>IF(BU115=" "," ",(BU115-2*$AI115))</f>
        <v>-12</v>
      </c>
      <c r="BW115" s="67"/>
      <c r="BX115" s="67"/>
      <c r="BY115" s="67" t="b">
        <f>X115</f>
        <v>0</v>
      </c>
      <c r="BZ115" s="67">
        <f>IF(BY115=" "," ",(BY115-2*$AI115))</f>
        <v>-12</v>
      </c>
      <c r="CA115" s="67"/>
      <c r="CB115" s="67"/>
      <c r="CC115" s="209" t="str">
        <f>IF(AK115="Senior",AK115,"...")</f>
        <v>...</v>
      </c>
      <c r="CD115" s="65">
        <f>L115</f>
        <v>4</v>
      </c>
      <c r="CE115" s="66" t="str">
        <f>M115</f>
        <v>X</v>
      </c>
      <c r="CF115" s="73">
        <f>AQ115*AO$4+AU115*AS$4+AY115*AW$4+BC115*BA$4+BG115*BE$4+BK115*BI$4+BO115*BM$4+BS115*BQ$4+BW115*BU$4+CA115*BY$4</f>
        <v>0</v>
      </c>
      <c r="CG115" s="156"/>
      <c r="CH115" s="1"/>
      <c r="DA115" s="19"/>
      <c r="DB115" s="19"/>
      <c r="DC115" s="67" t="s">
        <v>456</v>
      </c>
      <c r="DD115" s="67" t="s">
        <v>457</v>
      </c>
      <c r="DE115" s="67" t="s">
        <v>458</v>
      </c>
      <c r="DF115" s="67" t="s">
        <v>65</v>
      </c>
      <c r="DG115" s="67" t="s">
        <v>317</v>
      </c>
      <c r="DH115" s="75">
        <v>16671</v>
      </c>
      <c r="DI115" s="67">
        <v>12</v>
      </c>
      <c r="DJ115" s="67" t="s">
        <v>78</v>
      </c>
      <c r="DK115" s="76" t="s">
        <v>102</v>
      </c>
      <c r="DL115" s="67">
        <v>0</v>
      </c>
      <c r="DM115" s="77" t="s">
        <v>70</v>
      </c>
      <c r="DN115" s="67" t="e">
        <v>#NUM!</v>
      </c>
      <c r="DO115" s="67" t="s">
        <v>79</v>
      </c>
      <c r="DP115" s="67" t="s">
        <v>79</v>
      </c>
      <c r="DQ115" s="68"/>
      <c r="DR115" s="67"/>
      <c r="DS115" s="72" t="s">
        <v>79</v>
      </c>
      <c r="DT115" s="67" t="s">
        <v>79</v>
      </c>
      <c r="DU115" s="68"/>
      <c r="DV115" s="67"/>
      <c r="DW115" s="72" t="s">
        <v>79</v>
      </c>
      <c r="DX115" s="67" t="s">
        <v>79</v>
      </c>
      <c r="DY115" s="67"/>
      <c r="DZ115" s="67"/>
      <c r="EA115" s="67" t="s">
        <v>79</v>
      </c>
      <c r="EB115" s="67" t="s">
        <v>79</v>
      </c>
      <c r="EC115" s="67"/>
      <c r="ED115" s="67"/>
      <c r="EE115" s="71" t="s">
        <v>79</v>
      </c>
      <c r="EF115" s="67" t="s">
        <v>79</v>
      </c>
      <c r="EG115" s="67"/>
      <c r="EH115" s="67"/>
      <c r="EI115" s="72" t="s">
        <v>79</v>
      </c>
      <c r="EJ115" s="67" t="s">
        <v>79</v>
      </c>
      <c r="EK115" s="67"/>
      <c r="EL115" s="67"/>
      <c r="EM115" s="72" t="s">
        <v>79</v>
      </c>
      <c r="EN115" s="67" t="s">
        <v>79</v>
      </c>
      <c r="EO115" s="67"/>
      <c r="EP115" s="67"/>
      <c r="EQ115" s="67" t="b">
        <v>0</v>
      </c>
      <c r="ER115" s="67">
        <v>-24</v>
      </c>
      <c r="ES115" s="67"/>
      <c r="ET115" s="67"/>
      <c r="EU115" s="67" t="b">
        <v>0</v>
      </c>
      <c r="EV115" s="67">
        <v>-24</v>
      </c>
      <c r="EW115" s="67"/>
      <c r="EX115" s="67"/>
      <c r="EY115" s="67" t="b">
        <v>0</v>
      </c>
      <c r="EZ115" s="67">
        <v>-24</v>
      </c>
      <c r="FA115" s="67"/>
      <c r="FB115" s="67"/>
      <c r="FC115" s="76" t="s">
        <v>73</v>
      </c>
      <c r="FD115" s="67">
        <v>0</v>
      </c>
      <c r="FE115" s="77" t="s">
        <v>70</v>
      </c>
      <c r="FF115" s="68">
        <v>0</v>
      </c>
      <c r="FG115" s="83"/>
      <c r="FH115" s="65" t="str">
        <f t="shared" si="32"/>
        <v>SR</v>
      </c>
      <c r="FI115" s="65" t="str">
        <f t="shared" si="33"/>
        <v>M</v>
      </c>
      <c r="FJ115" s="65" t="str">
        <f t="shared" si="26"/>
        <v>06. KOK</v>
      </c>
      <c r="FK115" s="65">
        <f t="shared" si="31"/>
        <v>0</v>
      </c>
      <c r="FL115" s="79">
        <f t="shared" si="34"/>
        <v>37.75</v>
      </c>
      <c r="FM115" t="str">
        <f>IF(FJ115&lt;&gt;FJ116,FL115,"...")</f>
        <v>...</v>
      </c>
      <c r="FN115" t="str">
        <f>IF(FJ115&lt;&gt;FJ116,FJ115,"...")</f>
        <v>...</v>
      </c>
      <c r="FO115" t="str">
        <f>DG115</f>
        <v>06. KOK</v>
      </c>
    </row>
    <row r="116" spans="1:171" ht="13.8" hidden="1" x14ac:dyDescent="0.25">
      <c r="A116" t="s">
        <v>1152</v>
      </c>
      <c r="B116" s="201" t="s">
        <v>382</v>
      </c>
      <c r="C116" s="80" t="str">
        <f>IF($B116:$B116&gt;0,VLOOKUP($B116,'[1]PorEquipeHC 20aa_ddmmaaaa'!$EC$5:'[1]PorEquipeHC 20aa_ddmmaaaa'!$GS$1003,1,FALSE))</f>
        <v>672</v>
      </c>
      <c r="D116" s="209" t="str">
        <f>IF($B116:$B116&gt;0,VLOOKUP($B116,'[1]PorEquipeHC 20aa_ddmmaaaa'!$EC$5:'[1]PorEquipeHC 20aa_ddmmaaaa'!$GS$1003,2,FALSE))</f>
        <v>FUKUZAWA</v>
      </c>
      <c r="E116" s="209" t="str">
        <f>IF($B116:$B116&gt;0,VLOOKUP($B116,'[1]PorEquipeHC 20aa_ddmmaaaa'!$EC$5:'[1]PorEquipeHC 20aa_ddmmaaaa'!$GS$1003,3,FALSE))</f>
        <v>ISAURA</v>
      </c>
      <c r="F116" s="66" t="str">
        <f>IF($B116:$B116&gt;0,VLOOKUP($B116,'[1]PorEquipeHC 20aa_ddmmaaaa'!$EC$5:'[1]PorEquipeHC 20aa_ddmmaaaa'!$GS$1003,4,FALSE))</f>
        <v>F</v>
      </c>
      <c r="G116" s="65" t="str">
        <f>IF($B116:$B116&gt;0,VLOOKUP($B116,'[1]PorEquipeHC 20aa_ddmmaaaa'!$EC$5:'[1]PorEquipeHC 20aa_ddmmaaaa'!$GS$1003,5,FALSE))</f>
        <v>06. KOK</v>
      </c>
      <c r="H116" s="210">
        <f>IF($B116:$B116&gt;0,VLOOKUP($B116,'[1]PorEquipeHC 20aa_ddmmaaaa'!$EC$5:'[1]PorEquipeHC 20aa_ddmmaaaa'!$GS$1003,6,FALSE))</f>
        <v>19670</v>
      </c>
      <c r="I116" s="80">
        <f>IF($B116:$B116&gt;0,VLOOKUP($B116,'[1]PorEquipeHC 20aa_ddmmaaaa'!$EC$5:'[1]PorEquipeHC 20aa_ddmmaaaa'!$GS$1003,7,FALSE))</f>
        <v>8</v>
      </c>
      <c r="J116" s="209" t="str">
        <f>IF($B116:$B116&gt;0,VLOOKUP($B116,'[1]PorEquipeHC 20aa_ddmmaaaa'!$EC$5:'[1]PorEquipeHC 20aa_ddmmaaaa'!$GS$1003,8,FALSE))</f>
        <v>B</v>
      </c>
      <c r="K116" s="209" t="str">
        <f>IF($B116:$B116&gt;0,VLOOKUP($B116,'[1]PorEquipeHC 20aa_ddmmaaaa'!$EC$5:'[1]PorEquipeHC 20aa_ddmmaaaa'!$GS$1003,9,FALSE))</f>
        <v>NSR</v>
      </c>
      <c r="L116" s="80">
        <f>IF($B116:$B116&gt;0,VLOOKUP($B116,'[1]PorEquipeHC 20aa_ddmmaaaa'!$EC$5:'[1]PorEquipeHC 20aa_ddmmaaaa'!$GS$1003,45,FALSE))</f>
        <v>6</v>
      </c>
      <c r="M116" s="65" t="str">
        <f>IF($B116:$B116&gt;0,VLOOKUP($B116,'[1]PorEquipeHC 20aa_ddmmaaaa'!$EC$5:'[1]PorEquipeHC 20aa_ddmmaaaa'!$GS$1003,46,FALSE))</f>
        <v>X</v>
      </c>
      <c r="N116" s="80">
        <f>IF($B116:$B116&gt;0,VLOOKUP($B116,'[1]PorEquipeHC 20aa_ddmmaaaa'!$EC$5:'[1]PorEquipeHC 20aa_ddmmaaaa'!$GS$1003,64,FALSE))</f>
        <v>730</v>
      </c>
      <c r="O116" s="211" t="str">
        <f>IF($B116:$B116&gt;0,VLOOKUP($B116,'[1]PorEquipeHC 20aa_ddmmaaaa'!$EC$5:'[1]PorEquipeHC 20aa_ddmmaaaa'!$GS$1003,10,FALSE))</f>
        <v xml:space="preserve"> </v>
      </c>
      <c r="P116" s="211">
        <f>IF($B116:$B116&gt;0,VLOOKUP($B116,'[1]PorEquipeHC 20aa_ddmmaaaa'!$EC$5:'[1]PorEquipeHC 20aa_ddmmaaaa'!$GS$1003,11,FALSE))</f>
        <v>126</v>
      </c>
      <c r="Q116" s="211">
        <f>IF($B116:$B116&gt;0,VLOOKUP($B116,'[1]PorEquipeHC 20aa_ddmmaaaa'!$EC$5:'[1]PorEquipeHC 20aa_ddmmaaaa'!$GS$1003,12,FALSE))</f>
        <v>130</v>
      </c>
      <c r="R116" s="211">
        <f>IF($B116:$B116&gt;0,VLOOKUP($B116,'[1]PorEquipeHC 20aa_ddmmaaaa'!$EC$5:'[1]PorEquipeHC 20aa_ddmmaaaa'!$GS$1003,13,FALSE))</f>
        <v>119</v>
      </c>
      <c r="S116" s="211">
        <f>IF($B116:$B116&gt;0,VLOOKUP($B116,'[1]PorEquipeHC 20aa_ddmmaaaa'!$EC$5:'[1]PorEquipeHC 20aa_ddmmaaaa'!$GS$1003,14,FALSE))</f>
        <v>117</v>
      </c>
      <c r="T116" s="211">
        <f>IF($B116:$B116&gt;0,VLOOKUP($B116,'[1]PorEquipeHC 20aa_ddmmaaaa'!$EC$5:'[1]PorEquipeHC 20aa_ddmmaaaa'!$GS$1003,15,FALSE))</f>
        <v>118</v>
      </c>
      <c r="U116" s="211">
        <f>IF($B116:$B116&gt;0,VLOOKUP($B116,'[1]PorEquipeHC 20aa_ddmmaaaa'!$EC$5:'[1]PorEquipeHC 20aa_ddmmaaaa'!$GS$1003,16,FALSE))</f>
        <v>120</v>
      </c>
      <c r="V116" s="211" t="b">
        <f>IF($B116:$B116&gt;0,VLOOKUP($B116,'[1]PorEquipeHC 20aa_ddmmaaaa'!$EC$5:'[1]PorEquipeHC 20aa_ddmmaaaa'!$GS$1003,17,FALSE))</f>
        <v>0</v>
      </c>
      <c r="W116" s="211" t="b">
        <f>IF($B116:$B116&gt;0,VLOOKUP($B116,'[1]PorEquipeHC 20aa_ddmmaaaa'!$EC$5:'[1]PorEquipeHC 20aa_ddmmaaaa'!$GS$1003,18,FALSE))</f>
        <v>0</v>
      </c>
      <c r="X116" s="211" t="b">
        <f>IF($B116:$B116&gt;0,VLOOKUP($B116,'[1]PorEquipeHC 20aa_ddmmaaaa'!$EC$5:'[1]PorEquipeHC 20aa_ddmmaaaa'!$GS$1003,19,FALSE))</f>
        <v>0</v>
      </c>
      <c r="Y116" s="207"/>
      <c r="Z116" s="207"/>
      <c r="AA116" s="154"/>
      <c r="AB116" s="154"/>
      <c r="AC116" s="65" t="str">
        <f>C116</f>
        <v>672</v>
      </c>
      <c r="AD116" s="65" t="str">
        <f>D116</f>
        <v>FUKUZAWA</v>
      </c>
      <c r="AE116" s="65" t="str">
        <f>E116</f>
        <v>ISAURA</v>
      </c>
      <c r="AF116" s="65" t="str">
        <f>F116</f>
        <v>F</v>
      </c>
      <c r="AG116" s="65" t="str">
        <f>G116</f>
        <v>06. KOK</v>
      </c>
      <c r="AH116" s="208">
        <f>H116</f>
        <v>19670</v>
      </c>
      <c r="AI116">
        <f>I116</f>
        <v>8</v>
      </c>
      <c r="AJ116" t="str">
        <f>J116</f>
        <v>B</v>
      </c>
      <c r="AK116" s="209" t="str">
        <f>K116</f>
        <v>NSR</v>
      </c>
      <c r="AL116" s="65">
        <f>L116</f>
        <v>6</v>
      </c>
      <c r="AM116" s="66" t="str">
        <f>M116</f>
        <v>X</v>
      </c>
      <c r="AN116" s="65">
        <f>N116</f>
        <v>730</v>
      </c>
      <c r="AO116" s="65" t="str">
        <f>O116</f>
        <v xml:space="preserve"> </v>
      </c>
      <c r="AP116" s="67" t="str">
        <f>IF(AO116=" "," ",(AO116-2*$AI116))</f>
        <v xml:space="preserve"> </v>
      </c>
      <c r="AQ116" s="68"/>
      <c r="AR116" s="69"/>
      <c r="AS116" s="72">
        <f>P116</f>
        <v>126</v>
      </c>
      <c r="AT116" s="67">
        <f>IF(AS116=" "," ",(AS116-2*$AI116))</f>
        <v>110</v>
      </c>
      <c r="AU116" s="65"/>
      <c r="AV116" s="67"/>
      <c r="AW116" s="72">
        <f>Q116</f>
        <v>130</v>
      </c>
      <c r="AX116" s="67">
        <f>IF(AW116=" "," ",(AW116-2*$AI116))</f>
        <v>114</v>
      </c>
      <c r="AY116" s="67"/>
      <c r="AZ116" s="65"/>
      <c r="BA116" s="67">
        <f>R116</f>
        <v>119</v>
      </c>
      <c r="BB116" s="67">
        <f>IF(BA116=" "," ",(BA116-2*$AI116))</f>
        <v>103</v>
      </c>
      <c r="BC116" s="67"/>
      <c r="BD116" s="67"/>
      <c r="BE116" s="71">
        <f>S116</f>
        <v>117</v>
      </c>
      <c r="BF116" s="67">
        <f>IF(BE116=" "," ",(BE116-2*$AI116))</f>
        <v>101</v>
      </c>
      <c r="BG116" s="67"/>
      <c r="BH116" s="67"/>
      <c r="BI116" s="72">
        <f>T116</f>
        <v>118</v>
      </c>
      <c r="BJ116" s="67">
        <f>IF(BI116=" "," ",(BI116-2*$AI116))</f>
        <v>102</v>
      </c>
      <c r="BK116" s="67"/>
      <c r="BL116" s="67"/>
      <c r="BM116" s="72">
        <f>U116</f>
        <v>120</v>
      </c>
      <c r="BN116" s="67">
        <f>IF(BM116=" "," ",(BM116-2*$AI116))</f>
        <v>104</v>
      </c>
      <c r="BO116" s="67"/>
      <c r="BP116" s="67"/>
      <c r="BQ116" s="67" t="b">
        <f>V116</f>
        <v>0</v>
      </c>
      <c r="BR116" s="67">
        <f>IF(BQ116=" "," ",(BQ116-2*$AI116))</f>
        <v>-16</v>
      </c>
      <c r="BS116" s="67"/>
      <c r="BT116" s="67"/>
      <c r="BU116" s="67" t="b">
        <f>W116</f>
        <v>0</v>
      </c>
      <c r="BV116" s="67">
        <f>IF(BU116=" "," ",(BU116-2*$AI116))</f>
        <v>-16</v>
      </c>
      <c r="BW116" s="67"/>
      <c r="BX116" s="67"/>
      <c r="BY116" s="67" t="b">
        <f>X116</f>
        <v>0</v>
      </c>
      <c r="BZ116" s="67">
        <f>IF(BY116=" "," ",(BY116-2*$AI116))</f>
        <v>-16</v>
      </c>
      <c r="CA116" s="67"/>
      <c r="CB116" s="67"/>
      <c r="CC116" s="209" t="str">
        <f>IF(AK116="Senior",AK116,"...")</f>
        <v>...</v>
      </c>
      <c r="CD116" s="65">
        <f>L116</f>
        <v>6</v>
      </c>
      <c r="CE116" s="66" t="str">
        <f>M116</f>
        <v>X</v>
      </c>
      <c r="CF116" s="73">
        <f>AQ116*AO$4+AU116*AS$4+AY116*AW$4+BC116*BA$4+BG116*BE$4+BK116*BI$4+BO116*BM$4+BS116*BQ$4+BW116*BU$4+CA116*BY$4</f>
        <v>0</v>
      </c>
      <c r="CG116" s="156"/>
      <c r="CH116" s="1"/>
      <c r="DA116" s="19"/>
      <c r="DB116" s="19"/>
      <c r="DC116" s="67" t="s">
        <v>460</v>
      </c>
      <c r="DD116" s="67" t="s">
        <v>461</v>
      </c>
      <c r="DE116" s="67" t="s">
        <v>213</v>
      </c>
      <c r="DF116" s="67" t="s">
        <v>65</v>
      </c>
      <c r="DG116" s="67" t="s">
        <v>317</v>
      </c>
      <c r="DH116" s="75">
        <v>17410</v>
      </c>
      <c r="DI116" s="67">
        <v>12</v>
      </c>
      <c r="DJ116" s="67" t="s">
        <v>78</v>
      </c>
      <c r="DK116" s="76" t="s">
        <v>102</v>
      </c>
      <c r="DL116" s="67">
        <v>5</v>
      </c>
      <c r="DM116" s="77" t="s">
        <v>70</v>
      </c>
      <c r="DN116" s="67" t="e">
        <v>#NUM!</v>
      </c>
      <c r="DO116" s="67">
        <v>136</v>
      </c>
      <c r="DP116" s="67">
        <v>112</v>
      </c>
      <c r="DQ116" s="68"/>
      <c r="DR116" s="67"/>
      <c r="DS116" s="72" t="s">
        <v>79</v>
      </c>
      <c r="DT116" s="67" t="s">
        <v>79</v>
      </c>
      <c r="DU116" s="68"/>
      <c r="DV116" s="67"/>
      <c r="DW116" s="72">
        <v>133</v>
      </c>
      <c r="DX116" s="67">
        <v>109</v>
      </c>
      <c r="DY116" s="67"/>
      <c r="DZ116" s="67"/>
      <c r="EA116" s="67" t="s">
        <v>79</v>
      </c>
      <c r="EB116" s="67" t="s">
        <v>79</v>
      </c>
      <c r="EC116" s="68"/>
      <c r="ED116" s="69"/>
      <c r="EE116" s="71">
        <v>135</v>
      </c>
      <c r="EF116" s="67">
        <v>111</v>
      </c>
      <c r="EG116" s="67"/>
      <c r="EH116" s="67"/>
      <c r="EI116" s="72">
        <v>153</v>
      </c>
      <c r="EJ116" s="67">
        <v>129</v>
      </c>
      <c r="EK116" s="67"/>
      <c r="EL116" s="67"/>
      <c r="EM116" s="72">
        <v>144</v>
      </c>
      <c r="EN116" s="67">
        <v>120</v>
      </c>
      <c r="EO116" s="68"/>
      <c r="EP116" s="69"/>
      <c r="EQ116" s="67" t="b">
        <v>0</v>
      </c>
      <c r="ER116" s="67">
        <v>-24</v>
      </c>
      <c r="ES116" s="67"/>
      <c r="ET116" s="67"/>
      <c r="EU116" s="67" t="b">
        <v>0</v>
      </c>
      <c r="EV116" s="67">
        <v>-24</v>
      </c>
      <c r="EW116" s="67"/>
      <c r="EX116" s="67"/>
      <c r="EY116" s="67" t="b">
        <v>0</v>
      </c>
      <c r="EZ116" s="67">
        <v>-24</v>
      </c>
      <c r="FA116" s="67"/>
      <c r="FB116" s="67"/>
      <c r="FC116" s="76" t="s">
        <v>73</v>
      </c>
      <c r="FD116" s="67">
        <v>5</v>
      </c>
      <c r="FE116" s="77" t="s">
        <v>70</v>
      </c>
      <c r="FF116" s="68">
        <v>0</v>
      </c>
      <c r="FG116" s="83"/>
      <c r="FH116" s="65" t="str">
        <f t="shared" si="32"/>
        <v>SR</v>
      </c>
      <c r="FI116" s="65" t="str">
        <f t="shared" si="33"/>
        <v>M</v>
      </c>
      <c r="FJ116" s="65" t="str">
        <f t="shared" si="26"/>
        <v>06. KOK</v>
      </c>
      <c r="FK116" s="65">
        <f t="shared" si="31"/>
        <v>0</v>
      </c>
      <c r="FL116" s="79">
        <f t="shared" si="34"/>
        <v>37.75</v>
      </c>
      <c r="FM116" t="str">
        <f>IF(FJ116&lt;&gt;FJ117,FL116,"...")</f>
        <v>...</v>
      </c>
      <c r="FN116" t="str">
        <f t="shared" si="23"/>
        <v>...</v>
      </c>
      <c r="FO116" t="str">
        <f t="shared" si="22"/>
        <v>06. KOK</v>
      </c>
    </row>
    <row r="117" spans="1:171" ht="13.8" hidden="1" x14ac:dyDescent="0.25">
      <c r="A117" t="s">
        <v>1152</v>
      </c>
      <c r="B117" s="201" t="s">
        <v>272</v>
      </c>
      <c r="C117" s="80" t="str">
        <f>IF($B117:$B117&gt;0,VLOOKUP($B117,'[1]PorEquipeHC 20aa_ddmmaaaa'!$EC$5:'[1]PorEquipeHC 20aa_ddmmaaaa'!$GS$1003,1,FALSE))</f>
        <v>782</v>
      </c>
      <c r="D117" s="209" t="str">
        <f>IF($B117:$B117&gt;0,VLOOKUP($B117,'[1]PorEquipeHC 20aa_ddmmaaaa'!$EC$5:'[1]PorEquipeHC 20aa_ddmmaaaa'!$GS$1003,2,FALSE))</f>
        <v>MATSUMOTO</v>
      </c>
      <c r="E117" s="209" t="str">
        <f>IF($B117:$B117&gt;0,VLOOKUP($B117,'[1]PorEquipeHC 20aa_ddmmaaaa'!$EC$5:'[1]PorEquipeHC 20aa_ddmmaaaa'!$GS$1003,3,FALSE))</f>
        <v>KAZUKO</v>
      </c>
      <c r="F117" s="66" t="str">
        <f>IF($B117:$B117&gt;0,VLOOKUP($B117,'[1]PorEquipeHC 20aa_ddmmaaaa'!$EC$5:'[1]PorEquipeHC 20aa_ddmmaaaa'!$GS$1003,4,FALSE))</f>
        <v>F</v>
      </c>
      <c r="G117" s="65" t="str">
        <f>IF($B117:$B117&gt;0,VLOOKUP($B117,'[1]PorEquipeHC 20aa_ddmmaaaa'!$EC$5:'[1]PorEquipeHC 20aa_ddmmaaaa'!$GS$1003,5,FALSE))</f>
        <v>03. IBI</v>
      </c>
      <c r="H117" s="210">
        <f>IF($B117:$B117&gt;0,VLOOKUP($B117,'[1]PorEquipeHC 20aa_ddmmaaaa'!$EC$5:'[1]PorEquipeHC 20aa_ddmmaaaa'!$GS$1003,6,FALSE))</f>
        <v>13623</v>
      </c>
      <c r="I117" s="80">
        <f>IF($B117:$B117&gt;0,VLOOKUP($B117,'[1]PorEquipeHC 20aa_ddmmaaaa'!$EC$5:'[1]PorEquipeHC 20aa_ddmmaaaa'!$GS$1003,7,FALSE))</f>
        <v>9</v>
      </c>
      <c r="J117" s="209" t="str">
        <f>IF($B117:$B117&gt;0,VLOOKUP($B117,'[1]PorEquipeHC 20aa_ddmmaaaa'!$EC$5:'[1]PorEquipeHC 20aa_ddmmaaaa'!$GS$1003,8,FALSE))</f>
        <v>B</v>
      </c>
      <c r="K117" s="209" t="str">
        <f>IF($B117:$B117&gt;0,VLOOKUP($B117,'[1]PorEquipeHC 20aa_ddmmaaaa'!$EC$5:'[1]PorEquipeHC 20aa_ddmmaaaa'!$GS$1003,9,FALSE))</f>
        <v>MR</v>
      </c>
      <c r="L117" s="80">
        <f>IF($B117:$B117&gt;0,VLOOKUP($B117,'[1]PorEquipeHC 20aa_ddmmaaaa'!$EC$5:'[1]PorEquipeHC 20aa_ddmmaaaa'!$GS$1003,45,FALSE))</f>
        <v>7</v>
      </c>
      <c r="M117" s="65" t="str">
        <f>IF($B117:$B117&gt;0,VLOOKUP($B117,'[1]PorEquipeHC 20aa_ddmmaaaa'!$EC$5:'[1]PorEquipeHC 20aa_ddmmaaaa'!$GS$1003,46,FALSE))</f>
        <v>X</v>
      </c>
      <c r="N117" s="80">
        <f>IF($B117:$B117&gt;0,VLOOKUP($B117,'[1]PorEquipeHC 20aa_ddmmaaaa'!$EC$5:'[1]PorEquipeHC 20aa_ddmmaaaa'!$GS$1003,64,FALSE))</f>
        <v>749</v>
      </c>
      <c r="O117" s="211">
        <f>IF($B117:$B117&gt;0,VLOOKUP($B117,'[1]PorEquipeHC 20aa_ddmmaaaa'!$EC$5:'[1]PorEquipeHC 20aa_ddmmaaaa'!$GS$1003,10,FALSE))</f>
        <v>126</v>
      </c>
      <c r="P117" s="211">
        <f>IF($B117:$B117&gt;0,VLOOKUP($B117,'[1]PorEquipeHC 20aa_ddmmaaaa'!$EC$5:'[1]PorEquipeHC 20aa_ddmmaaaa'!$GS$1003,11,FALSE))</f>
        <v>128</v>
      </c>
      <c r="Q117" s="211">
        <f>IF($B117:$B117&gt;0,VLOOKUP($B117,'[1]PorEquipeHC 20aa_ddmmaaaa'!$EC$5:'[1]PorEquipeHC 20aa_ddmmaaaa'!$GS$1003,12,FALSE))</f>
        <v>133</v>
      </c>
      <c r="R117" s="211">
        <f>IF($B117:$B117&gt;0,VLOOKUP($B117,'[1]PorEquipeHC 20aa_ddmmaaaa'!$EC$5:'[1]PorEquipeHC 20aa_ddmmaaaa'!$GS$1003,13,FALSE))</f>
        <v>117</v>
      </c>
      <c r="S117" s="211">
        <f>IF($B117:$B117&gt;0,VLOOKUP($B117,'[1]PorEquipeHC 20aa_ddmmaaaa'!$EC$5:'[1]PorEquipeHC 20aa_ddmmaaaa'!$GS$1003,14,FALSE))</f>
        <v>129</v>
      </c>
      <c r="T117" s="211">
        <f>IF($B117:$B117&gt;0,VLOOKUP($B117,'[1]PorEquipeHC 20aa_ddmmaaaa'!$EC$5:'[1]PorEquipeHC 20aa_ddmmaaaa'!$GS$1003,15,FALSE))</f>
        <v>127</v>
      </c>
      <c r="U117" s="211">
        <f>IF($B117:$B117&gt;0,VLOOKUP($B117,'[1]PorEquipeHC 20aa_ddmmaaaa'!$EC$5:'[1]PorEquipeHC 20aa_ddmmaaaa'!$GS$1003,16,FALSE))</f>
        <v>122</v>
      </c>
      <c r="V117" s="211" t="b">
        <f>IF($B117:$B117&gt;0,VLOOKUP($B117,'[1]PorEquipeHC 20aa_ddmmaaaa'!$EC$5:'[1]PorEquipeHC 20aa_ddmmaaaa'!$GS$1003,17,FALSE))</f>
        <v>0</v>
      </c>
      <c r="W117" s="211" t="b">
        <f>IF($B117:$B117&gt;0,VLOOKUP($B117,'[1]PorEquipeHC 20aa_ddmmaaaa'!$EC$5:'[1]PorEquipeHC 20aa_ddmmaaaa'!$GS$1003,18,FALSE))</f>
        <v>0</v>
      </c>
      <c r="X117" s="211" t="b">
        <f>IF($B117:$B117&gt;0,VLOOKUP($B117,'[1]PorEquipeHC 20aa_ddmmaaaa'!$EC$5:'[1]PorEquipeHC 20aa_ddmmaaaa'!$GS$1003,19,FALSE))</f>
        <v>0</v>
      </c>
      <c r="Y117" s="207"/>
      <c r="Z117" s="207"/>
      <c r="AA117" s="154"/>
      <c r="AB117" s="154"/>
      <c r="AC117" s="65" t="str">
        <f>C117</f>
        <v>782</v>
      </c>
      <c r="AD117" s="65" t="str">
        <f>D117</f>
        <v>MATSUMOTO</v>
      </c>
      <c r="AE117" s="65" t="str">
        <f>E117</f>
        <v>KAZUKO</v>
      </c>
      <c r="AF117" s="65" t="str">
        <f>F117</f>
        <v>F</v>
      </c>
      <c r="AG117" s="65" t="str">
        <f>G117</f>
        <v>03. IBI</v>
      </c>
      <c r="AH117" s="208">
        <f>H117</f>
        <v>13623</v>
      </c>
      <c r="AI117">
        <f>I117</f>
        <v>9</v>
      </c>
      <c r="AJ117" t="str">
        <f>J117</f>
        <v>B</v>
      </c>
      <c r="AK117" s="209" t="str">
        <f>K117</f>
        <v>MR</v>
      </c>
      <c r="AL117" s="65">
        <f>L117</f>
        <v>7</v>
      </c>
      <c r="AM117" s="66" t="str">
        <f>M117</f>
        <v>X</v>
      </c>
      <c r="AN117" s="65">
        <f>N117</f>
        <v>749</v>
      </c>
      <c r="AO117" s="65">
        <f>O117</f>
        <v>126</v>
      </c>
      <c r="AP117" s="67">
        <f>IF(AO117=" "," ",(AO117-2*$AI117))</f>
        <v>108</v>
      </c>
      <c r="AQ117" s="68"/>
      <c r="AR117" s="69"/>
      <c r="AS117" s="72">
        <f>P117</f>
        <v>128</v>
      </c>
      <c r="AT117" s="67">
        <f>IF(AS117=" "," ",(AS117-2*$AI117))</f>
        <v>110</v>
      </c>
      <c r="AU117" s="65"/>
      <c r="AV117" s="67"/>
      <c r="AW117" s="72">
        <f>Q117</f>
        <v>133</v>
      </c>
      <c r="AX117" s="67">
        <f>IF(AW117=" "," ",(AW117-2*$AI117))</f>
        <v>115</v>
      </c>
      <c r="AY117" s="67"/>
      <c r="AZ117" s="65"/>
      <c r="BA117" s="67">
        <f>R117</f>
        <v>117</v>
      </c>
      <c r="BB117" s="67">
        <f>IF(BA117=" "," ",(BA117-2*$AI117))</f>
        <v>99</v>
      </c>
      <c r="BC117" s="67"/>
      <c r="BD117" s="67"/>
      <c r="BE117" s="71">
        <f>S117</f>
        <v>129</v>
      </c>
      <c r="BF117" s="67">
        <f>IF(BE117=" "," ",(BE117-2*$AI117))</f>
        <v>111</v>
      </c>
      <c r="BG117" s="67"/>
      <c r="BH117" s="67"/>
      <c r="BI117" s="72">
        <f>T117</f>
        <v>127</v>
      </c>
      <c r="BJ117" s="67">
        <f>IF(BI117=" "," ",(BI117-2*$AI117))</f>
        <v>109</v>
      </c>
      <c r="BK117" s="67"/>
      <c r="BL117" s="67"/>
      <c r="BM117" s="72">
        <f>U117</f>
        <v>122</v>
      </c>
      <c r="BN117" s="67">
        <f>IF(BM117=" "," ",(BM117-2*$AI117))</f>
        <v>104</v>
      </c>
      <c r="BO117" s="67"/>
      <c r="BP117" s="67"/>
      <c r="BQ117" s="67" t="b">
        <f>V117</f>
        <v>0</v>
      </c>
      <c r="BR117" s="67">
        <f>IF(BQ117=" "," ",(BQ117-2*$AI117))</f>
        <v>-18</v>
      </c>
      <c r="BS117" s="67"/>
      <c r="BT117" s="67"/>
      <c r="BU117" s="67" t="b">
        <f>W117</f>
        <v>0</v>
      </c>
      <c r="BV117" s="67">
        <f>IF(BU117=" "," ",(BU117-2*$AI117))</f>
        <v>-18</v>
      </c>
      <c r="BW117" s="67"/>
      <c r="BX117" s="67"/>
      <c r="BY117" s="67" t="b">
        <f>X117</f>
        <v>0</v>
      </c>
      <c r="BZ117" s="67">
        <f>IF(BY117=" "," ",(BY117-2*$AI117))</f>
        <v>-18</v>
      </c>
      <c r="CA117" s="67"/>
      <c r="CB117" s="67"/>
      <c r="CC117" s="209" t="str">
        <f>IF(AK117="Senior",AK117,"...")</f>
        <v>...</v>
      </c>
      <c r="CD117" s="65">
        <f>L117</f>
        <v>7</v>
      </c>
      <c r="CE117" s="66" t="str">
        <f>M117</f>
        <v>X</v>
      </c>
      <c r="CF117" s="73">
        <f>AQ117*AO$4+AU117*AS$4+AY117*AW$4+BC117*BA$4+BG117*BE$4+BK117*BI$4+BO117*BM$4+BS117*BQ$4+BW117*BU$4+CA117*BY$4</f>
        <v>0</v>
      </c>
      <c r="CG117" s="156"/>
      <c r="CH117" s="1"/>
      <c r="DA117" s="19"/>
      <c r="DB117" s="19"/>
      <c r="DC117" s="67" t="s">
        <v>328</v>
      </c>
      <c r="DD117" s="67" t="s">
        <v>463</v>
      </c>
      <c r="DE117" s="67" t="s">
        <v>464</v>
      </c>
      <c r="DF117" s="67" t="s">
        <v>65</v>
      </c>
      <c r="DG117" s="67" t="s">
        <v>317</v>
      </c>
      <c r="DH117" s="75">
        <v>17489</v>
      </c>
      <c r="DI117" s="67">
        <v>12</v>
      </c>
      <c r="DJ117" s="67" t="s">
        <v>78</v>
      </c>
      <c r="DK117" s="76" t="s">
        <v>102</v>
      </c>
      <c r="DL117" s="67">
        <v>5</v>
      </c>
      <c r="DM117" s="77" t="s">
        <v>70</v>
      </c>
      <c r="DN117" s="67" t="e">
        <v>#NUM!</v>
      </c>
      <c r="DO117" s="67">
        <v>126</v>
      </c>
      <c r="DP117" s="67">
        <v>102</v>
      </c>
      <c r="DQ117" s="68"/>
      <c r="DR117" s="67"/>
      <c r="DS117" s="72">
        <v>133</v>
      </c>
      <c r="DT117" s="67">
        <v>109</v>
      </c>
      <c r="DU117" s="68"/>
      <c r="DV117" s="67"/>
      <c r="DW117" s="72">
        <v>138</v>
      </c>
      <c r="DX117" s="67">
        <v>114</v>
      </c>
      <c r="DY117" s="67"/>
      <c r="DZ117" s="67"/>
      <c r="EA117" s="67">
        <v>123</v>
      </c>
      <c r="EB117" s="67">
        <v>99</v>
      </c>
      <c r="EC117" s="67"/>
      <c r="ED117" s="67"/>
      <c r="EE117" s="71">
        <v>127</v>
      </c>
      <c r="EF117" s="67">
        <v>103</v>
      </c>
      <c r="EG117" s="67"/>
      <c r="EH117" s="67"/>
      <c r="EI117" s="72" t="s">
        <v>79</v>
      </c>
      <c r="EJ117" s="67" t="s">
        <v>79</v>
      </c>
      <c r="EK117" s="67"/>
      <c r="EL117" s="67"/>
      <c r="EM117" s="72" t="s">
        <v>79</v>
      </c>
      <c r="EN117" s="67" t="s">
        <v>79</v>
      </c>
      <c r="EO117" s="67"/>
      <c r="EP117" s="67"/>
      <c r="EQ117" s="67" t="b">
        <v>0</v>
      </c>
      <c r="ER117" s="67">
        <v>-24</v>
      </c>
      <c r="ES117" s="67"/>
      <c r="ET117" s="67"/>
      <c r="EU117" s="67" t="b">
        <v>0</v>
      </c>
      <c r="EV117" s="67">
        <v>-24</v>
      </c>
      <c r="EW117" s="67"/>
      <c r="EX117" s="67"/>
      <c r="EY117" s="67" t="b">
        <v>0</v>
      </c>
      <c r="EZ117" s="67">
        <v>-24</v>
      </c>
      <c r="FA117" s="68"/>
      <c r="FB117" s="69"/>
      <c r="FC117" s="76" t="s">
        <v>73</v>
      </c>
      <c r="FD117" s="67">
        <v>5</v>
      </c>
      <c r="FE117" s="77" t="s">
        <v>70</v>
      </c>
      <c r="FF117" s="68">
        <v>0</v>
      </c>
      <c r="FG117" s="83"/>
      <c r="FH117" s="65" t="str">
        <f t="shared" si="32"/>
        <v>SR</v>
      </c>
      <c r="FI117" s="65" t="str">
        <f t="shared" si="33"/>
        <v>M</v>
      </c>
      <c r="FJ117" s="65" t="str">
        <f t="shared" si="26"/>
        <v>06. KOK</v>
      </c>
      <c r="FK117" s="65">
        <f t="shared" si="31"/>
        <v>0</v>
      </c>
      <c r="FL117" s="79">
        <f t="shared" si="34"/>
        <v>37.75</v>
      </c>
      <c r="FM117" t="str">
        <f>IF(FJ117&lt;&gt;FJ118,FL117,"...")</f>
        <v>...</v>
      </c>
      <c r="FN117" t="str">
        <f t="shared" si="23"/>
        <v>...</v>
      </c>
      <c r="FO117" t="str">
        <f t="shared" si="22"/>
        <v>06. KOK</v>
      </c>
    </row>
    <row r="118" spans="1:171" ht="13.8" hidden="1" x14ac:dyDescent="0.25">
      <c r="A118" t="s">
        <v>1152</v>
      </c>
      <c r="B118" s="201" t="s">
        <v>584</v>
      </c>
      <c r="C118" s="80" t="str">
        <f>IF($B118:$B118&gt;0,VLOOKUP($B118,'[1]PorEquipeHC 20aa_ddmmaaaa'!$EC$5:'[1]PorEquipeHC 20aa_ddmmaaaa'!$GS$1003,1,FALSE))</f>
        <v>565</v>
      </c>
      <c r="D118" s="209" t="str">
        <f>IF($B118:$B118&gt;0,VLOOKUP($B118,'[1]PorEquipeHC 20aa_ddmmaaaa'!$EC$5:'[1]PorEquipeHC 20aa_ddmmaaaa'!$GS$1003,2,FALSE))</f>
        <v>HIRATA</v>
      </c>
      <c r="E118" s="209" t="str">
        <f>IF($B118:$B118&gt;0,VLOOKUP($B118,'[1]PorEquipeHC 20aa_ddmmaaaa'!$EC$5:'[1]PorEquipeHC 20aa_ddmmaaaa'!$GS$1003,3,FALSE))</f>
        <v>MIDORI</v>
      </c>
      <c r="F118" s="66" t="str">
        <f>IF($B118:$B118&gt;0,VLOOKUP($B118,'[1]PorEquipeHC 20aa_ddmmaaaa'!$EC$5:'[1]PorEquipeHC 20aa_ddmmaaaa'!$GS$1003,4,FALSE))</f>
        <v>F</v>
      </c>
      <c r="G118" s="65" t="str">
        <f>IF($B118:$B118&gt;0,VLOOKUP($B118,'[1]PorEquipeHC 20aa_ddmmaaaa'!$EC$5:'[1]PorEquipeHC 20aa_ddmmaaaa'!$GS$1003,5,FALSE))</f>
        <v>07. GSP</v>
      </c>
      <c r="H118" s="210">
        <f>IF($B118:$B118&gt;0,VLOOKUP($B118,'[1]PorEquipeHC 20aa_ddmmaaaa'!$EC$5:'[1]PorEquipeHC 20aa_ddmmaaaa'!$GS$1003,6,FALSE))</f>
        <v>18290</v>
      </c>
      <c r="I118" s="80">
        <f>IF($B118:$B118&gt;0,VLOOKUP($B118,'[1]PorEquipeHC 20aa_ddmmaaaa'!$EC$5:'[1]PorEquipeHC 20aa_ddmmaaaa'!$GS$1003,7,FALSE))</f>
        <v>9</v>
      </c>
      <c r="J118" s="209" t="str">
        <f>IF($B118:$B118&gt;0,VLOOKUP($B118,'[1]PorEquipeHC 20aa_ddmmaaaa'!$EC$5:'[1]PorEquipeHC 20aa_ddmmaaaa'!$GS$1003,8,FALSE))</f>
        <v>B</v>
      </c>
      <c r="K118" s="209" t="str">
        <f>IF($B118:$B118&gt;0,VLOOKUP($B118,'[1]PorEquipeHC 20aa_ddmmaaaa'!$EC$5:'[1]PorEquipeHC 20aa_ddmmaaaa'!$GS$1003,9,FALSE))</f>
        <v>SR</v>
      </c>
      <c r="L118" s="80">
        <f>IF($B118:$B118&gt;0,VLOOKUP($B118,'[1]PorEquipeHC 20aa_ddmmaaaa'!$EC$5:'[1]PorEquipeHC 20aa_ddmmaaaa'!$GS$1003,45,FALSE))</f>
        <v>1</v>
      </c>
      <c r="M118" s="65" t="str">
        <f>IF($B118:$B118&gt;0,VLOOKUP($B118,'[1]PorEquipeHC 20aa_ddmmaaaa'!$EC$5:'[1]PorEquipeHC 20aa_ddmmaaaa'!$GS$1003,46,FALSE))</f>
        <v>X</v>
      </c>
      <c r="N118" s="80" t="e">
        <f>IF($B118:$B118&gt;0,VLOOKUP($B118,'[1]PorEquipeHC 20aa_ddmmaaaa'!$EC$5:'[1]PorEquipeHC 20aa_ddmmaaaa'!$GS$1003,64,FALSE))</f>
        <v>#NUM!</v>
      </c>
      <c r="O118" s="211" t="str">
        <f>IF($B118:$B118&gt;0,VLOOKUP($B118,'[1]PorEquipeHC 20aa_ddmmaaaa'!$EC$5:'[1]PorEquipeHC 20aa_ddmmaaaa'!$GS$1003,10,FALSE))</f>
        <v xml:space="preserve"> </v>
      </c>
      <c r="P118" s="211" t="str">
        <f>IF($B118:$B118&gt;0,VLOOKUP($B118,'[1]PorEquipeHC 20aa_ddmmaaaa'!$EC$5:'[1]PorEquipeHC 20aa_ddmmaaaa'!$GS$1003,11,FALSE))</f>
        <v xml:space="preserve"> </v>
      </c>
      <c r="Q118" s="211" t="str">
        <f>IF($B118:$B118&gt;0,VLOOKUP($B118,'[1]PorEquipeHC 20aa_ddmmaaaa'!$EC$5:'[1]PorEquipeHC 20aa_ddmmaaaa'!$GS$1003,12,FALSE))</f>
        <v xml:space="preserve"> </v>
      </c>
      <c r="R118" s="211" t="str">
        <f>IF($B118:$B118&gt;0,VLOOKUP($B118,'[1]PorEquipeHC 20aa_ddmmaaaa'!$EC$5:'[1]PorEquipeHC 20aa_ddmmaaaa'!$GS$1003,13,FALSE))</f>
        <v xml:space="preserve"> </v>
      </c>
      <c r="S118" s="211" t="str">
        <f>IF($B118:$B118&gt;0,VLOOKUP($B118,'[1]PorEquipeHC 20aa_ddmmaaaa'!$EC$5:'[1]PorEquipeHC 20aa_ddmmaaaa'!$GS$1003,14,FALSE))</f>
        <v xml:space="preserve"> </v>
      </c>
      <c r="T118" s="211" t="str">
        <f>IF($B118:$B118&gt;0,VLOOKUP($B118,'[1]PorEquipeHC 20aa_ddmmaaaa'!$EC$5:'[1]PorEquipeHC 20aa_ddmmaaaa'!$GS$1003,15,FALSE))</f>
        <v xml:space="preserve"> </v>
      </c>
      <c r="U118" s="211">
        <f>IF($B118:$B118&gt;0,VLOOKUP($B118,'[1]PorEquipeHC 20aa_ddmmaaaa'!$EC$5:'[1]PorEquipeHC 20aa_ddmmaaaa'!$GS$1003,16,FALSE))</f>
        <v>122</v>
      </c>
      <c r="V118" s="211" t="b">
        <f>IF($B118:$B118&gt;0,VLOOKUP($B118,'[1]PorEquipeHC 20aa_ddmmaaaa'!$EC$5:'[1]PorEquipeHC 20aa_ddmmaaaa'!$GS$1003,17,FALSE))</f>
        <v>0</v>
      </c>
      <c r="W118" s="211" t="b">
        <f>IF($B118:$B118&gt;0,VLOOKUP($B118,'[1]PorEquipeHC 20aa_ddmmaaaa'!$EC$5:'[1]PorEquipeHC 20aa_ddmmaaaa'!$GS$1003,18,FALSE))</f>
        <v>0</v>
      </c>
      <c r="X118" s="211" t="b">
        <f>IF($B118:$B118&gt;0,VLOOKUP($B118,'[1]PorEquipeHC 20aa_ddmmaaaa'!$EC$5:'[1]PorEquipeHC 20aa_ddmmaaaa'!$GS$1003,19,FALSE))</f>
        <v>0</v>
      </c>
      <c r="Y118" s="207"/>
      <c r="Z118" s="207"/>
      <c r="AA118" s="154"/>
      <c r="AB118" s="154"/>
      <c r="AC118" s="65" t="str">
        <f>C118</f>
        <v>565</v>
      </c>
      <c r="AD118" s="65" t="str">
        <f>D118</f>
        <v>HIRATA</v>
      </c>
      <c r="AE118" s="65" t="str">
        <f>E118</f>
        <v>MIDORI</v>
      </c>
      <c r="AF118" s="65" t="str">
        <f>F118</f>
        <v>F</v>
      </c>
      <c r="AG118" s="65" t="str">
        <f>G118</f>
        <v>07. GSP</v>
      </c>
      <c r="AH118" s="208">
        <f>H118</f>
        <v>18290</v>
      </c>
      <c r="AI118">
        <f>I118</f>
        <v>9</v>
      </c>
      <c r="AJ118" t="str">
        <f>J118</f>
        <v>B</v>
      </c>
      <c r="AK118" s="209" t="str">
        <f>K118</f>
        <v>SR</v>
      </c>
      <c r="AL118" s="65">
        <f>L118</f>
        <v>1</v>
      </c>
      <c r="AM118" s="66" t="str">
        <f>M118</f>
        <v>X</v>
      </c>
      <c r="AN118" s="65" t="e">
        <f>N118</f>
        <v>#NUM!</v>
      </c>
      <c r="AO118" s="65" t="str">
        <f>O118</f>
        <v xml:space="preserve"> </v>
      </c>
      <c r="AP118" s="67" t="str">
        <f>IF(AO118=" "," ",(AO118-2*$AI118))</f>
        <v xml:space="preserve"> </v>
      </c>
      <c r="AQ118" s="68"/>
      <c r="AR118" s="69"/>
      <c r="AS118" s="72" t="str">
        <f>P118</f>
        <v xml:space="preserve"> </v>
      </c>
      <c r="AT118" s="67" t="str">
        <f>IF(AS118=" "," ",(AS118-2*$AI118))</f>
        <v xml:space="preserve"> </v>
      </c>
      <c r="AU118" s="65"/>
      <c r="AV118" s="67"/>
      <c r="AW118" s="72" t="str">
        <f>Q118</f>
        <v xml:space="preserve"> </v>
      </c>
      <c r="AX118" s="67" t="str">
        <f>IF(AW118=" "," ",(AW118-2*$AI118))</f>
        <v xml:space="preserve"> </v>
      </c>
      <c r="AY118" s="67"/>
      <c r="AZ118" s="65"/>
      <c r="BA118" s="67" t="str">
        <f>R118</f>
        <v xml:space="preserve"> </v>
      </c>
      <c r="BB118" s="67" t="str">
        <f>IF(BA118=" "," ",(BA118-2*$AI118))</f>
        <v xml:space="preserve"> </v>
      </c>
      <c r="BC118" s="67"/>
      <c r="BD118" s="67"/>
      <c r="BE118" s="71" t="str">
        <f>S118</f>
        <v xml:space="preserve"> </v>
      </c>
      <c r="BF118" s="67" t="str">
        <f>IF(BE118=" "," ",(BE118-2*$AI118))</f>
        <v xml:space="preserve"> </v>
      </c>
      <c r="BG118" s="67"/>
      <c r="BH118" s="67"/>
      <c r="BI118" s="72" t="str">
        <f>T118</f>
        <v xml:space="preserve"> </v>
      </c>
      <c r="BJ118" s="67" t="str">
        <f>IF(BI118=" "," ",(BI118-2*$AI118))</f>
        <v xml:space="preserve"> </v>
      </c>
      <c r="BK118" s="67"/>
      <c r="BL118" s="67"/>
      <c r="BM118" s="72">
        <f>U118</f>
        <v>122</v>
      </c>
      <c r="BN118" s="67">
        <f>IF(BM118=" "," ",(BM118-2*$AI118))</f>
        <v>104</v>
      </c>
      <c r="BO118" s="67"/>
      <c r="BP118" s="67"/>
      <c r="BQ118" s="67" t="b">
        <f>V118</f>
        <v>0</v>
      </c>
      <c r="BR118" s="67">
        <f>IF(BQ118=" "," ",(BQ118-2*$AI118))</f>
        <v>-18</v>
      </c>
      <c r="BS118" s="67"/>
      <c r="BT118" s="67"/>
      <c r="BU118" s="67" t="b">
        <f>W118</f>
        <v>0</v>
      </c>
      <c r="BV118" s="67">
        <f>IF(BU118=" "," ",(BU118-2*$AI118))</f>
        <v>-18</v>
      </c>
      <c r="BW118" s="67"/>
      <c r="BX118" s="67"/>
      <c r="BY118" s="67" t="b">
        <f>X118</f>
        <v>0</v>
      </c>
      <c r="BZ118" s="67">
        <f>IF(BY118=" "," ",(BY118-2*$AI118))</f>
        <v>-18</v>
      </c>
      <c r="CA118" s="67"/>
      <c r="CB118" s="67"/>
      <c r="CC118" s="209" t="str">
        <f>IF(AK118="Senior",AK118,"...")</f>
        <v>...</v>
      </c>
      <c r="CD118" s="65">
        <f>L118</f>
        <v>1</v>
      </c>
      <c r="CE118" s="66" t="str">
        <f>M118</f>
        <v>X</v>
      </c>
      <c r="CF118" s="73">
        <f>AQ118*AO$4+AU118*AS$4+AY118*AW$4+BC118*BA$4+BG118*BE$4+BK118*BI$4+BO118*BM$4+BS118*BQ$4+BW118*BU$4+CA118*BY$4</f>
        <v>0</v>
      </c>
      <c r="CG118" s="156"/>
      <c r="CH118" s="1"/>
      <c r="DA118" s="19"/>
      <c r="DB118" s="19"/>
      <c r="DC118" s="67" t="s">
        <v>465</v>
      </c>
      <c r="DD118" s="67" t="s">
        <v>253</v>
      </c>
      <c r="DE118" s="67" t="s">
        <v>466</v>
      </c>
      <c r="DF118" s="67" t="s">
        <v>65</v>
      </c>
      <c r="DG118" s="67" t="s">
        <v>317</v>
      </c>
      <c r="DH118" s="75">
        <v>18515</v>
      </c>
      <c r="DI118" s="67">
        <v>12</v>
      </c>
      <c r="DJ118" s="67" t="s">
        <v>78</v>
      </c>
      <c r="DK118" s="76" t="s">
        <v>102</v>
      </c>
      <c r="DL118" s="67">
        <v>4</v>
      </c>
      <c r="DM118" s="77" t="s">
        <v>70</v>
      </c>
      <c r="DN118" s="67" t="e">
        <v>#NUM!</v>
      </c>
      <c r="DO118" s="67" t="s">
        <v>79</v>
      </c>
      <c r="DP118" s="67" t="s">
        <v>79</v>
      </c>
      <c r="DQ118" s="68"/>
      <c r="DR118" s="67"/>
      <c r="DS118" s="72">
        <v>135</v>
      </c>
      <c r="DT118" s="67">
        <v>111</v>
      </c>
      <c r="DU118" s="68"/>
      <c r="DV118" s="67"/>
      <c r="DW118" s="72">
        <v>142</v>
      </c>
      <c r="DX118" s="67">
        <v>118</v>
      </c>
      <c r="DY118" s="68"/>
      <c r="DZ118" s="69"/>
      <c r="EA118" s="67">
        <v>135</v>
      </c>
      <c r="EB118" s="67">
        <v>111</v>
      </c>
      <c r="EC118" s="67"/>
      <c r="ED118" s="67"/>
      <c r="EE118" s="71" t="s">
        <v>79</v>
      </c>
      <c r="EF118" s="67" t="s">
        <v>79</v>
      </c>
      <c r="EG118" s="67"/>
      <c r="EH118" s="67"/>
      <c r="EI118" s="72">
        <v>134</v>
      </c>
      <c r="EJ118" s="67">
        <v>110</v>
      </c>
      <c r="EK118" s="67"/>
      <c r="EL118" s="67"/>
      <c r="EM118" s="72" t="s">
        <v>79</v>
      </c>
      <c r="EN118" s="67" t="s">
        <v>79</v>
      </c>
      <c r="EO118" s="67"/>
      <c r="EP118" s="67"/>
      <c r="EQ118" s="67" t="b">
        <v>0</v>
      </c>
      <c r="ER118" s="67">
        <v>-24</v>
      </c>
      <c r="ES118" s="67"/>
      <c r="ET118" s="67"/>
      <c r="EU118" s="67" t="b">
        <v>0</v>
      </c>
      <c r="EV118" s="67">
        <v>-24</v>
      </c>
      <c r="EW118" s="67"/>
      <c r="EX118" s="67"/>
      <c r="EY118" s="67" t="b">
        <v>0</v>
      </c>
      <c r="EZ118" s="67">
        <v>-24</v>
      </c>
      <c r="FA118" s="67"/>
      <c r="FB118" s="67"/>
      <c r="FC118" s="76" t="s">
        <v>73</v>
      </c>
      <c r="FD118" s="67">
        <v>4</v>
      </c>
      <c r="FE118" s="77" t="s">
        <v>70</v>
      </c>
      <c r="FF118" s="68">
        <v>0</v>
      </c>
      <c r="FG118" s="83"/>
      <c r="FH118" s="65" t="str">
        <f t="shared" si="32"/>
        <v>SR</v>
      </c>
      <c r="FI118" s="65" t="str">
        <f t="shared" si="33"/>
        <v>M</v>
      </c>
      <c r="FJ118" s="65" t="str">
        <f t="shared" si="26"/>
        <v>06. KOK</v>
      </c>
      <c r="FK118" s="65">
        <f t="shared" si="31"/>
        <v>0</v>
      </c>
      <c r="FL118" s="79">
        <f t="shared" si="34"/>
        <v>37.75</v>
      </c>
      <c r="FM118" t="str">
        <f t="shared" si="30"/>
        <v>...</v>
      </c>
      <c r="FN118" t="str">
        <f t="shared" si="23"/>
        <v>...</v>
      </c>
      <c r="FO118" t="str">
        <f t="shared" si="22"/>
        <v>06. KOK</v>
      </c>
    </row>
    <row r="119" spans="1:171" ht="13.8" hidden="1" x14ac:dyDescent="0.25">
      <c r="A119" t="s">
        <v>1152</v>
      </c>
      <c r="B119" s="201">
        <v>604</v>
      </c>
      <c r="C119" s="80">
        <f>IF($B119:$B119&gt;0,VLOOKUP($B119,'[1]PorEquipeHC 20aa_ddmmaaaa'!$EC$5:'[1]PorEquipeHC 20aa_ddmmaaaa'!$GS$1003,1,FALSE))</f>
        <v>604</v>
      </c>
      <c r="D119" s="209" t="str">
        <f>IF($B119:$B119&gt;0,VLOOKUP($B119,'[1]PorEquipeHC 20aa_ddmmaaaa'!$EC$5:'[1]PorEquipeHC 20aa_ddmmaaaa'!$GS$1003,2,FALSE))</f>
        <v>P. DA S. DE OLIVEIRA</v>
      </c>
      <c r="E119" s="209" t="str">
        <f>IF($B119:$B119&gt;0,VLOOKUP($B119,'[1]PorEquipeHC 20aa_ddmmaaaa'!$EC$5:'[1]PorEquipeHC 20aa_ddmmaaaa'!$GS$1003,3,FALSE))</f>
        <v>MARIA APARECIDA</v>
      </c>
      <c r="F119" s="66" t="str">
        <f>IF($B119:$B119&gt;0,VLOOKUP($B119,'[1]PorEquipeHC 20aa_ddmmaaaa'!$EC$5:'[1]PorEquipeHC 20aa_ddmmaaaa'!$GS$1003,4,FALSE))</f>
        <v>F</v>
      </c>
      <c r="G119" s="65" t="str">
        <f>IF($B119:$B119&gt;0,VLOOKUP($B119,'[1]PorEquipeHC 20aa_ddmmaaaa'!$EC$5:'[1]PorEquipeHC 20aa_ddmmaaaa'!$GS$1003,5,FALSE))</f>
        <v>18. SOR</v>
      </c>
      <c r="H119" s="210">
        <f>IF($B119:$B119&gt;0,VLOOKUP($B119,'[1]PorEquipeHC 20aa_ddmmaaaa'!$EC$5:'[1]PorEquipeHC 20aa_ddmmaaaa'!$GS$1003,6,FALSE))</f>
        <v>22044</v>
      </c>
      <c r="I119" s="80">
        <f>IF($B119:$B119&gt;0,VLOOKUP($B119,'[1]PorEquipeHC 20aa_ddmmaaaa'!$EC$5:'[1]PorEquipeHC 20aa_ddmmaaaa'!$GS$1003,7,FALSE))</f>
        <v>9</v>
      </c>
      <c r="J119" s="209" t="str">
        <f>IF($B119:$B119&gt;0,VLOOKUP($B119,'[1]PorEquipeHC 20aa_ddmmaaaa'!$EC$5:'[1]PorEquipeHC 20aa_ddmmaaaa'!$GS$1003,8,FALSE))</f>
        <v>B</v>
      </c>
      <c r="K119" s="209" t="str">
        <f>IF($B119:$B119&gt;0,VLOOKUP($B119,'[1]PorEquipeHC 20aa_ddmmaaaa'!$EC$5:'[1]PorEquipeHC 20aa_ddmmaaaa'!$GS$1003,9,FALSE))</f>
        <v>NSR</v>
      </c>
      <c r="L119" s="80">
        <f>IF($B119:$B119&gt;0,VLOOKUP($B119,'[1]PorEquipeHC 20aa_ddmmaaaa'!$EC$5:'[1]PorEquipeHC 20aa_ddmmaaaa'!$GS$1003,45,FALSE))</f>
        <v>7</v>
      </c>
      <c r="M119" s="65" t="str">
        <f>IF($B119:$B119&gt;0,VLOOKUP($B119,'[1]PorEquipeHC 20aa_ddmmaaaa'!$EC$5:'[1]PorEquipeHC 20aa_ddmmaaaa'!$GS$1003,46,FALSE))</f>
        <v>X</v>
      </c>
      <c r="N119" s="80">
        <f>IF($B119:$B119&gt;0,VLOOKUP($B119,'[1]PorEquipeHC 20aa_ddmmaaaa'!$EC$5:'[1]PorEquipeHC 20aa_ddmmaaaa'!$GS$1003,64,FALSE))</f>
        <v>720</v>
      </c>
      <c r="O119" s="211">
        <f>IF($B119:$B119&gt;0,VLOOKUP($B119,'[1]PorEquipeHC 20aa_ddmmaaaa'!$EC$5:'[1]PorEquipeHC 20aa_ddmmaaaa'!$GS$1003,10,FALSE))</f>
        <v>114</v>
      </c>
      <c r="P119" s="211">
        <f>IF($B119:$B119&gt;0,VLOOKUP($B119,'[1]PorEquipeHC 20aa_ddmmaaaa'!$EC$5:'[1]PorEquipeHC 20aa_ddmmaaaa'!$GS$1003,11,FALSE))</f>
        <v>119</v>
      </c>
      <c r="Q119" s="211">
        <f>IF($B119:$B119&gt;0,VLOOKUP($B119,'[1]PorEquipeHC 20aa_ddmmaaaa'!$EC$5:'[1]PorEquipeHC 20aa_ddmmaaaa'!$GS$1003,12,FALSE))</f>
        <v>127</v>
      </c>
      <c r="R119" s="211">
        <f>IF($B119:$B119&gt;0,VLOOKUP($B119,'[1]PorEquipeHC 20aa_ddmmaaaa'!$EC$5:'[1]PorEquipeHC 20aa_ddmmaaaa'!$GS$1003,13,FALSE))</f>
        <v>116</v>
      </c>
      <c r="S119" s="211">
        <f>IF($B119:$B119&gt;0,VLOOKUP($B119,'[1]PorEquipeHC 20aa_ddmmaaaa'!$EC$5:'[1]PorEquipeHC 20aa_ddmmaaaa'!$GS$1003,14,FALSE))</f>
        <v>129</v>
      </c>
      <c r="T119" s="211">
        <f>IF($B119:$B119&gt;0,VLOOKUP($B119,'[1]PorEquipeHC 20aa_ddmmaaaa'!$EC$5:'[1]PorEquipeHC 20aa_ddmmaaaa'!$GS$1003,15,FALSE))</f>
        <v>122</v>
      </c>
      <c r="U119" s="211">
        <f>IF($B119:$B119&gt;0,VLOOKUP($B119,'[1]PorEquipeHC 20aa_ddmmaaaa'!$EC$5:'[1]PorEquipeHC 20aa_ddmmaaaa'!$GS$1003,16,FALSE))</f>
        <v>122</v>
      </c>
      <c r="V119" s="211" t="b">
        <f>IF($B119:$B119&gt;0,VLOOKUP($B119,'[1]PorEquipeHC 20aa_ddmmaaaa'!$EC$5:'[1]PorEquipeHC 20aa_ddmmaaaa'!$GS$1003,17,FALSE))</f>
        <v>0</v>
      </c>
      <c r="W119" s="211" t="b">
        <f>IF($B119:$B119&gt;0,VLOOKUP($B119,'[1]PorEquipeHC 20aa_ddmmaaaa'!$EC$5:'[1]PorEquipeHC 20aa_ddmmaaaa'!$GS$1003,18,FALSE))</f>
        <v>0</v>
      </c>
      <c r="X119" s="211" t="b">
        <f>IF($B119:$B119&gt;0,VLOOKUP($B119,'[1]PorEquipeHC 20aa_ddmmaaaa'!$EC$5:'[1]PorEquipeHC 20aa_ddmmaaaa'!$GS$1003,19,FALSE))</f>
        <v>0</v>
      </c>
      <c r="Y119" s="207"/>
      <c r="Z119" s="207"/>
      <c r="AA119" s="154"/>
      <c r="AB119" s="154"/>
      <c r="AC119" s="65">
        <f>C119</f>
        <v>604</v>
      </c>
      <c r="AD119" s="65" t="str">
        <f>D119</f>
        <v>P. DA S. DE OLIVEIRA</v>
      </c>
      <c r="AE119" s="65" t="str">
        <f>E119</f>
        <v>MARIA APARECIDA</v>
      </c>
      <c r="AF119" s="65" t="str">
        <f>F119</f>
        <v>F</v>
      </c>
      <c r="AG119" s="65" t="str">
        <f>G119</f>
        <v>18. SOR</v>
      </c>
      <c r="AH119" s="208">
        <f>H119</f>
        <v>22044</v>
      </c>
      <c r="AI119">
        <f>I119</f>
        <v>9</v>
      </c>
      <c r="AJ119" t="str">
        <f>J119</f>
        <v>B</v>
      </c>
      <c r="AK119" s="209" t="str">
        <f>K119</f>
        <v>NSR</v>
      </c>
      <c r="AL119" s="65">
        <f>L119</f>
        <v>7</v>
      </c>
      <c r="AM119" s="66" t="str">
        <f>M119</f>
        <v>X</v>
      </c>
      <c r="AN119" s="65">
        <f>N119</f>
        <v>720</v>
      </c>
      <c r="AO119" s="65">
        <f>O119</f>
        <v>114</v>
      </c>
      <c r="AP119" s="67">
        <f>IF(AO119=" "," ",(AO119-2*$AI119))</f>
        <v>96</v>
      </c>
      <c r="AQ119" s="68"/>
      <c r="AR119" s="69"/>
      <c r="AS119" s="72">
        <f>P119</f>
        <v>119</v>
      </c>
      <c r="AT119" s="67">
        <f>IF(AS119=" "," ",(AS119-2*$AI119))</f>
        <v>101</v>
      </c>
      <c r="AU119" s="65"/>
      <c r="AV119" s="67"/>
      <c r="AW119" s="72">
        <f>Q119</f>
        <v>127</v>
      </c>
      <c r="AX119" s="67">
        <f>IF(AW119=" "," ",(AW119-2*$AI119))</f>
        <v>109</v>
      </c>
      <c r="AY119" s="67"/>
      <c r="AZ119" s="65"/>
      <c r="BA119" s="67">
        <f>R119</f>
        <v>116</v>
      </c>
      <c r="BB119" s="67">
        <f>IF(BA119=" "," ",(BA119-2*$AI119))</f>
        <v>98</v>
      </c>
      <c r="BC119" s="67"/>
      <c r="BD119" s="67"/>
      <c r="BE119" s="71">
        <f>S119</f>
        <v>129</v>
      </c>
      <c r="BF119" s="67">
        <f>IF(BE119=" "," ",(BE119-2*$AI119))</f>
        <v>111</v>
      </c>
      <c r="BG119" s="67"/>
      <c r="BH119" s="67"/>
      <c r="BI119" s="72">
        <f>T119</f>
        <v>122</v>
      </c>
      <c r="BJ119" s="67">
        <f>IF(BI119=" "," ",(BI119-2*$AI119))</f>
        <v>104</v>
      </c>
      <c r="BK119" s="67"/>
      <c r="BL119" s="67"/>
      <c r="BM119" s="72">
        <f>U119</f>
        <v>122</v>
      </c>
      <c r="BN119" s="67">
        <f>IF(BM119=" "," ",(BM119-2*$AI119))</f>
        <v>104</v>
      </c>
      <c r="BO119" s="67"/>
      <c r="BP119" s="67"/>
      <c r="BQ119" s="67" t="b">
        <f>V119</f>
        <v>0</v>
      </c>
      <c r="BR119" s="67">
        <f>IF(BQ119=" "," ",(BQ119-2*$AI119))</f>
        <v>-18</v>
      </c>
      <c r="BS119" s="67"/>
      <c r="BT119" s="67"/>
      <c r="BU119" s="67" t="b">
        <f>W119</f>
        <v>0</v>
      </c>
      <c r="BV119" s="67">
        <f>IF(BU119=" "," ",(BU119-2*$AI119))</f>
        <v>-18</v>
      </c>
      <c r="BW119" s="67"/>
      <c r="BX119" s="67"/>
      <c r="BY119" s="67" t="b">
        <f>X119</f>
        <v>0</v>
      </c>
      <c r="BZ119" s="67">
        <f>IF(BY119=" "," ",(BY119-2*$AI119))</f>
        <v>-18</v>
      </c>
      <c r="CA119" s="67"/>
      <c r="CB119" s="67"/>
      <c r="CC119" s="209" t="str">
        <f>IF(AK119="Senior",AK119,"...")</f>
        <v>...</v>
      </c>
      <c r="CD119" s="65">
        <f>L119</f>
        <v>7</v>
      </c>
      <c r="CE119" s="66" t="str">
        <f>M119</f>
        <v>X</v>
      </c>
      <c r="CF119" s="73">
        <f>AQ119*AO$4+AU119*AS$4+AY119*AW$4+BC119*BA$4+BG119*BE$4+BK119*BI$4+BO119*BM$4+BS119*BQ$4+BW119*BU$4+CA119*BY$4</f>
        <v>0</v>
      </c>
      <c r="CG119" s="156"/>
      <c r="CH119" s="1"/>
      <c r="DA119" s="19"/>
      <c r="DB119" s="19"/>
      <c r="DC119" s="67" t="s">
        <v>472</v>
      </c>
      <c r="DD119" s="67" t="s">
        <v>146</v>
      </c>
      <c r="DE119" s="67" t="s">
        <v>473</v>
      </c>
      <c r="DF119" s="67" t="s">
        <v>83</v>
      </c>
      <c r="DG119" s="67" t="s">
        <v>317</v>
      </c>
      <c r="DH119" s="75">
        <v>20147</v>
      </c>
      <c r="DI119" s="67">
        <v>12</v>
      </c>
      <c r="DJ119" s="67" t="s">
        <v>78</v>
      </c>
      <c r="DK119" s="76" t="s">
        <v>69</v>
      </c>
      <c r="DL119" s="67">
        <v>7</v>
      </c>
      <c r="DM119" s="77" t="s">
        <v>70</v>
      </c>
      <c r="DN119" s="67">
        <v>808</v>
      </c>
      <c r="DO119" s="67">
        <v>133</v>
      </c>
      <c r="DP119" s="67">
        <v>109</v>
      </c>
      <c r="DQ119" s="68"/>
      <c r="DR119" s="67"/>
      <c r="DS119" s="72">
        <v>135</v>
      </c>
      <c r="DT119" s="67">
        <v>111</v>
      </c>
      <c r="DU119" s="68"/>
      <c r="DV119" s="67"/>
      <c r="DW119" s="72">
        <v>139</v>
      </c>
      <c r="DX119" s="67">
        <v>115</v>
      </c>
      <c r="DY119" s="67"/>
      <c r="DZ119" s="67"/>
      <c r="EA119" s="67">
        <v>144</v>
      </c>
      <c r="EB119" s="67">
        <v>120</v>
      </c>
      <c r="EC119" s="67"/>
      <c r="ED119" s="67"/>
      <c r="EE119" s="71">
        <v>132</v>
      </c>
      <c r="EF119" s="67">
        <v>108</v>
      </c>
      <c r="EG119" s="67"/>
      <c r="EH119" s="67"/>
      <c r="EI119" s="72">
        <v>136</v>
      </c>
      <c r="EJ119" s="67">
        <v>112</v>
      </c>
      <c r="EK119" s="67"/>
      <c r="EL119" s="67"/>
      <c r="EM119" s="72">
        <v>133</v>
      </c>
      <c r="EN119" s="67">
        <v>109</v>
      </c>
      <c r="EO119" s="67"/>
      <c r="EP119" s="67"/>
      <c r="EQ119" s="67" t="b">
        <v>0</v>
      </c>
      <c r="ER119" s="67">
        <v>-24</v>
      </c>
      <c r="ES119" s="67"/>
      <c r="ET119" s="67"/>
      <c r="EU119" s="67" t="b">
        <v>0</v>
      </c>
      <c r="EV119" s="67">
        <v>-24</v>
      </c>
      <c r="EW119" s="67"/>
      <c r="EX119" s="67"/>
      <c r="EY119" s="67" t="b">
        <v>0</v>
      </c>
      <c r="EZ119" s="67">
        <v>-24</v>
      </c>
      <c r="FA119" s="67"/>
      <c r="FB119" s="67"/>
      <c r="FC119" s="76" t="s">
        <v>73</v>
      </c>
      <c r="FD119" s="67">
        <v>7</v>
      </c>
      <c r="FE119" s="77" t="s">
        <v>70</v>
      </c>
      <c r="FF119" s="68">
        <v>0</v>
      </c>
      <c r="FG119" s="83"/>
      <c r="FH119" s="65" t="str">
        <f t="shared" si="32"/>
        <v>NSR</v>
      </c>
      <c r="FI119" s="65" t="str">
        <f t="shared" si="33"/>
        <v>F</v>
      </c>
      <c r="FJ119" s="65" t="str">
        <f t="shared" si="26"/>
        <v>06. KOK</v>
      </c>
      <c r="FK119" s="65">
        <f t="shared" si="31"/>
        <v>0</v>
      </c>
      <c r="FL119" s="79">
        <f t="shared" si="34"/>
        <v>37.75</v>
      </c>
      <c r="FM119" t="str">
        <f t="shared" si="30"/>
        <v>...</v>
      </c>
      <c r="FN119" t="str">
        <f t="shared" si="23"/>
        <v>...</v>
      </c>
      <c r="FO119" t="str">
        <f t="shared" si="22"/>
        <v>06. KOK</v>
      </c>
    </row>
    <row r="120" spans="1:171" ht="13.8" hidden="1" x14ac:dyDescent="0.25">
      <c r="A120" t="s">
        <v>1152</v>
      </c>
      <c r="B120" s="65" t="s">
        <v>144</v>
      </c>
      <c r="C120" s="80" t="str">
        <f>IF($B120:$B120&gt;0,VLOOKUP($B120,'[1]PorEquipeHC 20aa_ddmmaaaa'!$EC$5:'[1]PorEquipeHC 20aa_ddmmaaaa'!$GS$1003,1,FALSE))</f>
        <v>411</v>
      </c>
      <c r="D120" s="209" t="str">
        <f>IF($B120:$B120&gt;0,VLOOKUP($B120,'[1]PorEquipeHC 20aa_ddmmaaaa'!$EC$5:'[1]PorEquipeHC 20aa_ddmmaaaa'!$GS$1003,2,FALSE))</f>
        <v>SATO YOSHINO</v>
      </c>
      <c r="E120" s="209" t="str">
        <f>IF($B120:$B120&gt;0,VLOOKUP($B120,'[1]PorEquipeHC 20aa_ddmmaaaa'!$EC$5:'[1]PorEquipeHC 20aa_ddmmaaaa'!$GS$1003,3,FALSE))</f>
        <v>MARLI</v>
      </c>
      <c r="F120" s="66" t="str">
        <f>IF($B120:$B120&gt;0,VLOOKUP($B120,'[1]PorEquipeHC 20aa_ddmmaaaa'!$EC$5:'[1]PorEquipeHC 20aa_ddmmaaaa'!$GS$1003,4,FALSE))</f>
        <v>F</v>
      </c>
      <c r="G120" s="65" t="str">
        <f>IF($B120:$B120&gt;0,VLOOKUP($B120,'[1]PorEquipeHC 20aa_ddmmaaaa'!$EC$5:'[1]PorEquipeHC 20aa_ddmmaaaa'!$GS$1003,5,FALSE))</f>
        <v>11. NCC</v>
      </c>
      <c r="H120" s="210">
        <f>IF($B120:$B120&gt;0,VLOOKUP($B120,'[1]PorEquipeHC 20aa_ddmmaaaa'!$EC$5:'[1]PorEquipeHC 20aa_ddmmaaaa'!$GS$1003,6,FALSE))</f>
        <v>22208</v>
      </c>
      <c r="I120" s="80">
        <f>IF($B120:$B120&gt;0,VLOOKUP($B120,'[1]PorEquipeHC 20aa_ddmmaaaa'!$EC$5:'[1]PorEquipeHC 20aa_ddmmaaaa'!$GS$1003,7,FALSE))</f>
        <v>9</v>
      </c>
      <c r="J120" s="209" t="str">
        <f>IF($B120:$B120&gt;0,VLOOKUP($B120,'[1]PorEquipeHC 20aa_ddmmaaaa'!$EC$5:'[1]PorEquipeHC 20aa_ddmmaaaa'!$GS$1003,8,FALSE))</f>
        <v>B</v>
      </c>
      <c r="K120" s="209" t="str">
        <f>IF($B120:$B120&gt;0,VLOOKUP($B120,'[1]PorEquipeHC 20aa_ddmmaaaa'!$EC$5:'[1]PorEquipeHC 20aa_ddmmaaaa'!$GS$1003,9,FALSE))</f>
        <v>NSR</v>
      </c>
      <c r="L120" s="80">
        <f>IF($B120:$B120&gt;0,VLOOKUP($B120,'[1]PorEquipeHC 20aa_ddmmaaaa'!$EC$5:'[1]PorEquipeHC 20aa_ddmmaaaa'!$GS$1003,45,FALSE))</f>
        <v>7</v>
      </c>
      <c r="M120" s="65" t="str">
        <f>IF($B120:$B120&gt;0,VLOOKUP($B120,'[1]PorEquipeHC 20aa_ddmmaaaa'!$EC$5:'[1]PorEquipeHC 20aa_ddmmaaaa'!$GS$1003,46,FALSE))</f>
        <v>X</v>
      </c>
      <c r="N120" s="80">
        <f>IF($B120:$B120&gt;0,VLOOKUP($B120,'[1]PorEquipeHC 20aa_ddmmaaaa'!$EC$5:'[1]PorEquipeHC 20aa_ddmmaaaa'!$GS$1003,64,FALSE))</f>
        <v>691</v>
      </c>
      <c r="O120" s="211">
        <f>IF($B120:$B120&gt;0,VLOOKUP($B120,'[1]PorEquipeHC 20aa_ddmmaaaa'!$EC$5:'[1]PorEquipeHC 20aa_ddmmaaaa'!$GS$1003,10,FALSE))</f>
        <v>110</v>
      </c>
      <c r="P120" s="211">
        <f>IF($B120:$B120&gt;0,VLOOKUP($B120,'[1]PorEquipeHC 20aa_ddmmaaaa'!$EC$5:'[1]PorEquipeHC 20aa_ddmmaaaa'!$GS$1003,11,FALSE))</f>
        <v>121</v>
      </c>
      <c r="Q120" s="211">
        <f>IF($B120:$B120&gt;0,VLOOKUP($B120,'[1]PorEquipeHC 20aa_ddmmaaaa'!$EC$5:'[1]PorEquipeHC 20aa_ddmmaaaa'!$GS$1003,12,FALSE))</f>
        <v>120</v>
      </c>
      <c r="R120" s="211">
        <f>IF($B120:$B120&gt;0,VLOOKUP($B120,'[1]PorEquipeHC 20aa_ddmmaaaa'!$EC$5:'[1]PorEquipeHC 20aa_ddmmaaaa'!$GS$1003,13,FALSE))</f>
        <v>110</v>
      </c>
      <c r="S120" s="211">
        <f>IF($B120:$B120&gt;0,VLOOKUP($B120,'[1]PorEquipeHC 20aa_ddmmaaaa'!$EC$5:'[1]PorEquipeHC 20aa_ddmmaaaa'!$GS$1003,14,FALSE))</f>
        <v>117</v>
      </c>
      <c r="T120" s="211">
        <f>IF($B120:$B120&gt;0,VLOOKUP($B120,'[1]PorEquipeHC 20aa_ddmmaaaa'!$EC$5:'[1]PorEquipeHC 20aa_ddmmaaaa'!$GS$1003,15,FALSE))</f>
        <v>113</v>
      </c>
      <c r="U120" s="211">
        <f>IF($B120:$B120&gt;0,VLOOKUP($B120,'[1]PorEquipeHC 20aa_ddmmaaaa'!$EC$5:'[1]PorEquipeHC 20aa_ddmmaaaa'!$GS$1003,16,FALSE))</f>
        <v>122</v>
      </c>
      <c r="V120" s="211" t="b">
        <f>IF($B120:$B120&gt;0,VLOOKUP($B120,'[1]PorEquipeHC 20aa_ddmmaaaa'!$EC$5:'[1]PorEquipeHC 20aa_ddmmaaaa'!$GS$1003,17,FALSE))</f>
        <v>0</v>
      </c>
      <c r="W120" s="211" t="b">
        <f>IF($B120:$B120&gt;0,VLOOKUP($B120,'[1]PorEquipeHC 20aa_ddmmaaaa'!$EC$5:'[1]PorEquipeHC 20aa_ddmmaaaa'!$GS$1003,18,FALSE))</f>
        <v>0</v>
      </c>
      <c r="X120" s="211" t="b">
        <f>IF($B120:$B120&gt;0,VLOOKUP($B120,'[1]PorEquipeHC 20aa_ddmmaaaa'!$EC$5:'[1]PorEquipeHC 20aa_ddmmaaaa'!$GS$1003,19,FALSE))</f>
        <v>0</v>
      </c>
      <c r="Y120" s="207"/>
      <c r="Z120" s="207"/>
      <c r="AA120" s="154"/>
      <c r="AB120" s="154"/>
      <c r="AC120" s="65" t="str">
        <f>C120</f>
        <v>411</v>
      </c>
      <c r="AD120" s="65" t="str">
        <f>D120</f>
        <v>SATO YOSHINO</v>
      </c>
      <c r="AE120" s="65" t="str">
        <f>E120</f>
        <v>MARLI</v>
      </c>
      <c r="AF120" s="65" t="str">
        <f>F120</f>
        <v>F</v>
      </c>
      <c r="AG120" s="65" t="str">
        <f>G120</f>
        <v>11. NCC</v>
      </c>
      <c r="AH120" s="208">
        <f>H120</f>
        <v>22208</v>
      </c>
      <c r="AI120">
        <f>I120</f>
        <v>9</v>
      </c>
      <c r="AJ120" t="str">
        <f>J120</f>
        <v>B</v>
      </c>
      <c r="AK120" s="209" t="str">
        <f>K120</f>
        <v>NSR</v>
      </c>
      <c r="AL120" s="65">
        <f>L120</f>
        <v>7</v>
      </c>
      <c r="AM120" s="66" t="str">
        <f>M120</f>
        <v>X</v>
      </c>
      <c r="AN120" s="65">
        <f>N120</f>
        <v>691</v>
      </c>
      <c r="AO120" s="65">
        <f>O120</f>
        <v>110</v>
      </c>
      <c r="AP120" s="67">
        <f>IF(AO120=" "," ",(AO120-2*$AI120))</f>
        <v>92</v>
      </c>
      <c r="AQ120" s="68"/>
      <c r="AR120" s="69"/>
      <c r="AS120" s="72">
        <f>P120</f>
        <v>121</v>
      </c>
      <c r="AT120" s="67">
        <f>IF(AS120=" "," ",(AS120-2*$AI120))</f>
        <v>103</v>
      </c>
      <c r="AU120" s="65"/>
      <c r="AV120" s="67"/>
      <c r="AW120" s="72">
        <f>Q120</f>
        <v>120</v>
      </c>
      <c r="AX120" s="67">
        <f>IF(AW120=" "," ",(AW120-2*$AI120))</f>
        <v>102</v>
      </c>
      <c r="AY120" s="67"/>
      <c r="AZ120" s="65"/>
      <c r="BA120" s="67">
        <f>R120</f>
        <v>110</v>
      </c>
      <c r="BB120" s="67">
        <f>IF(BA120=" "," ",(BA120-2*$AI120))</f>
        <v>92</v>
      </c>
      <c r="BC120" s="67"/>
      <c r="BD120" s="67"/>
      <c r="BE120" s="71">
        <f>S120</f>
        <v>117</v>
      </c>
      <c r="BF120" s="67">
        <f>IF(BE120=" "," ",(BE120-2*$AI120))</f>
        <v>99</v>
      </c>
      <c r="BG120" s="67"/>
      <c r="BH120" s="67"/>
      <c r="BI120" s="72">
        <f>T120</f>
        <v>113</v>
      </c>
      <c r="BJ120" s="67">
        <f>IF(BI120=" "," ",(BI120-2*$AI120))</f>
        <v>95</v>
      </c>
      <c r="BK120" s="67"/>
      <c r="BL120" s="67"/>
      <c r="BM120" s="72">
        <f>U120</f>
        <v>122</v>
      </c>
      <c r="BN120" s="67">
        <f>IF(BM120=" "," ",(BM120-2*$AI120))</f>
        <v>104</v>
      </c>
      <c r="BO120" s="67"/>
      <c r="BP120" s="67"/>
      <c r="BQ120" s="67" t="b">
        <f>V120</f>
        <v>0</v>
      </c>
      <c r="BR120" s="67">
        <f>IF(BQ120=" "," ",(BQ120-2*$AI120))</f>
        <v>-18</v>
      </c>
      <c r="BS120" s="67"/>
      <c r="BT120" s="67"/>
      <c r="BU120" s="67" t="b">
        <f>W120</f>
        <v>0</v>
      </c>
      <c r="BV120" s="67">
        <f>IF(BU120=" "," ",(BU120-2*$AI120))</f>
        <v>-18</v>
      </c>
      <c r="BW120" s="67"/>
      <c r="BX120" s="67"/>
      <c r="BY120" s="67" t="b">
        <f>X120</f>
        <v>0</v>
      </c>
      <c r="BZ120" s="67">
        <f>IF(BY120=" "," ",(BY120-2*$AI120))</f>
        <v>-18</v>
      </c>
      <c r="CA120" s="67"/>
      <c r="CB120" s="67"/>
      <c r="CC120" s="209" t="str">
        <f>IF(AK120="Senior",AK120,"...")</f>
        <v>...</v>
      </c>
      <c r="CD120" s="65">
        <f>L120</f>
        <v>7</v>
      </c>
      <c r="CE120" s="66" t="str">
        <f>M120</f>
        <v>X</v>
      </c>
      <c r="CF120" s="73">
        <f>AQ120*AO$4+AU120*AS$4+AY120*AW$4+BC120*BA$4+BG120*BE$4+BK120*BI$4+BO120*BM$4+BS120*BQ$4+BW120*BU$4+CA120*BY$4</f>
        <v>0</v>
      </c>
      <c r="CG120" s="156"/>
      <c r="CH120" s="1"/>
      <c r="DA120" s="19"/>
      <c r="DB120" s="19"/>
      <c r="DC120" s="67" t="s">
        <v>454</v>
      </c>
      <c r="DD120" s="67" t="s">
        <v>475</v>
      </c>
      <c r="DE120" s="67" t="s">
        <v>476</v>
      </c>
      <c r="DF120" s="67" t="s">
        <v>83</v>
      </c>
      <c r="DG120" s="67" t="s">
        <v>317</v>
      </c>
      <c r="DH120" s="75">
        <v>20185</v>
      </c>
      <c r="DI120" s="67">
        <v>12</v>
      </c>
      <c r="DJ120" s="67" t="s">
        <v>78</v>
      </c>
      <c r="DK120" s="76" t="s">
        <v>69</v>
      </c>
      <c r="DL120" s="67">
        <v>5</v>
      </c>
      <c r="DM120" s="77" t="s">
        <v>70</v>
      </c>
      <c r="DN120" s="67" t="e">
        <v>#NUM!</v>
      </c>
      <c r="DO120" s="67">
        <v>135</v>
      </c>
      <c r="DP120" s="67">
        <v>111</v>
      </c>
      <c r="DQ120" s="68"/>
      <c r="DR120" s="67"/>
      <c r="DS120" s="72">
        <v>146</v>
      </c>
      <c r="DT120" s="67">
        <v>122</v>
      </c>
      <c r="DU120" s="68"/>
      <c r="DV120" s="67"/>
      <c r="DW120" s="72">
        <v>143</v>
      </c>
      <c r="DX120" s="67">
        <v>119</v>
      </c>
      <c r="DY120" s="67"/>
      <c r="DZ120" s="67"/>
      <c r="EA120" s="67">
        <v>126</v>
      </c>
      <c r="EB120" s="67">
        <v>102</v>
      </c>
      <c r="EC120" s="67"/>
      <c r="ED120" s="67"/>
      <c r="EE120" s="71">
        <v>143</v>
      </c>
      <c r="EF120" s="67">
        <v>119</v>
      </c>
      <c r="EG120" s="67"/>
      <c r="EH120" s="67"/>
      <c r="EI120" s="72" t="s">
        <v>79</v>
      </c>
      <c r="EJ120" s="67" t="s">
        <v>79</v>
      </c>
      <c r="EK120" s="67"/>
      <c r="EL120" s="67"/>
      <c r="EM120" s="72" t="s">
        <v>79</v>
      </c>
      <c r="EN120" s="67" t="s">
        <v>79</v>
      </c>
      <c r="EO120" s="67"/>
      <c r="EP120" s="67"/>
      <c r="EQ120" s="67" t="b">
        <v>0</v>
      </c>
      <c r="ER120" s="67">
        <v>-24</v>
      </c>
      <c r="ES120" s="67"/>
      <c r="ET120" s="67"/>
      <c r="EU120" s="67" t="b">
        <v>0</v>
      </c>
      <c r="EV120" s="67">
        <v>-24</v>
      </c>
      <c r="EW120" s="67"/>
      <c r="EX120" s="67"/>
      <c r="EY120" s="67" t="b">
        <v>0</v>
      </c>
      <c r="EZ120" s="67">
        <v>-24</v>
      </c>
      <c r="FA120" s="67"/>
      <c r="FB120" s="67"/>
      <c r="FC120" s="76" t="s">
        <v>73</v>
      </c>
      <c r="FD120" s="67">
        <v>5</v>
      </c>
      <c r="FE120" s="77" t="s">
        <v>70</v>
      </c>
      <c r="FF120" s="68">
        <v>0</v>
      </c>
      <c r="FG120" s="83"/>
      <c r="FH120" s="65" t="str">
        <f t="shared" si="32"/>
        <v>NSR</v>
      </c>
      <c r="FI120" s="65" t="str">
        <f t="shared" si="33"/>
        <v>F</v>
      </c>
      <c r="FJ120" s="65" t="str">
        <f t="shared" si="26"/>
        <v>06. KOK</v>
      </c>
      <c r="FK120" s="65">
        <f t="shared" si="31"/>
        <v>0</v>
      </c>
      <c r="FL120" s="79">
        <f t="shared" si="34"/>
        <v>37.75</v>
      </c>
      <c r="FM120" t="str">
        <f t="shared" si="30"/>
        <v>...</v>
      </c>
      <c r="FN120" t="str">
        <f t="shared" si="23"/>
        <v>...</v>
      </c>
      <c r="FO120" t="str">
        <f t="shared" si="22"/>
        <v>06. KOK</v>
      </c>
    </row>
    <row r="121" spans="1:171" ht="13.8" hidden="1" x14ac:dyDescent="0.25">
      <c r="A121" t="s">
        <v>1152</v>
      </c>
      <c r="B121" s="65" t="s">
        <v>628</v>
      </c>
      <c r="C121" s="80" t="str">
        <f>IF($B121:$B121&gt;0,VLOOKUP($B121,'[1]PorEquipeHC 20aa_ddmmaaaa'!$EC$5:'[1]PorEquipeHC 20aa_ddmmaaaa'!$GS$1003,1,FALSE))</f>
        <v>732</v>
      </c>
      <c r="D121" s="209" t="str">
        <f>IF($B121:$B121&gt;0,VLOOKUP($B121,'[1]PorEquipeHC 20aa_ddmmaaaa'!$EC$5:'[1]PorEquipeHC 20aa_ddmmaaaa'!$GS$1003,2,FALSE))</f>
        <v>HIROSE</v>
      </c>
      <c r="E121" s="209" t="str">
        <f>IF($B121:$B121&gt;0,VLOOKUP($B121,'[1]PorEquipeHC 20aa_ddmmaaaa'!$EC$5:'[1]PorEquipeHC 20aa_ddmmaaaa'!$GS$1003,3,FALSE))</f>
        <v>ARNALDO</v>
      </c>
      <c r="F121" s="66" t="str">
        <f>IF($B121:$B121&gt;0,VLOOKUP($B121,'[1]PorEquipeHC 20aa_ddmmaaaa'!$EC$5:'[1]PorEquipeHC 20aa_ddmmaaaa'!$GS$1003,4,FALSE))</f>
        <v>M</v>
      </c>
      <c r="G121" s="65" t="str">
        <f>IF($B121:$B121&gt;0,VLOOKUP($B121,'[1]PorEquipeHC 20aa_ddmmaaaa'!$EC$5:'[1]PorEquipeHC 20aa_ddmmaaaa'!$GS$1003,5,FALSE))</f>
        <v>07. GSP</v>
      </c>
      <c r="H121" s="210">
        <f>IF($B121:$B121&gt;0,VLOOKUP($B121,'[1]PorEquipeHC 20aa_ddmmaaaa'!$EC$5:'[1]PorEquipeHC 20aa_ddmmaaaa'!$GS$1003,6,FALSE))</f>
        <v>18945</v>
      </c>
      <c r="I121" s="80">
        <f>IF($B121:$B121&gt;0,VLOOKUP($B121,'[1]PorEquipeHC 20aa_ddmmaaaa'!$EC$5:'[1]PorEquipeHC 20aa_ddmmaaaa'!$GS$1003,7,FALSE))</f>
        <v>12</v>
      </c>
      <c r="J121" s="209" t="str">
        <f>IF($B121:$B121&gt;0,VLOOKUP($B121,'[1]PorEquipeHC 20aa_ddmmaaaa'!$EC$5:'[1]PorEquipeHC 20aa_ddmmaaaa'!$GS$1003,8,FALSE))</f>
        <v>C</v>
      </c>
      <c r="K121" s="209" t="str">
        <f>IF($B121:$B121&gt;0,VLOOKUP($B121,'[1]PorEquipeHC 20aa_ddmmaaaa'!$EC$5:'[1]PorEquipeHC 20aa_ddmmaaaa'!$GS$1003,9,FALSE))</f>
        <v>SR</v>
      </c>
      <c r="L121" s="80">
        <f>IF($B121:$B121&gt;0,VLOOKUP($B121,'[1]PorEquipeHC 20aa_ddmmaaaa'!$EC$5:'[1]PorEquipeHC 20aa_ddmmaaaa'!$GS$1003,45,FALSE))</f>
        <v>2</v>
      </c>
      <c r="M121" s="65" t="str">
        <f>IF($B121:$B121&gt;0,VLOOKUP($B121,'[1]PorEquipeHC 20aa_ddmmaaaa'!$EC$5:'[1]PorEquipeHC 20aa_ddmmaaaa'!$GS$1003,46,FALSE))</f>
        <v>X</v>
      </c>
      <c r="N121" s="80" t="e">
        <f>IF($B121:$B121&gt;0,VLOOKUP($B121,'[1]PorEquipeHC 20aa_ddmmaaaa'!$EC$5:'[1]PorEquipeHC 20aa_ddmmaaaa'!$GS$1003,64,FALSE))</f>
        <v>#NUM!</v>
      </c>
      <c r="O121" s="211" t="str">
        <f>IF($B121:$B121&gt;0,VLOOKUP($B121,'[1]PorEquipeHC 20aa_ddmmaaaa'!$EC$5:'[1]PorEquipeHC 20aa_ddmmaaaa'!$GS$1003,10,FALSE))</f>
        <v xml:space="preserve"> </v>
      </c>
      <c r="P121" s="211" t="str">
        <f>IF($B121:$B121&gt;0,VLOOKUP($B121,'[1]PorEquipeHC 20aa_ddmmaaaa'!$EC$5:'[1]PorEquipeHC 20aa_ddmmaaaa'!$GS$1003,11,FALSE))</f>
        <v xml:space="preserve"> </v>
      </c>
      <c r="Q121" s="211" t="str">
        <f>IF($B121:$B121&gt;0,VLOOKUP($B121,'[1]PorEquipeHC 20aa_ddmmaaaa'!$EC$5:'[1]PorEquipeHC 20aa_ddmmaaaa'!$GS$1003,12,FALSE))</f>
        <v xml:space="preserve"> </v>
      </c>
      <c r="R121" s="211" t="str">
        <f>IF($B121:$B121&gt;0,VLOOKUP($B121,'[1]PorEquipeHC 20aa_ddmmaaaa'!$EC$5:'[1]PorEquipeHC 20aa_ddmmaaaa'!$GS$1003,13,FALSE))</f>
        <v xml:space="preserve"> </v>
      </c>
      <c r="S121" s="211">
        <f>IF($B121:$B121&gt;0,VLOOKUP($B121,'[1]PorEquipeHC 20aa_ddmmaaaa'!$EC$5:'[1]PorEquipeHC 20aa_ddmmaaaa'!$GS$1003,14,FALSE))</f>
        <v>137</v>
      </c>
      <c r="T121" s="211" t="str">
        <f>IF($B121:$B121&gt;0,VLOOKUP($B121,'[1]PorEquipeHC 20aa_ddmmaaaa'!$EC$5:'[1]PorEquipeHC 20aa_ddmmaaaa'!$GS$1003,15,FALSE))</f>
        <v xml:space="preserve"> </v>
      </c>
      <c r="U121" s="211">
        <f>IF($B121:$B121&gt;0,VLOOKUP($B121,'[1]PorEquipeHC 20aa_ddmmaaaa'!$EC$5:'[1]PorEquipeHC 20aa_ddmmaaaa'!$GS$1003,16,FALSE))</f>
        <v>128</v>
      </c>
      <c r="V121" s="211" t="b">
        <f>IF($B121:$B121&gt;0,VLOOKUP($B121,'[1]PorEquipeHC 20aa_ddmmaaaa'!$EC$5:'[1]PorEquipeHC 20aa_ddmmaaaa'!$GS$1003,17,FALSE))</f>
        <v>0</v>
      </c>
      <c r="W121" s="211" t="b">
        <f>IF($B121:$B121&gt;0,VLOOKUP($B121,'[1]PorEquipeHC 20aa_ddmmaaaa'!$EC$5:'[1]PorEquipeHC 20aa_ddmmaaaa'!$GS$1003,18,FALSE))</f>
        <v>0</v>
      </c>
      <c r="X121" s="211" t="b">
        <f>IF($B121:$B121&gt;0,VLOOKUP($B121,'[1]PorEquipeHC 20aa_ddmmaaaa'!$EC$5:'[1]PorEquipeHC 20aa_ddmmaaaa'!$GS$1003,19,FALSE))</f>
        <v>0</v>
      </c>
      <c r="Y121" s="207"/>
      <c r="Z121" s="207"/>
      <c r="AA121" s="154"/>
      <c r="AB121" s="154"/>
      <c r="AC121" s="65" t="str">
        <f>C121</f>
        <v>732</v>
      </c>
      <c r="AD121" s="65" t="str">
        <f>D121</f>
        <v>HIROSE</v>
      </c>
      <c r="AE121" s="65" t="str">
        <f>E121</f>
        <v>ARNALDO</v>
      </c>
      <c r="AF121" s="65" t="str">
        <f>F121</f>
        <v>M</v>
      </c>
      <c r="AG121" s="65" t="str">
        <f>G121</f>
        <v>07. GSP</v>
      </c>
      <c r="AH121" s="208">
        <f>H121</f>
        <v>18945</v>
      </c>
      <c r="AI121">
        <f>I121</f>
        <v>12</v>
      </c>
      <c r="AJ121" t="str">
        <f>J121</f>
        <v>C</v>
      </c>
      <c r="AK121" s="209" t="str">
        <f>K121</f>
        <v>SR</v>
      </c>
      <c r="AL121" s="65">
        <f>L121</f>
        <v>2</v>
      </c>
      <c r="AM121" s="66" t="str">
        <f>M121</f>
        <v>X</v>
      </c>
      <c r="AN121" s="65" t="e">
        <f>N121</f>
        <v>#NUM!</v>
      </c>
      <c r="AO121" s="65" t="str">
        <f>O121</f>
        <v xml:space="preserve"> </v>
      </c>
      <c r="AP121" s="67" t="str">
        <f>IF(AO121=" "," ",(AO121-2*$AI121))</f>
        <v xml:space="preserve"> </v>
      </c>
      <c r="AQ121" s="68"/>
      <c r="AR121" s="69"/>
      <c r="AS121" s="72" t="str">
        <f>P121</f>
        <v xml:space="preserve"> </v>
      </c>
      <c r="AT121" s="67" t="str">
        <f>IF(AS121=" "," ",(AS121-2*$AI121))</f>
        <v xml:space="preserve"> </v>
      </c>
      <c r="AU121" s="65"/>
      <c r="AV121" s="67"/>
      <c r="AW121" s="72" t="str">
        <f>Q121</f>
        <v xml:space="preserve"> </v>
      </c>
      <c r="AX121" s="67" t="str">
        <f>IF(AW121=" "," ",(AW121-2*$AI121))</f>
        <v xml:space="preserve"> </v>
      </c>
      <c r="AY121" s="67"/>
      <c r="AZ121" s="65"/>
      <c r="BA121" s="67" t="str">
        <f>R121</f>
        <v xml:space="preserve"> </v>
      </c>
      <c r="BB121" s="67" t="str">
        <f>IF(BA121=" "," ",(BA121-2*$AI121))</f>
        <v xml:space="preserve"> </v>
      </c>
      <c r="BC121" s="67"/>
      <c r="BD121" s="67"/>
      <c r="BE121" s="71">
        <f>S121</f>
        <v>137</v>
      </c>
      <c r="BF121" s="67">
        <f>IF(BE121=" "," ",(BE121-2*$AI121))</f>
        <v>113</v>
      </c>
      <c r="BG121" s="67"/>
      <c r="BH121" s="67"/>
      <c r="BI121" s="72" t="str">
        <f>T121</f>
        <v xml:space="preserve"> </v>
      </c>
      <c r="BJ121" s="67" t="str">
        <f>IF(BI121=" "," ",(BI121-2*$AI121))</f>
        <v xml:space="preserve"> </v>
      </c>
      <c r="BK121" s="67"/>
      <c r="BL121" s="67"/>
      <c r="BM121" s="72">
        <f>U121</f>
        <v>128</v>
      </c>
      <c r="BN121" s="67">
        <f>IF(BM121=" "," ",(BM121-2*$AI121))</f>
        <v>104</v>
      </c>
      <c r="BO121" s="67"/>
      <c r="BP121" s="67"/>
      <c r="BQ121" s="67" t="b">
        <f>V121</f>
        <v>0</v>
      </c>
      <c r="BR121" s="67">
        <f>IF(BQ121=" "," ",(BQ121-2*$AI121))</f>
        <v>-24</v>
      </c>
      <c r="BS121" s="67"/>
      <c r="BT121" s="67"/>
      <c r="BU121" s="67" t="b">
        <f>W121</f>
        <v>0</v>
      </c>
      <c r="BV121" s="67">
        <f>IF(BU121=" "," ",(BU121-2*$AI121))</f>
        <v>-24</v>
      </c>
      <c r="BW121" s="67"/>
      <c r="BX121" s="67"/>
      <c r="BY121" s="67" t="b">
        <f>X121</f>
        <v>0</v>
      </c>
      <c r="BZ121" s="67">
        <f>IF(BY121=" "," ",(BY121-2*$AI121))</f>
        <v>-24</v>
      </c>
      <c r="CA121" s="67"/>
      <c r="CB121" s="67"/>
      <c r="CC121" s="209" t="str">
        <f>IF(AK121="Senior",AK121,"...")</f>
        <v>...</v>
      </c>
      <c r="CD121" s="65">
        <f>L121</f>
        <v>2</v>
      </c>
      <c r="CE121" s="66" t="str">
        <f>M121</f>
        <v>X</v>
      </c>
      <c r="CF121" s="73">
        <f>AQ121*AO$4+AU121*AS$4+AY121*AW$4+BC121*BA$4+BG121*BE$4+BK121*BI$4+BO121*BM$4+BS121*BQ$4+BW121*BU$4+CA121*BY$4</f>
        <v>0</v>
      </c>
      <c r="CG121" s="156"/>
      <c r="CH121" s="1"/>
      <c r="DA121" s="19"/>
      <c r="DB121" s="19"/>
      <c r="DC121" s="67" t="s">
        <v>477</v>
      </c>
      <c r="DD121" s="67" t="s">
        <v>478</v>
      </c>
      <c r="DE121" s="67" t="s">
        <v>479</v>
      </c>
      <c r="DF121" s="67" t="s">
        <v>83</v>
      </c>
      <c r="DG121" s="67" t="s">
        <v>317</v>
      </c>
      <c r="DH121" s="75">
        <v>20443</v>
      </c>
      <c r="DI121" s="67">
        <v>12</v>
      </c>
      <c r="DJ121" s="67" t="s">
        <v>78</v>
      </c>
      <c r="DK121" s="76" t="s">
        <v>69</v>
      </c>
      <c r="DL121" s="67">
        <v>2</v>
      </c>
      <c r="DM121" s="77" t="s">
        <v>70</v>
      </c>
      <c r="DN121" s="67" t="e">
        <v>#NUM!</v>
      </c>
      <c r="DO121" s="67" t="s">
        <v>79</v>
      </c>
      <c r="DP121" s="67" t="s">
        <v>79</v>
      </c>
      <c r="DQ121" s="68"/>
      <c r="DR121" s="67"/>
      <c r="DS121" s="72" t="s">
        <v>79</v>
      </c>
      <c r="DT121" s="67" t="s">
        <v>79</v>
      </c>
      <c r="DU121" s="68"/>
      <c r="DV121" s="67"/>
      <c r="DW121" s="72" t="s">
        <v>79</v>
      </c>
      <c r="DX121" s="67" t="s">
        <v>79</v>
      </c>
      <c r="DY121" s="67"/>
      <c r="DZ121" s="67"/>
      <c r="EA121" s="67">
        <v>127</v>
      </c>
      <c r="EB121" s="67">
        <v>103</v>
      </c>
      <c r="EC121" s="67"/>
      <c r="ED121" s="67"/>
      <c r="EE121" s="71" t="s">
        <v>79</v>
      </c>
      <c r="EF121" s="67" t="s">
        <v>79</v>
      </c>
      <c r="EG121" s="67"/>
      <c r="EH121" s="67"/>
      <c r="EI121" s="72">
        <v>127</v>
      </c>
      <c r="EJ121" s="67">
        <v>103</v>
      </c>
      <c r="EK121" s="67"/>
      <c r="EL121" s="67"/>
      <c r="EM121" s="72" t="s">
        <v>79</v>
      </c>
      <c r="EN121" s="67" t="s">
        <v>79</v>
      </c>
      <c r="EO121" s="67"/>
      <c r="EP121" s="67"/>
      <c r="EQ121" s="67" t="b">
        <v>0</v>
      </c>
      <c r="ER121" s="67">
        <v>-24</v>
      </c>
      <c r="ES121" s="67"/>
      <c r="ET121" s="67"/>
      <c r="EU121" s="67" t="b">
        <v>0</v>
      </c>
      <c r="EV121" s="67">
        <v>-24</v>
      </c>
      <c r="EW121" s="67"/>
      <c r="EX121" s="67"/>
      <c r="EY121" s="67" t="b">
        <v>0</v>
      </c>
      <c r="EZ121" s="67">
        <v>-24</v>
      </c>
      <c r="FA121" s="67"/>
      <c r="FB121" s="67"/>
      <c r="FC121" s="76" t="s">
        <v>73</v>
      </c>
      <c r="FD121" s="67">
        <v>2</v>
      </c>
      <c r="FE121" s="77" t="s">
        <v>70</v>
      </c>
      <c r="FF121" s="68">
        <v>0</v>
      </c>
      <c r="FG121" s="83"/>
      <c r="FH121" s="65" t="str">
        <f t="shared" si="32"/>
        <v>NSR</v>
      </c>
      <c r="FI121" s="65" t="str">
        <f t="shared" si="33"/>
        <v>F</v>
      </c>
      <c r="FJ121" s="65" t="str">
        <f t="shared" si="26"/>
        <v>06. KOK</v>
      </c>
      <c r="FK121" s="65">
        <f t="shared" si="31"/>
        <v>0</v>
      </c>
      <c r="FL121" s="79">
        <f t="shared" si="34"/>
        <v>37.75</v>
      </c>
      <c r="FM121" t="str">
        <f t="shared" si="30"/>
        <v>...</v>
      </c>
      <c r="FN121" t="str">
        <f t="shared" si="23"/>
        <v>...</v>
      </c>
      <c r="FO121" t="str">
        <f t="shared" si="22"/>
        <v>06. KOK</v>
      </c>
    </row>
    <row r="122" spans="1:171" ht="13.8" hidden="1" x14ac:dyDescent="0.25">
      <c r="A122" t="s">
        <v>1152</v>
      </c>
      <c r="B122" s="201" t="s">
        <v>790</v>
      </c>
      <c r="C122" s="80" t="str">
        <f>IF($B122:$B122&gt;0,VLOOKUP($B122,'[1]PorEquipeHC 20aa_ddmmaaaa'!$EC$5:'[1]PorEquipeHC 20aa_ddmmaaaa'!$GS$1003,1,FALSE))</f>
        <v>889</v>
      </c>
      <c r="D122" s="209" t="str">
        <f>IF($B122:$B122&gt;0,VLOOKUP($B122,'[1]PorEquipeHC 20aa_ddmmaaaa'!$EC$5:'[1]PorEquipeHC 20aa_ddmmaaaa'!$GS$1003,2,FALSE))</f>
        <v>BAPTISTA</v>
      </c>
      <c r="E122" s="209" t="str">
        <f>IF($B122:$B122&gt;0,VLOOKUP($B122,'[1]PorEquipeHC 20aa_ddmmaaaa'!$EC$5:'[1]PorEquipeHC 20aa_ddmmaaaa'!$GS$1003,3,FALSE))</f>
        <v>LUIZ CARLOS</v>
      </c>
      <c r="F122" s="66" t="str">
        <f>IF($B122:$B122&gt;0,VLOOKUP($B122,'[1]PorEquipeHC 20aa_ddmmaaaa'!$EC$5:'[1]PorEquipeHC 20aa_ddmmaaaa'!$GS$1003,4,FALSE))</f>
        <v>M</v>
      </c>
      <c r="G122" s="65" t="str">
        <f>IF($B122:$B122&gt;0,VLOOKUP($B122,'[1]PorEquipeHC 20aa_ddmmaaaa'!$EC$5:'[1]PorEquipeHC 20aa_ddmmaaaa'!$GS$1003,5,FALSE))</f>
        <v>16. SUM</v>
      </c>
      <c r="H122" s="210">
        <f>IF($B122:$B122&gt;0,VLOOKUP($B122,'[1]PorEquipeHC 20aa_ddmmaaaa'!$EC$5:'[1]PorEquipeHC 20aa_ddmmaaaa'!$GS$1003,6,FALSE))</f>
        <v>21818</v>
      </c>
      <c r="I122" s="80">
        <f>IF($B122:$B122&gt;0,VLOOKUP($B122,'[1]PorEquipeHC 20aa_ddmmaaaa'!$EC$5:'[1]PorEquipeHC 20aa_ddmmaaaa'!$GS$1003,7,FALSE))</f>
        <v>7</v>
      </c>
      <c r="J122" s="209" t="str">
        <f>IF($B122:$B122&gt;0,VLOOKUP($B122,'[1]PorEquipeHC 20aa_ddmmaaaa'!$EC$5:'[1]PorEquipeHC 20aa_ddmmaaaa'!$GS$1003,8,FALSE))</f>
        <v>B</v>
      </c>
      <c r="K122" s="209" t="str">
        <f>IF($B122:$B122&gt;0,VLOOKUP($B122,'[1]PorEquipeHC 20aa_ddmmaaaa'!$EC$5:'[1]PorEquipeHC 20aa_ddmmaaaa'!$GS$1003,9,FALSE))</f>
        <v>NSR</v>
      </c>
      <c r="L122" s="80">
        <f>IF($B122:$B122&gt;0,VLOOKUP($B122,'[1]PorEquipeHC 20aa_ddmmaaaa'!$EC$5:'[1]PorEquipeHC 20aa_ddmmaaaa'!$GS$1003,45,FALSE))</f>
        <v>6</v>
      </c>
      <c r="M122" s="65" t="str">
        <f>IF($B122:$B122&gt;0,VLOOKUP($B122,'[1]PorEquipeHC 20aa_ddmmaaaa'!$EC$5:'[1]PorEquipeHC 20aa_ddmmaaaa'!$GS$1003,46,FALSE))</f>
        <v>X</v>
      </c>
      <c r="N122" s="80">
        <f>IF($B122:$B122&gt;0,VLOOKUP($B122,'[1]PorEquipeHC 20aa_ddmmaaaa'!$EC$5:'[1]PorEquipeHC 20aa_ddmmaaaa'!$GS$1003,64,FALSE))</f>
        <v>684</v>
      </c>
      <c r="O122" s="211">
        <f>IF($B122:$B122&gt;0,VLOOKUP($B122,'[1]PorEquipeHC 20aa_ddmmaaaa'!$EC$5:'[1]PorEquipeHC 20aa_ddmmaaaa'!$GS$1003,10,FALSE))</f>
        <v>97</v>
      </c>
      <c r="P122" s="211">
        <f>IF($B122:$B122&gt;0,VLOOKUP($B122,'[1]PorEquipeHC 20aa_ddmmaaaa'!$EC$5:'[1]PorEquipeHC 20aa_ddmmaaaa'!$GS$1003,11,FALSE))</f>
        <v>118</v>
      </c>
      <c r="Q122" s="211">
        <f>IF($B122:$B122&gt;0,VLOOKUP($B122,'[1]PorEquipeHC 20aa_ddmmaaaa'!$EC$5:'[1]PorEquipeHC 20aa_ddmmaaaa'!$GS$1003,12,FALSE))</f>
        <v>124</v>
      </c>
      <c r="R122" s="211" t="str">
        <f>IF($B122:$B122&gt;0,VLOOKUP($B122,'[1]PorEquipeHC 20aa_ddmmaaaa'!$EC$5:'[1]PorEquipeHC 20aa_ddmmaaaa'!$GS$1003,13,FALSE))</f>
        <v xml:space="preserve"> </v>
      </c>
      <c r="S122" s="211">
        <f>IF($B122:$B122&gt;0,VLOOKUP($B122,'[1]PorEquipeHC 20aa_ddmmaaaa'!$EC$5:'[1]PorEquipeHC 20aa_ddmmaaaa'!$GS$1003,14,FALSE))</f>
        <v>113</v>
      </c>
      <c r="T122" s="211">
        <f>IF($B122:$B122&gt;0,VLOOKUP($B122,'[1]PorEquipeHC 20aa_ddmmaaaa'!$EC$5:'[1]PorEquipeHC 20aa_ddmmaaaa'!$GS$1003,15,FALSE))</f>
        <v>113</v>
      </c>
      <c r="U122" s="211">
        <f>IF($B122:$B122&gt;0,VLOOKUP($B122,'[1]PorEquipeHC 20aa_ddmmaaaa'!$EC$5:'[1]PorEquipeHC 20aa_ddmmaaaa'!$GS$1003,16,FALSE))</f>
        <v>119</v>
      </c>
      <c r="V122" s="211" t="b">
        <f>IF($B122:$B122&gt;0,VLOOKUP($B122,'[1]PorEquipeHC 20aa_ddmmaaaa'!$EC$5:'[1]PorEquipeHC 20aa_ddmmaaaa'!$GS$1003,17,FALSE))</f>
        <v>0</v>
      </c>
      <c r="W122" s="211" t="b">
        <f>IF($B122:$B122&gt;0,VLOOKUP($B122,'[1]PorEquipeHC 20aa_ddmmaaaa'!$EC$5:'[1]PorEquipeHC 20aa_ddmmaaaa'!$GS$1003,18,FALSE))</f>
        <v>0</v>
      </c>
      <c r="X122" s="211" t="b">
        <f>IF($B122:$B122&gt;0,VLOOKUP($B122,'[1]PorEquipeHC 20aa_ddmmaaaa'!$EC$5:'[1]PorEquipeHC 20aa_ddmmaaaa'!$GS$1003,19,FALSE))</f>
        <v>0</v>
      </c>
      <c r="Y122" s="207"/>
      <c r="Z122" s="207"/>
      <c r="AA122" s="154"/>
      <c r="AB122" s="154"/>
      <c r="AC122" s="65" t="str">
        <f>C122</f>
        <v>889</v>
      </c>
      <c r="AD122" s="65" t="str">
        <f>D122</f>
        <v>BAPTISTA</v>
      </c>
      <c r="AE122" s="65" t="str">
        <f>E122</f>
        <v>LUIZ CARLOS</v>
      </c>
      <c r="AF122" s="65" t="str">
        <f>F122</f>
        <v>M</v>
      </c>
      <c r="AG122" s="65" t="str">
        <f>G122</f>
        <v>16. SUM</v>
      </c>
      <c r="AH122" s="208">
        <f>H122</f>
        <v>21818</v>
      </c>
      <c r="AI122">
        <f>I122</f>
        <v>7</v>
      </c>
      <c r="AJ122" t="str">
        <f>J122</f>
        <v>B</v>
      </c>
      <c r="AK122" s="209" t="str">
        <f>K122</f>
        <v>NSR</v>
      </c>
      <c r="AL122" s="65">
        <f>L122</f>
        <v>6</v>
      </c>
      <c r="AM122" s="66" t="str">
        <f>M122</f>
        <v>X</v>
      </c>
      <c r="AN122" s="65">
        <f>N122</f>
        <v>684</v>
      </c>
      <c r="AO122" s="65">
        <f>O122</f>
        <v>97</v>
      </c>
      <c r="AP122" s="67">
        <f>IF(AO122=" "," ",(AO122-2*$AI122))</f>
        <v>83</v>
      </c>
      <c r="AQ122" s="68">
        <v>10</v>
      </c>
      <c r="AR122" s="69" t="s">
        <v>61</v>
      </c>
      <c r="AS122" s="72">
        <f>P122</f>
        <v>118</v>
      </c>
      <c r="AT122" s="67">
        <f>IF(AS122=" "," ",(AS122-2*$AI122))</f>
        <v>104</v>
      </c>
      <c r="AU122" s="65"/>
      <c r="AV122" s="67"/>
      <c r="AW122" s="72">
        <f>Q122</f>
        <v>124</v>
      </c>
      <c r="AX122" s="67">
        <f>IF(AW122=" "," ",(AW122-2*$AI122))</f>
        <v>110</v>
      </c>
      <c r="AY122" s="67"/>
      <c r="AZ122" s="65"/>
      <c r="BA122" s="67" t="str">
        <f>R122</f>
        <v xml:space="preserve"> </v>
      </c>
      <c r="BB122" s="67" t="str">
        <f>IF(BA122=" "," ",(BA122-2*$AI122))</f>
        <v xml:space="preserve"> </v>
      </c>
      <c r="BC122" s="67"/>
      <c r="BD122" s="67"/>
      <c r="BE122" s="71">
        <f>S122</f>
        <v>113</v>
      </c>
      <c r="BF122" s="67">
        <f>IF(BE122=" "," ",(BE122-2*$AI122))</f>
        <v>99</v>
      </c>
      <c r="BG122" s="67"/>
      <c r="BH122" s="67"/>
      <c r="BI122" s="72">
        <f>T122</f>
        <v>113</v>
      </c>
      <c r="BJ122" s="67">
        <f>IF(BI122=" "," ",(BI122-2*$AI122))</f>
        <v>99</v>
      </c>
      <c r="BK122" s="67"/>
      <c r="BL122" s="67"/>
      <c r="BM122" s="72">
        <f>U122</f>
        <v>119</v>
      </c>
      <c r="BN122" s="67">
        <f>IF(BM122=" "," ",(BM122-2*$AI122))</f>
        <v>105</v>
      </c>
      <c r="BO122" s="67"/>
      <c r="BP122" s="67"/>
      <c r="BQ122" s="67" t="b">
        <f>V122</f>
        <v>0</v>
      </c>
      <c r="BR122" s="67">
        <f>IF(BQ122=" "," ",(BQ122-2*$AI122))</f>
        <v>-14</v>
      </c>
      <c r="BS122" s="67"/>
      <c r="BT122" s="67"/>
      <c r="BU122" s="67" t="b">
        <f>W122</f>
        <v>0</v>
      </c>
      <c r="BV122" s="67">
        <f>IF(BU122=" "," ",(BU122-2*$AI122))</f>
        <v>-14</v>
      </c>
      <c r="BW122" s="67"/>
      <c r="BX122" s="67"/>
      <c r="BY122" s="67" t="b">
        <f>X122</f>
        <v>0</v>
      </c>
      <c r="BZ122" s="67">
        <f>IF(BY122=" "," ",(BY122-2*$AI122))</f>
        <v>-14</v>
      </c>
      <c r="CA122" s="67"/>
      <c r="CB122" s="67"/>
      <c r="CC122" s="209" t="str">
        <f>IF(AK122="Senior",AK122,"...")</f>
        <v>...</v>
      </c>
      <c r="CD122" s="65">
        <f>L122</f>
        <v>6</v>
      </c>
      <c r="CE122" s="66" t="str">
        <f>M122</f>
        <v>X</v>
      </c>
      <c r="CF122" s="73">
        <f>AQ122*AO$4+AU122*AS$4+AY122*AW$4+BC122*BA$4+BG122*BE$4+BK122*BI$4+BO122*BM$4+BS122*BQ$4+BW122*BU$4+CA122*BY$4</f>
        <v>10</v>
      </c>
      <c r="CG122" s="156"/>
      <c r="CH122" s="1"/>
      <c r="DA122" s="19"/>
      <c r="DB122" s="19"/>
      <c r="DC122" s="67" t="s">
        <v>481</v>
      </c>
      <c r="DD122" s="67" t="s">
        <v>482</v>
      </c>
      <c r="DE122" s="67" t="s">
        <v>483</v>
      </c>
      <c r="DF122" s="67" t="s">
        <v>65</v>
      </c>
      <c r="DG122" s="67" t="s">
        <v>317</v>
      </c>
      <c r="DH122" s="75">
        <v>20468</v>
      </c>
      <c r="DI122" s="67">
        <v>12</v>
      </c>
      <c r="DJ122" s="67" t="s">
        <v>78</v>
      </c>
      <c r="DK122" s="76" t="s">
        <v>69</v>
      </c>
      <c r="DL122" s="67">
        <v>3</v>
      </c>
      <c r="DM122" s="77" t="s">
        <v>70</v>
      </c>
      <c r="DN122" s="67" t="e">
        <v>#NUM!</v>
      </c>
      <c r="DO122" s="67" t="s">
        <v>79</v>
      </c>
      <c r="DP122" s="67" t="s">
        <v>79</v>
      </c>
      <c r="DQ122" s="68"/>
      <c r="DR122" s="67"/>
      <c r="DS122" s="72" t="s">
        <v>79</v>
      </c>
      <c r="DT122" s="67" t="s">
        <v>79</v>
      </c>
      <c r="DU122" s="68"/>
      <c r="DV122" s="67"/>
      <c r="DW122" s="72">
        <v>130</v>
      </c>
      <c r="DX122" s="67">
        <v>106</v>
      </c>
      <c r="DY122" s="67"/>
      <c r="DZ122" s="67"/>
      <c r="EA122" s="67" t="s">
        <v>79</v>
      </c>
      <c r="EB122" s="67" t="s">
        <v>79</v>
      </c>
      <c r="EC122" s="67"/>
      <c r="ED122" s="67"/>
      <c r="EE122" s="71">
        <v>132</v>
      </c>
      <c r="EF122" s="67">
        <v>108</v>
      </c>
      <c r="EG122" s="67"/>
      <c r="EH122" s="67"/>
      <c r="EI122" s="72">
        <v>136</v>
      </c>
      <c r="EJ122" s="67">
        <v>112</v>
      </c>
      <c r="EK122" s="67"/>
      <c r="EL122" s="67"/>
      <c r="EM122" s="72" t="s">
        <v>79</v>
      </c>
      <c r="EN122" s="67" t="s">
        <v>79</v>
      </c>
      <c r="EO122" s="67"/>
      <c r="EP122" s="67"/>
      <c r="EQ122" s="67" t="b">
        <v>0</v>
      </c>
      <c r="ER122" s="67">
        <v>-24</v>
      </c>
      <c r="ES122" s="67"/>
      <c r="ET122" s="67"/>
      <c r="EU122" s="67" t="b">
        <v>0</v>
      </c>
      <c r="EV122" s="67">
        <v>-24</v>
      </c>
      <c r="EW122" s="68"/>
      <c r="EX122" s="69"/>
      <c r="EY122" s="67" t="b">
        <v>0</v>
      </c>
      <c r="EZ122" s="67">
        <v>-24</v>
      </c>
      <c r="FA122" s="67"/>
      <c r="FB122" s="67"/>
      <c r="FC122" s="76" t="s">
        <v>73</v>
      </c>
      <c r="FD122" s="67">
        <v>3</v>
      </c>
      <c r="FE122" s="77" t="s">
        <v>70</v>
      </c>
      <c r="FF122" s="68">
        <v>0</v>
      </c>
      <c r="FG122" s="83"/>
      <c r="FH122" s="65" t="str">
        <f t="shared" si="32"/>
        <v>NSR</v>
      </c>
      <c r="FI122" s="65" t="str">
        <f t="shared" si="33"/>
        <v>M</v>
      </c>
      <c r="FJ122" s="65" t="str">
        <f t="shared" si="26"/>
        <v>06. KOK</v>
      </c>
      <c r="FK122" s="65">
        <f t="shared" si="31"/>
        <v>0</v>
      </c>
      <c r="FL122" s="79">
        <f t="shared" si="34"/>
        <v>37.75</v>
      </c>
      <c r="FM122" t="str">
        <f t="shared" si="30"/>
        <v>...</v>
      </c>
      <c r="FN122" t="str">
        <f t="shared" si="23"/>
        <v>...</v>
      </c>
      <c r="FO122" t="str">
        <f t="shared" si="22"/>
        <v>06. KOK</v>
      </c>
    </row>
    <row r="123" spans="1:171" ht="13.8" hidden="1" x14ac:dyDescent="0.25">
      <c r="A123" t="s">
        <v>1152</v>
      </c>
      <c r="B123" s="201" t="s">
        <v>480</v>
      </c>
      <c r="C123" s="80" t="str">
        <f>IF($B123:$B123&gt;0,VLOOKUP($B123,'[1]PorEquipeHC 20aa_ddmmaaaa'!$EC$5:'[1]PorEquipeHC 20aa_ddmmaaaa'!$GS$1003,1,FALSE))</f>
        <v>769</v>
      </c>
      <c r="D123" s="209" t="str">
        <f>IF($B123:$B123&gt;0,VLOOKUP($B123,'[1]PorEquipeHC 20aa_ddmmaaaa'!$EC$5:'[1]PorEquipeHC 20aa_ddmmaaaa'!$GS$1003,2,FALSE))</f>
        <v>SOTOTUKA</v>
      </c>
      <c r="E123" s="209" t="str">
        <f>IF($B123:$B123&gt;0,VLOOKUP($B123,'[1]PorEquipeHC 20aa_ddmmaaaa'!$EC$5:'[1]PorEquipeHC 20aa_ddmmaaaa'!$GS$1003,3,FALSE))</f>
        <v>MASSAHIKO</v>
      </c>
      <c r="F123" s="66" t="str">
        <f>IF($B123:$B123&gt;0,VLOOKUP($B123,'[1]PorEquipeHC 20aa_ddmmaaaa'!$EC$5:'[1]PorEquipeHC 20aa_ddmmaaaa'!$GS$1003,4,FALSE))</f>
        <v>M</v>
      </c>
      <c r="G123" s="65" t="str">
        <f>IF($B123:$B123&gt;0,VLOOKUP($B123,'[1]PorEquipeHC 20aa_ddmmaaaa'!$EC$5:'[1]PorEquipeHC 20aa_ddmmaaaa'!$GS$1003,5,FALSE))</f>
        <v>12. COO</v>
      </c>
      <c r="H123" s="210">
        <f>IF($B123:$B123&gt;0,VLOOKUP($B123,'[1]PorEquipeHC 20aa_ddmmaaaa'!$EC$5:'[1]PorEquipeHC 20aa_ddmmaaaa'!$GS$1003,6,FALSE))</f>
        <v>17868</v>
      </c>
      <c r="I123" s="80">
        <f>IF($B123:$B123&gt;0,VLOOKUP($B123,'[1]PorEquipeHC 20aa_ddmmaaaa'!$EC$5:'[1]PorEquipeHC 20aa_ddmmaaaa'!$GS$1003,7,FALSE))</f>
        <v>9</v>
      </c>
      <c r="J123" s="209" t="str">
        <f>IF($B123:$B123&gt;0,VLOOKUP($B123,'[1]PorEquipeHC 20aa_ddmmaaaa'!$EC$5:'[1]PorEquipeHC 20aa_ddmmaaaa'!$GS$1003,8,FALSE))</f>
        <v>B</v>
      </c>
      <c r="K123" s="209" t="str">
        <f>IF($B123:$B123&gt;0,VLOOKUP($B123,'[1]PorEquipeHC 20aa_ddmmaaaa'!$EC$5:'[1]PorEquipeHC 20aa_ddmmaaaa'!$GS$1003,9,FALSE))</f>
        <v>SR</v>
      </c>
      <c r="L123" s="80">
        <f>IF($B123:$B123&gt;0,VLOOKUP($B123,'[1]PorEquipeHC 20aa_ddmmaaaa'!$EC$5:'[1]PorEquipeHC 20aa_ddmmaaaa'!$GS$1003,45,FALSE))</f>
        <v>6</v>
      </c>
      <c r="M123" s="65" t="str">
        <f>IF($B123:$B123&gt;0,VLOOKUP($B123,'[1]PorEquipeHC 20aa_ddmmaaaa'!$EC$5:'[1]PorEquipeHC 20aa_ddmmaaaa'!$GS$1003,46,FALSE))</f>
        <v>X</v>
      </c>
      <c r="N123" s="80">
        <f>IF($B123:$B123&gt;0,VLOOKUP($B123,'[1]PorEquipeHC 20aa_ddmmaaaa'!$EC$5:'[1]PorEquipeHC 20aa_ddmmaaaa'!$GS$1003,64,FALSE))</f>
        <v>754</v>
      </c>
      <c r="O123" s="211">
        <f>IF($B123:$B123&gt;0,VLOOKUP($B123,'[1]PorEquipeHC 20aa_ddmmaaaa'!$EC$5:'[1]PorEquipeHC 20aa_ddmmaaaa'!$GS$1003,10,FALSE))</f>
        <v>130</v>
      </c>
      <c r="P123" s="211" t="str">
        <f>IF($B123:$B123&gt;0,VLOOKUP($B123,'[1]PorEquipeHC 20aa_ddmmaaaa'!$EC$5:'[1]PorEquipeHC 20aa_ddmmaaaa'!$GS$1003,11,FALSE))</f>
        <v xml:space="preserve"> </v>
      </c>
      <c r="Q123" s="211">
        <f>IF($B123:$B123&gt;0,VLOOKUP($B123,'[1]PorEquipeHC 20aa_ddmmaaaa'!$EC$5:'[1]PorEquipeHC 20aa_ddmmaaaa'!$GS$1003,12,FALSE))</f>
        <v>125</v>
      </c>
      <c r="R123" s="211">
        <f>IF($B123:$B123&gt;0,VLOOKUP($B123,'[1]PorEquipeHC 20aa_ddmmaaaa'!$EC$5:'[1]PorEquipeHC 20aa_ddmmaaaa'!$GS$1003,13,FALSE))</f>
        <v>121</v>
      </c>
      <c r="S123" s="211">
        <f>IF($B123:$B123&gt;0,VLOOKUP($B123,'[1]PorEquipeHC 20aa_ddmmaaaa'!$EC$5:'[1]PorEquipeHC 20aa_ddmmaaaa'!$GS$1003,14,FALSE))</f>
        <v>131</v>
      </c>
      <c r="T123" s="211">
        <f>IF($B123:$B123&gt;0,VLOOKUP($B123,'[1]PorEquipeHC 20aa_ddmmaaaa'!$EC$5:'[1]PorEquipeHC 20aa_ddmmaaaa'!$GS$1003,15,FALSE))</f>
        <v>124</v>
      </c>
      <c r="U123" s="211">
        <f>IF($B123:$B123&gt;0,VLOOKUP($B123,'[1]PorEquipeHC 20aa_ddmmaaaa'!$EC$5:'[1]PorEquipeHC 20aa_ddmmaaaa'!$GS$1003,16,FALSE))</f>
        <v>123</v>
      </c>
      <c r="V123" s="211" t="b">
        <f>IF($B123:$B123&gt;0,VLOOKUP($B123,'[1]PorEquipeHC 20aa_ddmmaaaa'!$EC$5:'[1]PorEquipeHC 20aa_ddmmaaaa'!$GS$1003,17,FALSE))</f>
        <v>0</v>
      </c>
      <c r="W123" s="211" t="b">
        <f>IF($B123:$B123&gt;0,VLOOKUP($B123,'[1]PorEquipeHC 20aa_ddmmaaaa'!$EC$5:'[1]PorEquipeHC 20aa_ddmmaaaa'!$GS$1003,18,FALSE))</f>
        <v>0</v>
      </c>
      <c r="X123" s="211" t="b">
        <f>IF($B123:$B123&gt;0,VLOOKUP($B123,'[1]PorEquipeHC 20aa_ddmmaaaa'!$EC$5:'[1]PorEquipeHC 20aa_ddmmaaaa'!$GS$1003,19,FALSE))</f>
        <v>0</v>
      </c>
      <c r="Y123" s="207"/>
      <c r="Z123" s="207"/>
      <c r="AA123" s="154"/>
      <c r="AB123" s="154"/>
      <c r="AC123" s="65" t="str">
        <f>C123</f>
        <v>769</v>
      </c>
      <c r="AD123" s="65" t="str">
        <f>D123</f>
        <v>SOTOTUKA</v>
      </c>
      <c r="AE123" s="65" t="str">
        <f>E123</f>
        <v>MASSAHIKO</v>
      </c>
      <c r="AF123" s="65" t="str">
        <f>F123</f>
        <v>M</v>
      </c>
      <c r="AG123" s="65" t="str">
        <f>G123</f>
        <v>12. COO</v>
      </c>
      <c r="AH123" s="208">
        <f>H123</f>
        <v>17868</v>
      </c>
      <c r="AI123">
        <f>I123</f>
        <v>9</v>
      </c>
      <c r="AJ123" t="str">
        <f>J123</f>
        <v>B</v>
      </c>
      <c r="AK123" s="209" t="str">
        <f>K123</f>
        <v>SR</v>
      </c>
      <c r="AL123" s="65">
        <f>L123</f>
        <v>6</v>
      </c>
      <c r="AM123" s="66" t="str">
        <f>M123</f>
        <v>X</v>
      </c>
      <c r="AN123" s="65">
        <f>N123</f>
        <v>754</v>
      </c>
      <c r="AO123" s="65">
        <f>O123</f>
        <v>130</v>
      </c>
      <c r="AP123" s="67">
        <f>IF(AO123=" "," ",(AO123-2*$AI123))</f>
        <v>112</v>
      </c>
      <c r="AQ123" s="68"/>
      <c r="AR123" s="69"/>
      <c r="AS123" s="72" t="str">
        <f>P123</f>
        <v xml:space="preserve"> </v>
      </c>
      <c r="AT123" s="67" t="str">
        <f>IF(AS123=" "," ",(AS123-2*$AI123))</f>
        <v xml:space="preserve"> </v>
      </c>
      <c r="AU123" s="65"/>
      <c r="AV123" s="67"/>
      <c r="AW123" s="72">
        <f>Q123</f>
        <v>125</v>
      </c>
      <c r="AX123" s="67">
        <f>IF(AW123=" "," ",(AW123-2*$AI123))</f>
        <v>107</v>
      </c>
      <c r="AY123" s="67"/>
      <c r="AZ123" s="65"/>
      <c r="BA123" s="67">
        <f>R123</f>
        <v>121</v>
      </c>
      <c r="BB123" s="67">
        <f>IF(BA123=" "," ",(BA123-2*$AI123))</f>
        <v>103</v>
      </c>
      <c r="BC123" s="67"/>
      <c r="BD123" s="67"/>
      <c r="BE123" s="71">
        <f>S123</f>
        <v>131</v>
      </c>
      <c r="BF123" s="67">
        <f>IF(BE123=" "," ",(BE123-2*$AI123))</f>
        <v>113</v>
      </c>
      <c r="BG123" s="67"/>
      <c r="BH123" s="67"/>
      <c r="BI123" s="72">
        <f>T123</f>
        <v>124</v>
      </c>
      <c r="BJ123" s="67">
        <f>IF(BI123=" "," ",(BI123-2*$AI123))</f>
        <v>106</v>
      </c>
      <c r="BK123" s="67"/>
      <c r="BL123" s="67"/>
      <c r="BM123" s="72">
        <f>U123</f>
        <v>123</v>
      </c>
      <c r="BN123" s="67">
        <f>IF(BM123=" "," ",(BM123-2*$AI123))</f>
        <v>105</v>
      </c>
      <c r="BO123" s="67"/>
      <c r="BP123" s="67"/>
      <c r="BQ123" s="67" t="b">
        <f>V123</f>
        <v>0</v>
      </c>
      <c r="BR123" s="67">
        <f>IF(BQ123=" "," ",(BQ123-2*$AI123))</f>
        <v>-18</v>
      </c>
      <c r="BS123" s="67"/>
      <c r="BT123" s="67"/>
      <c r="BU123" s="67" t="b">
        <f>W123</f>
        <v>0</v>
      </c>
      <c r="BV123" s="67">
        <f>IF(BU123=" "," ",(BU123-2*$AI123))</f>
        <v>-18</v>
      </c>
      <c r="BW123" s="67"/>
      <c r="BX123" s="67"/>
      <c r="BY123" s="67" t="b">
        <f>X123</f>
        <v>0</v>
      </c>
      <c r="BZ123" s="67">
        <f>IF(BY123=" "," ",(BY123-2*$AI123))</f>
        <v>-18</v>
      </c>
      <c r="CA123" s="67"/>
      <c r="CB123" s="67"/>
      <c r="CC123" s="209" t="str">
        <f>IF(AK123="Senior",AK123,"...")</f>
        <v>...</v>
      </c>
      <c r="CD123" s="65">
        <f>L123</f>
        <v>6</v>
      </c>
      <c r="CE123" s="66" t="str">
        <f>M123</f>
        <v>X</v>
      </c>
      <c r="CF123" s="73">
        <f>AQ123*AO$4+AU123*AS$4+AY123*AW$4+BC123*BA$4+BG123*BE$4+BK123*BI$4+BO123*BM$4+BS123*BQ$4+BW123*BU$4+CA123*BY$4</f>
        <v>0</v>
      </c>
      <c r="CG123" s="156"/>
      <c r="CH123" s="1"/>
      <c r="DA123" s="19"/>
      <c r="DB123" s="19"/>
      <c r="DC123" s="67" t="s">
        <v>485</v>
      </c>
      <c r="DD123" s="67" t="s">
        <v>486</v>
      </c>
      <c r="DE123" s="67" t="s">
        <v>487</v>
      </c>
      <c r="DF123" s="67" t="s">
        <v>83</v>
      </c>
      <c r="DG123" s="67" t="s">
        <v>317</v>
      </c>
      <c r="DH123" s="75">
        <v>21451</v>
      </c>
      <c r="DI123" s="67">
        <v>12</v>
      </c>
      <c r="DJ123" s="67" t="s">
        <v>78</v>
      </c>
      <c r="DK123" s="76" t="s">
        <v>69</v>
      </c>
      <c r="DL123" s="67">
        <v>6</v>
      </c>
      <c r="DM123" s="77" t="s">
        <v>70</v>
      </c>
      <c r="DN123" s="67">
        <v>802</v>
      </c>
      <c r="DO123" s="67">
        <v>141</v>
      </c>
      <c r="DP123" s="67">
        <v>117</v>
      </c>
      <c r="DQ123" s="68"/>
      <c r="DR123" s="67"/>
      <c r="DS123" s="72">
        <v>132</v>
      </c>
      <c r="DT123" s="67">
        <v>108</v>
      </c>
      <c r="DU123" s="68"/>
      <c r="DV123" s="67"/>
      <c r="DW123" s="72">
        <v>132</v>
      </c>
      <c r="DX123" s="67">
        <v>108</v>
      </c>
      <c r="DY123" s="67"/>
      <c r="DZ123" s="67"/>
      <c r="EA123" s="67">
        <v>132</v>
      </c>
      <c r="EB123" s="67">
        <v>108</v>
      </c>
      <c r="EC123" s="67"/>
      <c r="ED123" s="67"/>
      <c r="EE123" s="71">
        <v>144</v>
      </c>
      <c r="EF123" s="67">
        <v>120</v>
      </c>
      <c r="EG123" s="67"/>
      <c r="EH123" s="67"/>
      <c r="EI123" s="72" t="s">
        <v>79</v>
      </c>
      <c r="EJ123" s="67" t="s">
        <v>79</v>
      </c>
      <c r="EK123" s="68"/>
      <c r="EL123" s="69"/>
      <c r="EM123" s="72">
        <v>121</v>
      </c>
      <c r="EN123" s="67">
        <v>97</v>
      </c>
      <c r="EO123" s="67"/>
      <c r="EP123" s="67"/>
      <c r="EQ123" s="67" t="b">
        <v>0</v>
      </c>
      <c r="ER123" s="67">
        <v>-24</v>
      </c>
      <c r="ES123" s="67"/>
      <c r="ET123" s="67"/>
      <c r="EU123" s="67" t="b">
        <v>0</v>
      </c>
      <c r="EV123" s="67">
        <v>-24</v>
      </c>
      <c r="EW123" s="67"/>
      <c r="EX123" s="67"/>
      <c r="EY123" s="67" t="b">
        <v>0</v>
      </c>
      <c r="EZ123" s="67">
        <v>-24</v>
      </c>
      <c r="FA123" s="67"/>
      <c r="FB123" s="67"/>
      <c r="FC123" s="76" t="s">
        <v>73</v>
      </c>
      <c r="FD123" s="67">
        <v>6</v>
      </c>
      <c r="FE123" s="77" t="s">
        <v>70</v>
      </c>
      <c r="FF123" s="68">
        <v>0</v>
      </c>
      <c r="FG123" s="83"/>
      <c r="FH123" s="65" t="str">
        <f t="shared" si="32"/>
        <v>NSR</v>
      </c>
      <c r="FI123" s="65" t="str">
        <f t="shared" si="33"/>
        <v>F</v>
      </c>
      <c r="FJ123" s="65" t="str">
        <f t="shared" si="26"/>
        <v>06. KOK</v>
      </c>
      <c r="FK123" s="65">
        <f t="shared" si="31"/>
        <v>0</v>
      </c>
      <c r="FL123" s="79">
        <f t="shared" si="34"/>
        <v>37.75</v>
      </c>
      <c r="FM123" t="str">
        <f t="shared" si="30"/>
        <v>...</v>
      </c>
      <c r="FN123" t="str">
        <f t="shared" si="23"/>
        <v>...</v>
      </c>
      <c r="FO123" t="str">
        <f t="shared" si="22"/>
        <v>06. KOK</v>
      </c>
    </row>
    <row r="124" spans="1:171" ht="13.8" hidden="1" x14ac:dyDescent="0.25">
      <c r="A124" t="s">
        <v>1152</v>
      </c>
      <c r="B124" s="201" t="s">
        <v>717</v>
      </c>
      <c r="C124" s="80" t="str">
        <f>IF($B124:$B124&gt;0,VLOOKUP($B124,'[1]PorEquipeHC 20aa_ddmmaaaa'!$EC$5:'[1]PorEquipeHC 20aa_ddmmaaaa'!$GS$1003,1,FALSE))</f>
        <v>955</v>
      </c>
      <c r="D124" s="209" t="str">
        <f>IF($B124:$B124&gt;0,VLOOKUP($B124,'[1]PorEquipeHC 20aa_ddmmaaaa'!$EC$5:'[1]PorEquipeHC 20aa_ddmmaaaa'!$GS$1003,2,FALSE))</f>
        <v>ISSHIKI</v>
      </c>
      <c r="E124" s="209" t="str">
        <f>IF($B124:$B124&gt;0,VLOOKUP($B124,'[1]PorEquipeHC 20aa_ddmmaaaa'!$EC$5:'[1]PorEquipeHC 20aa_ddmmaaaa'!$GS$1003,3,FALSE))</f>
        <v>HIROSHI</v>
      </c>
      <c r="F124" s="66" t="str">
        <f>IF($B124:$B124&gt;0,VLOOKUP($B124,'[1]PorEquipeHC 20aa_ddmmaaaa'!$EC$5:'[1]PorEquipeHC 20aa_ddmmaaaa'!$GS$1003,4,FALSE))</f>
        <v>M</v>
      </c>
      <c r="G124" s="65" t="str">
        <f>IF($B124:$B124&gt;0,VLOOKUP($B124,'[1]PorEquipeHC 20aa_ddmmaaaa'!$EC$5:'[1]PorEquipeHC 20aa_ddmmaaaa'!$GS$1003,5,FALSE))</f>
        <v>11. NCC</v>
      </c>
      <c r="H124" s="210">
        <f>IF($B124:$B124&gt;0,VLOOKUP($B124,'[1]PorEquipeHC 20aa_ddmmaaaa'!$EC$5:'[1]PorEquipeHC 20aa_ddmmaaaa'!$GS$1003,6,FALSE))</f>
        <v>14732</v>
      </c>
      <c r="I124" s="80">
        <f>IF($B124:$B124&gt;0,VLOOKUP($B124,'[1]PorEquipeHC 20aa_ddmmaaaa'!$EC$5:'[1]PorEquipeHC 20aa_ddmmaaaa'!$GS$1003,7,FALSE))</f>
        <v>12</v>
      </c>
      <c r="J124" s="209" t="str">
        <f>IF($B124:$B124&gt;0,VLOOKUP($B124,'[1]PorEquipeHC 20aa_ddmmaaaa'!$EC$5:'[1]PorEquipeHC 20aa_ddmmaaaa'!$GS$1003,8,FALSE))</f>
        <v>C</v>
      </c>
      <c r="K124" s="209" t="str">
        <f>IF($B124:$B124&gt;0,VLOOKUP($B124,'[1]PorEquipeHC 20aa_ddmmaaaa'!$EC$5:'[1]PorEquipeHC 20aa_ddmmaaaa'!$GS$1003,9,FALSE))</f>
        <v>MR</v>
      </c>
      <c r="L124" s="80">
        <f>IF($B124:$B124&gt;0,VLOOKUP($B124,'[1]PorEquipeHC 20aa_ddmmaaaa'!$EC$5:'[1]PorEquipeHC 20aa_ddmmaaaa'!$GS$1003,45,FALSE))</f>
        <v>6</v>
      </c>
      <c r="M124" s="65" t="str">
        <f>IF($B124:$B124&gt;0,VLOOKUP($B124,'[1]PorEquipeHC 20aa_ddmmaaaa'!$EC$5:'[1]PorEquipeHC 20aa_ddmmaaaa'!$GS$1003,46,FALSE))</f>
        <v>X</v>
      </c>
      <c r="N124" s="80">
        <f>IF($B124:$B124&gt;0,VLOOKUP($B124,'[1]PorEquipeHC 20aa_ddmmaaaa'!$EC$5:'[1]PorEquipeHC 20aa_ddmmaaaa'!$GS$1003,64,FALSE))</f>
        <v>777</v>
      </c>
      <c r="O124" s="211">
        <f>IF($B124:$B124&gt;0,VLOOKUP($B124,'[1]PorEquipeHC 20aa_ddmmaaaa'!$EC$5:'[1]PorEquipeHC 20aa_ddmmaaaa'!$GS$1003,10,FALSE))</f>
        <v>128</v>
      </c>
      <c r="P124" s="211">
        <f>IF($B124:$B124&gt;0,VLOOKUP($B124,'[1]PorEquipeHC 20aa_ddmmaaaa'!$EC$5:'[1]PorEquipeHC 20aa_ddmmaaaa'!$GS$1003,11,FALSE))</f>
        <v>119</v>
      </c>
      <c r="Q124" s="211">
        <f>IF($B124:$B124&gt;0,VLOOKUP($B124,'[1]PorEquipeHC 20aa_ddmmaaaa'!$EC$5:'[1]PorEquipeHC 20aa_ddmmaaaa'!$GS$1003,12,FALSE))</f>
        <v>135</v>
      </c>
      <c r="R124" s="211" t="str">
        <f>IF($B124:$B124&gt;0,VLOOKUP($B124,'[1]PorEquipeHC 20aa_ddmmaaaa'!$EC$5:'[1]PorEquipeHC 20aa_ddmmaaaa'!$GS$1003,13,FALSE))</f>
        <v xml:space="preserve"> </v>
      </c>
      <c r="S124" s="211">
        <f>IF($B124:$B124&gt;0,VLOOKUP($B124,'[1]PorEquipeHC 20aa_ddmmaaaa'!$EC$5:'[1]PorEquipeHC 20aa_ddmmaaaa'!$GS$1003,14,FALSE))</f>
        <v>126</v>
      </c>
      <c r="T124" s="211">
        <f>IF($B124:$B124&gt;0,VLOOKUP($B124,'[1]PorEquipeHC 20aa_ddmmaaaa'!$EC$5:'[1]PorEquipeHC 20aa_ddmmaaaa'!$GS$1003,15,FALSE))</f>
        <v>140</v>
      </c>
      <c r="U124" s="211">
        <f>IF($B124:$B124&gt;0,VLOOKUP($B124,'[1]PorEquipeHC 20aa_ddmmaaaa'!$EC$5:'[1]PorEquipeHC 20aa_ddmmaaaa'!$GS$1003,16,FALSE))</f>
        <v>129</v>
      </c>
      <c r="V124" s="211" t="b">
        <f>IF($B124:$B124&gt;0,VLOOKUP($B124,'[1]PorEquipeHC 20aa_ddmmaaaa'!$EC$5:'[1]PorEquipeHC 20aa_ddmmaaaa'!$GS$1003,17,FALSE))</f>
        <v>0</v>
      </c>
      <c r="W124" s="211" t="b">
        <f>IF($B124:$B124&gt;0,VLOOKUP($B124,'[1]PorEquipeHC 20aa_ddmmaaaa'!$EC$5:'[1]PorEquipeHC 20aa_ddmmaaaa'!$GS$1003,18,FALSE))</f>
        <v>0</v>
      </c>
      <c r="X124" s="211" t="b">
        <f>IF($B124:$B124&gt;0,VLOOKUP($B124,'[1]PorEquipeHC 20aa_ddmmaaaa'!$EC$5:'[1]PorEquipeHC 20aa_ddmmaaaa'!$GS$1003,19,FALSE))</f>
        <v>0</v>
      </c>
      <c r="Y124" s="207"/>
      <c r="Z124" s="207"/>
      <c r="AA124" s="154"/>
      <c r="AB124" s="154"/>
      <c r="AC124" s="65" t="str">
        <f>C124</f>
        <v>955</v>
      </c>
      <c r="AD124" s="65" t="str">
        <f>D124</f>
        <v>ISSHIKI</v>
      </c>
      <c r="AE124" s="65" t="str">
        <f>E124</f>
        <v>HIROSHI</v>
      </c>
      <c r="AF124" s="65" t="str">
        <f>F124</f>
        <v>M</v>
      </c>
      <c r="AG124" s="65" t="str">
        <f>G124</f>
        <v>11. NCC</v>
      </c>
      <c r="AH124" s="208">
        <f>H124</f>
        <v>14732</v>
      </c>
      <c r="AI124">
        <f>I124</f>
        <v>12</v>
      </c>
      <c r="AJ124" t="str">
        <f>J124</f>
        <v>C</v>
      </c>
      <c r="AK124" s="209" t="str">
        <f>K124</f>
        <v>MR</v>
      </c>
      <c r="AL124" s="65">
        <f>L124</f>
        <v>6</v>
      </c>
      <c r="AM124" s="66" t="str">
        <f>M124</f>
        <v>X</v>
      </c>
      <c r="AN124" s="65">
        <f>N124</f>
        <v>777</v>
      </c>
      <c r="AO124" s="65">
        <f>O124</f>
        <v>128</v>
      </c>
      <c r="AP124" s="67">
        <f>IF(AO124=" "," ",(AO124-2*$AI124))</f>
        <v>104</v>
      </c>
      <c r="AQ124" s="68"/>
      <c r="AR124" s="69"/>
      <c r="AS124" s="72">
        <f>P124</f>
        <v>119</v>
      </c>
      <c r="AT124" s="67">
        <f>IF(AS124=" "," ",(AS124-2*$AI124))</f>
        <v>95</v>
      </c>
      <c r="AU124" s="68">
        <v>0.5</v>
      </c>
      <c r="AV124" s="69" t="s">
        <v>113</v>
      </c>
      <c r="AW124" s="72">
        <f>Q124</f>
        <v>135</v>
      </c>
      <c r="AX124" s="67">
        <f>IF(AW124=" "," ",(AW124-2*$AI124))</f>
        <v>111</v>
      </c>
      <c r="AY124" s="67"/>
      <c r="AZ124" s="65"/>
      <c r="BA124" s="67" t="str">
        <f>R124</f>
        <v xml:space="preserve"> </v>
      </c>
      <c r="BB124" s="67" t="str">
        <f>IF(BA124=" "," ",(BA124-2*$AI124))</f>
        <v xml:space="preserve"> </v>
      </c>
      <c r="BC124" s="67"/>
      <c r="BD124" s="67"/>
      <c r="BE124" s="71">
        <f>S124</f>
        <v>126</v>
      </c>
      <c r="BF124" s="67">
        <f>IF(BE124=" "," ",(BE124-2*$AI124))</f>
        <v>102</v>
      </c>
      <c r="BG124" s="67"/>
      <c r="BH124" s="67"/>
      <c r="BI124" s="72">
        <f>T124</f>
        <v>140</v>
      </c>
      <c r="BJ124" s="67">
        <f>IF(BI124=" "," ",(BI124-2*$AI124))</f>
        <v>116</v>
      </c>
      <c r="BK124" s="67"/>
      <c r="BL124" s="67"/>
      <c r="BM124" s="72">
        <f>U124</f>
        <v>129</v>
      </c>
      <c r="BN124" s="67">
        <f>IF(BM124=" "," ",(BM124-2*$AI124))</f>
        <v>105</v>
      </c>
      <c r="BO124" s="67"/>
      <c r="BP124" s="67"/>
      <c r="BQ124" s="67" t="b">
        <f>V124</f>
        <v>0</v>
      </c>
      <c r="BR124" s="67">
        <f>IF(BQ124=" "," ",(BQ124-2*$AI124))</f>
        <v>-24</v>
      </c>
      <c r="BS124" s="67"/>
      <c r="BT124" s="67"/>
      <c r="BU124" s="67" t="b">
        <f>W124</f>
        <v>0</v>
      </c>
      <c r="BV124" s="67">
        <f>IF(BU124=" "," ",(BU124-2*$AI124))</f>
        <v>-24</v>
      </c>
      <c r="BW124" s="67"/>
      <c r="BX124" s="67"/>
      <c r="BY124" s="67" t="b">
        <f>X124</f>
        <v>0</v>
      </c>
      <c r="BZ124" s="67">
        <f>IF(BY124=" "," ",(BY124-2*$AI124))</f>
        <v>-24</v>
      </c>
      <c r="CA124" s="67"/>
      <c r="CB124" s="67"/>
      <c r="CC124" s="209" t="str">
        <f>IF(AK124="Senior",AK124,"...")</f>
        <v>...</v>
      </c>
      <c r="CD124" s="65">
        <f>L124</f>
        <v>6</v>
      </c>
      <c r="CE124" s="66" t="str">
        <f>M124</f>
        <v>X</v>
      </c>
      <c r="CF124" s="73">
        <f>AQ124*AO$4+AU124*AS$4+AY124*AW$4+BC124*BA$4+BG124*BE$4+BK124*BI$4+BO124*BM$4+BS124*BQ$4+BW124*BU$4+CA124*BY$4</f>
        <v>0.5</v>
      </c>
      <c r="CG124" s="156"/>
      <c r="CH124" s="1"/>
      <c r="DA124" s="19"/>
      <c r="DB124" s="19"/>
      <c r="DC124" s="67" t="s">
        <v>488</v>
      </c>
      <c r="DD124" s="67" t="s">
        <v>489</v>
      </c>
      <c r="DE124" s="67" t="s">
        <v>490</v>
      </c>
      <c r="DF124" s="67" t="s">
        <v>83</v>
      </c>
      <c r="DG124" s="67" t="s">
        <v>317</v>
      </c>
      <c r="DH124" s="75">
        <v>22444</v>
      </c>
      <c r="DI124" s="67">
        <v>12</v>
      </c>
      <c r="DJ124" s="67" t="s">
        <v>78</v>
      </c>
      <c r="DK124" s="76" t="s">
        <v>69</v>
      </c>
      <c r="DL124" s="67">
        <v>3</v>
      </c>
      <c r="DM124" s="77" t="s">
        <v>70</v>
      </c>
      <c r="DN124" s="67" t="e">
        <v>#NUM!</v>
      </c>
      <c r="DO124" s="67" t="s">
        <v>79</v>
      </c>
      <c r="DP124" s="67" t="s">
        <v>79</v>
      </c>
      <c r="DQ124" s="68"/>
      <c r="DR124" s="67"/>
      <c r="DS124" s="72" t="s">
        <v>79</v>
      </c>
      <c r="DT124" s="67" t="s">
        <v>79</v>
      </c>
      <c r="DU124" s="68"/>
      <c r="DV124" s="69"/>
      <c r="DW124" s="72">
        <v>140</v>
      </c>
      <c r="DX124" s="67">
        <v>116</v>
      </c>
      <c r="DY124" s="67"/>
      <c r="DZ124" s="67"/>
      <c r="EA124" s="67" t="s">
        <v>79</v>
      </c>
      <c r="EB124" s="67" t="s">
        <v>79</v>
      </c>
      <c r="EC124" s="67"/>
      <c r="ED124" s="67"/>
      <c r="EE124" s="71">
        <v>133</v>
      </c>
      <c r="EF124" s="67">
        <v>109</v>
      </c>
      <c r="EG124" s="67"/>
      <c r="EH124" s="67"/>
      <c r="EI124" s="72">
        <v>133</v>
      </c>
      <c r="EJ124" s="67">
        <v>109</v>
      </c>
      <c r="EK124" s="67"/>
      <c r="EL124" s="67"/>
      <c r="EM124" s="72" t="s">
        <v>79</v>
      </c>
      <c r="EN124" s="67" t="s">
        <v>79</v>
      </c>
      <c r="EO124" s="67"/>
      <c r="EP124" s="67"/>
      <c r="EQ124" s="67" t="b">
        <v>0</v>
      </c>
      <c r="ER124" s="67">
        <v>-24</v>
      </c>
      <c r="ES124" s="67"/>
      <c r="ET124" s="67"/>
      <c r="EU124" s="67" t="b">
        <v>0</v>
      </c>
      <c r="EV124" s="67">
        <v>-24</v>
      </c>
      <c r="EW124" s="67"/>
      <c r="EX124" s="67"/>
      <c r="EY124" s="67" t="b">
        <v>0</v>
      </c>
      <c r="EZ124" s="67">
        <v>-24</v>
      </c>
      <c r="FA124" s="67"/>
      <c r="FB124" s="67"/>
      <c r="FC124" s="76" t="s">
        <v>73</v>
      </c>
      <c r="FD124" s="67">
        <v>3</v>
      </c>
      <c r="FE124" s="77" t="s">
        <v>70</v>
      </c>
      <c r="FF124" s="68">
        <v>0</v>
      </c>
      <c r="FG124" s="83"/>
      <c r="FH124" s="65" t="str">
        <f t="shared" si="32"/>
        <v>NSR</v>
      </c>
      <c r="FI124" s="65" t="str">
        <f t="shared" si="33"/>
        <v>F</v>
      </c>
      <c r="FJ124" s="65" t="str">
        <f t="shared" si="26"/>
        <v>06. KOK</v>
      </c>
      <c r="FK124" s="65">
        <f t="shared" si="31"/>
        <v>0</v>
      </c>
      <c r="FL124" s="79">
        <f t="shared" si="34"/>
        <v>37.75</v>
      </c>
      <c r="FM124" t="str">
        <f t="shared" si="30"/>
        <v>...</v>
      </c>
      <c r="FN124" t="str">
        <f t="shared" si="23"/>
        <v>...</v>
      </c>
      <c r="FO124" t="str">
        <f t="shared" si="22"/>
        <v>06. KOK</v>
      </c>
    </row>
    <row r="125" spans="1:171" ht="13.8" hidden="1" x14ac:dyDescent="0.25">
      <c r="A125" t="s">
        <v>1152</v>
      </c>
      <c r="B125" s="201" t="s">
        <v>179</v>
      </c>
      <c r="C125" s="80" t="str">
        <f>IF($B125:$B125&gt;0,VLOOKUP($B125,'[1]PorEquipeHC 20aa_ddmmaaaa'!$EC$5:'[1]PorEquipeHC 20aa_ddmmaaaa'!$GS$1003,1,FALSE))</f>
        <v>917</v>
      </c>
      <c r="D125" s="209" t="str">
        <f>IF($B125:$B125&gt;0,VLOOKUP($B125,'[1]PorEquipeHC 20aa_ddmmaaaa'!$EC$5:'[1]PorEquipeHC 20aa_ddmmaaaa'!$GS$1003,2,FALSE))</f>
        <v>SAKAGUTI KAWANAKA</v>
      </c>
      <c r="E125" s="209" t="str">
        <f>IF($B125:$B125&gt;0,VLOOKUP($B125,'[1]PorEquipeHC 20aa_ddmmaaaa'!$EC$5:'[1]PorEquipeHC 20aa_ddmmaaaa'!$GS$1003,3,FALSE))</f>
        <v>YOUKO</v>
      </c>
      <c r="F125" s="66" t="str">
        <f>IF($B125:$B125&gt;0,VLOOKUP($B125,'[1]PorEquipeHC 20aa_ddmmaaaa'!$EC$5:'[1]PorEquipeHC 20aa_ddmmaaaa'!$GS$1003,4,FALSE))</f>
        <v>F</v>
      </c>
      <c r="G125" s="65" t="str">
        <f>IF($B125:$B125&gt;0,VLOOKUP($B125,'[1]PorEquipeHC 20aa_ddmmaaaa'!$EC$5:'[1]PorEquipeHC 20aa_ddmmaaaa'!$GS$1003,5,FALSE))</f>
        <v>01. PIE</v>
      </c>
      <c r="H125" s="210">
        <f>IF($B125:$B125&gt;0,VLOOKUP($B125,'[1]PorEquipeHC 20aa_ddmmaaaa'!$EC$5:'[1]PorEquipeHC 20aa_ddmmaaaa'!$GS$1003,6,FALSE))</f>
        <v>18970</v>
      </c>
      <c r="I125" s="80">
        <f>IF($B125:$B125&gt;0,VLOOKUP($B125,'[1]PorEquipeHC 20aa_ddmmaaaa'!$EC$5:'[1]PorEquipeHC 20aa_ddmmaaaa'!$GS$1003,7,FALSE))</f>
        <v>12</v>
      </c>
      <c r="J125" s="209" t="str">
        <f>IF($B125:$B125&gt;0,VLOOKUP($B125,'[1]PorEquipeHC 20aa_ddmmaaaa'!$EC$5:'[1]PorEquipeHC 20aa_ddmmaaaa'!$GS$1003,8,FALSE))</f>
        <v>C</v>
      </c>
      <c r="K125" s="209" t="str">
        <f>IF($B125:$B125&gt;0,VLOOKUP($B125,'[1]PorEquipeHC 20aa_ddmmaaaa'!$EC$5:'[1]PorEquipeHC 20aa_ddmmaaaa'!$GS$1003,9,FALSE))</f>
        <v>SR</v>
      </c>
      <c r="L125" s="80">
        <f>IF($B125:$B125&gt;0,VLOOKUP($B125,'[1]PorEquipeHC 20aa_ddmmaaaa'!$EC$5:'[1]PorEquipeHC 20aa_ddmmaaaa'!$GS$1003,45,FALSE))</f>
        <v>5</v>
      </c>
      <c r="M125" s="65" t="str">
        <f>IF($B125:$B125&gt;0,VLOOKUP($B125,'[1]PorEquipeHC 20aa_ddmmaaaa'!$EC$5:'[1]PorEquipeHC 20aa_ddmmaaaa'!$GS$1003,46,FALSE))</f>
        <v>X</v>
      </c>
      <c r="N125" s="80" t="e">
        <f>IF($B125:$B125&gt;0,VLOOKUP($B125,'[1]PorEquipeHC 20aa_ddmmaaaa'!$EC$5:'[1]PorEquipeHC 20aa_ddmmaaaa'!$GS$1003,64,FALSE))</f>
        <v>#NUM!</v>
      </c>
      <c r="O125" s="211">
        <f>IF($B125:$B125&gt;0,VLOOKUP($B125,'[1]PorEquipeHC 20aa_ddmmaaaa'!$EC$5:'[1]PorEquipeHC 20aa_ddmmaaaa'!$GS$1003,10,FALSE))</f>
        <v>128</v>
      </c>
      <c r="P125" s="211">
        <f>IF($B125:$B125&gt;0,VLOOKUP($B125,'[1]PorEquipeHC 20aa_ddmmaaaa'!$EC$5:'[1]PorEquipeHC 20aa_ddmmaaaa'!$GS$1003,11,FALSE))</f>
        <v>148</v>
      </c>
      <c r="Q125" s="211" t="str">
        <f>IF($B125:$B125&gt;0,VLOOKUP($B125,'[1]PorEquipeHC 20aa_ddmmaaaa'!$EC$5:'[1]PorEquipeHC 20aa_ddmmaaaa'!$GS$1003,12,FALSE))</f>
        <v xml:space="preserve"> </v>
      </c>
      <c r="R125" s="211">
        <f>IF($B125:$B125&gt;0,VLOOKUP($B125,'[1]PorEquipeHC 20aa_ddmmaaaa'!$EC$5:'[1]PorEquipeHC 20aa_ddmmaaaa'!$GS$1003,13,FALSE))</f>
        <v>120</v>
      </c>
      <c r="S125" s="211" t="str">
        <f>IF($B125:$B125&gt;0,VLOOKUP($B125,'[1]PorEquipeHC 20aa_ddmmaaaa'!$EC$5:'[1]PorEquipeHC 20aa_ddmmaaaa'!$GS$1003,14,FALSE))</f>
        <v xml:space="preserve"> </v>
      </c>
      <c r="T125" s="211">
        <f>IF($B125:$B125&gt;0,VLOOKUP($B125,'[1]PorEquipeHC 20aa_ddmmaaaa'!$EC$5:'[1]PorEquipeHC 20aa_ddmmaaaa'!$GS$1003,15,FALSE))</f>
        <v>125</v>
      </c>
      <c r="U125" s="211">
        <f>IF($B125:$B125&gt;0,VLOOKUP($B125,'[1]PorEquipeHC 20aa_ddmmaaaa'!$EC$5:'[1]PorEquipeHC 20aa_ddmmaaaa'!$GS$1003,16,FALSE))</f>
        <v>129</v>
      </c>
      <c r="V125" s="211" t="b">
        <f>IF($B125:$B125&gt;0,VLOOKUP($B125,'[1]PorEquipeHC 20aa_ddmmaaaa'!$EC$5:'[1]PorEquipeHC 20aa_ddmmaaaa'!$GS$1003,17,FALSE))</f>
        <v>0</v>
      </c>
      <c r="W125" s="211" t="b">
        <f>IF($B125:$B125&gt;0,VLOOKUP($B125,'[1]PorEquipeHC 20aa_ddmmaaaa'!$EC$5:'[1]PorEquipeHC 20aa_ddmmaaaa'!$GS$1003,18,FALSE))</f>
        <v>0</v>
      </c>
      <c r="X125" s="211" t="b">
        <f>IF($B125:$B125&gt;0,VLOOKUP($B125,'[1]PorEquipeHC 20aa_ddmmaaaa'!$EC$5:'[1]PorEquipeHC 20aa_ddmmaaaa'!$GS$1003,19,FALSE))</f>
        <v>0</v>
      </c>
      <c r="Y125" s="207"/>
      <c r="Z125" s="207"/>
      <c r="AA125" s="154"/>
      <c r="AB125" s="154"/>
      <c r="AC125" s="65" t="str">
        <f>C125</f>
        <v>917</v>
      </c>
      <c r="AD125" s="65" t="str">
        <f>D125</f>
        <v>SAKAGUTI KAWANAKA</v>
      </c>
      <c r="AE125" s="65" t="str">
        <f>E125</f>
        <v>YOUKO</v>
      </c>
      <c r="AF125" s="65" t="str">
        <f>F125</f>
        <v>F</v>
      </c>
      <c r="AG125" s="65" t="str">
        <f>G125</f>
        <v>01. PIE</v>
      </c>
      <c r="AH125" s="208">
        <f>H125</f>
        <v>18970</v>
      </c>
      <c r="AI125">
        <f>I125</f>
        <v>12</v>
      </c>
      <c r="AJ125" t="str">
        <f>J125</f>
        <v>C</v>
      </c>
      <c r="AK125" s="209" t="str">
        <f>K125</f>
        <v>SR</v>
      </c>
      <c r="AL125" s="65">
        <f>L125</f>
        <v>5</v>
      </c>
      <c r="AM125" s="66" t="str">
        <f>M125</f>
        <v>X</v>
      </c>
      <c r="AN125" s="65" t="e">
        <f>N125</f>
        <v>#NUM!</v>
      </c>
      <c r="AO125" s="65">
        <f>O125</f>
        <v>128</v>
      </c>
      <c r="AP125" s="67">
        <f>IF(AO125=" "," ",(AO125-2*$AI125))</f>
        <v>104</v>
      </c>
      <c r="AQ125" s="68"/>
      <c r="AR125" s="69"/>
      <c r="AS125" s="72">
        <f>P125</f>
        <v>148</v>
      </c>
      <c r="AT125" s="67">
        <f>IF(AS125=" "," ",(AS125-2*$AI125))</f>
        <v>124</v>
      </c>
      <c r="AU125" s="65"/>
      <c r="AV125" s="67"/>
      <c r="AW125" s="72" t="str">
        <f>Q125</f>
        <v xml:space="preserve"> </v>
      </c>
      <c r="AX125" s="67" t="str">
        <f>IF(AW125=" "," ",(AW125-2*$AI125))</f>
        <v xml:space="preserve"> </v>
      </c>
      <c r="AY125" s="67"/>
      <c r="AZ125" s="65"/>
      <c r="BA125" s="67">
        <f>R125</f>
        <v>120</v>
      </c>
      <c r="BB125" s="67">
        <f>IF(BA125=" "," ",(BA125-2*$AI125))</f>
        <v>96</v>
      </c>
      <c r="BC125" s="67"/>
      <c r="BD125" s="67"/>
      <c r="BE125" s="71" t="str">
        <f>S125</f>
        <v xml:space="preserve"> </v>
      </c>
      <c r="BF125" s="67" t="str">
        <f>IF(BE125=" "," ",(BE125-2*$AI125))</f>
        <v xml:space="preserve"> </v>
      </c>
      <c r="BG125" s="67"/>
      <c r="BH125" s="67"/>
      <c r="BI125" s="72">
        <f>T125</f>
        <v>125</v>
      </c>
      <c r="BJ125" s="67">
        <f>IF(BI125=" "," ",(BI125-2*$AI125))</f>
        <v>101</v>
      </c>
      <c r="BK125" s="67"/>
      <c r="BL125" s="67"/>
      <c r="BM125" s="72">
        <f>U125</f>
        <v>129</v>
      </c>
      <c r="BN125" s="67">
        <f>IF(BM125=" "," ",(BM125-2*$AI125))</f>
        <v>105</v>
      </c>
      <c r="BO125" s="67"/>
      <c r="BP125" s="67"/>
      <c r="BQ125" s="67" t="b">
        <f>V125</f>
        <v>0</v>
      </c>
      <c r="BR125" s="67">
        <f>IF(BQ125=" "," ",(BQ125-2*$AI125))</f>
        <v>-24</v>
      </c>
      <c r="BS125" s="67"/>
      <c r="BT125" s="67"/>
      <c r="BU125" s="67" t="b">
        <f>W125</f>
        <v>0</v>
      </c>
      <c r="BV125" s="67">
        <f>IF(BU125=" "," ",(BU125-2*$AI125))</f>
        <v>-24</v>
      </c>
      <c r="BW125" s="67"/>
      <c r="BX125" s="67"/>
      <c r="BY125" s="67" t="b">
        <f>X125</f>
        <v>0</v>
      </c>
      <c r="BZ125" s="67">
        <f>IF(BY125=" "," ",(BY125-2*$AI125))</f>
        <v>-24</v>
      </c>
      <c r="CA125" s="67"/>
      <c r="CB125" s="67"/>
      <c r="CC125" s="209" t="str">
        <f>IF(AK125="Senior",AK125,"...")</f>
        <v>...</v>
      </c>
      <c r="CD125" s="65">
        <f>L125</f>
        <v>5</v>
      </c>
      <c r="CE125" s="66" t="str">
        <f>M125</f>
        <v>X</v>
      </c>
      <c r="CF125" s="73">
        <f>AQ125*AO$4+AU125*AS$4+AY125*AW$4+BC125*BA$4+BG125*BE$4+BK125*BI$4+BO125*BM$4+BS125*BQ$4+BW125*BU$4+CA125*BY$4</f>
        <v>0</v>
      </c>
      <c r="CG125" s="156"/>
      <c r="CH125" s="1"/>
      <c r="DA125" s="19"/>
      <c r="DB125" s="19"/>
      <c r="DC125" s="67" t="s">
        <v>416</v>
      </c>
      <c r="DD125" s="67" t="s">
        <v>440</v>
      </c>
      <c r="DE125" s="67" t="s">
        <v>491</v>
      </c>
      <c r="DF125" s="67" t="s">
        <v>83</v>
      </c>
      <c r="DG125" s="67" t="s">
        <v>317</v>
      </c>
      <c r="DH125" s="75">
        <v>23351</v>
      </c>
      <c r="DI125" s="67">
        <v>12</v>
      </c>
      <c r="DJ125" s="67" t="s">
        <v>78</v>
      </c>
      <c r="DK125" s="76" t="s">
        <v>69</v>
      </c>
      <c r="DL125" s="67">
        <v>7</v>
      </c>
      <c r="DM125" s="77" t="s">
        <v>70</v>
      </c>
      <c r="DN125" s="67">
        <v>795</v>
      </c>
      <c r="DO125" s="67">
        <v>136</v>
      </c>
      <c r="DP125" s="67">
        <v>112</v>
      </c>
      <c r="DQ125" s="68"/>
      <c r="DR125" s="67"/>
      <c r="DS125" s="72">
        <v>129</v>
      </c>
      <c r="DT125" s="67">
        <v>105</v>
      </c>
      <c r="DU125" s="68"/>
      <c r="DV125" s="67"/>
      <c r="DW125" s="72">
        <v>132</v>
      </c>
      <c r="DX125" s="67">
        <v>108</v>
      </c>
      <c r="DY125" s="67"/>
      <c r="DZ125" s="67"/>
      <c r="EA125" s="67">
        <v>125</v>
      </c>
      <c r="EB125" s="67">
        <v>101</v>
      </c>
      <c r="EC125" s="67"/>
      <c r="ED125" s="67"/>
      <c r="EE125" s="71">
        <v>136</v>
      </c>
      <c r="EF125" s="67">
        <v>112</v>
      </c>
      <c r="EG125" s="67"/>
      <c r="EH125" s="67"/>
      <c r="EI125" s="72">
        <v>138</v>
      </c>
      <c r="EJ125" s="67">
        <v>114</v>
      </c>
      <c r="EK125" s="67"/>
      <c r="EL125" s="67"/>
      <c r="EM125" s="72">
        <v>137</v>
      </c>
      <c r="EN125" s="67">
        <v>113</v>
      </c>
      <c r="EO125" s="67"/>
      <c r="EP125" s="67"/>
      <c r="EQ125" s="67" t="b">
        <v>0</v>
      </c>
      <c r="ER125" s="67">
        <v>-24</v>
      </c>
      <c r="ES125" s="67"/>
      <c r="ET125" s="67"/>
      <c r="EU125" s="67" t="b">
        <v>0</v>
      </c>
      <c r="EV125" s="67">
        <v>-24</v>
      </c>
      <c r="EW125" s="68"/>
      <c r="EX125" s="69"/>
      <c r="EY125" s="67" t="b">
        <v>0</v>
      </c>
      <c r="EZ125" s="67">
        <v>-24</v>
      </c>
      <c r="FA125" s="67"/>
      <c r="FB125" s="67"/>
      <c r="FC125" s="76" t="s">
        <v>73</v>
      </c>
      <c r="FD125" s="67">
        <v>7</v>
      </c>
      <c r="FE125" s="77" t="s">
        <v>70</v>
      </c>
      <c r="FF125" s="68">
        <v>0</v>
      </c>
      <c r="FG125" s="83"/>
      <c r="FH125" s="65" t="str">
        <f t="shared" si="32"/>
        <v>NSR</v>
      </c>
      <c r="FI125" s="65" t="str">
        <f t="shared" si="33"/>
        <v>F</v>
      </c>
      <c r="FJ125" s="65" t="str">
        <f t="shared" si="26"/>
        <v>06. KOK</v>
      </c>
      <c r="FK125" s="65">
        <f t="shared" si="31"/>
        <v>0</v>
      </c>
      <c r="FL125" s="79">
        <f t="shared" si="34"/>
        <v>37.75</v>
      </c>
      <c r="FM125" t="str">
        <f t="shared" si="30"/>
        <v>...</v>
      </c>
      <c r="FN125" t="str">
        <f t="shared" si="23"/>
        <v>...</v>
      </c>
      <c r="FO125" t="str">
        <f t="shared" ref="FO125:FO188" si="35">DG125</f>
        <v>06. KOK</v>
      </c>
    </row>
    <row r="126" spans="1:171" ht="13.8" hidden="1" x14ac:dyDescent="0.25">
      <c r="A126" t="s">
        <v>1152</v>
      </c>
      <c r="B126" s="201" t="s">
        <v>538</v>
      </c>
      <c r="C126" s="80" t="str">
        <f>IF($B126:$B126&gt;0,VLOOKUP($B126,'[1]PorEquipeHC 20aa_ddmmaaaa'!$EC$5:'[1]PorEquipeHC 20aa_ddmmaaaa'!$GS$1003,1,FALSE))</f>
        <v>979</v>
      </c>
      <c r="D126" s="209" t="str">
        <f>IF($B126:$B126&gt;0,VLOOKUP($B126,'[1]PorEquipeHC 20aa_ddmmaaaa'!$EC$5:'[1]PorEquipeHC 20aa_ddmmaaaa'!$GS$1003,2,FALSE))</f>
        <v>KAMIMURA</v>
      </c>
      <c r="E126" s="209" t="str">
        <f>IF($B126:$B126&gt;0,VLOOKUP($B126,'[1]PorEquipeHC 20aa_ddmmaaaa'!$EC$5:'[1]PorEquipeHC 20aa_ddmmaaaa'!$GS$1003,3,FALSE))</f>
        <v>MERCIA KIMIE</v>
      </c>
      <c r="F126" s="66" t="str">
        <f>IF($B126:$B126&gt;0,VLOOKUP($B126,'[1]PorEquipeHC 20aa_ddmmaaaa'!$EC$5:'[1]PorEquipeHC 20aa_ddmmaaaa'!$GS$1003,4,FALSE))</f>
        <v>F</v>
      </c>
      <c r="G126" s="65" t="str">
        <f>IF($B126:$B126&gt;0,VLOOKUP($B126,'[1]PorEquipeHC 20aa_ddmmaaaa'!$EC$5:'[1]PorEquipeHC 20aa_ddmmaaaa'!$GS$1003,5,FALSE))</f>
        <v>11. NCC</v>
      </c>
      <c r="H126" s="210">
        <f>IF($B126:$B126&gt;0,VLOOKUP($B126,'[1]PorEquipeHC 20aa_ddmmaaaa'!$EC$5:'[1]PorEquipeHC 20aa_ddmmaaaa'!$GS$1003,6,FALSE))</f>
        <v>23817</v>
      </c>
      <c r="I126" s="80">
        <f>IF($B126:$B126&gt;0,VLOOKUP($B126,'[1]PorEquipeHC 20aa_ddmmaaaa'!$EC$5:'[1]PorEquipeHC 20aa_ddmmaaaa'!$GS$1003,7,FALSE))</f>
        <v>12</v>
      </c>
      <c r="J126" s="209" t="str">
        <f>IF($B126:$B126&gt;0,VLOOKUP($B126,'[1]PorEquipeHC 20aa_ddmmaaaa'!$EC$5:'[1]PorEquipeHC 20aa_ddmmaaaa'!$GS$1003,8,FALSE))</f>
        <v>C</v>
      </c>
      <c r="K126" s="209" t="str">
        <f>IF($B126:$B126&gt;0,VLOOKUP($B126,'[1]PorEquipeHC 20aa_ddmmaaaa'!$EC$5:'[1]PorEquipeHC 20aa_ddmmaaaa'!$GS$1003,9,FALSE))</f>
        <v>NSR</v>
      </c>
      <c r="L126" s="80">
        <f>IF($B126:$B126&gt;0,VLOOKUP($B126,'[1]PorEquipeHC 20aa_ddmmaaaa'!$EC$5:'[1]PorEquipeHC 20aa_ddmmaaaa'!$GS$1003,45,FALSE))</f>
        <v>6</v>
      </c>
      <c r="M126" s="65" t="str">
        <f>IF($B126:$B126&gt;0,VLOOKUP($B126,'[1]PorEquipeHC 20aa_ddmmaaaa'!$EC$5:'[1]PorEquipeHC 20aa_ddmmaaaa'!$GS$1003,46,FALSE))</f>
        <v>X</v>
      </c>
      <c r="N126" s="80">
        <f>IF($B126:$B126&gt;0,VLOOKUP($B126,'[1]PorEquipeHC 20aa_ddmmaaaa'!$EC$5:'[1]PorEquipeHC 20aa_ddmmaaaa'!$GS$1003,64,FALSE))</f>
        <v>761</v>
      </c>
      <c r="O126" s="211" t="str">
        <f>IF($B126:$B126&gt;0,VLOOKUP($B126,'[1]PorEquipeHC 20aa_ddmmaaaa'!$EC$5:'[1]PorEquipeHC 20aa_ddmmaaaa'!$GS$1003,10,FALSE))</f>
        <v xml:space="preserve"> </v>
      </c>
      <c r="P126" s="211">
        <f>IF($B126:$B126&gt;0,VLOOKUP($B126,'[1]PorEquipeHC 20aa_ddmmaaaa'!$EC$5:'[1]PorEquipeHC 20aa_ddmmaaaa'!$GS$1003,11,FALSE))</f>
        <v>124</v>
      </c>
      <c r="Q126" s="211">
        <f>IF($B126:$B126&gt;0,VLOOKUP($B126,'[1]PorEquipeHC 20aa_ddmmaaaa'!$EC$5:'[1]PorEquipeHC 20aa_ddmmaaaa'!$GS$1003,12,FALSE))</f>
        <v>135</v>
      </c>
      <c r="R126" s="211">
        <f>IF($B126:$B126&gt;0,VLOOKUP($B126,'[1]PorEquipeHC 20aa_ddmmaaaa'!$EC$5:'[1]PorEquipeHC 20aa_ddmmaaaa'!$GS$1003,13,FALSE))</f>
        <v>128</v>
      </c>
      <c r="S126" s="211">
        <f>IF($B126:$B126&gt;0,VLOOKUP($B126,'[1]PorEquipeHC 20aa_ddmmaaaa'!$EC$5:'[1]PorEquipeHC 20aa_ddmmaaaa'!$GS$1003,14,FALSE))</f>
        <v>124</v>
      </c>
      <c r="T126" s="211">
        <f>IF($B126:$B126&gt;0,VLOOKUP($B126,'[1]PorEquipeHC 20aa_ddmmaaaa'!$EC$5:'[1]PorEquipeHC 20aa_ddmmaaaa'!$GS$1003,15,FALSE))</f>
        <v>121</v>
      </c>
      <c r="U126" s="211">
        <f>IF($B126:$B126&gt;0,VLOOKUP($B126,'[1]PorEquipeHC 20aa_ddmmaaaa'!$EC$5:'[1]PorEquipeHC 20aa_ddmmaaaa'!$GS$1003,16,FALSE))</f>
        <v>129</v>
      </c>
      <c r="V126" s="211" t="b">
        <f>IF($B126:$B126&gt;0,VLOOKUP($B126,'[1]PorEquipeHC 20aa_ddmmaaaa'!$EC$5:'[1]PorEquipeHC 20aa_ddmmaaaa'!$GS$1003,17,FALSE))</f>
        <v>0</v>
      </c>
      <c r="W126" s="211" t="b">
        <f>IF($B126:$B126&gt;0,VLOOKUP($B126,'[1]PorEquipeHC 20aa_ddmmaaaa'!$EC$5:'[1]PorEquipeHC 20aa_ddmmaaaa'!$GS$1003,18,FALSE))</f>
        <v>0</v>
      </c>
      <c r="X126" s="211" t="b">
        <f>IF($B126:$B126&gt;0,VLOOKUP($B126,'[1]PorEquipeHC 20aa_ddmmaaaa'!$EC$5:'[1]PorEquipeHC 20aa_ddmmaaaa'!$GS$1003,19,FALSE))</f>
        <v>0</v>
      </c>
      <c r="Y126" s="207"/>
      <c r="Z126" s="207"/>
      <c r="AA126" s="154"/>
      <c r="AB126" s="154"/>
      <c r="AC126" s="65" t="str">
        <f>C126</f>
        <v>979</v>
      </c>
      <c r="AD126" s="65" t="str">
        <f>D126</f>
        <v>KAMIMURA</v>
      </c>
      <c r="AE126" s="65" t="str">
        <f>E126</f>
        <v>MERCIA KIMIE</v>
      </c>
      <c r="AF126" s="65" t="str">
        <f>F126</f>
        <v>F</v>
      </c>
      <c r="AG126" s="65" t="str">
        <f>G126</f>
        <v>11. NCC</v>
      </c>
      <c r="AH126" s="208">
        <f>H126</f>
        <v>23817</v>
      </c>
      <c r="AI126">
        <f>I126</f>
        <v>12</v>
      </c>
      <c r="AJ126" t="str">
        <f>J126</f>
        <v>C</v>
      </c>
      <c r="AK126" s="209" t="str">
        <f>K126</f>
        <v>NSR</v>
      </c>
      <c r="AL126" s="65">
        <f>L126</f>
        <v>6</v>
      </c>
      <c r="AM126" s="66" t="str">
        <f>M126</f>
        <v>X</v>
      </c>
      <c r="AN126" s="65">
        <f>N126</f>
        <v>761</v>
      </c>
      <c r="AO126" s="65" t="str">
        <f>O126</f>
        <v xml:space="preserve"> </v>
      </c>
      <c r="AP126" s="67" t="str">
        <f>IF(AO126=" "," ",(AO126-2*$AI126))</f>
        <v xml:space="preserve"> </v>
      </c>
      <c r="AQ126" s="68"/>
      <c r="AR126" s="69"/>
      <c r="AS126" s="72">
        <f>P126</f>
        <v>124</v>
      </c>
      <c r="AT126" s="67">
        <f>IF(AS126=" "," ",(AS126-2*$AI126))</f>
        <v>100</v>
      </c>
      <c r="AU126" s="65"/>
      <c r="AV126" s="67"/>
      <c r="AW126" s="72">
        <f>Q126</f>
        <v>135</v>
      </c>
      <c r="AX126" s="67">
        <f>IF(AW126=" "," ",(AW126-2*$AI126))</f>
        <v>111</v>
      </c>
      <c r="AY126" s="67"/>
      <c r="AZ126" s="65"/>
      <c r="BA126" s="67">
        <f>R126</f>
        <v>128</v>
      </c>
      <c r="BB126" s="67">
        <f>IF(BA126=" "," ",(BA126-2*$AI126))</f>
        <v>104</v>
      </c>
      <c r="BC126" s="67"/>
      <c r="BD126" s="67"/>
      <c r="BE126" s="71">
        <f>S126</f>
        <v>124</v>
      </c>
      <c r="BF126" s="67">
        <f>IF(BE126=" "," ",(BE126-2*$AI126))</f>
        <v>100</v>
      </c>
      <c r="BG126" s="67"/>
      <c r="BH126" s="67"/>
      <c r="BI126" s="72">
        <f>T126</f>
        <v>121</v>
      </c>
      <c r="BJ126" s="67">
        <f>IF(BI126=" "," ",(BI126-2*$AI126))</f>
        <v>97</v>
      </c>
      <c r="BK126" s="67"/>
      <c r="BL126" s="67"/>
      <c r="BM126" s="72">
        <f>U126</f>
        <v>129</v>
      </c>
      <c r="BN126" s="67">
        <f>IF(BM126=" "," ",(BM126-2*$AI126))</f>
        <v>105</v>
      </c>
      <c r="BO126" s="67"/>
      <c r="BP126" s="67"/>
      <c r="BQ126" s="67" t="b">
        <f>V126</f>
        <v>0</v>
      </c>
      <c r="BR126" s="67">
        <f>IF(BQ126=" "," ",(BQ126-2*$AI126))</f>
        <v>-24</v>
      </c>
      <c r="BS126" s="67"/>
      <c r="BT126" s="67"/>
      <c r="BU126" s="67" t="b">
        <f>W126</f>
        <v>0</v>
      </c>
      <c r="BV126" s="67">
        <f>IF(BU126=" "," ",(BU126-2*$AI126))</f>
        <v>-24</v>
      </c>
      <c r="BW126" s="67"/>
      <c r="BX126" s="67"/>
      <c r="BY126" s="67" t="b">
        <f>X126</f>
        <v>0</v>
      </c>
      <c r="BZ126" s="67">
        <f>IF(BY126=" "," ",(BY126-2*$AI126))</f>
        <v>-24</v>
      </c>
      <c r="CA126" s="67"/>
      <c r="CB126" s="67"/>
      <c r="CC126" s="209" t="str">
        <f>IF(AK126="Senior",AK126,"...")</f>
        <v>...</v>
      </c>
      <c r="CD126" s="65">
        <f>L126</f>
        <v>6</v>
      </c>
      <c r="CE126" s="66" t="str">
        <f>M126</f>
        <v>X</v>
      </c>
      <c r="CF126" s="73">
        <f>AQ126*AO$4+AU126*AS$4+AY126*AW$4+BC126*BA$4+BG126*BE$4+BK126*BI$4+BO126*BM$4+BS126*BQ$4+BW126*BU$4+CA126*BY$4</f>
        <v>0</v>
      </c>
      <c r="CG126" s="156"/>
      <c r="CH126" s="1"/>
      <c r="DA126" s="19"/>
      <c r="DB126" s="19"/>
      <c r="DC126" s="67" t="s">
        <v>496</v>
      </c>
      <c r="DD126" s="67" t="s">
        <v>497</v>
      </c>
      <c r="DE126" s="67" t="s">
        <v>498</v>
      </c>
      <c r="DF126" s="67" t="s">
        <v>83</v>
      </c>
      <c r="DG126" s="67" t="s">
        <v>317</v>
      </c>
      <c r="DH126" s="75">
        <v>28169</v>
      </c>
      <c r="DI126" s="67">
        <v>12</v>
      </c>
      <c r="DJ126" s="67" t="s">
        <v>78</v>
      </c>
      <c r="DK126" s="76" t="s">
        <v>69</v>
      </c>
      <c r="DL126" s="67">
        <v>6</v>
      </c>
      <c r="DM126" s="77" t="s">
        <v>70</v>
      </c>
      <c r="DN126" s="67">
        <v>813</v>
      </c>
      <c r="DO126" s="67">
        <v>131</v>
      </c>
      <c r="DP126" s="67">
        <v>107</v>
      </c>
      <c r="DQ126" s="68"/>
      <c r="DR126" s="67"/>
      <c r="DS126" s="72" t="s">
        <v>79</v>
      </c>
      <c r="DT126" s="67" t="s">
        <v>79</v>
      </c>
      <c r="DU126" s="68"/>
      <c r="DV126" s="67"/>
      <c r="DW126" s="72">
        <v>131</v>
      </c>
      <c r="DX126" s="67">
        <v>107</v>
      </c>
      <c r="DY126" s="67"/>
      <c r="DZ126" s="67"/>
      <c r="EA126" s="67">
        <v>134</v>
      </c>
      <c r="EB126" s="67">
        <v>110</v>
      </c>
      <c r="EC126" s="67"/>
      <c r="ED126" s="67"/>
      <c r="EE126" s="71">
        <v>146</v>
      </c>
      <c r="EF126" s="67">
        <v>122</v>
      </c>
      <c r="EG126" s="67"/>
      <c r="EH126" s="67"/>
      <c r="EI126" s="72">
        <v>139</v>
      </c>
      <c r="EJ126" s="67">
        <v>115</v>
      </c>
      <c r="EK126" s="67"/>
      <c r="EL126" s="67"/>
      <c r="EM126" s="72">
        <v>132</v>
      </c>
      <c r="EN126" s="67">
        <v>108</v>
      </c>
      <c r="EO126" s="67"/>
      <c r="EP126" s="67"/>
      <c r="EQ126" s="67" t="b">
        <v>0</v>
      </c>
      <c r="ER126" s="67">
        <v>-24</v>
      </c>
      <c r="ES126" s="67"/>
      <c r="ET126" s="67"/>
      <c r="EU126" s="67" t="b">
        <v>0</v>
      </c>
      <c r="EV126" s="67">
        <v>-24</v>
      </c>
      <c r="EW126" s="67"/>
      <c r="EX126" s="67"/>
      <c r="EY126" s="67" t="b">
        <v>0</v>
      </c>
      <c r="EZ126" s="67">
        <v>-24</v>
      </c>
      <c r="FA126" s="67"/>
      <c r="FB126" s="67"/>
      <c r="FC126" s="76" t="s">
        <v>73</v>
      </c>
      <c r="FD126" s="67">
        <v>6</v>
      </c>
      <c r="FE126" s="77" t="s">
        <v>70</v>
      </c>
      <c r="FF126" s="68">
        <v>0</v>
      </c>
      <c r="FG126" s="83"/>
      <c r="FH126" s="65" t="str">
        <f t="shared" si="32"/>
        <v>NSR</v>
      </c>
      <c r="FI126" s="65" t="str">
        <f t="shared" si="33"/>
        <v>F</v>
      </c>
      <c r="FJ126" s="65" t="str">
        <f t="shared" si="26"/>
        <v>06. KOK</v>
      </c>
      <c r="FK126" s="65">
        <f t="shared" si="31"/>
        <v>0</v>
      </c>
      <c r="FL126" s="79">
        <f t="shared" si="34"/>
        <v>37.75</v>
      </c>
      <c r="FM126" t="str">
        <f t="shared" si="30"/>
        <v>...</v>
      </c>
      <c r="FN126" t="str">
        <f t="shared" si="23"/>
        <v>...</v>
      </c>
      <c r="FO126" t="str">
        <f t="shared" si="35"/>
        <v>06. KOK</v>
      </c>
    </row>
    <row r="127" spans="1:171" ht="13.8" hidden="1" x14ac:dyDescent="0.25">
      <c r="A127" t="s">
        <v>1152</v>
      </c>
      <c r="B127" s="201" t="s">
        <v>332</v>
      </c>
      <c r="C127" s="80" t="str">
        <f>IF($B127:$B127&gt;0,VLOOKUP($B127,'[1]PorEquipeHC 20aa_ddmmaaaa'!$EC$5:'[1]PorEquipeHC 20aa_ddmmaaaa'!$GS$1003,1,FALSE))</f>
        <v>952</v>
      </c>
      <c r="D127" s="209" t="str">
        <f>IF($B127:$B127&gt;0,VLOOKUP($B127,'[1]PorEquipeHC 20aa_ddmmaaaa'!$EC$5:'[1]PorEquipeHC 20aa_ddmmaaaa'!$GS$1003,2,FALSE))</f>
        <v>HAYASI ARIMORI</v>
      </c>
      <c r="E127" s="209" t="str">
        <f>IF($B127:$B127&gt;0,VLOOKUP($B127,'[1]PorEquipeHC 20aa_ddmmaaaa'!$EC$5:'[1]PorEquipeHC 20aa_ddmmaaaa'!$GS$1003,3,FALSE))</f>
        <v>IZAURA KAZUE</v>
      </c>
      <c r="F127" s="66" t="str">
        <f>IF($B127:$B127&gt;0,VLOOKUP($B127,'[1]PorEquipeHC 20aa_ddmmaaaa'!$EC$5:'[1]PorEquipeHC 20aa_ddmmaaaa'!$GS$1003,4,FALSE))</f>
        <v>F</v>
      </c>
      <c r="G127" s="65" t="str">
        <f>IF($B127:$B127&gt;0,VLOOKUP($B127,'[1]PorEquipeHC 20aa_ddmmaaaa'!$EC$5:'[1]PorEquipeHC 20aa_ddmmaaaa'!$GS$1003,5,FALSE))</f>
        <v>11. NCC</v>
      </c>
      <c r="H127" s="210">
        <f>IF($B127:$B127&gt;0,VLOOKUP($B127,'[1]PorEquipeHC 20aa_ddmmaaaa'!$EC$5:'[1]PorEquipeHC 20aa_ddmmaaaa'!$GS$1003,6,FALSE))</f>
        <v>22219</v>
      </c>
      <c r="I127" s="80">
        <f>IF($B127:$B127&gt;0,VLOOKUP($B127,'[1]PorEquipeHC 20aa_ddmmaaaa'!$EC$5:'[1]PorEquipeHC 20aa_ddmmaaaa'!$GS$1003,7,FALSE))</f>
        <v>1</v>
      </c>
      <c r="J127" s="209" t="str">
        <f>IF($B127:$B127&gt;0,VLOOKUP($B127,'[1]PorEquipeHC 20aa_ddmmaaaa'!$EC$5:'[1]PorEquipeHC 20aa_ddmmaaaa'!$GS$1003,8,FALSE))</f>
        <v>EX</v>
      </c>
      <c r="K127" s="209" t="str">
        <f>IF($B127:$B127&gt;0,VLOOKUP($B127,'[1]PorEquipeHC 20aa_ddmmaaaa'!$EC$5:'[1]PorEquipeHC 20aa_ddmmaaaa'!$GS$1003,9,FALSE))</f>
        <v>NSR</v>
      </c>
      <c r="L127" s="80">
        <f>IF($B127:$B127&gt;0,VLOOKUP($B127,'[1]PorEquipeHC 20aa_ddmmaaaa'!$EC$5:'[1]PorEquipeHC 20aa_ddmmaaaa'!$GS$1003,45,FALSE))</f>
        <v>7</v>
      </c>
      <c r="M127" s="65" t="str">
        <f>IF($B127:$B127&gt;0,VLOOKUP($B127,'[1]PorEquipeHC 20aa_ddmmaaaa'!$EC$5:'[1]PorEquipeHC 20aa_ddmmaaaa'!$GS$1003,46,FALSE))</f>
        <v>X</v>
      </c>
      <c r="N127" s="80">
        <f>IF($B127:$B127&gt;0,VLOOKUP($B127,'[1]PorEquipeHC 20aa_ddmmaaaa'!$EC$5:'[1]PorEquipeHC 20aa_ddmmaaaa'!$GS$1003,64,FALSE))</f>
        <v>622</v>
      </c>
      <c r="O127" s="211">
        <f>IF($B127:$B127&gt;0,VLOOKUP($B127,'[1]PorEquipeHC 20aa_ddmmaaaa'!$EC$5:'[1]PorEquipeHC 20aa_ddmmaaaa'!$GS$1003,10,FALSE))</f>
        <v>100</v>
      </c>
      <c r="P127" s="211">
        <f>IF($B127:$B127&gt;0,VLOOKUP($B127,'[1]PorEquipeHC 20aa_ddmmaaaa'!$EC$5:'[1]PorEquipeHC 20aa_ddmmaaaa'!$GS$1003,11,FALSE))</f>
        <v>104</v>
      </c>
      <c r="Q127" s="211">
        <f>IF($B127:$B127&gt;0,VLOOKUP($B127,'[1]PorEquipeHC 20aa_ddmmaaaa'!$EC$5:'[1]PorEquipeHC 20aa_ddmmaaaa'!$GS$1003,12,FALSE))</f>
        <v>110</v>
      </c>
      <c r="R127" s="211">
        <f>IF($B127:$B127&gt;0,VLOOKUP($B127,'[1]PorEquipeHC 20aa_ddmmaaaa'!$EC$5:'[1]PorEquipeHC 20aa_ddmmaaaa'!$GS$1003,13,FALSE))</f>
        <v>102</v>
      </c>
      <c r="S127" s="211">
        <f>IF($B127:$B127&gt;0,VLOOKUP($B127,'[1]PorEquipeHC 20aa_ddmmaaaa'!$EC$5:'[1]PorEquipeHC 20aa_ddmmaaaa'!$GS$1003,14,FALSE))</f>
        <v>100</v>
      </c>
      <c r="T127" s="211">
        <f>IF($B127:$B127&gt;0,VLOOKUP($B127,'[1]PorEquipeHC 20aa_ddmmaaaa'!$EC$5:'[1]PorEquipeHC 20aa_ddmmaaaa'!$GS$1003,15,FALSE))</f>
        <v>108</v>
      </c>
      <c r="U127" s="211">
        <f>IF($B127:$B127&gt;0,VLOOKUP($B127,'[1]PorEquipeHC 20aa_ddmmaaaa'!$EC$5:'[1]PorEquipeHC 20aa_ddmmaaaa'!$GS$1003,16,FALSE))</f>
        <v>108</v>
      </c>
      <c r="V127" s="211" t="b">
        <f>IF($B127:$B127&gt;0,VLOOKUP($B127,'[1]PorEquipeHC 20aa_ddmmaaaa'!$EC$5:'[1]PorEquipeHC 20aa_ddmmaaaa'!$GS$1003,17,FALSE))</f>
        <v>0</v>
      </c>
      <c r="W127" s="211" t="b">
        <f>IF($B127:$B127&gt;0,VLOOKUP($B127,'[1]PorEquipeHC 20aa_ddmmaaaa'!$EC$5:'[1]PorEquipeHC 20aa_ddmmaaaa'!$GS$1003,18,FALSE))</f>
        <v>0</v>
      </c>
      <c r="X127" s="211" t="b">
        <f>IF($B127:$B127&gt;0,VLOOKUP($B127,'[1]PorEquipeHC 20aa_ddmmaaaa'!$EC$5:'[1]PorEquipeHC 20aa_ddmmaaaa'!$GS$1003,19,FALSE))</f>
        <v>0</v>
      </c>
      <c r="Y127" s="207"/>
      <c r="Z127" s="207"/>
      <c r="AA127" s="154"/>
      <c r="AB127" s="154"/>
      <c r="AC127" s="65" t="str">
        <f>C127</f>
        <v>952</v>
      </c>
      <c r="AD127" s="65" t="str">
        <f>D127</f>
        <v>HAYASI ARIMORI</v>
      </c>
      <c r="AE127" s="65" t="str">
        <f>E127</f>
        <v>IZAURA KAZUE</v>
      </c>
      <c r="AF127" s="65" t="str">
        <f>F127</f>
        <v>F</v>
      </c>
      <c r="AG127" s="65" t="str">
        <f>G127</f>
        <v>11. NCC</v>
      </c>
      <c r="AH127" s="208">
        <f>H127</f>
        <v>22219</v>
      </c>
      <c r="AI127">
        <f>I127</f>
        <v>1</v>
      </c>
      <c r="AJ127" t="str">
        <f>J127</f>
        <v>EX</v>
      </c>
      <c r="AK127" s="209" t="str">
        <f>K127</f>
        <v>NSR</v>
      </c>
      <c r="AL127" s="65">
        <f>L127</f>
        <v>7</v>
      </c>
      <c r="AM127" s="66" t="str">
        <f>M127</f>
        <v>X</v>
      </c>
      <c r="AN127" s="65">
        <f>N127</f>
        <v>622</v>
      </c>
      <c r="AO127" s="65">
        <f>O127</f>
        <v>100</v>
      </c>
      <c r="AP127" s="67">
        <f>IF(AO127=" "," ",(AO127-2*$AI127))</f>
        <v>98</v>
      </c>
      <c r="AQ127" s="68"/>
      <c r="AR127" s="69"/>
      <c r="AS127" s="72">
        <f>P127</f>
        <v>104</v>
      </c>
      <c r="AT127" s="67">
        <f>IF(AS127=" "," ",(AS127-2*$AI127))</f>
        <v>102</v>
      </c>
      <c r="AU127" s="65"/>
      <c r="AV127" s="67"/>
      <c r="AW127" s="72">
        <f>Q127</f>
        <v>110</v>
      </c>
      <c r="AX127" s="67">
        <f>IF(AW127=" "," ",(AW127-2*$AI127))</f>
        <v>108</v>
      </c>
      <c r="AY127" s="67"/>
      <c r="AZ127" s="65"/>
      <c r="BA127" s="67">
        <f>R127</f>
        <v>102</v>
      </c>
      <c r="BB127" s="67">
        <f>IF(BA127=" "," ",(BA127-2*$AI127))</f>
        <v>100</v>
      </c>
      <c r="BC127" s="67"/>
      <c r="BD127" s="67"/>
      <c r="BE127" s="71">
        <f>S127</f>
        <v>100</v>
      </c>
      <c r="BF127" s="67">
        <f>IF(BE127=" "," ",(BE127-2*$AI127))</f>
        <v>98</v>
      </c>
      <c r="BG127" s="67"/>
      <c r="BH127" s="67"/>
      <c r="BI127" s="72">
        <f>T127</f>
        <v>108</v>
      </c>
      <c r="BJ127" s="67">
        <f>IF(BI127=" "," ",(BI127-2*$AI127))</f>
        <v>106</v>
      </c>
      <c r="BK127" s="67"/>
      <c r="BL127" s="67"/>
      <c r="BM127" s="72">
        <f>U127</f>
        <v>108</v>
      </c>
      <c r="BN127" s="67">
        <f>IF(BM127=" "," ",(BM127-2*$AI127))</f>
        <v>106</v>
      </c>
      <c r="BO127" s="67"/>
      <c r="BP127" s="67"/>
      <c r="BQ127" s="67" t="b">
        <f>V127</f>
        <v>0</v>
      </c>
      <c r="BR127" s="67">
        <f>IF(BQ127=" "," ",(BQ127-2*$AI127))</f>
        <v>-2</v>
      </c>
      <c r="BS127" s="67"/>
      <c r="BT127" s="67"/>
      <c r="BU127" s="67" t="b">
        <f>W127</f>
        <v>0</v>
      </c>
      <c r="BV127" s="67">
        <f>IF(BU127=" "," ",(BU127-2*$AI127))</f>
        <v>-2</v>
      </c>
      <c r="BW127" s="67"/>
      <c r="BX127" s="67"/>
      <c r="BY127" s="67" t="b">
        <f>X127</f>
        <v>0</v>
      </c>
      <c r="BZ127" s="67">
        <f>IF(BY127=" "," ",(BY127-2*$AI127))</f>
        <v>-2</v>
      </c>
      <c r="CA127" s="67"/>
      <c r="CB127" s="67"/>
      <c r="CC127" s="209" t="str">
        <f>IF(AK127="Senior",AK127,"...")</f>
        <v>...</v>
      </c>
      <c r="CD127" s="65">
        <f>L127</f>
        <v>7</v>
      </c>
      <c r="CE127" s="66" t="str">
        <f>M127</f>
        <v>X</v>
      </c>
      <c r="CF127" s="73">
        <f>AQ127*AO$4+AU127*AS$4+AY127*AW$4+BC127*BA$4+BG127*BE$4+BK127*BI$4+BO127*BM$4+BS127*BQ$4+BW127*BU$4+CA127*BY$4</f>
        <v>0</v>
      </c>
      <c r="CG127" s="156"/>
      <c r="CH127" s="1"/>
      <c r="DA127" s="19"/>
      <c r="DB127" s="19"/>
      <c r="DC127" s="67" t="s">
        <v>419</v>
      </c>
      <c r="DD127" s="67" t="s">
        <v>500</v>
      </c>
      <c r="DE127" s="67" t="s">
        <v>501</v>
      </c>
      <c r="DF127" s="67" t="s">
        <v>65</v>
      </c>
      <c r="DG127" s="67" t="s">
        <v>317</v>
      </c>
      <c r="DH127" s="75">
        <v>32446</v>
      </c>
      <c r="DI127" s="67">
        <v>12</v>
      </c>
      <c r="DJ127" s="67" t="s">
        <v>78</v>
      </c>
      <c r="DK127" s="76" t="s">
        <v>69</v>
      </c>
      <c r="DL127" s="67">
        <v>1</v>
      </c>
      <c r="DM127" s="77" t="s">
        <v>70</v>
      </c>
      <c r="DN127" s="67" t="e">
        <v>#NUM!</v>
      </c>
      <c r="DO127" s="67" t="s">
        <v>79</v>
      </c>
      <c r="DP127" s="67" t="s">
        <v>79</v>
      </c>
      <c r="DQ127" s="68"/>
      <c r="DR127" s="67"/>
      <c r="DS127" s="72" t="s">
        <v>79</v>
      </c>
      <c r="DT127" s="67" t="s">
        <v>79</v>
      </c>
      <c r="DU127" s="68"/>
      <c r="DV127" s="67"/>
      <c r="DW127" s="72" t="s">
        <v>79</v>
      </c>
      <c r="DX127" s="67" t="s">
        <v>79</v>
      </c>
      <c r="DY127" s="67"/>
      <c r="DZ127" s="67"/>
      <c r="EA127" s="67">
        <v>125</v>
      </c>
      <c r="EB127" s="67">
        <v>101</v>
      </c>
      <c r="EC127" s="67"/>
      <c r="ED127" s="67"/>
      <c r="EE127" s="71" t="s">
        <v>79</v>
      </c>
      <c r="EF127" s="67" t="s">
        <v>79</v>
      </c>
      <c r="EG127" s="67"/>
      <c r="EH127" s="67"/>
      <c r="EI127" s="72" t="s">
        <v>79</v>
      </c>
      <c r="EJ127" s="67" t="s">
        <v>79</v>
      </c>
      <c r="EK127" s="67"/>
      <c r="EL127" s="67"/>
      <c r="EM127" s="72" t="s">
        <v>79</v>
      </c>
      <c r="EN127" s="67" t="s">
        <v>79</v>
      </c>
      <c r="EO127" s="67"/>
      <c r="EP127" s="67"/>
      <c r="EQ127" s="67" t="b">
        <v>0</v>
      </c>
      <c r="ER127" s="67">
        <v>-24</v>
      </c>
      <c r="ES127" s="67"/>
      <c r="ET127" s="67"/>
      <c r="EU127" s="67" t="b">
        <v>0</v>
      </c>
      <c r="EV127" s="67">
        <v>-24</v>
      </c>
      <c r="EW127" s="67"/>
      <c r="EX127" s="67"/>
      <c r="EY127" s="67" t="b">
        <v>0</v>
      </c>
      <c r="EZ127" s="67">
        <v>-24</v>
      </c>
      <c r="FA127" s="67"/>
      <c r="FB127" s="67"/>
      <c r="FC127" s="76" t="s">
        <v>73</v>
      </c>
      <c r="FD127" s="67">
        <v>1</v>
      </c>
      <c r="FE127" s="77" t="s">
        <v>70</v>
      </c>
      <c r="FF127" s="68">
        <v>0</v>
      </c>
      <c r="FG127" s="83"/>
      <c r="FH127" s="65" t="str">
        <f t="shared" si="32"/>
        <v>NSR</v>
      </c>
      <c r="FI127" s="65" t="str">
        <f t="shared" si="33"/>
        <v>M</v>
      </c>
      <c r="FJ127" s="65" t="str">
        <f t="shared" si="26"/>
        <v>06. KOK</v>
      </c>
      <c r="FK127" s="65">
        <f t="shared" si="31"/>
        <v>0</v>
      </c>
      <c r="FL127" s="79">
        <f t="shared" si="34"/>
        <v>37.75</v>
      </c>
      <c r="FM127">
        <f t="shared" si="30"/>
        <v>37.75</v>
      </c>
      <c r="FN127" t="str">
        <f t="shared" si="23"/>
        <v>06. KOK</v>
      </c>
      <c r="FO127" t="str">
        <f t="shared" si="35"/>
        <v>06. KOK</v>
      </c>
    </row>
    <row r="128" spans="1:171" ht="13.8" hidden="1" x14ac:dyDescent="0.25">
      <c r="A128" t="s">
        <v>1152</v>
      </c>
      <c r="B128" s="201" t="s">
        <v>467</v>
      </c>
      <c r="C128" s="80" t="str">
        <f>IF($B128:$B128&gt;0,VLOOKUP($B128,'[1]PorEquipeHC 20aa_ddmmaaaa'!$EC$5:'[1]PorEquipeHC 20aa_ddmmaaaa'!$GS$1003,1,FALSE))</f>
        <v>553</v>
      </c>
      <c r="D128" s="209" t="str">
        <f>IF($B128:$B128&gt;0,VLOOKUP($B128,'[1]PorEquipeHC 20aa_ddmmaaaa'!$EC$5:'[1]PorEquipeHC 20aa_ddmmaaaa'!$GS$1003,2,FALSE))</f>
        <v>TSUTSUMI</v>
      </c>
      <c r="E128" s="209" t="str">
        <f>IF($B128:$B128&gt;0,VLOOKUP($B128,'[1]PorEquipeHC 20aa_ddmmaaaa'!$EC$5:'[1]PorEquipeHC 20aa_ddmmaaaa'!$GS$1003,3,FALSE))</f>
        <v>HIROSHI</v>
      </c>
      <c r="F128" s="66" t="str">
        <f>IF($B128:$B128&gt;0,VLOOKUP($B128,'[1]PorEquipeHC 20aa_ddmmaaaa'!$EC$5:'[1]PorEquipeHC 20aa_ddmmaaaa'!$GS$1003,4,FALSE))</f>
        <v>M</v>
      </c>
      <c r="G128" s="65" t="str">
        <f>IF($B128:$B128&gt;0,VLOOKUP($B128,'[1]PorEquipeHC 20aa_ddmmaaaa'!$EC$5:'[1]PorEquipeHC 20aa_ddmmaaaa'!$GS$1003,5,FALSE))</f>
        <v>15. BIR</v>
      </c>
      <c r="H128" s="210">
        <f>IF($B128:$B128&gt;0,VLOOKUP($B128,'[1]PorEquipeHC 20aa_ddmmaaaa'!$EC$5:'[1]PorEquipeHC 20aa_ddmmaaaa'!$GS$1003,6,FALSE))</f>
        <v>17992</v>
      </c>
      <c r="I128" s="80">
        <f>IF($B128:$B128&gt;0,VLOOKUP($B128,'[1]PorEquipeHC 20aa_ddmmaaaa'!$EC$5:'[1]PorEquipeHC 20aa_ddmmaaaa'!$GS$1003,7,FALSE))</f>
        <v>6</v>
      </c>
      <c r="J128" s="209" t="str">
        <f>IF($B128:$B128&gt;0,VLOOKUP($B128,'[1]PorEquipeHC 20aa_ddmmaaaa'!$EC$5:'[1]PorEquipeHC 20aa_ddmmaaaa'!$GS$1003,8,FALSE))</f>
        <v>A</v>
      </c>
      <c r="K128" s="209" t="str">
        <f>IF($B128:$B128&gt;0,VLOOKUP($B128,'[1]PorEquipeHC 20aa_ddmmaaaa'!$EC$5:'[1]PorEquipeHC 20aa_ddmmaaaa'!$GS$1003,9,FALSE))</f>
        <v>SR</v>
      </c>
      <c r="L128" s="80">
        <f>IF($B128:$B128&gt;0,VLOOKUP($B128,'[1]PorEquipeHC 20aa_ddmmaaaa'!$EC$5:'[1]PorEquipeHC 20aa_ddmmaaaa'!$GS$1003,45,FALSE))</f>
        <v>6</v>
      </c>
      <c r="M128" s="65" t="str">
        <f>IF($B128:$B128&gt;0,VLOOKUP($B128,'[1]PorEquipeHC 20aa_ddmmaaaa'!$EC$5:'[1]PorEquipeHC 20aa_ddmmaaaa'!$GS$1003,46,FALSE))</f>
        <v>X</v>
      </c>
      <c r="N128" s="80">
        <f>IF($B128:$B128&gt;0,VLOOKUP($B128,'[1]PorEquipeHC 20aa_ddmmaaaa'!$EC$5:'[1]PorEquipeHC 20aa_ddmmaaaa'!$GS$1003,64,FALSE))</f>
        <v>689</v>
      </c>
      <c r="O128" s="211">
        <f>IF($B128:$B128&gt;0,VLOOKUP($B128,'[1]PorEquipeHC 20aa_ddmmaaaa'!$EC$5:'[1]PorEquipeHC 20aa_ddmmaaaa'!$GS$1003,10,FALSE))</f>
        <v>107</v>
      </c>
      <c r="P128" s="211">
        <f>IF($B128:$B128&gt;0,VLOOKUP($B128,'[1]PorEquipeHC 20aa_ddmmaaaa'!$EC$5:'[1]PorEquipeHC 20aa_ddmmaaaa'!$GS$1003,11,FALSE))</f>
        <v>122</v>
      </c>
      <c r="Q128" s="211" t="str">
        <f>IF($B128:$B128&gt;0,VLOOKUP($B128,'[1]PorEquipeHC 20aa_ddmmaaaa'!$EC$5:'[1]PorEquipeHC 20aa_ddmmaaaa'!$GS$1003,12,FALSE))</f>
        <v xml:space="preserve"> </v>
      </c>
      <c r="R128" s="211">
        <f>IF($B128:$B128&gt;0,VLOOKUP($B128,'[1]PorEquipeHC 20aa_ddmmaaaa'!$EC$5:'[1]PorEquipeHC 20aa_ddmmaaaa'!$GS$1003,13,FALSE))</f>
        <v>115</v>
      </c>
      <c r="S128" s="211">
        <f>IF($B128:$B128&gt;0,VLOOKUP($B128,'[1]PorEquipeHC 20aa_ddmmaaaa'!$EC$5:'[1]PorEquipeHC 20aa_ddmmaaaa'!$GS$1003,14,FALSE))</f>
        <v>110</v>
      </c>
      <c r="T128" s="211">
        <f>IF($B128:$B128&gt;0,VLOOKUP($B128,'[1]PorEquipeHC 20aa_ddmmaaaa'!$EC$5:'[1]PorEquipeHC 20aa_ddmmaaaa'!$GS$1003,15,FALSE))</f>
        <v>117</v>
      </c>
      <c r="U128" s="211">
        <f>IF($B128:$B128&gt;0,VLOOKUP($B128,'[1]PorEquipeHC 20aa_ddmmaaaa'!$EC$5:'[1]PorEquipeHC 20aa_ddmmaaaa'!$GS$1003,16,FALSE))</f>
        <v>118</v>
      </c>
      <c r="V128" s="211" t="b">
        <f>IF($B128:$B128&gt;0,VLOOKUP($B128,'[1]PorEquipeHC 20aa_ddmmaaaa'!$EC$5:'[1]PorEquipeHC 20aa_ddmmaaaa'!$GS$1003,17,FALSE))</f>
        <v>0</v>
      </c>
      <c r="W128" s="211" t="b">
        <f>IF($B128:$B128&gt;0,VLOOKUP($B128,'[1]PorEquipeHC 20aa_ddmmaaaa'!$EC$5:'[1]PorEquipeHC 20aa_ddmmaaaa'!$GS$1003,18,FALSE))</f>
        <v>0</v>
      </c>
      <c r="X128" s="211" t="b">
        <f>IF($B128:$B128&gt;0,VLOOKUP($B128,'[1]PorEquipeHC 20aa_ddmmaaaa'!$EC$5:'[1]PorEquipeHC 20aa_ddmmaaaa'!$GS$1003,19,FALSE))</f>
        <v>0</v>
      </c>
      <c r="Y128" s="207"/>
      <c r="Z128" s="207"/>
      <c r="AA128" s="154"/>
      <c r="AB128" s="154"/>
      <c r="AC128" s="65" t="str">
        <f>C128</f>
        <v>553</v>
      </c>
      <c r="AD128" s="65" t="str">
        <f>D128</f>
        <v>TSUTSUMI</v>
      </c>
      <c r="AE128" s="65" t="str">
        <f>E128</f>
        <v>HIROSHI</v>
      </c>
      <c r="AF128" s="65" t="str">
        <f>F128</f>
        <v>M</v>
      </c>
      <c r="AG128" s="65" t="str">
        <f>G128</f>
        <v>15. BIR</v>
      </c>
      <c r="AH128" s="208">
        <f>H128</f>
        <v>17992</v>
      </c>
      <c r="AI128">
        <f>I128</f>
        <v>6</v>
      </c>
      <c r="AJ128" t="str">
        <f>J128</f>
        <v>A</v>
      </c>
      <c r="AK128" s="209" t="str">
        <f>K128</f>
        <v>SR</v>
      </c>
      <c r="AL128" s="65">
        <f>L128</f>
        <v>6</v>
      </c>
      <c r="AM128" s="66" t="str">
        <f>M128</f>
        <v>X</v>
      </c>
      <c r="AN128" s="65">
        <f>N128</f>
        <v>689</v>
      </c>
      <c r="AO128" s="65">
        <f>O128</f>
        <v>107</v>
      </c>
      <c r="AP128" s="67">
        <f>IF(AO128=" "," ",(AO128-2*$AI128))</f>
        <v>95</v>
      </c>
      <c r="AQ128" s="68"/>
      <c r="AR128" s="69"/>
      <c r="AS128" s="72">
        <f>P128</f>
        <v>122</v>
      </c>
      <c r="AT128" s="67">
        <f>IF(AS128=" "," ",(AS128-2*$AI128))</f>
        <v>110</v>
      </c>
      <c r="AU128" s="65"/>
      <c r="AV128" s="67"/>
      <c r="AW128" s="72" t="str">
        <f>Q128</f>
        <v xml:space="preserve"> </v>
      </c>
      <c r="AX128" s="67" t="str">
        <f>IF(AW128=" "," ",(AW128-2*$AI128))</f>
        <v xml:space="preserve"> </v>
      </c>
      <c r="AY128" s="67"/>
      <c r="AZ128" s="65"/>
      <c r="BA128" s="67">
        <f>R128</f>
        <v>115</v>
      </c>
      <c r="BB128" s="67">
        <f>IF(BA128=" "," ",(BA128-2*$AI128))</f>
        <v>103</v>
      </c>
      <c r="BC128" s="67"/>
      <c r="BD128" s="67"/>
      <c r="BE128" s="71">
        <f>S128</f>
        <v>110</v>
      </c>
      <c r="BF128" s="67">
        <f>IF(BE128=" "," ",(BE128-2*$AI128))</f>
        <v>98</v>
      </c>
      <c r="BG128" s="67"/>
      <c r="BH128" s="67"/>
      <c r="BI128" s="72">
        <f>T128</f>
        <v>117</v>
      </c>
      <c r="BJ128" s="67">
        <f>IF(BI128=" "," ",(BI128-2*$AI128))</f>
        <v>105</v>
      </c>
      <c r="BK128" s="67"/>
      <c r="BL128" s="67"/>
      <c r="BM128" s="72">
        <f>U128</f>
        <v>118</v>
      </c>
      <c r="BN128" s="67">
        <f>IF(BM128=" "," ",(BM128-2*$AI128))</f>
        <v>106</v>
      </c>
      <c r="BO128" s="67"/>
      <c r="BP128" s="67"/>
      <c r="BQ128" s="67" t="b">
        <f>V128</f>
        <v>0</v>
      </c>
      <c r="BR128" s="67">
        <f>IF(BQ128=" "," ",(BQ128-2*$AI128))</f>
        <v>-12</v>
      </c>
      <c r="BS128" s="67"/>
      <c r="BT128" s="67"/>
      <c r="BU128" s="67" t="b">
        <f>W128</f>
        <v>0</v>
      </c>
      <c r="BV128" s="67">
        <f>IF(BU128=" "," ",(BU128-2*$AI128))</f>
        <v>-12</v>
      </c>
      <c r="BW128" s="67"/>
      <c r="BX128" s="67"/>
      <c r="BY128" s="67" t="b">
        <f>X128</f>
        <v>0</v>
      </c>
      <c r="BZ128" s="67">
        <f>IF(BY128=" "," ",(BY128-2*$AI128))</f>
        <v>-12</v>
      </c>
      <c r="CA128" s="67"/>
      <c r="CB128" s="67"/>
      <c r="CC128" s="209" t="str">
        <f>IF(AK128="Senior",AK128,"...")</f>
        <v>...</v>
      </c>
      <c r="CD128" s="65">
        <f>L128</f>
        <v>6</v>
      </c>
      <c r="CE128" s="66" t="str">
        <f>M128</f>
        <v>X</v>
      </c>
      <c r="CF128" s="73">
        <f>AQ128*AO$4+AU128*AS$4+AY128*AW$4+BC128*BA$4+BG128*BE$4+BK128*BI$4+BO128*BM$4+BS128*BQ$4+BW128*BU$4+CA128*BY$4</f>
        <v>0</v>
      </c>
      <c r="CG128" s="156"/>
      <c r="CH128" s="1"/>
      <c r="DA128" s="19"/>
      <c r="DB128" s="19"/>
      <c r="DC128" s="67" t="s">
        <v>324</v>
      </c>
      <c r="DD128" s="67" t="s">
        <v>593</v>
      </c>
      <c r="DE128" s="67" t="s">
        <v>594</v>
      </c>
      <c r="DF128" s="67" t="s">
        <v>65</v>
      </c>
      <c r="DG128" s="67" t="s">
        <v>504</v>
      </c>
      <c r="DH128" s="75">
        <v>23259</v>
      </c>
      <c r="DI128" s="67">
        <v>9</v>
      </c>
      <c r="DJ128" s="67" t="s">
        <v>84</v>
      </c>
      <c r="DK128" s="77" t="s">
        <v>69</v>
      </c>
      <c r="DL128" s="67">
        <v>7</v>
      </c>
      <c r="DM128" s="77" t="s">
        <v>70</v>
      </c>
      <c r="DN128" s="67">
        <v>686</v>
      </c>
      <c r="DO128" s="67">
        <v>114</v>
      </c>
      <c r="DP128" s="67">
        <v>96</v>
      </c>
      <c r="DQ128" s="68"/>
      <c r="DR128" s="67"/>
      <c r="DS128" s="72">
        <v>125</v>
      </c>
      <c r="DT128" s="67">
        <v>107</v>
      </c>
      <c r="DU128" s="68"/>
      <c r="DV128" s="67"/>
      <c r="DW128" s="72">
        <v>128</v>
      </c>
      <c r="DX128" s="67">
        <v>110</v>
      </c>
      <c r="DY128" s="67"/>
      <c r="DZ128" s="67"/>
      <c r="EA128" s="67">
        <v>117</v>
      </c>
      <c r="EB128" s="67">
        <v>99</v>
      </c>
      <c r="EC128" s="67"/>
      <c r="ED128" s="67"/>
      <c r="EE128" s="71">
        <v>117</v>
      </c>
      <c r="EF128" s="67">
        <v>99</v>
      </c>
      <c r="EG128" s="67"/>
      <c r="EH128" s="67"/>
      <c r="EI128" s="72">
        <v>108</v>
      </c>
      <c r="EJ128" s="67">
        <v>90</v>
      </c>
      <c r="EK128" s="67">
        <v>8</v>
      </c>
      <c r="EL128" s="67" t="s">
        <v>75</v>
      </c>
      <c r="EM128" s="72">
        <v>105</v>
      </c>
      <c r="EN128" s="67">
        <v>87</v>
      </c>
      <c r="EO128" s="67">
        <v>4</v>
      </c>
      <c r="EP128" s="67" t="s">
        <v>89</v>
      </c>
      <c r="EQ128" s="67" t="b">
        <v>0</v>
      </c>
      <c r="ER128" s="67">
        <v>-18</v>
      </c>
      <c r="ES128" s="67"/>
      <c r="ET128" s="67"/>
      <c r="EU128" s="67" t="b">
        <v>0</v>
      </c>
      <c r="EV128" s="67">
        <v>-18</v>
      </c>
      <c r="EW128" s="67"/>
      <c r="EX128" s="67"/>
      <c r="EY128" s="67" t="b">
        <v>0</v>
      </c>
      <c r="EZ128" s="67">
        <v>-18</v>
      </c>
      <c r="FA128" s="67"/>
      <c r="FB128" s="67"/>
      <c r="FC128" s="77" t="s">
        <v>73</v>
      </c>
      <c r="FD128" s="67">
        <v>7</v>
      </c>
      <c r="FE128" s="77" t="s">
        <v>70</v>
      </c>
      <c r="FF128" s="68">
        <v>12</v>
      </c>
      <c r="FG128" s="83"/>
      <c r="FH128" s="65" t="str">
        <f t="shared" si="32"/>
        <v>NSR</v>
      </c>
      <c r="FI128" s="65" t="str">
        <f t="shared" si="33"/>
        <v>M</v>
      </c>
      <c r="FJ128" s="65" t="str">
        <f t="shared" si="26"/>
        <v>07. GSP</v>
      </c>
      <c r="FK128" s="65">
        <f t="shared" si="31"/>
        <v>12</v>
      </c>
      <c r="FL128" s="79">
        <f>FK128</f>
        <v>12</v>
      </c>
      <c r="FM128" t="str">
        <f t="shared" si="30"/>
        <v>...</v>
      </c>
      <c r="FN128" t="str">
        <f t="shared" si="23"/>
        <v>...</v>
      </c>
      <c r="FO128" t="str">
        <f t="shared" si="35"/>
        <v>07. GSP</v>
      </c>
    </row>
    <row r="129" spans="1:171" ht="13.8" hidden="1" x14ac:dyDescent="0.25">
      <c r="A129" t="s">
        <v>1152</v>
      </c>
      <c r="B129" s="65">
        <v>794</v>
      </c>
      <c r="C129" s="80">
        <f>IF($B129:$B129&gt;0,VLOOKUP($B129,'[1]PorEquipeHC 20aa_ddmmaaaa'!$EC$5:'[1]PorEquipeHC 20aa_ddmmaaaa'!$GS$1003,1,FALSE))</f>
        <v>794</v>
      </c>
      <c r="D129" s="209" t="str">
        <f>IF($B129:$B129&gt;0,VLOOKUP($B129,'[1]PorEquipeHC 20aa_ddmmaaaa'!$EC$5:'[1]PorEquipeHC 20aa_ddmmaaaa'!$GS$1003,2,FALSE))</f>
        <v>GUNJI</v>
      </c>
      <c r="E129" s="209" t="str">
        <f>IF($B129:$B129&gt;0,VLOOKUP($B129,'[1]PorEquipeHC 20aa_ddmmaaaa'!$EC$5:'[1]PorEquipeHC 20aa_ddmmaaaa'!$GS$1003,3,FALSE))</f>
        <v>YOSHIE</v>
      </c>
      <c r="F129" s="66" t="str">
        <f>IF($B129:$B129&gt;0,VLOOKUP($B129,'[1]PorEquipeHC 20aa_ddmmaaaa'!$EC$5:'[1]PorEquipeHC 20aa_ddmmaaaa'!$GS$1003,4,FALSE))</f>
        <v>F</v>
      </c>
      <c r="G129" s="65" t="str">
        <f>IF($B129:$B129&gt;0,VLOOKUP($B129,'[1]PorEquipeHC 20aa_ddmmaaaa'!$EC$5:'[1]PorEquipeHC 20aa_ddmmaaaa'!$GS$1003,5,FALSE))</f>
        <v>15. BIR</v>
      </c>
      <c r="H129" s="210">
        <f>IF($B129:$B129&gt;0,VLOOKUP($B129,'[1]PorEquipeHC 20aa_ddmmaaaa'!$EC$5:'[1]PorEquipeHC 20aa_ddmmaaaa'!$GS$1003,6,FALSE))</f>
        <v>18222</v>
      </c>
      <c r="I129" s="80">
        <f>IF($B129:$B129&gt;0,VLOOKUP($B129,'[1]PorEquipeHC 20aa_ddmmaaaa'!$EC$5:'[1]PorEquipeHC 20aa_ddmmaaaa'!$GS$1003,7,FALSE))</f>
        <v>9</v>
      </c>
      <c r="J129" s="209" t="str">
        <f>IF($B129:$B129&gt;0,VLOOKUP($B129,'[1]PorEquipeHC 20aa_ddmmaaaa'!$EC$5:'[1]PorEquipeHC 20aa_ddmmaaaa'!$GS$1003,8,FALSE))</f>
        <v>B</v>
      </c>
      <c r="K129" s="209" t="str">
        <f>IF($B129:$B129&gt;0,VLOOKUP($B129,'[1]PorEquipeHC 20aa_ddmmaaaa'!$EC$5:'[1]PorEquipeHC 20aa_ddmmaaaa'!$GS$1003,9,FALSE))</f>
        <v>SR</v>
      </c>
      <c r="L129" s="80">
        <f>IF($B129:$B129&gt;0,VLOOKUP($B129,'[1]PorEquipeHC 20aa_ddmmaaaa'!$EC$5:'[1]PorEquipeHC 20aa_ddmmaaaa'!$GS$1003,45,FALSE))</f>
        <v>7</v>
      </c>
      <c r="M129" s="65" t="str">
        <f>IF($B129:$B129&gt;0,VLOOKUP($B129,'[1]PorEquipeHC 20aa_ddmmaaaa'!$EC$5:'[1]PorEquipeHC 20aa_ddmmaaaa'!$GS$1003,46,FALSE))</f>
        <v>X</v>
      </c>
      <c r="N129" s="80">
        <f>IF($B129:$B129&gt;0,VLOOKUP($B129,'[1]PorEquipeHC 20aa_ddmmaaaa'!$EC$5:'[1]PorEquipeHC 20aa_ddmmaaaa'!$GS$1003,64,FALSE))</f>
        <v>721</v>
      </c>
      <c r="O129" s="211">
        <f>IF($B129:$B129&gt;0,VLOOKUP($B129,'[1]PorEquipeHC 20aa_ddmmaaaa'!$EC$5:'[1]PorEquipeHC 20aa_ddmmaaaa'!$GS$1003,10,FALSE))</f>
        <v>122</v>
      </c>
      <c r="P129" s="211">
        <f>IF($B129:$B129&gt;0,VLOOKUP($B129,'[1]PorEquipeHC 20aa_ddmmaaaa'!$EC$5:'[1]PorEquipeHC 20aa_ddmmaaaa'!$GS$1003,11,FALSE))</f>
        <v>127</v>
      </c>
      <c r="Q129" s="211">
        <f>IF($B129:$B129&gt;0,VLOOKUP($B129,'[1]PorEquipeHC 20aa_ddmmaaaa'!$EC$5:'[1]PorEquipeHC 20aa_ddmmaaaa'!$GS$1003,12,FALSE))</f>
        <v>138</v>
      </c>
      <c r="R129" s="211">
        <f>IF($B129:$B129&gt;0,VLOOKUP($B129,'[1]PorEquipeHC 20aa_ddmmaaaa'!$EC$5:'[1]PorEquipeHC 20aa_ddmmaaaa'!$GS$1003,13,FALSE))</f>
        <v>113</v>
      </c>
      <c r="S129" s="211">
        <f>IF($B129:$B129&gt;0,VLOOKUP($B129,'[1]PorEquipeHC 20aa_ddmmaaaa'!$EC$5:'[1]PorEquipeHC 20aa_ddmmaaaa'!$GS$1003,14,FALSE))</f>
        <v>120</v>
      </c>
      <c r="T129" s="211">
        <f>IF($B129:$B129&gt;0,VLOOKUP($B129,'[1]PorEquipeHC 20aa_ddmmaaaa'!$EC$5:'[1]PorEquipeHC 20aa_ddmmaaaa'!$GS$1003,15,FALSE))</f>
        <v>115</v>
      </c>
      <c r="U129" s="211">
        <f>IF($B129:$B129&gt;0,VLOOKUP($B129,'[1]PorEquipeHC 20aa_ddmmaaaa'!$EC$5:'[1]PorEquipeHC 20aa_ddmmaaaa'!$GS$1003,16,FALSE))</f>
        <v>124</v>
      </c>
      <c r="V129" s="211" t="b">
        <f>IF($B129:$B129&gt;0,VLOOKUP($B129,'[1]PorEquipeHC 20aa_ddmmaaaa'!$EC$5:'[1]PorEquipeHC 20aa_ddmmaaaa'!$GS$1003,17,FALSE))</f>
        <v>0</v>
      </c>
      <c r="W129" s="211" t="b">
        <f>IF($B129:$B129&gt;0,VLOOKUP($B129,'[1]PorEquipeHC 20aa_ddmmaaaa'!$EC$5:'[1]PorEquipeHC 20aa_ddmmaaaa'!$GS$1003,18,FALSE))</f>
        <v>0</v>
      </c>
      <c r="X129" s="211" t="b">
        <f>IF($B129:$B129&gt;0,VLOOKUP($B129,'[1]PorEquipeHC 20aa_ddmmaaaa'!$EC$5:'[1]PorEquipeHC 20aa_ddmmaaaa'!$GS$1003,19,FALSE))</f>
        <v>0</v>
      </c>
      <c r="Y129" s="207"/>
      <c r="Z129" s="207"/>
      <c r="AA129" s="154"/>
      <c r="AB129" s="154"/>
      <c r="AC129" s="65">
        <f>C129</f>
        <v>794</v>
      </c>
      <c r="AD129" s="65" t="str">
        <f>D129</f>
        <v>GUNJI</v>
      </c>
      <c r="AE129" s="65" t="str">
        <f>E129</f>
        <v>YOSHIE</v>
      </c>
      <c r="AF129" s="65" t="str">
        <f>F129</f>
        <v>F</v>
      </c>
      <c r="AG129" s="65" t="str">
        <f>G129</f>
        <v>15. BIR</v>
      </c>
      <c r="AH129" s="208">
        <f>H129</f>
        <v>18222</v>
      </c>
      <c r="AI129">
        <f>I129</f>
        <v>9</v>
      </c>
      <c r="AJ129" t="str">
        <f>J129</f>
        <v>B</v>
      </c>
      <c r="AK129" s="209" t="str">
        <f>K129</f>
        <v>SR</v>
      </c>
      <c r="AL129" s="65">
        <f>L129</f>
        <v>7</v>
      </c>
      <c r="AM129" s="66" t="str">
        <f>M129</f>
        <v>X</v>
      </c>
      <c r="AN129" s="65">
        <f>N129</f>
        <v>721</v>
      </c>
      <c r="AO129" s="65">
        <f>O129</f>
        <v>122</v>
      </c>
      <c r="AP129" s="67">
        <f>IF(AO129=" "," ",(AO129-2*$AI129))</f>
        <v>104</v>
      </c>
      <c r="AQ129" s="68"/>
      <c r="AR129" s="69"/>
      <c r="AS129" s="72">
        <f>P129</f>
        <v>127</v>
      </c>
      <c r="AT129" s="67">
        <f>IF(AS129=" "," ",(AS129-2*$AI129))</f>
        <v>109</v>
      </c>
      <c r="AU129" s="65"/>
      <c r="AV129" s="67"/>
      <c r="AW129" s="72">
        <f>Q129</f>
        <v>138</v>
      </c>
      <c r="AX129" s="67">
        <f>IF(AW129=" "," ",(AW129-2*$AI129))</f>
        <v>120</v>
      </c>
      <c r="AY129" s="67"/>
      <c r="AZ129" s="65"/>
      <c r="BA129" s="67">
        <f>R129</f>
        <v>113</v>
      </c>
      <c r="BB129" s="67">
        <f>IF(BA129=" "," ",(BA129-2*$AI129))</f>
        <v>95</v>
      </c>
      <c r="BC129" s="67"/>
      <c r="BD129" s="67"/>
      <c r="BE129" s="71">
        <f>S129</f>
        <v>120</v>
      </c>
      <c r="BF129" s="67">
        <f>IF(BE129=" "," ",(BE129-2*$AI129))</f>
        <v>102</v>
      </c>
      <c r="BG129" s="67"/>
      <c r="BH129" s="67"/>
      <c r="BI129" s="72">
        <f>T129</f>
        <v>115</v>
      </c>
      <c r="BJ129" s="67">
        <f>IF(BI129=" "," ",(BI129-2*$AI129))</f>
        <v>97</v>
      </c>
      <c r="BK129" s="67"/>
      <c r="BL129" s="67"/>
      <c r="BM129" s="72">
        <f>U129</f>
        <v>124</v>
      </c>
      <c r="BN129" s="67">
        <f>IF(BM129=" "," ",(BM129-2*$AI129))</f>
        <v>106</v>
      </c>
      <c r="BO129" s="67"/>
      <c r="BP129" s="67"/>
      <c r="BQ129" s="67" t="b">
        <f>V129</f>
        <v>0</v>
      </c>
      <c r="BR129" s="67">
        <f>IF(BQ129=" "," ",(BQ129-2*$AI129))</f>
        <v>-18</v>
      </c>
      <c r="BS129" s="67"/>
      <c r="BT129" s="67"/>
      <c r="BU129" s="67" t="b">
        <f>W129</f>
        <v>0</v>
      </c>
      <c r="BV129" s="67">
        <f>IF(BU129=" "," ",(BU129-2*$AI129))</f>
        <v>-18</v>
      </c>
      <c r="BW129" s="67"/>
      <c r="BX129" s="67"/>
      <c r="BY129" s="67" t="b">
        <f>X129</f>
        <v>0</v>
      </c>
      <c r="BZ129" s="67">
        <f>IF(BY129=" "," ",(BY129-2*$AI129))</f>
        <v>-18</v>
      </c>
      <c r="CA129" s="67"/>
      <c r="CB129" s="67"/>
      <c r="CC129" s="209" t="str">
        <f>IF(AK129="Senior",AK129,"...")</f>
        <v>...</v>
      </c>
      <c r="CD129" s="65">
        <f>L129</f>
        <v>7</v>
      </c>
      <c r="CE129" s="66" t="str">
        <f>M129</f>
        <v>X</v>
      </c>
      <c r="CF129" s="73">
        <f>AQ129*AO$4+AU129*AS$4+AY129*AW$4+BC129*BA$4+BG129*BE$4+BK129*BI$4+BO129*BM$4+BS129*BQ$4+BW129*BU$4+CA129*BY$4</f>
        <v>0</v>
      </c>
      <c r="CG129" s="156"/>
      <c r="CH129" s="1"/>
      <c r="DA129" s="19"/>
      <c r="DB129" s="19"/>
      <c r="DC129" s="67" t="s">
        <v>550</v>
      </c>
      <c r="DD129" s="67" t="s">
        <v>216</v>
      </c>
      <c r="DE129" s="67" t="s">
        <v>551</v>
      </c>
      <c r="DF129" s="67" t="s">
        <v>83</v>
      </c>
      <c r="DG129" s="67" t="s">
        <v>504</v>
      </c>
      <c r="DH129" s="75">
        <v>19929</v>
      </c>
      <c r="DI129" s="67">
        <v>6</v>
      </c>
      <c r="DJ129" s="67" t="s">
        <v>68</v>
      </c>
      <c r="DK129" s="76" t="s">
        <v>69</v>
      </c>
      <c r="DL129" s="67">
        <v>6</v>
      </c>
      <c r="DM129" s="77" t="s">
        <v>70</v>
      </c>
      <c r="DN129" s="67">
        <v>664</v>
      </c>
      <c r="DO129" s="67">
        <v>109</v>
      </c>
      <c r="DP129" s="67">
        <v>97</v>
      </c>
      <c r="DQ129" s="68"/>
      <c r="DR129" s="69"/>
      <c r="DS129" s="72">
        <v>114</v>
      </c>
      <c r="DT129" s="67">
        <v>102</v>
      </c>
      <c r="DU129" s="68"/>
      <c r="DV129" s="69"/>
      <c r="DW129" s="72">
        <v>109</v>
      </c>
      <c r="DX129" s="67">
        <v>97</v>
      </c>
      <c r="DY129" s="68"/>
      <c r="DZ129" s="67"/>
      <c r="EA129" s="67" t="s">
        <v>79</v>
      </c>
      <c r="EB129" s="67" t="s">
        <v>79</v>
      </c>
      <c r="EC129" s="68"/>
      <c r="ED129" s="69"/>
      <c r="EE129" s="71">
        <v>115</v>
      </c>
      <c r="EF129" s="67">
        <v>103</v>
      </c>
      <c r="EG129" s="68"/>
      <c r="EH129" s="69"/>
      <c r="EI129" s="72">
        <v>124</v>
      </c>
      <c r="EJ129" s="67">
        <v>112</v>
      </c>
      <c r="EK129" s="67"/>
      <c r="EL129" s="67"/>
      <c r="EM129" s="72">
        <v>93</v>
      </c>
      <c r="EN129" s="67">
        <v>81</v>
      </c>
      <c r="EO129" s="67">
        <v>10</v>
      </c>
      <c r="EP129" s="67" t="s">
        <v>61</v>
      </c>
      <c r="EQ129" s="67" t="b">
        <v>0</v>
      </c>
      <c r="ER129" s="67">
        <v>-12</v>
      </c>
      <c r="ES129" s="67"/>
      <c r="ET129" s="67"/>
      <c r="EU129" s="67" t="b">
        <v>0</v>
      </c>
      <c r="EV129" s="67">
        <v>-12</v>
      </c>
      <c r="EW129" s="67"/>
      <c r="EX129" s="67"/>
      <c r="EY129" s="67" t="b">
        <v>0</v>
      </c>
      <c r="EZ129" s="67">
        <v>-12</v>
      </c>
      <c r="FA129" s="67"/>
      <c r="FB129" s="67"/>
      <c r="FC129" s="76" t="s">
        <v>73</v>
      </c>
      <c r="FD129" s="67">
        <v>6</v>
      </c>
      <c r="FE129" s="77" t="s">
        <v>70</v>
      </c>
      <c r="FF129" s="68">
        <v>10</v>
      </c>
      <c r="FG129" s="83"/>
      <c r="FH129" s="65" t="str">
        <f t="shared" si="32"/>
        <v>NSR</v>
      </c>
      <c r="FI129" s="65" t="str">
        <f t="shared" si="33"/>
        <v>F</v>
      </c>
      <c r="FJ129" s="65" t="str">
        <f t="shared" si="26"/>
        <v>07. GSP</v>
      </c>
      <c r="FK129" s="65">
        <f t="shared" si="31"/>
        <v>10</v>
      </c>
      <c r="FL129" s="79">
        <f>FL128+FK129</f>
        <v>22</v>
      </c>
      <c r="FM129" t="str">
        <f t="shared" si="30"/>
        <v>...</v>
      </c>
      <c r="FN129" t="str">
        <f t="shared" si="23"/>
        <v>...</v>
      </c>
      <c r="FO129" t="str">
        <f t="shared" si="35"/>
        <v>07. GSP</v>
      </c>
    </row>
    <row r="130" spans="1:171" ht="13.8" hidden="1" x14ac:dyDescent="0.25">
      <c r="A130" t="s">
        <v>1152</v>
      </c>
      <c r="B130" s="65" t="s">
        <v>600</v>
      </c>
      <c r="C130" s="80" t="str">
        <f>IF($B130:$B130&gt;0,VLOOKUP($B130,'[1]PorEquipeHC 20aa_ddmmaaaa'!$EC$5:'[1]PorEquipeHC 20aa_ddmmaaaa'!$GS$1003,1,FALSE))</f>
        <v>686</v>
      </c>
      <c r="D130" s="209" t="str">
        <f>IF($B130:$B130&gt;0,VLOOKUP($B130,'[1]PorEquipeHC 20aa_ddmmaaaa'!$EC$5:'[1]PorEquipeHC 20aa_ddmmaaaa'!$GS$1003,2,FALSE))</f>
        <v>TANAKA</v>
      </c>
      <c r="E130" s="209" t="str">
        <f>IF($B130:$B130&gt;0,VLOOKUP($B130,'[1]PorEquipeHC 20aa_ddmmaaaa'!$EC$5:'[1]PorEquipeHC 20aa_ddmmaaaa'!$GS$1003,3,FALSE))</f>
        <v>MARIO SEIJIN</v>
      </c>
      <c r="F130" s="66" t="str">
        <f>IF($B130:$B130&gt;0,VLOOKUP($B130,'[1]PorEquipeHC 20aa_ddmmaaaa'!$EC$5:'[1]PorEquipeHC 20aa_ddmmaaaa'!$GS$1003,4,FALSE))</f>
        <v>M</v>
      </c>
      <c r="G130" s="65" t="str">
        <f>IF($B130:$B130&gt;0,VLOOKUP($B130,'[1]PorEquipeHC 20aa_ddmmaaaa'!$EC$5:'[1]PorEquipeHC 20aa_ddmmaaaa'!$GS$1003,5,FALSE))</f>
        <v>07. GSP</v>
      </c>
      <c r="H130" s="210">
        <f>IF($B130:$B130&gt;0,VLOOKUP($B130,'[1]PorEquipeHC 20aa_ddmmaaaa'!$EC$5:'[1]PorEquipeHC 20aa_ddmmaaaa'!$GS$1003,6,FALSE))</f>
        <v>16034</v>
      </c>
      <c r="I130" s="80">
        <f>IF($B130:$B130&gt;0,VLOOKUP($B130,'[1]PorEquipeHC 20aa_ddmmaaaa'!$EC$5:'[1]PorEquipeHC 20aa_ddmmaaaa'!$GS$1003,7,FALSE))</f>
        <v>11</v>
      </c>
      <c r="J130" s="209" t="str">
        <f>IF($B130:$B130&gt;0,VLOOKUP($B130,'[1]PorEquipeHC 20aa_ddmmaaaa'!$EC$5:'[1]PorEquipeHC 20aa_ddmmaaaa'!$GS$1003,8,FALSE))</f>
        <v>C</v>
      </c>
      <c r="K130" s="209" t="str">
        <f>IF($B130:$B130&gt;0,VLOOKUP($B130,'[1]PorEquipeHC 20aa_ddmmaaaa'!$EC$5:'[1]PorEquipeHC 20aa_ddmmaaaa'!$GS$1003,9,FALSE))</f>
        <v>SR</v>
      </c>
      <c r="L130" s="80">
        <f>IF($B130:$B130&gt;0,VLOOKUP($B130,'[1]PorEquipeHC 20aa_ddmmaaaa'!$EC$5:'[1]PorEquipeHC 20aa_ddmmaaaa'!$GS$1003,45,FALSE))</f>
        <v>3</v>
      </c>
      <c r="M130" s="65" t="str">
        <f>IF($B130:$B130&gt;0,VLOOKUP($B130,'[1]PorEquipeHC 20aa_ddmmaaaa'!$EC$5:'[1]PorEquipeHC 20aa_ddmmaaaa'!$GS$1003,46,FALSE))</f>
        <v>X</v>
      </c>
      <c r="N130" s="80" t="e">
        <f>IF($B130:$B130&gt;0,VLOOKUP($B130,'[1]PorEquipeHC 20aa_ddmmaaaa'!$EC$5:'[1]PorEquipeHC 20aa_ddmmaaaa'!$GS$1003,64,FALSE))</f>
        <v>#NUM!</v>
      </c>
      <c r="O130" s="211" t="str">
        <f>IF($B130:$B130&gt;0,VLOOKUP($B130,'[1]PorEquipeHC 20aa_ddmmaaaa'!$EC$5:'[1]PorEquipeHC 20aa_ddmmaaaa'!$GS$1003,10,FALSE))</f>
        <v xml:space="preserve"> </v>
      </c>
      <c r="P130" s="211" t="str">
        <f>IF($B130:$B130&gt;0,VLOOKUP($B130,'[1]PorEquipeHC 20aa_ddmmaaaa'!$EC$5:'[1]PorEquipeHC 20aa_ddmmaaaa'!$GS$1003,11,FALSE))</f>
        <v xml:space="preserve"> </v>
      </c>
      <c r="Q130" s="211">
        <f>IF($B130:$B130&gt;0,VLOOKUP($B130,'[1]PorEquipeHC 20aa_ddmmaaaa'!$EC$5:'[1]PorEquipeHC 20aa_ddmmaaaa'!$GS$1003,12,FALSE))</f>
        <v>126</v>
      </c>
      <c r="R130" s="211" t="str">
        <f>IF($B130:$B130&gt;0,VLOOKUP($B130,'[1]PorEquipeHC 20aa_ddmmaaaa'!$EC$5:'[1]PorEquipeHC 20aa_ddmmaaaa'!$GS$1003,13,FALSE))</f>
        <v xml:space="preserve"> </v>
      </c>
      <c r="S130" s="211">
        <f>IF($B130:$B130&gt;0,VLOOKUP($B130,'[1]PorEquipeHC 20aa_ddmmaaaa'!$EC$5:'[1]PorEquipeHC 20aa_ddmmaaaa'!$GS$1003,14,FALSE))</f>
        <v>123</v>
      </c>
      <c r="T130" s="211" t="str">
        <f>IF($B130:$B130&gt;0,VLOOKUP($B130,'[1]PorEquipeHC 20aa_ddmmaaaa'!$EC$5:'[1]PorEquipeHC 20aa_ddmmaaaa'!$GS$1003,15,FALSE))</f>
        <v xml:space="preserve"> </v>
      </c>
      <c r="U130" s="211">
        <f>IF($B130:$B130&gt;0,VLOOKUP($B130,'[1]PorEquipeHC 20aa_ddmmaaaa'!$EC$5:'[1]PorEquipeHC 20aa_ddmmaaaa'!$GS$1003,16,FALSE))</f>
        <v>128</v>
      </c>
      <c r="V130" s="211" t="b">
        <f>IF($B130:$B130&gt;0,VLOOKUP($B130,'[1]PorEquipeHC 20aa_ddmmaaaa'!$EC$5:'[1]PorEquipeHC 20aa_ddmmaaaa'!$GS$1003,17,FALSE))</f>
        <v>0</v>
      </c>
      <c r="W130" s="211" t="b">
        <f>IF($B130:$B130&gt;0,VLOOKUP($B130,'[1]PorEquipeHC 20aa_ddmmaaaa'!$EC$5:'[1]PorEquipeHC 20aa_ddmmaaaa'!$GS$1003,18,FALSE))</f>
        <v>0</v>
      </c>
      <c r="X130" s="211" t="b">
        <f>IF($B130:$B130&gt;0,VLOOKUP($B130,'[1]PorEquipeHC 20aa_ddmmaaaa'!$EC$5:'[1]PorEquipeHC 20aa_ddmmaaaa'!$GS$1003,19,FALSE))</f>
        <v>0</v>
      </c>
      <c r="Y130" s="207"/>
      <c r="Z130" s="207"/>
      <c r="AA130" s="154"/>
      <c r="AB130" s="154"/>
      <c r="AC130" s="65" t="str">
        <f>C130</f>
        <v>686</v>
      </c>
      <c r="AD130" s="65" t="str">
        <f>D130</f>
        <v>TANAKA</v>
      </c>
      <c r="AE130" s="65" t="str">
        <f>E130</f>
        <v>MARIO SEIJIN</v>
      </c>
      <c r="AF130" s="65" t="str">
        <f>F130</f>
        <v>M</v>
      </c>
      <c r="AG130" s="65" t="str">
        <f>G130</f>
        <v>07. GSP</v>
      </c>
      <c r="AH130" s="208">
        <f>H130</f>
        <v>16034</v>
      </c>
      <c r="AI130">
        <f>I130</f>
        <v>11</v>
      </c>
      <c r="AJ130" t="str">
        <f>J130</f>
        <v>C</v>
      </c>
      <c r="AK130" s="209" t="str">
        <f>K130</f>
        <v>SR</v>
      </c>
      <c r="AL130" s="65">
        <f>L130</f>
        <v>3</v>
      </c>
      <c r="AM130" s="66" t="str">
        <f>M130</f>
        <v>X</v>
      </c>
      <c r="AN130" s="65" t="e">
        <f>N130</f>
        <v>#NUM!</v>
      </c>
      <c r="AO130" s="65" t="str">
        <f>O130</f>
        <v xml:space="preserve"> </v>
      </c>
      <c r="AP130" s="67" t="str">
        <f>IF(AO130=" "," ",(AO130-2*$AI130))</f>
        <v xml:space="preserve"> </v>
      </c>
      <c r="AQ130" s="68"/>
      <c r="AR130" s="69"/>
      <c r="AS130" s="72" t="str">
        <f>P130</f>
        <v xml:space="preserve"> </v>
      </c>
      <c r="AT130" s="67" t="str">
        <f>IF(AS130=" "," ",(AS130-2*$AI130))</f>
        <v xml:space="preserve"> </v>
      </c>
      <c r="AU130" s="65"/>
      <c r="AV130" s="67"/>
      <c r="AW130" s="72">
        <f>Q130</f>
        <v>126</v>
      </c>
      <c r="AX130" s="67">
        <f>IF(AW130=" "," ",(AW130-2*$AI130))</f>
        <v>104</v>
      </c>
      <c r="AY130" s="67"/>
      <c r="AZ130" s="65"/>
      <c r="BA130" s="67" t="str">
        <f>R130</f>
        <v xml:space="preserve"> </v>
      </c>
      <c r="BB130" s="67" t="str">
        <f>IF(BA130=" "," ",(BA130-2*$AI130))</f>
        <v xml:space="preserve"> </v>
      </c>
      <c r="BC130" s="67"/>
      <c r="BD130" s="67"/>
      <c r="BE130" s="71">
        <f>S130</f>
        <v>123</v>
      </c>
      <c r="BF130" s="67">
        <f>IF(BE130=" "," ",(BE130-2*$AI130))</f>
        <v>101</v>
      </c>
      <c r="BG130" s="67"/>
      <c r="BH130" s="67"/>
      <c r="BI130" s="72" t="str">
        <f>T130</f>
        <v xml:space="preserve"> </v>
      </c>
      <c r="BJ130" s="67" t="str">
        <f>IF(BI130=" "," ",(BI130-2*$AI130))</f>
        <v xml:space="preserve"> </v>
      </c>
      <c r="BK130" s="67"/>
      <c r="BL130" s="67"/>
      <c r="BM130" s="72">
        <f>U130</f>
        <v>128</v>
      </c>
      <c r="BN130" s="67">
        <f>IF(BM130=" "," ",(BM130-2*$AI130))</f>
        <v>106</v>
      </c>
      <c r="BO130" s="67"/>
      <c r="BP130" s="67"/>
      <c r="BQ130" s="67" t="b">
        <f>V130</f>
        <v>0</v>
      </c>
      <c r="BR130" s="67">
        <f>IF(BQ130=" "," ",(BQ130-2*$AI130))</f>
        <v>-22</v>
      </c>
      <c r="BS130" s="67"/>
      <c r="BT130" s="67"/>
      <c r="BU130" s="67" t="b">
        <f>W130</f>
        <v>0</v>
      </c>
      <c r="BV130" s="67">
        <f>IF(BU130=" "," ",(BU130-2*$AI130))</f>
        <v>-22</v>
      </c>
      <c r="BW130" s="67"/>
      <c r="BX130" s="67"/>
      <c r="BY130" s="67" t="b">
        <f>X130</f>
        <v>0</v>
      </c>
      <c r="BZ130" s="67">
        <f>IF(BY130=" "," ",(BY130-2*$AI130))</f>
        <v>-22</v>
      </c>
      <c r="CA130" s="67"/>
      <c r="CB130" s="67"/>
      <c r="CC130" s="209" t="str">
        <f>IF(AK130="Senior",AK130,"...")</f>
        <v>...</v>
      </c>
      <c r="CD130" s="65">
        <f>L130</f>
        <v>3</v>
      </c>
      <c r="CE130" s="66" t="str">
        <f>M130</f>
        <v>X</v>
      </c>
      <c r="CF130" s="73">
        <f>AQ130*AO$4+AU130*AS$4+AY130*AW$4+BC130*BA$4+BG130*BE$4+BK130*BI$4+BO130*BM$4+BS130*BQ$4+BW130*BU$4+CA130*BY$4</f>
        <v>0</v>
      </c>
      <c r="CG130" s="156"/>
      <c r="CH130" s="1"/>
      <c r="DA130" s="19"/>
      <c r="DB130" s="19"/>
      <c r="DC130" s="67" t="s">
        <v>587</v>
      </c>
      <c r="DD130" s="67" t="s">
        <v>502</v>
      </c>
      <c r="DE130" s="67" t="s">
        <v>588</v>
      </c>
      <c r="DF130" s="67" t="s">
        <v>65</v>
      </c>
      <c r="DG130" s="67" t="s">
        <v>504</v>
      </c>
      <c r="DH130" s="75">
        <v>20561</v>
      </c>
      <c r="DI130" s="67">
        <v>9</v>
      </c>
      <c r="DJ130" s="67" t="s">
        <v>84</v>
      </c>
      <c r="DK130" s="76" t="s">
        <v>69</v>
      </c>
      <c r="DL130" s="67">
        <v>5</v>
      </c>
      <c r="DM130" s="77" t="s">
        <v>70</v>
      </c>
      <c r="DN130" s="67" t="e">
        <v>#NUM!</v>
      </c>
      <c r="DO130" s="67">
        <v>117</v>
      </c>
      <c r="DP130" s="67">
        <v>99</v>
      </c>
      <c r="DQ130" s="68"/>
      <c r="DR130" s="69"/>
      <c r="DS130" s="72">
        <v>120</v>
      </c>
      <c r="DT130" s="67">
        <v>102</v>
      </c>
      <c r="DU130" s="68"/>
      <c r="DV130" s="67"/>
      <c r="DW130" s="72" t="s">
        <v>79</v>
      </c>
      <c r="DX130" s="67" t="s">
        <v>79</v>
      </c>
      <c r="DY130" s="67"/>
      <c r="DZ130" s="67"/>
      <c r="EA130" s="67" t="s">
        <v>79</v>
      </c>
      <c r="EB130" s="67" t="s">
        <v>79</v>
      </c>
      <c r="EC130" s="67"/>
      <c r="ED130" s="67"/>
      <c r="EE130" s="71">
        <v>110</v>
      </c>
      <c r="EF130" s="67">
        <v>92</v>
      </c>
      <c r="EG130" s="67">
        <v>5</v>
      </c>
      <c r="EH130" s="67" t="s">
        <v>72</v>
      </c>
      <c r="EI130" s="72">
        <v>127</v>
      </c>
      <c r="EJ130" s="67">
        <v>109</v>
      </c>
      <c r="EK130" s="67"/>
      <c r="EL130" s="67"/>
      <c r="EM130" s="72">
        <v>111</v>
      </c>
      <c r="EN130" s="67">
        <v>93</v>
      </c>
      <c r="EO130" s="67"/>
      <c r="EP130" s="67"/>
      <c r="EQ130" s="67" t="b">
        <v>0</v>
      </c>
      <c r="ER130" s="67">
        <v>-18</v>
      </c>
      <c r="ES130" s="67"/>
      <c r="ET130" s="67"/>
      <c r="EU130" s="67" t="b">
        <v>0</v>
      </c>
      <c r="EV130" s="67">
        <v>-18</v>
      </c>
      <c r="EW130" s="67"/>
      <c r="EX130" s="67"/>
      <c r="EY130" s="67" t="b">
        <v>0</v>
      </c>
      <c r="EZ130" s="67">
        <v>-18</v>
      </c>
      <c r="FA130" s="67"/>
      <c r="FB130" s="67"/>
      <c r="FC130" s="76" t="s">
        <v>73</v>
      </c>
      <c r="FD130" s="67">
        <v>5</v>
      </c>
      <c r="FE130" s="77" t="s">
        <v>70</v>
      </c>
      <c r="FF130" s="68">
        <v>5</v>
      </c>
      <c r="FG130" s="83"/>
      <c r="FH130" s="65" t="str">
        <f t="shared" si="32"/>
        <v>NSR</v>
      </c>
      <c r="FI130" s="65" t="str">
        <f t="shared" si="33"/>
        <v>M</v>
      </c>
      <c r="FJ130" s="65" t="str">
        <f t="shared" si="26"/>
        <v>07. GSP</v>
      </c>
      <c r="FK130" s="65">
        <f t="shared" si="31"/>
        <v>5</v>
      </c>
      <c r="FL130" s="79">
        <f t="shared" ref="FL130:FL180" si="36">FL129+FK130</f>
        <v>27</v>
      </c>
      <c r="FM130" t="str">
        <f t="shared" si="30"/>
        <v>...</v>
      </c>
      <c r="FN130" t="str">
        <f t="shared" si="23"/>
        <v>...</v>
      </c>
      <c r="FO130" t="str">
        <f t="shared" si="35"/>
        <v>07. GSP</v>
      </c>
    </row>
    <row r="131" spans="1:171" ht="13.8" hidden="1" x14ac:dyDescent="0.25">
      <c r="A131" t="s">
        <v>1152</v>
      </c>
      <c r="B131" s="201" t="s">
        <v>459</v>
      </c>
      <c r="C131" s="80" t="str">
        <f>IF($B131:$B131&gt;0,VLOOKUP($B131,'[1]PorEquipeHC 20aa_ddmmaaaa'!$EC$5:'[1]PorEquipeHC 20aa_ddmmaaaa'!$GS$1003,1,FALSE))</f>
        <v>971</v>
      </c>
      <c r="D131" s="209" t="str">
        <f>IF($B131:$B131&gt;0,VLOOKUP($B131,'[1]PorEquipeHC 20aa_ddmmaaaa'!$EC$5:'[1]PorEquipeHC 20aa_ddmmaaaa'!$GS$1003,2,FALSE))</f>
        <v>KANOMATA</v>
      </c>
      <c r="E131" s="209" t="str">
        <f>IF($B131:$B131&gt;0,VLOOKUP($B131,'[1]PorEquipeHC 20aa_ddmmaaaa'!$EC$5:'[1]PorEquipeHC 20aa_ddmmaaaa'!$GS$1003,3,FALSE))</f>
        <v>NELSON</v>
      </c>
      <c r="F131" s="66" t="str">
        <f>IF($B131:$B131&gt;0,VLOOKUP($B131,'[1]PorEquipeHC 20aa_ddmmaaaa'!$EC$5:'[1]PorEquipeHC 20aa_ddmmaaaa'!$GS$1003,4,FALSE))</f>
        <v>M</v>
      </c>
      <c r="G131" s="65" t="str">
        <f>IF($B131:$B131&gt;0,VLOOKUP($B131,'[1]PorEquipeHC 20aa_ddmmaaaa'!$EC$5:'[1]PorEquipeHC 20aa_ddmmaaaa'!$GS$1003,5,FALSE))</f>
        <v>15. BIR</v>
      </c>
      <c r="H131" s="210">
        <f>IF($B131:$B131&gt;0,VLOOKUP($B131,'[1]PorEquipeHC 20aa_ddmmaaaa'!$EC$5:'[1]PorEquipeHC 20aa_ddmmaaaa'!$GS$1003,6,FALSE))</f>
        <v>23124</v>
      </c>
      <c r="I131" s="80">
        <f>IF($B131:$B131&gt;0,VLOOKUP($B131,'[1]PorEquipeHC 20aa_ddmmaaaa'!$EC$5:'[1]PorEquipeHC 20aa_ddmmaaaa'!$GS$1003,7,FALSE))</f>
        <v>3</v>
      </c>
      <c r="J131" s="209" t="str">
        <f>IF($B131:$B131&gt;0,VLOOKUP($B131,'[1]PorEquipeHC 20aa_ddmmaaaa'!$EC$5:'[1]PorEquipeHC 20aa_ddmmaaaa'!$GS$1003,8,FALSE))</f>
        <v>EX</v>
      </c>
      <c r="K131" s="209" t="str">
        <f>IF($B131:$B131&gt;0,VLOOKUP($B131,'[1]PorEquipeHC 20aa_ddmmaaaa'!$EC$5:'[1]PorEquipeHC 20aa_ddmmaaaa'!$GS$1003,9,FALSE))</f>
        <v>NSR</v>
      </c>
      <c r="L131" s="80">
        <f>IF($B131:$B131&gt;0,VLOOKUP($B131,'[1]PorEquipeHC 20aa_ddmmaaaa'!$EC$5:'[1]PorEquipeHC 20aa_ddmmaaaa'!$GS$1003,45,FALSE))</f>
        <v>4</v>
      </c>
      <c r="M131" s="65" t="str">
        <f>IF($B131:$B131&gt;0,VLOOKUP($B131,'[1]PorEquipeHC 20aa_ddmmaaaa'!$EC$5:'[1]PorEquipeHC 20aa_ddmmaaaa'!$GS$1003,46,FALSE))</f>
        <v>X</v>
      </c>
      <c r="N131" s="80" t="e">
        <f>IF($B131:$B131&gt;0,VLOOKUP($B131,'[1]PorEquipeHC 20aa_ddmmaaaa'!$EC$5:'[1]PorEquipeHC 20aa_ddmmaaaa'!$GS$1003,64,FALSE))</f>
        <v>#NUM!</v>
      </c>
      <c r="O131" s="211" t="str">
        <f>IF($B131:$B131&gt;0,VLOOKUP($B131,'[1]PorEquipeHC 20aa_ddmmaaaa'!$EC$5:'[1]PorEquipeHC 20aa_ddmmaaaa'!$GS$1003,10,FALSE))</f>
        <v xml:space="preserve"> </v>
      </c>
      <c r="P131" s="211" t="str">
        <f>IF($B131:$B131&gt;0,VLOOKUP($B131,'[1]PorEquipeHC 20aa_ddmmaaaa'!$EC$5:'[1]PorEquipeHC 20aa_ddmmaaaa'!$GS$1003,11,FALSE))</f>
        <v xml:space="preserve"> </v>
      </c>
      <c r="Q131" s="211" t="str">
        <f>IF($B131:$B131&gt;0,VLOOKUP($B131,'[1]PorEquipeHC 20aa_ddmmaaaa'!$EC$5:'[1]PorEquipeHC 20aa_ddmmaaaa'!$GS$1003,12,FALSE))</f>
        <v xml:space="preserve"> </v>
      </c>
      <c r="R131" s="211">
        <f>IF($B131:$B131&gt;0,VLOOKUP($B131,'[1]PorEquipeHC 20aa_ddmmaaaa'!$EC$5:'[1]PorEquipeHC 20aa_ddmmaaaa'!$GS$1003,13,FALSE))</f>
        <v>109</v>
      </c>
      <c r="S131" s="211">
        <f>IF($B131:$B131&gt;0,VLOOKUP($B131,'[1]PorEquipeHC 20aa_ddmmaaaa'!$EC$5:'[1]PorEquipeHC 20aa_ddmmaaaa'!$GS$1003,14,FALSE))</f>
        <v>109</v>
      </c>
      <c r="T131" s="211">
        <f>IF($B131:$B131&gt;0,VLOOKUP($B131,'[1]PorEquipeHC 20aa_ddmmaaaa'!$EC$5:'[1]PorEquipeHC 20aa_ddmmaaaa'!$GS$1003,15,FALSE))</f>
        <v>110</v>
      </c>
      <c r="U131" s="211">
        <f>IF($B131:$B131&gt;0,VLOOKUP($B131,'[1]PorEquipeHC 20aa_ddmmaaaa'!$EC$5:'[1]PorEquipeHC 20aa_ddmmaaaa'!$GS$1003,16,FALSE))</f>
        <v>113</v>
      </c>
      <c r="V131" s="211" t="b">
        <f>IF($B131:$B131&gt;0,VLOOKUP($B131,'[1]PorEquipeHC 20aa_ddmmaaaa'!$EC$5:'[1]PorEquipeHC 20aa_ddmmaaaa'!$GS$1003,17,FALSE))</f>
        <v>0</v>
      </c>
      <c r="W131" s="211" t="b">
        <f>IF($B131:$B131&gt;0,VLOOKUP($B131,'[1]PorEquipeHC 20aa_ddmmaaaa'!$EC$5:'[1]PorEquipeHC 20aa_ddmmaaaa'!$GS$1003,18,FALSE))</f>
        <v>0</v>
      </c>
      <c r="X131" s="211" t="b">
        <f>IF($B131:$B131&gt;0,VLOOKUP($B131,'[1]PorEquipeHC 20aa_ddmmaaaa'!$EC$5:'[1]PorEquipeHC 20aa_ddmmaaaa'!$GS$1003,19,FALSE))</f>
        <v>0</v>
      </c>
      <c r="Y131" s="207"/>
      <c r="Z131" s="207"/>
      <c r="AA131" s="154"/>
      <c r="AB131" s="154"/>
      <c r="AC131" s="65" t="str">
        <f>C131</f>
        <v>971</v>
      </c>
      <c r="AD131" s="65" t="str">
        <f>D131</f>
        <v>KANOMATA</v>
      </c>
      <c r="AE131" s="65" t="str">
        <f>E131</f>
        <v>NELSON</v>
      </c>
      <c r="AF131" s="65" t="str">
        <f>F131</f>
        <v>M</v>
      </c>
      <c r="AG131" s="65" t="str">
        <f>G131</f>
        <v>15. BIR</v>
      </c>
      <c r="AH131" s="208">
        <f>H131</f>
        <v>23124</v>
      </c>
      <c r="AI131">
        <f>I131</f>
        <v>3</v>
      </c>
      <c r="AJ131" t="str">
        <f>J131</f>
        <v>EX</v>
      </c>
      <c r="AK131" s="209" t="str">
        <f>K131</f>
        <v>NSR</v>
      </c>
      <c r="AL131" s="65">
        <f>L131</f>
        <v>4</v>
      </c>
      <c r="AM131" s="66" t="str">
        <f>M131</f>
        <v>X</v>
      </c>
      <c r="AN131" s="65" t="e">
        <f>N131</f>
        <v>#NUM!</v>
      </c>
      <c r="AO131" s="65" t="str">
        <f>O131</f>
        <v xml:space="preserve"> </v>
      </c>
      <c r="AP131" s="67" t="str">
        <f>IF(AO131=" "," ",(AO131-2*$AI131))</f>
        <v xml:space="preserve"> </v>
      </c>
      <c r="AQ131" s="68"/>
      <c r="AR131" s="69"/>
      <c r="AS131" s="72" t="str">
        <f>P131</f>
        <v xml:space="preserve"> </v>
      </c>
      <c r="AT131" s="67" t="str">
        <f>IF(AS131=" "," ",(AS131-2*$AI131))</f>
        <v xml:space="preserve"> </v>
      </c>
      <c r="AU131" s="65"/>
      <c r="AV131" s="67"/>
      <c r="AW131" s="72" t="str">
        <f>Q131</f>
        <v xml:space="preserve"> </v>
      </c>
      <c r="AX131" s="67" t="str">
        <f>IF(AW131=" "," ",(AW131-2*$AI131))</f>
        <v xml:space="preserve"> </v>
      </c>
      <c r="AY131" s="67"/>
      <c r="AZ131" s="65"/>
      <c r="BA131" s="67">
        <f>R131</f>
        <v>109</v>
      </c>
      <c r="BB131" s="67">
        <f>IF(BA131=" "," ",(BA131-2*$AI131))</f>
        <v>103</v>
      </c>
      <c r="BC131" s="67"/>
      <c r="BD131" s="67"/>
      <c r="BE131" s="71">
        <f>S131</f>
        <v>109</v>
      </c>
      <c r="BF131" s="67">
        <f>IF(BE131=" "," ",(BE131-2*$AI131))</f>
        <v>103</v>
      </c>
      <c r="BG131" s="67"/>
      <c r="BH131" s="67"/>
      <c r="BI131" s="72">
        <f>T131</f>
        <v>110</v>
      </c>
      <c r="BJ131" s="67">
        <f>IF(BI131=" "," ",(BI131-2*$AI131))</f>
        <v>104</v>
      </c>
      <c r="BK131" s="67"/>
      <c r="BL131" s="67"/>
      <c r="BM131" s="72">
        <f>U131</f>
        <v>113</v>
      </c>
      <c r="BN131" s="67">
        <f>IF(BM131=" "," ",(BM131-2*$AI131))</f>
        <v>107</v>
      </c>
      <c r="BO131" s="67"/>
      <c r="BP131" s="67"/>
      <c r="BQ131" s="67" t="b">
        <f>V131</f>
        <v>0</v>
      </c>
      <c r="BR131" s="67">
        <f>IF(BQ131=" "," ",(BQ131-2*$AI131))</f>
        <v>-6</v>
      </c>
      <c r="BS131" s="67"/>
      <c r="BT131" s="67"/>
      <c r="BU131" s="67" t="b">
        <f>W131</f>
        <v>0</v>
      </c>
      <c r="BV131" s="67">
        <f>IF(BU131=" "," ",(BU131-2*$AI131))</f>
        <v>-6</v>
      </c>
      <c r="BW131" s="67"/>
      <c r="BX131" s="67"/>
      <c r="BY131" s="67" t="b">
        <f>X131</f>
        <v>0</v>
      </c>
      <c r="BZ131" s="67">
        <f>IF(BY131=" "," ",(BY131-2*$AI131))</f>
        <v>-6</v>
      </c>
      <c r="CA131" s="67"/>
      <c r="CB131" s="67"/>
      <c r="CC131" s="209" t="str">
        <f>IF(AK131="Senior",AK131,"...")</f>
        <v>...</v>
      </c>
      <c r="CD131" s="65">
        <f>L131</f>
        <v>4</v>
      </c>
      <c r="CE131" s="66" t="str">
        <f>M131</f>
        <v>X</v>
      </c>
      <c r="CF131" s="73">
        <f>AQ131*AO$4+AU131*AS$4+AY131*AW$4+BC131*BA$4+BG131*BE$4+BK131*BI$4+BO131*BM$4+BS131*BQ$4+BW131*BU$4+CA131*BY$4</f>
        <v>0</v>
      </c>
      <c r="CG131" s="156"/>
      <c r="CH131" s="1"/>
      <c r="DA131" s="19"/>
      <c r="DB131" s="19"/>
      <c r="DC131" s="67" t="s">
        <v>621</v>
      </c>
      <c r="DD131" s="67" t="s">
        <v>618</v>
      </c>
      <c r="DE131" s="67" t="s">
        <v>622</v>
      </c>
      <c r="DF131" s="67" t="s">
        <v>65</v>
      </c>
      <c r="DG131" s="67" t="s">
        <v>504</v>
      </c>
      <c r="DH131" s="75">
        <v>18490</v>
      </c>
      <c r="DI131" s="67">
        <v>12</v>
      </c>
      <c r="DJ131" s="67" t="s">
        <v>78</v>
      </c>
      <c r="DK131" s="76" t="s">
        <v>102</v>
      </c>
      <c r="DL131" s="67">
        <v>1</v>
      </c>
      <c r="DM131" s="77" t="s">
        <v>70</v>
      </c>
      <c r="DN131" s="67" t="e">
        <v>#NUM!</v>
      </c>
      <c r="DO131" s="67" t="s">
        <v>79</v>
      </c>
      <c r="DP131" s="67" t="s">
        <v>79</v>
      </c>
      <c r="DQ131" s="68"/>
      <c r="DR131" s="67"/>
      <c r="DS131" s="72" t="s">
        <v>79</v>
      </c>
      <c r="DT131" s="67" t="s">
        <v>79</v>
      </c>
      <c r="DU131" s="68"/>
      <c r="DV131" s="67"/>
      <c r="DW131" s="72" t="s">
        <v>79</v>
      </c>
      <c r="DX131" s="67" t="s">
        <v>79</v>
      </c>
      <c r="DY131" s="67"/>
      <c r="DZ131" s="67"/>
      <c r="EA131" s="67" t="s">
        <v>79</v>
      </c>
      <c r="EB131" s="67" t="s">
        <v>79</v>
      </c>
      <c r="EC131" s="67"/>
      <c r="ED131" s="67"/>
      <c r="EE131" s="71" t="s">
        <v>79</v>
      </c>
      <c r="EF131" s="67" t="s">
        <v>79</v>
      </c>
      <c r="EG131" s="67"/>
      <c r="EH131" s="67"/>
      <c r="EI131" s="72" t="s">
        <v>79</v>
      </c>
      <c r="EJ131" s="67" t="s">
        <v>79</v>
      </c>
      <c r="EK131" s="68"/>
      <c r="EL131" s="69"/>
      <c r="EM131" s="72">
        <v>111</v>
      </c>
      <c r="EN131" s="67">
        <v>87</v>
      </c>
      <c r="EO131" s="67">
        <v>3</v>
      </c>
      <c r="EP131" s="67" t="s">
        <v>94</v>
      </c>
      <c r="EQ131" s="67" t="b">
        <v>0</v>
      </c>
      <c r="ER131" s="67">
        <v>-24</v>
      </c>
      <c r="ES131" s="67"/>
      <c r="ET131" s="67"/>
      <c r="EU131" s="67" t="b">
        <v>0</v>
      </c>
      <c r="EV131" s="67">
        <v>-24</v>
      </c>
      <c r="EW131" s="67"/>
      <c r="EX131" s="67"/>
      <c r="EY131" s="67" t="b">
        <v>0</v>
      </c>
      <c r="EZ131" s="67">
        <v>-24</v>
      </c>
      <c r="FA131" s="67"/>
      <c r="FB131" s="67"/>
      <c r="FC131" s="76" t="s">
        <v>73</v>
      </c>
      <c r="FD131" s="67">
        <v>1</v>
      </c>
      <c r="FE131" s="77" t="s">
        <v>70</v>
      </c>
      <c r="FF131" s="68">
        <v>3</v>
      </c>
      <c r="FG131" s="83"/>
      <c r="FH131" s="65" t="str">
        <f t="shared" si="32"/>
        <v>SR</v>
      </c>
      <c r="FI131" s="65" t="str">
        <f t="shared" si="33"/>
        <v>M</v>
      </c>
      <c r="FJ131" s="65" t="str">
        <f t="shared" si="26"/>
        <v>07. GSP</v>
      </c>
      <c r="FK131" s="65">
        <f t="shared" si="31"/>
        <v>3</v>
      </c>
      <c r="FL131" s="79">
        <f t="shared" si="36"/>
        <v>30</v>
      </c>
      <c r="FM131" t="str">
        <f t="shared" si="30"/>
        <v>...</v>
      </c>
      <c r="FN131" t="str">
        <f t="shared" si="23"/>
        <v>...</v>
      </c>
      <c r="FO131" t="str">
        <f t="shared" si="35"/>
        <v>07. GSP</v>
      </c>
    </row>
    <row r="132" spans="1:171" ht="13.8" hidden="1" x14ac:dyDescent="0.25">
      <c r="A132" t="s">
        <v>1152</v>
      </c>
      <c r="B132" s="201" t="s">
        <v>151</v>
      </c>
      <c r="C132" s="80" t="str">
        <f>IF($B132:$B132&gt;0,VLOOKUP($B132,'[1]PorEquipeHC 20aa_ddmmaaaa'!$EC$5:'[1]PorEquipeHC 20aa_ddmmaaaa'!$GS$1003,1,FALSE))</f>
        <v>676</v>
      </c>
      <c r="D132" s="209" t="str">
        <f>IF($B132:$B132&gt;0,VLOOKUP($B132,'[1]PorEquipeHC 20aa_ddmmaaaa'!$EC$5:'[1]PorEquipeHC 20aa_ddmmaaaa'!$GS$1003,2,FALSE))</f>
        <v>OKAWARA</v>
      </c>
      <c r="E132" s="209" t="str">
        <f>IF($B132:$B132&gt;0,VLOOKUP($B132,'[1]PorEquipeHC 20aa_ddmmaaaa'!$EC$5:'[1]PorEquipeHC 20aa_ddmmaaaa'!$GS$1003,3,FALSE))</f>
        <v>SUMIRE</v>
      </c>
      <c r="F132" s="66" t="str">
        <f>IF($B132:$B132&gt;0,VLOOKUP($B132,'[1]PorEquipeHC 20aa_ddmmaaaa'!$EC$5:'[1]PorEquipeHC 20aa_ddmmaaaa'!$GS$1003,4,FALSE))</f>
        <v>F</v>
      </c>
      <c r="G132" s="65" t="str">
        <f>IF($B132:$B132&gt;0,VLOOKUP($B132,'[1]PorEquipeHC 20aa_ddmmaaaa'!$EC$5:'[1]PorEquipeHC 20aa_ddmmaaaa'!$GS$1003,5,FALSE))</f>
        <v>08. SMA</v>
      </c>
      <c r="H132" s="210">
        <f>IF($B132:$B132&gt;0,VLOOKUP($B132,'[1]PorEquipeHC 20aa_ddmmaaaa'!$EC$5:'[1]PorEquipeHC 20aa_ddmmaaaa'!$GS$1003,6,FALSE))</f>
        <v>23722</v>
      </c>
      <c r="I132" s="80">
        <f>IF($B132:$B132&gt;0,VLOOKUP($B132,'[1]PorEquipeHC 20aa_ddmmaaaa'!$EC$5:'[1]PorEquipeHC 20aa_ddmmaaaa'!$GS$1003,7,FALSE))</f>
        <v>4</v>
      </c>
      <c r="J132" s="209" t="str">
        <f>IF($B132:$B132&gt;0,VLOOKUP($B132,'[1]PorEquipeHC 20aa_ddmmaaaa'!$EC$5:'[1]PorEquipeHC 20aa_ddmmaaaa'!$GS$1003,8,FALSE))</f>
        <v>A</v>
      </c>
      <c r="K132" s="209" t="str">
        <f>IF($B132:$B132&gt;0,VLOOKUP($B132,'[1]PorEquipeHC 20aa_ddmmaaaa'!$EC$5:'[1]PorEquipeHC 20aa_ddmmaaaa'!$GS$1003,9,FALSE))</f>
        <v>NSR</v>
      </c>
      <c r="L132" s="80">
        <f>IF($B132:$B132&gt;0,VLOOKUP($B132,'[1]PorEquipeHC 20aa_ddmmaaaa'!$EC$5:'[1]PorEquipeHC 20aa_ddmmaaaa'!$GS$1003,45,FALSE))</f>
        <v>7</v>
      </c>
      <c r="M132" s="65" t="str">
        <f>IF($B132:$B132&gt;0,VLOOKUP($B132,'[1]PorEquipeHC 20aa_ddmmaaaa'!$EC$5:'[1]PorEquipeHC 20aa_ddmmaaaa'!$GS$1003,46,FALSE))</f>
        <v>X</v>
      </c>
      <c r="N132" s="80">
        <f>IF($B132:$B132&gt;0,VLOOKUP($B132,'[1]PorEquipeHC 20aa_ddmmaaaa'!$EC$5:'[1]PorEquipeHC 20aa_ddmmaaaa'!$GS$1003,64,FALSE))</f>
        <v>640</v>
      </c>
      <c r="O132" s="211">
        <f>IF($B132:$B132&gt;0,VLOOKUP($B132,'[1]PorEquipeHC 20aa_ddmmaaaa'!$EC$5:'[1]PorEquipeHC 20aa_ddmmaaaa'!$GS$1003,10,FALSE))</f>
        <v>108</v>
      </c>
      <c r="P132" s="211">
        <f>IF($B132:$B132&gt;0,VLOOKUP($B132,'[1]PorEquipeHC 20aa_ddmmaaaa'!$EC$5:'[1]PorEquipeHC 20aa_ddmmaaaa'!$GS$1003,11,FALSE))</f>
        <v>103</v>
      </c>
      <c r="Q132" s="211">
        <f>IF($B132:$B132&gt;0,VLOOKUP($B132,'[1]PorEquipeHC 20aa_ddmmaaaa'!$EC$5:'[1]PorEquipeHC 20aa_ddmmaaaa'!$GS$1003,12,FALSE))</f>
        <v>109</v>
      </c>
      <c r="R132" s="211">
        <f>IF($B132:$B132&gt;0,VLOOKUP($B132,'[1]PorEquipeHC 20aa_ddmmaaaa'!$EC$5:'[1]PorEquipeHC 20aa_ddmmaaaa'!$GS$1003,13,FALSE))</f>
        <v>101</v>
      </c>
      <c r="S132" s="211">
        <f>IF($B132:$B132&gt;0,VLOOKUP($B132,'[1]PorEquipeHC 20aa_ddmmaaaa'!$EC$5:'[1]PorEquipeHC 20aa_ddmmaaaa'!$GS$1003,14,FALSE))</f>
        <v>109</v>
      </c>
      <c r="T132" s="211">
        <f>IF($B132:$B132&gt;0,VLOOKUP($B132,'[1]PorEquipeHC 20aa_ddmmaaaa'!$EC$5:'[1]PorEquipeHC 20aa_ddmmaaaa'!$GS$1003,15,FALSE))</f>
        <v>110</v>
      </c>
      <c r="U132" s="211">
        <f>IF($B132:$B132&gt;0,VLOOKUP($B132,'[1]PorEquipeHC 20aa_ddmmaaaa'!$EC$5:'[1]PorEquipeHC 20aa_ddmmaaaa'!$GS$1003,16,FALSE))</f>
        <v>115</v>
      </c>
      <c r="V132" s="211" t="b">
        <f>IF($B132:$B132&gt;0,VLOOKUP($B132,'[1]PorEquipeHC 20aa_ddmmaaaa'!$EC$5:'[1]PorEquipeHC 20aa_ddmmaaaa'!$GS$1003,17,FALSE))</f>
        <v>0</v>
      </c>
      <c r="W132" s="211" t="b">
        <f>IF($B132:$B132&gt;0,VLOOKUP($B132,'[1]PorEquipeHC 20aa_ddmmaaaa'!$EC$5:'[1]PorEquipeHC 20aa_ddmmaaaa'!$GS$1003,18,FALSE))</f>
        <v>0</v>
      </c>
      <c r="X132" s="211" t="b">
        <f>IF($B132:$B132&gt;0,VLOOKUP($B132,'[1]PorEquipeHC 20aa_ddmmaaaa'!$EC$5:'[1]PorEquipeHC 20aa_ddmmaaaa'!$GS$1003,19,FALSE))</f>
        <v>0</v>
      </c>
      <c r="Y132" s="207"/>
      <c r="Z132" s="207"/>
      <c r="AA132" s="154"/>
      <c r="AB132" s="154"/>
      <c r="AC132" s="65" t="str">
        <f>C132</f>
        <v>676</v>
      </c>
      <c r="AD132" s="65" t="str">
        <f>D132</f>
        <v>OKAWARA</v>
      </c>
      <c r="AE132" s="65" t="str">
        <f>E132</f>
        <v>SUMIRE</v>
      </c>
      <c r="AF132" s="65" t="str">
        <f>F132</f>
        <v>F</v>
      </c>
      <c r="AG132" s="65" t="str">
        <f>G132</f>
        <v>08. SMA</v>
      </c>
      <c r="AH132" s="208">
        <f>H132</f>
        <v>23722</v>
      </c>
      <c r="AI132">
        <f>I132</f>
        <v>4</v>
      </c>
      <c r="AJ132" t="str">
        <f>J132</f>
        <v>A</v>
      </c>
      <c r="AK132" s="209" t="str">
        <f>K132</f>
        <v>NSR</v>
      </c>
      <c r="AL132" s="65">
        <f>L132</f>
        <v>7</v>
      </c>
      <c r="AM132" s="66" t="str">
        <f>M132</f>
        <v>X</v>
      </c>
      <c r="AN132" s="65">
        <f>N132</f>
        <v>640</v>
      </c>
      <c r="AO132" s="65">
        <f>O132</f>
        <v>108</v>
      </c>
      <c r="AP132" s="67">
        <f>IF(AO132=" "," ",(AO132-2*$AI132))</f>
        <v>100</v>
      </c>
      <c r="AQ132" s="68"/>
      <c r="AR132" s="69"/>
      <c r="AS132" s="72">
        <f>P132</f>
        <v>103</v>
      </c>
      <c r="AT132" s="67">
        <f>IF(AS132=" "," ",(AS132-2*$AI132))</f>
        <v>95</v>
      </c>
      <c r="AU132" s="68">
        <v>0.5</v>
      </c>
      <c r="AV132" s="69" t="s">
        <v>107</v>
      </c>
      <c r="AW132" s="72">
        <f>Q132</f>
        <v>109</v>
      </c>
      <c r="AX132" s="67">
        <f>IF(AW132=" "," ",(AW132-2*$AI132))</f>
        <v>101</v>
      </c>
      <c r="AY132" s="67"/>
      <c r="AZ132" s="65"/>
      <c r="BA132" s="67">
        <f>R132</f>
        <v>101</v>
      </c>
      <c r="BB132" s="67">
        <f>IF(BA132=" "," ",(BA132-2*$AI132))</f>
        <v>93</v>
      </c>
      <c r="BC132" s="67"/>
      <c r="BD132" s="67"/>
      <c r="BE132" s="71">
        <f>S132</f>
        <v>109</v>
      </c>
      <c r="BF132" s="67">
        <f>IF(BE132=" "," ",(BE132-2*$AI132))</f>
        <v>101</v>
      </c>
      <c r="BG132" s="67"/>
      <c r="BH132" s="67"/>
      <c r="BI132" s="72">
        <f>T132</f>
        <v>110</v>
      </c>
      <c r="BJ132" s="67">
        <f>IF(BI132=" "," ",(BI132-2*$AI132))</f>
        <v>102</v>
      </c>
      <c r="BK132" s="67"/>
      <c r="BL132" s="67"/>
      <c r="BM132" s="72">
        <f>U132</f>
        <v>115</v>
      </c>
      <c r="BN132" s="67">
        <f>IF(BM132=" "," ",(BM132-2*$AI132))</f>
        <v>107</v>
      </c>
      <c r="BO132" s="67"/>
      <c r="BP132" s="67"/>
      <c r="BQ132" s="67" t="b">
        <f>V132</f>
        <v>0</v>
      </c>
      <c r="BR132" s="67">
        <f>IF(BQ132=" "," ",(BQ132-2*$AI132))</f>
        <v>-8</v>
      </c>
      <c r="BS132" s="67"/>
      <c r="BT132" s="67"/>
      <c r="BU132" s="67" t="b">
        <f>W132</f>
        <v>0</v>
      </c>
      <c r="BV132" s="67">
        <f>IF(BU132=" "," ",(BU132-2*$AI132))</f>
        <v>-8</v>
      </c>
      <c r="BW132" s="67"/>
      <c r="BX132" s="67"/>
      <c r="BY132" s="67" t="b">
        <f>X132</f>
        <v>0</v>
      </c>
      <c r="BZ132" s="67">
        <f>IF(BY132=" "," ",(BY132-2*$AI132))</f>
        <v>-8</v>
      </c>
      <c r="CA132" s="67"/>
      <c r="CB132" s="67"/>
      <c r="CC132" s="209" t="str">
        <f>IF(AK132="Senior",AK132,"...")</f>
        <v>...</v>
      </c>
      <c r="CD132" s="65">
        <f>L132</f>
        <v>7</v>
      </c>
      <c r="CE132" s="66" t="str">
        <f>M132</f>
        <v>X</v>
      </c>
      <c r="CF132" s="73">
        <f>AQ132*AO$4+AU132*AS$4+AY132*AW$4+BC132*BA$4+BG132*BE$4+BK132*BI$4+BO132*BM$4+BS132*BQ$4+BW132*BU$4+CA132*BY$4</f>
        <v>0.5</v>
      </c>
      <c r="CG132" s="156"/>
      <c r="CH132" s="1"/>
      <c r="DA132" s="19"/>
      <c r="DB132" s="19"/>
      <c r="DC132" s="67" t="s">
        <v>495</v>
      </c>
      <c r="DD132" s="67" t="s">
        <v>637</v>
      </c>
      <c r="DE132" s="67" t="s">
        <v>638</v>
      </c>
      <c r="DF132" s="67" t="s">
        <v>83</v>
      </c>
      <c r="DG132" s="67" t="s">
        <v>504</v>
      </c>
      <c r="DH132" s="75">
        <v>26071</v>
      </c>
      <c r="DI132" s="67">
        <v>12</v>
      </c>
      <c r="DJ132" s="67" t="s">
        <v>78</v>
      </c>
      <c r="DK132" s="76" t="s">
        <v>69</v>
      </c>
      <c r="DL132" s="67">
        <v>7</v>
      </c>
      <c r="DM132" s="77" t="s">
        <v>70</v>
      </c>
      <c r="DN132" s="67">
        <v>736</v>
      </c>
      <c r="DO132" s="67">
        <v>128</v>
      </c>
      <c r="DP132" s="67">
        <v>104</v>
      </c>
      <c r="DQ132" s="68"/>
      <c r="DR132" s="67"/>
      <c r="DS132" s="72">
        <v>137</v>
      </c>
      <c r="DT132" s="67">
        <v>113</v>
      </c>
      <c r="DU132" s="68"/>
      <c r="DV132" s="67"/>
      <c r="DW132" s="72">
        <v>124</v>
      </c>
      <c r="DX132" s="67">
        <v>100</v>
      </c>
      <c r="DY132" s="67"/>
      <c r="DZ132" s="67"/>
      <c r="EA132" s="67">
        <v>127</v>
      </c>
      <c r="EB132" s="67">
        <v>103</v>
      </c>
      <c r="EC132" s="67"/>
      <c r="ED132" s="67"/>
      <c r="EE132" s="71">
        <v>116</v>
      </c>
      <c r="EF132" s="67">
        <v>92</v>
      </c>
      <c r="EG132" s="67">
        <v>3</v>
      </c>
      <c r="EH132" s="67" t="s">
        <v>94</v>
      </c>
      <c r="EI132" s="72">
        <v>125</v>
      </c>
      <c r="EJ132" s="67">
        <v>101</v>
      </c>
      <c r="EK132" s="67"/>
      <c r="EL132" s="67"/>
      <c r="EM132" s="72">
        <v>116</v>
      </c>
      <c r="EN132" s="67">
        <v>92</v>
      </c>
      <c r="EO132" s="68"/>
      <c r="EP132" s="69"/>
      <c r="EQ132" s="67" t="b">
        <v>0</v>
      </c>
      <c r="ER132" s="67">
        <v>-24</v>
      </c>
      <c r="ES132" s="67"/>
      <c r="ET132" s="67"/>
      <c r="EU132" s="67" t="b">
        <v>0</v>
      </c>
      <c r="EV132" s="67">
        <v>-24</v>
      </c>
      <c r="EW132" s="67"/>
      <c r="EX132" s="67"/>
      <c r="EY132" s="67" t="b">
        <v>0</v>
      </c>
      <c r="EZ132" s="67">
        <v>-24</v>
      </c>
      <c r="FA132" s="67"/>
      <c r="FB132" s="67"/>
      <c r="FC132" s="76" t="s">
        <v>73</v>
      </c>
      <c r="FD132" s="67">
        <v>7</v>
      </c>
      <c r="FE132" s="77" t="s">
        <v>70</v>
      </c>
      <c r="FF132" s="68">
        <v>3</v>
      </c>
      <c r="FG132" s="83"/>
      <c r="FH132" s="65" t="str">
        <f t="shared" si="32"/>
        <v>NSR</v>
      </c>
      <c r="FI132" s="65" t="str">
        <f t="shared" si="33"/>
        <v>F</v>
      </c>
      <c r="FJ132" s="65" t="str">
        <f t="shared" si="26"/>
        <v>07. GSP</v>
      </c>
      <c r="FK132" s="65">
        <f t="shared" si="31"/>
        <v>3</v>
      </c>
      <c r="FL132" s="79">
        <f t="shared" si="36"/>
        <v>33</v>
      </c>
      <c r="FM132" t="str">
        <f t="shared" si="30"/>
        <v>...</v>
      </c>
      <c r="FN132" t="str">
        <f t="shared" si="23"/>
        <v>...</v>
      </c>
      <c r="FO132" t="str">
        <f t="shared" si="35"/>
        <v>07. GSP</v>
      </c>
    </row>
    <row r="133" spans="1:171" ht="13.8" hidden="1" x14ac:dyDescent="0.25">
      <c r="A133" t="s">
        <v>1152</v>
      </c>
      <c r="B133" s="201" t="s">
        <v>641</v>
      </c>
      <c r="C133" s="80" t="str">
        <f>IF($B133:$B133&gt;0,VLOOKUP($B133,'[1]PorEquipeHC 20aa_ddmmaaaa'!$EC$5:'[1]PorEquipeHC 20aa_ddmmaaaa'!$GS$1003,1,FALSE))</f>
        <v>780</v>
      </c>
      <c r="D133" s="209" t="str">
        <f>IF($B133:$B133&gt;0,VLOOKUP($B133,'[1]PorEquipeHC 20aa_ddmmaaaa'!$EC$5:'[1]PorEquipeHC 20aa_ddmmaaaa'!$GS$1003,2,FALSE))</f>
        <v>TOMITA</v>
      </c>
      <c r="E133" s="209" t="str">
        <f>IF($B133:$B133&gt;0,VLOOKUP($B133,'[1]PorEquipeHC 20aa_ddmmaaaa'!$EC$5:'[1]PorEquipeHC 20aa_ddmmaaaa'!$GS$1003,3,FALSE))</f>
        <v>LUIZ</v>
      </c>
      <c r="F133" s="66" t="str">
        <f>IF($B133:$B133&gt;0,VLOOKUP($B133,'[1]PorEquipeHC 20aa_ddmmaaaa'!$EC$5:'[1]PorEquipeHC 20aa_ddmmaaaa'!$GS$1003,4,FALSE))</f>
        <v>M</v>
      </c>
      <c r="G133" s="65" t="str">
        <f>IF($B133:$B133&gt;0,VLOOKUP($B133,'[1]PorEquipeHC 20aa_ddmmaaaa'!$EC$5:'[1]PorEquipeHC 20aa_ddmmaaaa'!$GS$1003,5,FALSE))</f>
        <v>15. BIR</v>
      </c>
      <c r="H133" s="210">
        <f>IF($B133:$B133&gt;0,VLOOKUP($B133,'[1]PorEquipeHC 20aa_ddmmaaaa'!$EC$5:'[1]PorEquipeHC 20aa_ddmmaaaa'!$GS$1003,6,FALSE))</f>
        <v>17710</v>
      </c>
      <c r="I133" s="80">
        <f>IF($B133:$B133&gt;0,VLOOKUP($B133,'[1]PorEquipeHC 20aa_ddmmaaaa'!$EC$5:'[1]PorEquipeHC 20aa_ddmmaaaa'!$GS$1003,7,FALSE))</f>
        <v>6</v>
      </c>
      <c r="J133" s="209" t="str">
        <f>IF($B133:$B133&gt;0,VLOOKUP($B133,'[1]PorEquipeHC 20aa_ddmmaaaa'!$EC$5:'[1]PorEquipeHC 20aa_ddmmaaaa'!$GS$1003,8,FALSE))</f>
        <v>A</v>
      </c>
      <c r="K133" s="209" t="str">
        <f>IF($B133:$B133&gt;0,VLOOKUP($B133,'[1]PorEquipeHC 20aa_ddmmaaaa'!$EC$5:'[1]PorEquipeHC 20aa_ddmmaaaa'!$GS$1003,9,FALSE))</f>
        <v>SR</v>
      </c>
      <c r="L133" s="80">
        <f>IF($B133:$B133&gt;0,VLOOKUP($B133,'[1]PorEquipeHC 20aa_ddmmaaaa'!$EC$5:'[1]PorEquipeHC 20aa_ddmmaaaa'!$GS$1003,45,FALSE))</f>
        <v>6</v>
      </c>
      <c r="M133" s="65" t="str">
        <f>IF($B133:$B133&gt;0,VLOOKUP($B133,'[1]PorEquipeHC 20aa_ddmmaaaa'!$EC$5:'[1]PorEquipeHC 20aa_ddmmaaaa'!$GS$1003,46,FALSE))</f>
        <v>X</v>
      </c>
      <c r="N133" s="80">
        <f>IF($B133:$B133&gt;0,VLOOKUP($B133,'[1]PorEquipeHC 20aa_ddmmaaaa'!$EC$5:'[1]PorEquipeHC 20aa_ddmmaaaa'!$GS$1003,64,FALSE))</f>
        <v>697</v>
      </c>
      <c r="O133" s="211">
        <f>IF($B133:$B133&gt;0,VLOOKUP($B133,'[1]PorEquipeHC 20aa_ddmmaaaa'!$EC$5:'[1]PorEquipeHC 20aa_ddmmaaaa'!$GS$1003,10,FALSE))</f>
        <v>110</v>
      </c>
      <c r="P133" s="211">
        <f>IF($B133:$B133&gt;0,VLOOKUP($B133,'[1]PorEquipeHC 20aa_ddmmaaaa'!$EC$5:'[1]PorEquipeHC 20aa_ddmmaaaa'!$GS$1003,11,FALSE))</f>
        <v>115</v>
      </c>
      <c r="Q133" s="211" t="str">
        <f>IF($B133:$B133&gt;0,VLOOKUP($B133,'[1]PorEquipeHC 20aa_ddmmaaaa'!$EC$5:'[1]PorEquipeHC 20aa_ddmmaaaa'!$GS$1003,12,FALSE))</f>
        <v xml:space="preserve"> </v>
      </c>
      <c r="R133" s="211">
        <f>IF($B133:$B133&gt;0,VLOOKUP($B133,'[1]PorEquipeHC 20aa_ddmmaaaa'!$EC$5:'[1]PorEquipeHC 20aa_ddmmaaaa'!$GS$1003,13,FALSE))</f>
        <v>123</v>
      </c>
      <c r="S133" s="211">
        <f>IF($B133:$B133&gt;0,VLOOKUP($B133,'[1]PorEquipeHC 20aa_ddmmaaaa'!$EC$5:'[1]PorEquipeHC 20aa_ddmmaaaa'!$GS$1003,14,FALSE))</f>
        <v>117</v>
      </c>
      <c r="T133" s="211">
        <f>IF($B133:$B133&gt;0,VLOOKUP($B133,'[1]PorEquipeHC 20aa_ddmmaaaa'!$EC$5:'[1]PorEquipeHC 20aa_ddmmaaaa'!$GS$1003,15,FALSE))</f>
        <v>113</v>
      </c>
      <c r="U133" s="211">
        <f>IF($B133:$B133&gt;0,VLOOKUP($B133,'[1]PorEquipeHC 20aa_ddmmaaaa'!$EC$5:'[1]PorEquipeHC 20aa_ddmmaaaa'!$GS$1003,16,FALSE))</f>
        <v>119</v>
      </c>
      <c r="V133" s="211" t="b">
        <f>IF($B133:$B133&gt;0,VLOOKUP($B133,'[1]PorEquipeHC 20aa_ddmmaaaa'!$EC$5:'[1]PorEquipeHC 20aa_ddmmaaaa'!$GS$1003,17,FALSE))</f>
        <v>0</v>
      </c>
      <c r="W133" s="211" t="b">
        <f>IF($B133:$B133&gt;0,VLOOKUP($B133,'[1]PorEquipeHC 20aa_ddmmaaaa'!$EC$5:'[1]PorEquipeHC 20aa_ddmmaaaa'!$GS$1003,18,FALSE))</f>
        <v>0</v>
      </c>
      <c r="X133" s="211" t="b">
        <f>IF($B133:$B133&gt;0,VLOOKUP($B133,'[1]PorEquipeHC 20aa_ddmmaaaa'!$EC$5:'[1]PorEquipeHC 20aa_ddmmaaaa'!$GS$1003,19,FALSE))</f>
        <v>0</v>
      </c>
      <c r="Y133" s="207"/>
      <c r="Z133" s="207"/>
      <c r="AA133" s="154"/>
      <c r="AB133" s="154"/>
      <c r="AC133" s="65" t="str">
        <f>C133</f>
        <v>780</v>
      </c>
      <c r="AD133" s="65" t="str">
        <f>D133</f>
        <v>TOMITA</v>
      </c>
      <c r="AE133" s="65" t="str">
        <f>E133</f>
        <v>LUIZ</v>
      </c>
      <c r="AF133" s="65" t="str">
        <f>F133</f>
        <v>M</v>
      </c>
      <c r="AG133" s="65" t="str">
        <f>G133</f>
        <v>15. BIR</v>
      </c>
      <c r="AH133" s="208">
        <f>H133</f>
        <v>17710</v>
      </c>
      <c r="AI133">
        <f>I133</f>
        <v>6</v>
      </c>
      <c r="AJ133" t="str">
        <f>J133</f>
        <v>A</v>
      </c>
      <c r="AK133" s="209" t="str">
        <f>K133</f>
        <v>SR</v>
      </c>
      <c r="AL133" s="65">
        <f>L133</f>
        <v>6</v>
      </c>
      <c r="AM133" s="66" t="str">
        <f>M133</f>
        <v>X</v>
      </c>
      <c r="AN133" s="65">
        <f>N133</f>
        <v>697</v>
      </c>
      <c r="AO133" s="65">
        <f>O133</f>
        <v>110</v>
      </c>
      <c r="AP133" s="67">
        <f>IF(AO133=" "," ",(AO133-2*$AI133))</f>
        <v>98</v>
      </c>
      <c r="AQ133" s="68"/>
      <c r="AR133" s="69"/>
      <c r="AS133" s="72">
        <f>P133</f>
        <v>115</v>
      </c>
      <c r="AT133" s="67">
        <f>IF(AS133=" "," ",(AS133-2*$AI133))</f>
        <v>103</v>
      </c>
      <c r="AU133" s="65"/>
      <c r="AV133" s="67"/>
      <c r="AW133" s="72" t="str">
        <f>Q133</f>
        <v xml:space="preserve"> </v>
      </c>
      <c r="AX133" s="67" t="str">
        <f>IF(AW133=" "," ",(AW133-2*$AI133))</f>
        <v xml:space="preserve"> </v>
      </c>
      <c r="AY133" s="67"/>
      <c r="AZ133" s="65"/>
      <c r="BA133" s="67">
        <f>R133</f>
        <v>123</v>
      </c>
      <c r="BB133" s="67">
        <f>IF(BA133=" "," ",(BA133-2*$AI133))</f>
        <v>111</v>
      </c>
      <c r="BC133" s="67"/>
      <c r="BD133" s="67"/>
      <c r="BE133" s="71">
        <f>S133</f>
        <v>117</v>
      </c>
      <c r="BF133" s="67">
        <f>IF(BE133=" "," ",(BE133-2*$AI133))</f>
        <v>105</v>
      </c>
      <c r="BG133" s="67"/>
      <c r="BH133" s="67"/>
      <c r="BI133" s="72">
        <f>T133</f>
        <v>113</v>
      </c>
      <c r="BJ133" s="67">
        <f>IF(BI133=" "," ",(BI133-2*$AI133))</f>
        <v>101</v>
      </c>
      <c r="BK133" s="67"/>
      <c r="BL133" s="67"/>
      <c r="BM133" s="72">
        <f>U133</f>
        <v>119</v>
      </c>
      <c r="BN133" s="67">
        <f>IF(BM133=" "," ",(BM133-2*$AI133))</f>
        <v>107</v>
      </c>
      <c r="BO133" s="67"/>
      <c r="BP133" s="67"/>
      <c r="BQ133" s="67" t="b">
        <f>V133</f>
        <v>0</v>
      </c>
      <c r="BR133" s="67">
        <f>IF(BQ133=" "," ",(BQ133-2*$AI133))</f>
        <v>-12</v>
      </c>
      <c r="BS133" s="67"/>
      <c r="BT133" s="67"/>
      <c r="BU133" s="67" t="b">
        <f>W133</f>
        <v>0</v>
      </c>
      <c r="BV133" s="67">
        <f>IF(BU133=" "," ",(BU133-2*$AI133))</f>
        <v>-12</v>
      </c>
      <c r="BW133" s="67"/>
      <c r="BX133" s="67"/>
      <c r="BY133" s="67" t="b">
        <f>X133</f>
        <v>0</v>
      </c>
      <c r="BZ133" s="67">
        <f>IF(BY133=" "," ",(BY133-2*$AI133))</f>
        <v>-12</v>
      </c>
      <c r="CA133" s="67"/>
      <c r="CB133" s="67"/>
      <c r="CC133" s="209" t="str">
        <f>IF(AK133="Senior",AK133,"...")</f>
        <v>...</v>
      </c>
      <c r="CD133" s="65">
        <f>L133</f>
        <v>6</v>
      </c>
      <c r="CE133" s="66" t="str">
        <f>M133</f>
        <v>X</v>
      </c>
      <c r="CF133" s="73">
        <f>AQ133*AO$4+AU133*AS$4+AY133*AW$4+BC133*BA$4+BG133*BE$4+BK133*BI$4+BO133*BM$4+BS133*BQ$4+BW133*BU$4+CA133*BY$4</f>
        <v>0</v>
      </c>
      <c r="CG133" s="156"/>
      <c r="CH133" s="1"/>
      <c r="DA133" s="19"/>
      <c r="DB133" s="19"/>
      <c r="DC133" s="67" t="s">
        <v>390</v>
      </c>
      <c r="DD133" s="67" t="s">
        <v>259</v>
      </c>
      <c r="DE133" s="67" t="s">
        <v>543</v>
      </c>
      <c r="DF133" s="67" t="s">
        <v>83</v>
      </c>
      <c r="DG133" s="67" t="s">
        <v>504</v>
      </c>
      <c r="DH133" s="75">
        <v>16580</v>
      </c>
      <c r="DI133" s="67">
        <v>6</v>
      </c>
      <c r="DJ133" s="67" t="s">
        <v>68</v>
      </c>
      <c r="DK133" s="76" t="s">
        <v>102</v>
      </c>
      <c r="DL133" s="67">
        <v>4</v>
      </c>
      <c r="DM133" s="77" t="s">
        <v>70</v>
      </c>
      <c r="DN133" s="67" t="e">
        <v>#NUM!</v>
      </c>
      <c r="DO133" s="67" t="s">
        <v>79</v>
      </c>
      <c r="DP133" s="67" t="s">
        <v>79</v>
      </c>
      <c r="DQ133" s="68"/>
      <c r="DR133" s="69"/>
      <c r="DS133" s="72" t="s">
        <v>79</v>
      </c>
      <c r="DT133" s="67" t="s">
        <v>79</v>
      </c>
      <c r="DU133" s="68"/>
      <c r="DV133" s="67"/>
      <c r="DW133" s="72" t="s">
        <v>79</v>
      </c>
      <c r="DX133" s="67" t="s">
        <v>79</v>
      </c>
      <c r="DY133" s="68"/>
      <c r="DZ133" s="67"/>
      <c r="EA133" s="67">
        <v>113</v>
      </c>
      <c r="EB133" s="67">
        <v>101</v>
      </c>
      <c r="EC133" s="68"/>
      <c r="ED133" s="69"/>
      <c r="EE133" s="71">
        <v>113</v>
      </c>
      <c r="EF133" s="67">
        <v>101</v>
      </c>
      <c r="EG133" s="67"/>
      <c r="EH133" s="67"/>
      <c r="EI133" s="72">
        <v>106</v>
      </c>
      <c r="EJ133" s="67">
        <v>94</v>
      </c>
      <c r="EK133" s="68">
        <v>0.5</v>
      </c>
      <c r="EL133" s="69" t="s">
        <v>113</v>
      </c>
      <c r="EM133" s="72">
        <v>100</v>
      </c>
      <c r="EN133" s="67">
        <v>88</v>
      </c>
      <c r="EO133" s="67">
        <v>1</v>
      </c>
      <c r="EP133" s="67" t="s">
        <v>93</v>
      </c>
      <c r="EQ133" s="67" t="b">
        <v>0</v>
      </c>
      <c r="ER133" s="67">
        <v>-12</v>
      </c>
      <c r="ES133" s="67"/>
      <c r="ET133" s="67"/>
      <c r="EU133" s="67" t="b">
        <v>0</v>
      </c>
      <c r="EV133" s="67">
        <v>-12</v>
      </c>
      <c r="EW133" s="67"/>
      <c r="EX133" s="67"/>
      <c r="EY133" s="67" t="b">
        <v>0</v>
      </c>
      <c r="EZ133" s="67">
        <v>-12</v>
      </c>
      <c r="FA133" s="68"/>
      <c r="FB133" s="69"/>
      <c r="FC133" s="76" t="s">
        <v>73</v>
      </c>
      <c r="FD133" s="67">
        <v>4</v>
      </c>
      <c r="FE133" s="77" t="s">
        <v>70</v>
      </c>
      <c r="FF133" s="68">
        <v>1.5</v>
      </c>
      <c r="FG133" s="83"/>
      <c r="FH133" s="65" t="str">
        <f t="shared" si="32"/>
        <v>SR</v>
      </c>
      <c r="FI133" s="65" t="str">
        <f t="shared" si="33"/>
        <v>F</v>
      </c>
      <c r="FJ133" s="65" t="str">
        <f t="shared" si="26"/>
        <v>07. GSP</v>
      </c>
      <c r="FK133" s="65">
        <f t="shared" si="31"/>
        <v>1.5</v>
      </c>
      <c r="FL133" s="79">
        <f t="shared" si="36"/>
        <v>34.5</v>
      </c>
      <c r="FM133" t="str">
        <f t="shared" si="30"/>
        <v>...</v>
      </c>
      <c r="FN133" t="str">
        <f t="shared" ref="FN133:FN191" si="37">IF(FJ133&lt;&gt;FJ134,FJ133,"...")</f>
        <v>...</v>
      </c>
      <c r="FO133" t="str">
        <f t="shared" si="35"/>
        <v>07. GSP</v>
      </c>
    </row>
    <row r="134" spans="1:171" ht="13.8" hidden="1" x14ac:dyDescent="0.25">
      <c r="A134" t="s">
        <v>1152</v>
      </c>
      <c r="B134" s="201" t="s">
        <v>294</v>
      </c>
      <c r="C134" s="80" t="str">
        <f>IF($B134:$B134&gt;0,VLOOKUP($B134,'[1]PorEquipeHC 20aa_ddmmaaaa'!$EC$5:'[1]PorEquipeHC 20aa_ddmmaaaa'!$GS$1003,1,FALSE))</f>
        <v>162</v>
      </c>
      <c r="D134" s="209" t="str">
        <f>IF($B134:$B134&gt;0,VLOOKUP($B134,'[1]PorEquipeHC 20aa_ddmmaaaa'!$EC$5:'[1]PorEquipeHC 20aa_ddmmaaaa'!$GS$1003,2,FALSE))</f>
        <v>KANEGANE</v>
      </c>
      <c r="E134" s="209" t="str">
        <f>IF($B134:$B134&gt;0,VLOOKUP($B134,'[1]PorEquipeHC 20aa_ddmmaaaa'!$EC$5:'[1]PorEquipeHC 20aa_ddmmaaaa'!$GS$1003,3,FALSE))</f>
        <v>FUMIYOSHI</v>
      </c>
      <c r="F134" s="66" t="str">
        <f>IF($B134:$B134&gt;0,VLOOKUP($B134,'[1]PorEquipeHC 20aa_ddmmaaaa'!$EC$5:'[1]PorEquipeHC 20aa_ddmmaaaa'!$GS$1003,4,FALSE))</f>
        <v>M</v>
      </c>
      <c r="G134" s="65" t="str">
        <f>IF($B134:$B134&gt;0,VLOOKUP($B134,'[1]PorEquipeHC 20aa_ddmmaaaa'!$EC$5:'[1]PorEquipeHC 20aa_ddmmaaaa'!$GS$1003,5,FALSE))</f>
        <v>08. SMA</v>
      </c>
      <c r="H134" s="210">
        <f>IF($B134:$B134&gt;0,VLOOKUP($B134,'[1]PorEquipeHC 20aa_ddmmaaaa'!$EC$5:'[1]PorEquipeHC 20aa_ddmmaaaa'!$GS$1003,6,FALSE))</f>
        <v>14528</v>
      </c>
      <c r="I134" s="80">
        <f>IF($B134:$B134&gt;0,VLOOKUP($B134,'[1]PorEquipeHC 20aa_ddmmaaaa'!$EC$5:'[1]PorEquipeHC 20aa_ddmmaaaa'!$GS$1003,7,FALSE))</f>
        <v>9</v>
      </c>
      <c r="J134" s="209" t="str">
        <f>IF($B134:$B134&gt;0,VLOOKUP($B134,'[1]PorEquipeHC 20aa_ddmmaaaa'!$EC$5:'[1]PorEquipeHC 20aa_ddmmaaaa'!$GS$1003,8,FALSE))</f>
        <v>B</v>
      </c>
      <c r="K134" s="209" t="str">
        <f>IF($B134:$B134&gt;0,VLOOKUP($B134,'[1]PorEquipeHC 20aa_ddmmaaaa'!$EC$5:'[1]PorEquipeHC 20aa_ddmmaaaa'!$GS$1003,9,FALSE))</f>
        <v>MR</v>
      </c>
      <c r="L134" s="80">
        <f>IF($B134:$B134&gt;0,VLOOKUP($B134,'[1]PorEquipeHC 20aa_ddmmaaaa'!$EC$5:'[1]PorEquipeHC 20aa_ddmmaaaa'!$GS$1003,45,FALSE))</f>
        <v>7</v>
      </c>
      <c r="M134" s="65" t="str">
        <f>IF($B134:$B134&gt;0,VLOOKUP($B134,'[1]PorEquipeHC 20aa_ddmmaaaa'!$EC$5:'[1]PorEquipeHC 20aa_ddmmaaaa'!$GS$1003,46,FALSE))</f>
        <v>X</v>
      </c>
      <c r="N134" s="80">
        <f>IF($B134:$B134&gt;0,VLOOKUP($B134,'[1]PorEquipeHC 20aa_ddmmaaaa'!$EC$5:'[1]PorEquipeHC 20aa_ddmmaaaa'!$GS$1003,64,FALSE))</f>
        <v>712</v>
      </c>
      <c r="O134" s="211">
        <f>IF($B134:$B134&gt;0,VLOOKUP($B134,'[1]PorEquipeHC 20aa_ddmmaaaa'!$EC$5:'[1]PorEquipeHC 20aa_ddmmaaaa'!$GS$1003,10,FALSE))</f>
        <v>122</v>
      </c>
      <c r="P134" s="211">
        <f>IF($B134:$B134&gt;0,VLOOKUP($B134,'[1]PorEquipeHC 20aa_ddmmaaaa'!$EC$5:'[1]PorEquipeHC 20aa_ddmmaaaa'!$GS$1003,11,FALSE))</f>
        <v>115</v>
      </c>
      <c r="Q134" s="211">
        <f>IF($B134:$B134&gt;0,VLOOKUP($B134,'[1]PorEquipeHC 20aa_ddmmaaaa'!$EC$5:'[1]PorEquipeHC 20aa_ddmmaaaa'!$GS$1003,12,FALSE))</f>
        <v>128</v>
      </c>
      <c r="R134" s="211">
        <f>IF($B134:$B134&gt;0,VLOOKUP($B134,'[1]PorEquipeHC 20aa_ddmmaaaa'!$EC$5:'[1]PorEquipeHC 20aa_ddmmaaaa'!$GS$1003,13,FALSE))</f>
        <v>116</v>
      </c>
      <c r="S134" s="211">
        <f>IF($B134:$B134&gt;0,VLOOKUP($B134,'[1]PorEquipeHC 20aa_ddmmaaaa'!$EC$5:'[1]PorEquipeHC 20aa_ddmmaaaa'!$GS$1003,14,FALSE))</f>
        <v>116</v>
      </c>
      <c r="T134" s="211">
        <f>IF($B134:$B134&gt;0,VLOOKUP($B134,'[1]PorEquipeHC 20aa_ddmmaaaa'!$EC$5:'[1]PorEquipeHC 20aa_ddmmaaaa'!$GS$1003,15,FALSE))</f>
        <v>118</v>
      </c>
      <c r="U134" s="211">
        <f>IF($B134:$B134&gt;0,VLOOKUP($B134,'[1]PorEquipeHC 20aa_ddmmaaaa'!$EC$5:'[1]PorEquipeHC 20aa_ddmmaaaa'!$GS$1003,16,FALSE))</f>
        <v>125</v>
      </c>
      <c r="V134" s="211" t="b">
        <f>IF($B134:$B134&gt;0,VLOOKUP($B134,'[1]PorEquipeHC 20aa_ddmmaaaa'!$EC$5:'[1]PorEquipeHC 20aa_ddmmaaaa'!$GS$1003,17,FALSE))</f>
        <v>0</v>
      </c>
      <c r="W134" s="211" t="b">
        <f>IF($B134:$B134&gt;0,VLOOKUP($B134,'[1]PorEquipeHC 20aa_ddmmaaaa'!$EC$5:'[1]PorEquipeHC 20aa_ddmmaaaa'!$GS$1003,18,FALSE))</f>
        <v>0</v>
      </c>
      <c r="X134" s="211" t="b">
        <f>IF($B134:$B134&gt;0,VLOOKUP($B134,'[1]PorEquipeHC 20aa_ddmmaaaa'!$EC$5:'[1]PorEquipeHC 20aa_ddmmaaaa'!$GS$1003,19,FALSE))</f>
        <v>0</v>
      </c>
      <c r="Y134" s="207"/>
      <c r="Z134" s="207"/>
      <c r="AA134" s="154"/>
      <c r="AB134" s="154"/>
      <c r="AC134" s="65" t="str">
        <f>C134</f>
        <v>162</v>
      </c>
      <c r="AD134" s="65" t="str">
        <f>D134</f>
        <v>KANEGANE</v>
      </c>
      <c r="AE134" s="65" t="str">
        <f>E134</f>
        <v>FUMIYOSHI</v>
      </c>
      <c r="AF134" s="65" t="str">
        <f>F134</f>
        <v>M</v>
      </c>
      <c r="AG134" s="65" t="str">
        <f>G134</f>
        <v>08. SMA</v>
      </c>
      <c r="AH134" s="208">
        <f>H134</f>
        <v>14528</v>
      </c>
      <c r="AI134">
        <f>I134</f>
        <v>9</v>
      </c>
      <c r="AJ134" t="str">
        <f>J134</f>
        <v>B</v>
      </c>
      <c r="AK134" s="209" t="str">
        <f>K134</f>
        <v>MR</v>
      </c>
      <c r="AL134" s="65">
        <f>L134</f>
        <v>7</v>
      </c>
      <c r="AM134" s="66" t="str">
        <f>M134</f>
        <v>X</v>
      </c>
      <c r="AN134" s="65">
        <f>N134</f>
        <v>712</v>
      </c>
      <c r="AO134" s="65">
        <f>O134</f>
        <v>122</v>
      </c>
      <c r="AP134" s="67">
        <f>IF(AO134=" "," ",(AO134-2*$AI134))</f>
        <v>104</v>
      </c>
      <c r="AQ134" s="68"/>
      <c r="AR134" s="69"/>
      <c r="AS134" s="72">
        <f>P134</f>
        <v>115</v>
      </c>
      <c r="AT134" s="67">
        <f>IF(AS134=" "," ",(AS134-2*$AI134))</f>
        <v>97</v>
      </c>
      <c r="AU134" s="65"/>
      <c r="AV134" s="67"/>
      <c r="AW134" s="72">
        <f>Q134</f>
        <v>128</v>
      </c>
      <c r="AX134" s="67">
        <f>IF(AW134=" "," ",(AW134-2*$AI134))</f>
        <v>110</v>
      </c>
      <c r="AY134" s="67"/>
      <c r="AZ134" s="65"/>
      <c r="BA134" s="67">
        <f>R134</f>
        <v>116</v>
      </c>
      <c r="BB134" s="67">
        <f>IF(BA134=" "," ",(BA134-2*$AI134))</f>
        <v>98</v>
      </c>
      <c r="BC134" s="67"/>
      <c r="BD134" s="67"/>
      <c r="BE134" s="71">
        <f>S134</f>
        <v>116</v>
      </c>
      <c r="BF134" s="67">
        <f>IF(BE134=" "," ",(BE134-2*$AI134))</f>
        <v>98</v>
      </c>
      <c r="BG134" s="67"/>
      <c r="BH134" s="67"/>
      <c r="BI134" s="72">
        <f>T134</f>
        <v>118</v>
      </c>
      <c r="BJ134" s="67">
        <f>IF(BI134=" "," ",(BI134-2*$AI134))</f>
        <v>100</v>
      </c>
      <c r="BK134" s="67"/>
      <c r="BL134" s="67"/>
      <c r="BM134" s="72">
        <f>U134</f>
        <v>125</v>
      </c>
      <c r="BN134" s="67">
        <f>IF(BM134=" "," ",(BM134-2*$AI134))</f>
        <v>107</v>
      </c>
      <c r="BO134" s="67"/>
      <c r="BP134" s="67"/>
      <c r="BQ134" s="67" t="b">
        <f>V134</f>
        <v>0</v>
      </c>
      <c r="BR134" s="67">
        <f>IF(BQ134=" "," ",(BQ134-2*$AI134))</f>
        <v>-18</v>
      </c>
      <c r="BS134" s="67"/>
      <c r="BT134" s="67"/>
      <c r="BU134" s="67" t="b">
        <f>W134</f>
        <v>0</v>
      </c>
      <c r="BV134" s="67">
        <f>IF(BU134=" "," ",(BU134-2*$AI134))</f>
        <v>-18</v>
      </c>
      <c r="BW134" s="67"/>
      <c r="BX134" s="67"/>
      <c r="BY134" s="67" t="b">
        <f>X134</f>
        <v>0</v>
      </c>
      <c r="BZ134" s="67">
        <f>IF(BY134=" "," ",(BY134-2*$AI134))</f>
        <v>-18</v>
      </c>
      <c r="CA134" s="67"/>
      <c r="CB134" s="67"/>
      <c r="CC134" s="209" t="str">
        <f>IF(AK134="Senior",AK134,"...")</f>
        <v>...</v>
      </c>
      <c r="CD134" s="65">
        <f>L134</f>
        <v>7</v>
      </c>
      <c r="CE134" s="66" t="str">
        <f>M134</f>
        <v>X</v>
      </c>
      <c r="CF134" s="73">
        <f>AQ134*AO$4+AU134*AS$4+AY134*AW$4+BC134*BA$4+BG134*BE$4+BK134*BI$4+BO134*BM$4+BS134*BQ$4+BW134*BU$4+CA134*BY$4</f>
        <v>0</v>
      </c>
      <c r="CG134" s="156"/>
      <c r="CH134" s="1"/>
      <c r="DA134" s="19"/>
      <c r="DB134" s="19"/>
      <c r="DC134" s="67" t="s">
        <v>514</v>
      </c>
      <c r="DD134" s="67" t="s">
        <v>515</v>
      </c>
      <c r="DE134" s="67" t="s">
        <v>279</v>
      </c>
      <c r="DF134" s="67" t="s">
        <v>83</v>
      </c>
      <c r="DG134" s="67" t="s">
        <v>504</v>
      </c>
      <c r="DH134" s="75">
        <v>19438</v>
      </c>
      <c r="DI134" s="67">
        <v>3</v>
      </c>
      <c r="DJ134" s="67" t="s">
        <v>111</v>
      </c>
      <c r="DK134" s="76" t="s">
        <v>69</v>
      </c>
      <c r="DL134" s="67">
        <v>7</v>
      </c>
      <c r="DM134" s="77" t="s">
        <v>70</v>
      </c>
      <c r="DN134" s="67">
        <v>652</v>
      </c>
      <c r="DO134" s="67">
        <v>107</v>
      </c>
      <c r="DP134" s="67">
        <v>101</v>
      </c>
      <c r="DQ134" s="68"/>
      <c r="DR134" s="67"/>
      <c r="DS134" s="72">
        <v>110</v>
      </c>
      <c r="DT134" s="67">
        <v>104</v>
      </c>
      <c r="DU134" s="68"/>
      <c r="DV134" s="67"/>
      <c r="DW134" s="72">
        <v>114</v>
      </c>
      <c r="DX134" s="67">
        <v>108</v>
      </c>
      <c r="DY134" s="67"/>
      <c r="DZ134" s="67"/>
      <c r="EA134" s="67">
        <v>115</v>
      </c>
      <c r="EB134" s="67">
        <v>109</v>
      </c>
      <c r="EC134" s="67"/>
      <c r="ED134" s="67"/>
      <c r="EE134" s="71">
        <v>113</v>
      </c>
      <c r="EF134" s="67">
        <v>107</v>
      </c>
      <c r="EG134" s="67"/>
      <c r="EH134" s="67"/>
      <c r="EI134" s="72">
        <v>112</v>
      </c>
      <c r="EJ134" s="67">
        <v>106</v>
      </c>
      <c r="EK134" s="67"/>
      <c r="EL134" s="67"/>
      <c r="EM134" s="72">
        <v>96</v>
      </c>
      <c r="EN134" s="67">
        <v>90</v>
      </c>
      <c r="EO134" s="67">
        <v>0.5</v>
      </c>
      <c r="EP134" s="67" t="s">
        <v>113</v>
      </c>
      <c r="EQ134" s="67" t="b">
        <v>0</v>
      </c>
      <c r="ER134" s="67">
        <v>-6</v>
      </c>
      <c r="ES134" s="67"/>
      <c r="ET134" s="67"/>
      <c r="EU134" s="67" t="b">
        <v>0</v>
      </c>
      <c r="EV134" s="67">
        <v>-6</v>
      </c>
      <c r="EW134" s="67"/>
      <c r="EX134" s="67"/>
      <c r="EY134" s="67" t="b">
        <v>0</v>
      </c>
      <c r="EZ134" s="67">
        <v>-6</v>
      </c>
      <c r="FA134" s="67"/>
      <c r="FB134" s="67"/>
      <c r="FC134" s="76" t="s">
        <v>73</v>
      </c>
      <c r="FD134" s="67">
        <v>7</v>
      </c>
      <c r="FE134" s="77" t="s">
        <v>70</v>
      </c>
      <c r="FF134" s="68">
        <v>0.5</v>
      </c>
      <c r="FG134" s="83"/>
      <c r="FH134" s="65" t="str">
        <f t="shared" si="32"/>
        <v>NSR</v>
      </c>
      <c r="FI134" s="65" t="str">
        <f t="shared" si="33"/>
        <v>F</v>
      </c>
      <c r="FJ134" s="65" t="str">
        <f t="shared" si="26"/>
        <v>07. GSP</v>
      </c>
      <c r="FK134" s="65">
        <f t="shared" si="31"/>
        <v>0.5</v>
      </c>
      <c r="FL134" s="79">
        <f t="shared" si="36"/>
        <v>35</v>
      </c>
      <c r="FM134" t="str">
        <f t="shared" si="30"/>
        <v>...</v>
      </c>
      <c r="FN134" t="str">
        <f t="shared" si="37"/>
        <v>...</v>
      </c>
      <c r="FO134" t="str">
        <f t="shared" si="35"/>
        <v>07. GSP</v>
      </c>
    </row>
    <row r="135" spans="1:171" ht="13.8" hidden="1" x14ac:dyDescent="0.25">
      <c r="A135" t="s">
        <v>1152</v>
      </c>
      <c r="B135" s="201" t="s">
        <v>834</v>
      </c>
      <c r="C135" s="80" t="str">
        <f>IF($B135:$B135&gt;0,VLOOKUP($B135,'[1]PorEquipeHC 20aa_ddmmaaaa'!$EC$5:'[1]PorEquipeHC 20aa_ddmmaaaa'!$GS$1003,1,FALSE))</f>
        <v>836</v>
      </c>
      <c r="D135" s="209" t="str">
        <f>IF($B135:$B135&gt;0,VLOOKUP($B135,'[1]PorEquipeHC 20aa_ddmmaaaa'!$EC$5:'[1]PorEquipeHC 20aa_ddmmaaaa'!$GS$1003,2,FALSE))</f>
        <v>UEMURA</v>
      </c>
      <c r="E135" s="209" t="str">
        <f>IF($B135:$B135&gt;0,VLOOKUP($B135,'[1]PorEquipeHC 20aa_ddmmaaaa'!$EC$5:'[1]PorEquipeHC 20aa_ddmmaaaa'!$GS$1003,3,FALSE))</f>
        <v>YOSHIO</v>
      </c>
      <c r="F135" s="66" t="str">
        <f>IF($B135:$B135&gt;0,VLOOKUP($B135,'[1]PorEquipeHC 20aa_ddmmaaaa'!$EC$5:'[1]PorEquipeHC 20aa_ddmmaaaa'!$GS$1003,4,FALSE))</f>
        <v>M</v>
      </c>
      <c r="G135" s="65" t="str">
        <f>IF($B135:$B135&gt;0,VLOOKUP($B135,'[1]PorEquipeHC 20aa_ddmmaaaa'!$EC$5:'[1]PorEquipeHC 20aa_ddmmaaaa'!$GS$1003,5,FALSE))</f>
        <v>11. NCC</v>
      </c>
      <c r="H135" s="210">
        <f>IF($B135:$B135&gt;0,VLOOKUP($B135,'[1]PorEquipeHC 20aa_ddmmaaaa'!$EC$5:'[1]PorEquipeHC 20aa_ddmmaaaa'!$GS$1003,6,FALSE))</f>
        <v>16850</v>
      </c>
      <c r="I135" s="80">
        <f>IF($B135:$B135&gt;0,VLOOKUP($B135,'[1]PorEquipeHC 20aa_ddmmaaaa'!$EC$5:'[1]PorEquipeHC 20aa_ddmmaaaa'!$GS$1003,7,FALSE))</f>
        <v>9</v>
      </c>
      <c r="J135" s="209" t="str">
        <f>IF($B135:$B135&gt;0,VLOOKUP($B135,'[1]PorEquipeHC 20aa_ddmmaaaa'!$EC$5:'[1]PorEquipeHC 20aa_ddmmaaaa'!$GS$1003,8,FALSE))</f>
        <v>B</v>
      </c>
      <c r="K135" s="209" t="str">
        <f>IF($B135:$B135&gt;0,VLOOKUP($B135,'[1]PorEquipeHC 20aa_ddmmaaaa'!$EC$5:'[1]PorEquipeHC 20aa_ddmmaaaa'!$GS$1003,9,FALSE))</f>
        <v>SR</v>
      </c>
      <c r="L135" s="80">
        <f>IF($B135:$B135&gt;0,VLOOKUP($B135,'[1]PorEquipeHC 20aa_ddmmaaaa'!$EC$5:'[1]PorEquipeHC 20aa_ddmmaaaa'!$GS$1003,45,FALSE))</f>
        <v>6</v>
      </c>
      <c r="M135" s="65" t="str">
        <f>IF($B135:$B135&gt;0,VLOOKUP($B135,'[1]PorEquipeHC 20aa_ddmmaaaa'!$EC$5:'[1]PorEquipeHC 20aa_ddmmaaaa'!$GS$1003,46,FALSE))</f>
        <v>X</v>
      </c>
      <c r="N135" s="80">
        <f>IF($B135:$B135&gt;0,VLOOKUP($B135,'[1]PorEquipeHC 20aa_ddmmaaaa'!$EC$5:'[1]PorEquipeHC 20aa_ddmmaaaa'!$GS$1003,64,FALSE))</f>
        <v>776</v>
      </c>
      <c r="O135" s="211">
        <f>IF($B135:$B135&gt;0,VLOOKUP($B135,'[1]PorEquipeHC 20aa_ddmmaaaa'!$EC$5:'[1]PorEquipeHC 20aa_ddmmaaaa'!$GS$1003,10,FALSE))</f>
        <v>113</v>
      </c>
      <c r="P135" s="211">
        <f>IF($B135:$B135&gt;0,VLOOKUP($B135,'[1]PorEquipeHC 20aa_ddmmaaaa'!$EC$5:'[1]PorEquipeHC 20aa_ddmmaaaa'!$GS$1003,11,FALSE))</f>
        <v>141</v>
      </c>
      <c r="Q135" s="211">
        <f>IF($B135:$B135&gt;0,VLOOKUP($B135,'[1]PorEquipeHC 20aa_ddmmaaaa'!$EC$5:'[1]PorEquipeHC 20aa_ddmmaaaa'!$GS$1003,12,FALSE))</f>
        <v>135</v>
      </c>
      <c r="R135" s="211" t="str">
        <f>IF($B135:$B135&gt;0,VLOOKUP($B135,'[1]PorEquipeHC 20aa_ddmmaaaa'!$EC$5:'[1]PorEquipeHC 20aa_ddmmaaaa'!$GS$1003,13,FALSE))</f>
        <v xml:space="preserve"> </v>
      </c>
      <c r="S135" s="211">
        <f>IF($B135:$B135&gt;0,VLOOKUP($B135,'[1]PorEquipeHC 20aa_ddmmaaaa'!$EC$5:'[1]PorEquipeHC 20aa_ddmmaaaa'!$GS$1003,14,FALSE))</f>
        <v>130</v>
      </c>
      <c r="T135" s="211">
        <f>IF($B135:$B135&gt;0,VLOOKUP($B135,'[1]PorEquipeHC 20aa_ddmmaaaa'!$EC$5:'[1]PorEquipeHC 20aa_ddmmaaaa'!$GS$1003,15,FALSE))</f>
        <v>132</v>
      </c>
      <c r="U135" s="211">
        <f>IF($B135:$B135&gt;0,VLOOKUP($B135,'[1]PorEquipeHC 20aa_ddmmaaaa'!$EC$5:'[1]PorEquipeHC 20aa_ddmmaaaa'!$GS$1003,16,FALSE))</f>
        <v>125</v>
      </c>
      <c r="V135" s="211" t="b">
        <f>IF($B135:$B135&gt;0,VLOOKUP($B135,'[1]PorEquipeHC 20aa_ddmmaaaa'!$EC$5:'[1]PorEquipeHC 20aa_ddmmaaaa'!$GS$1003,17,FALSE))</f>
        <v>0</v>
      </c>
      <c r="W135" s="211" t="b">
        <f>IF($B135:$B135&gt;0,VLOOKUP($B135,'[1]PorEquipeHC 20aa_ddmmaaaa'!$EC$5:'[1]PorEquipeHC 20aa_ddmmaaaa'!$GS$1003,18,FALSE))</f>
        <v>0</v>
      </c>
      <c r="X135" s="211" t="b">
        <f>IF($B135:$B135&gt;0,VLOOKUP($B135,'[1]PorEquipeHC 20aa_ddmmaaaa'!$EC$5:'[1]PorEquipeHC 20aa_ddmmaaaa'!$GS$1003,19,FALSE))</f>
        <v>0</v>
      </c>
      <c r="Y135" s="207"/>
      <c r="Z135" s="207"/>
      <c r="AA135" s="154"/>
      <c r="AB135" s="154"/>
      <c r="AC135" s="65" t="str">
        <f>C135</f>
        <v>836</v>
      </c>
      <c r="AD135" s="65" t="str">
        <f>D135</f>
        <v>UEMURA</v>
      </c>
      <c r="AE135" s="65" t="str">
        <f>E135</f>
        <v>YOSHIO</v>
      </c>
      <c r="AF135" s="65" t="str">
        <f>F135</f>
        <v>M</v>
      </c>
      <c r="AG135" s="65" t="str">
        <f>G135</f>
        <v>11. NCC</v>
      </c>
      <c r="AH135" s="208">
        <f>H135</f>
        <v>16850</v>
      </c>
      <c r="AI135">
        <f>I135</f>
        <v>9</v>
      </c>
      <c r="AJ135" t="str">
        <f>J135</f>
        <v>B</v>
      </c>
      <c r="AK135" s="209" t="str">
        <f>K135</f>
        <v>SR</v>
      </c>
      <c r="AL135" s="65">
        <f>L135</f>
        <v>6</v>
      </c>
      <c r="AM135" s="66" t="str">
        <f>M135</f>
        <v>X</v>
      </c>
      <c r="AN135" s="65">
        <f>N135</f>
        <v>776</v>
      </c>
      <c r="AO135" s="65">
        <f>O135</f>
        <v>113</v>
      </c>
      <c r="AP135" s="67">
        <f>IF(AO135=" "," ",(AO135-2*$AI135))</f>
        <v>95</v>
      </c>
      <c r="AQ135" s="68"/>
      <c r="AR135" s="69"/>
      <c r="AS135" s="72">
        <f>P135</f>
        <v>141</v>
      </c>
      <c r="AT135" s="67">
        <f>IF(AS135=" "," ",(AS135-2*$AI135))</f>
        <v>123</v>
      </c>
      <c r="AU135" s="65"/>
      <c r="AV135" s="67"/>
      <c r="AW135" s="72">
        <f>Q135</f>
        <v>135</v>
      </c>
      <c r="AX135" s="67">
        <f>IF(AW135=" "," ",(AW135-2*$AI135))</f>
        <v>117</v>
      </c>
      <c r="AY135" s="67"/>
      <c r="AZ135" s="65"/>
      <c r="BA135" s="67" t="str">
        <f>R135</f>
        <v xml:space="preserve"> </v>
      </c>
      <c r="BB135" s="67" t="str">
        <f>IF(BA135=" "," ",(BA135-2*$AI135))</f>
        <v xml:space="preserve"> </v>
      </c>
      <c r="BC135" s="67"/>
      <c r="BD135" s="67"/>
      <c r="BE135" s="71">
        <f>S135</f>
        <v>130</v>
      </c>
      <c r="BF135" s="67">
        <f>IF(BE135=" "," ",(BE135-2*$AI135))</f>
        <v>112</v>
      </c>
      <c r="BG135" s="67"/>
      <c r="BH135" s="67"/>
      <c r="BI135" s="72">
        <f>T135</f>
        <v>132</v>
      </c>
      <c r="BJ135" s="67">
        <f>IF(BI135=" "," ",(BI135-2*$AI135))</f>
        <v>114</v>
      </c>
      <c r="BK135" s="67"/>
      <c r="BL135" s="67"/>
      <c r="BM135" s="72">
        <f>U135</f>
        <v>125</v>
      </c>
      <c r="BN135" s="67">
        <f>IF(BM135=" "," ",(BM135-2*$AI135))</f>
        <v>107</v>
      </c>
      <c r="BO135" s="67"/>
      <c r="BP135" s="67"/>
      <c r="BQ135" s="67" t="b">
        <f>V135</f>
        <v>0</v>
      </c>
      <c r="BR135" s="67">
        <f>IF(BQ135=" "," ",(BQ135-2*$AI135))</f>
        <v>-18</v>
      </c>
      <c r="BS135" s="67"/>
      <c r="BT135" s="67"/>
      <c r="BU135" s="67" t="b">
        <f>W135</f>
        <v>0</v>
      </c>
      <c r="BV135" s="67">
        <f>IF(BU135=" "," ",(BU135-2*$AI135))</f>
        <v>-18</v>
      </c>
      <c r="BW135" s="67"/>
      <c r="BX135" s="67"/>
      <c r="BY135" s="67" t="b">
        <f>X135</f>
        <v>0</v>
      </c>
      <c r="BZ135" s="67">
        <f>IF(BY135=" "," ",(BY135-2*$AI135))</f>
        <v>-18</v>
      </c>
      <c r="CA135" s="67"/>
      <c r="CB135" s="67"/>
      <c r="CC135" s="209" t="str">
        <f>IF(AK135="Senior",AK135,"...")</f>
        <v>...</v>
      </c>
      <c r="CD135" s="65">
        <f>L135</f>
        <v>6</v>
      </c>
      <c r="CE135" s="66" t="str">
        <f>M135</f>
        <v>X</v>
      </c>
      <c r="CF135" s="73">
        <f>AQ135*AO$4+AU135*AS$4+AY135*AW$4+BC135*BA$4+BG135*BE$4+BK135*BI$4+BO135*BM$4+BS135*BQ$4+BW135*BU$4+CA135*BY$4</f>
        <v>0</v>
      </c>
      <c r="CG135" s="156"/>
      <c r="CH135" s="1"/>
      <c r="DA135" s="19"/>
      <c r="DB135" s="19"/>
      <c r="DC135" s="67" t="s">
        <v>572</v>
      </c>
      <c r="DD135" s="67" t="s">
        <v>573</v>
      </c>
      <c r="DE135" s="67" t="s">
        <v>574</v>
      </c>
      <c r="DF135" s="67" t="s">
        <v>83</v>
      </c>
      <c r="DG135" s="67" t="s">
        <v>504</v>
      </c>
      <c r="DH135" s="75">
        <v>14124</v>
      </c>
      <c r="DI135" s="67">
        <v>9</v>
      </c>
      <c r="DJ135" s="67" t="s">
        <v>84</v>
      </c>
      <c r="DK135" s="76" t="s">
        <v>85</v>
      </c>
      <c r="DL135" s="67">
        <v>5</v>
      </c>
      <c r="DM135" s="77" t="s">
        <v>70</v>
      </c>
      <c r="DN135" s="67" t="e">
        <v>#NUM!</v>
      </c>
      <c r="DO135" s="67">
        <v>125</v>
      </c>
      <c r="DP135" s="67">
        <v>107</v>
      </c>
      <c r="DQ135" s="68"/>
      <c r="DR135" s="67"/>
      <c r="DS135" s="72" t="s">
        <v>79</v>
      </c>
      <c r="DT135" s="67" t="s">
        <v>79</v>
      </c>
      <c r="DU135" s="68"/>
      <c r="DV135" s="67"/>
      <c r="DW135" s="72">
        <v>130</v>
      </c>
      <c r="DX135" s="67">
        <v>112</v>
      </c>
      <c r="DY135" s="67"/>
      <c r="DZ135" s="67"/>
      <c r="EA135" s="67">
        <v>128</v>
      </c>
      <c r="EB135" s="67">
        <v>110</v>
      </c>
      <c r="EC135" s="67"/>
      <c r="ED135" s="67"/>
      <c r="EE135" s="71" t="s">
        <v>79</v>
      </c>
      <c r="EF135" s="67" t="s">
        <v>79</v>
      </c>
      <c r="EG135" s="67"/>
      <c r="EH135" s="67"/>
      <c r="EI135" s="72">
        <v>124</v>
      </c>
      <c r="EJ135" s="67">
        <v>106</v>
      </c>
      <c r="EK135" s="67"/>
      <c r="EL135" s="67"/>
      <c r="EM135" s="72">
        <v>107</v>
      </c>
      <c r="EN135" s="67">
        <v>89</v>
      </c>
      <c r="EO135" s="67">
        <v>0.5</v>
      </c>
      <c r="EP135" s="67" t="s">
        <v>107</v>
      </c>
      <c r="EQ135" s="67" t="b">
        <v>0</v>
      </c>
      <c r="ER135" s="67">
        <v>-18</v>
      </c>
      <c r="ES135" s="67"/>
      <c r="ET135" s="67"/>
      <c r="EU135" s="67" t="b">
        <v>0</v>
      </c>
      <c r="EV135" s="67">
        <v>-18</v>
      </c>
      <c r="EW135" s="67"/>
      <c r="EX135" s="67"/>
      <c r="EY135" s="67" t="b">
        <v>0</v>
      </c>
      <c r="EZ135" s="67">
        <v>-18</v>
      </c>
      <c r="FA135" s="67"/>
      <c r="FB135" s="67"/>
      <c r="FC135" s="76" t="s">
        <v>73</v>
      </c>
      <c r="FD135" s="67">
        <v>5</v>
      </c>
      <c r="FE135" s="77" t="s">
        <v>70</v>
      </c>
      <c r="FF135" s="68">
        <v>0.5</v>
      </c>
      <c r="FG135" s="83"/>
      <c r="FH135" s="65" t="str">
        <f t="shared" si="32"/>
        <v>MR</v>
      </c>
      <c r="FI135" s="65" t="str">
        <f t="shared" si="33"/>
        <v>F</v>
      </c>
      <c r="FJ135" s="65" t="str">
        <f t="shared" si="26"/>
        <v>07. GSP</v>
      </c>
      <c r="FK135" s="65">
        <f t="shared" si="31"/>
        <v>0.5</v>
      </c>
      <c r="FL135" s="79">
        <f t="shared" si="36"/>
        <v>35.5</v>
      </c>
      <c r="FM135" t="str">
        <f t="shared" si="30"/>
        <v>...</v>
      </c>
      <c r="FN135" t="str">
        <f t="shared" si="37"/>
        <v>...</v>
      </c>
      <c r="FO135" t="str">
        <f t="shared" si="35"/>
        <v>07. GSP</v>
      </c>
    </row>
    <row r="136" spans="1:171" ht="13.8" hidden="1" x14ac:dyDescent="0.25">
      <c r="A136" t="s">
        <v>1152</v>
      </c>
      <c r="B136" s="201" t="s">
        <v>908</v>
      </c>
      <c r="C136" s="80" t="str">
        <f>IF($B136:$B136&gt;0,VLOOKUP($B136,'[1]PorEquipeHC 20aa_ddmmaaaa'!$EC$5:'[1]PorEquipeHC 20aa_ddmmaaaa'!$GS$1003,1,FALSE))</f>
        <v>487</v>
      </c>
      <c r="D136" s="209" t="str">
        <f>IF($B136:$B136&gt;0,VLOOKUP($B136,'[1]PorEquipeHC 20aa_ddmmaaaa'!$EC$5:'[1]PorEquipeHC 20aa_ddmmaaaa'!$GS$1003,2,FALSE))</f>
        <v>NAKANO</v>
      </c>
      <c r="E136" s="209" t="str">
        <f>IF($B136:$B136&gt;0,VLOOKUP($B136,'[1]PorEquipeHC 20aa_ddmmaaaa'!$EC$5:'[1]PorEquipeHC 20aa_ddmmaaaa'!$GS$1003,3,FALSE))</f>
        <v>ELZA ONISHI</v>
      </c>
      <c r="F136" s="66" t="str">
        <f>IF($B136:$B136&gt;0,VLOOKUP($B136,'[1]PorEquipeHC 20aa_ddmmaaaa'!$EC$5:'[1]PorEquipeHC 20aa_ddmmaaaa'!$GS$1003,4,FALSE))</f>
        <v>F</v>
      </c>
      <c r="G136" s="65" t="str">
        <f>IF($B136:$B136&gt;0,VLOOKUP($B136,'[1]PorEquipeHC 20aa_ddmmaaaa'!$EC$5:'[1]PorEquipeHC 20aa_ddmmaaaa'!$GS$1003,5,FALSE))</f>
        <v>11. NCC</v>
      </c>
      <c r="H136" s="210">
        <f>IF($B136:$B136&gt;0,VLOOKUP($B136,'[1]PorEquipeHC 20aa_ddmmaaaa'!$EC$5:'[1]PorEquipeHC 20aa_ddmmaaaa'!$GS$1003,6,FALSE))</f>
        <v>17947</v>
      </c>
      <c r="I136" s="80">
        <f>IF($B136:$B136&gt;0,VLOOKUP($B136,'[1]PorEquipeHC 20aa_ddmmaaaa'!$EC$5:'[1]PorEquipeHC 20aa_ddmmaaaa'!$GS$1003,7,FALSE))</f>
        <v>12</v>
      </c>
      <c r="J136" s="209" t="str">
        <f>IF($B136:$B136&gt;0,VLOOKUP($B136,'[1]PorEquipeHC 20aa_ddmmaaaa'!$EC$5:'[1]PorEquipeHC 20aa_ddmmaaaa'!$GS$1003,8,FALSE))</f>
        <v>C</v>
      </c>
      <c r="K136" s="209" t="str">
        <f>IF($B136:$B136&gt;0,VLOOKUP($B136,'[1]PorEquipeHC 20aa_ddmmaaaa'!$EC$5:'[1]PorEquipeHC 20aa_ddmmaaaa'!$GS$1003,9,FALSE))</f>
        <v>SR</v>
      </c>
      <c r="L136" s="80">
        <f>IF($B136:$B136&gt;0,VLOOKUP($B136,'[1]PorEquipeHC 20aa_ddmmaaaa'!$EC$5:'[1]PorEquipeHC 20aa_ddmmaaaa'!$GS$1003,45,FALSE))</f>
        <v>2</v>
      </c>
      <c r="M136" s="65" t="str">
        <f>IF($B136:$B136&gt;0,VLOOKUP($B136,'[1]PorEquipeHC 20aa_ddmmaaaa'!$EC$5:'[1]PorEquipeHC 20aa_ddmmaaaa'!$GS$1003,46,FALSE))</f>
        <v>X</v>
      </c>
      <c r="N136" s="80" t="e">
        <f>IF($B136:$B136&gt;0,VLOOKUP($B136,'[1]PorEquipeHC 20aa_ddmmaaaa'!$EC$5:'[1]PorEquipeHC 20aa_ddmmaaaa'!$GS$1003,64,FALSE))</f>
        <v>#NUM!</v>
      </c>
      <c r="O136" s="211" t="str">
        <f>IF($B136:$B136&gt;0,VLOOKUP($B136,'[1]PorEquipeHC 20aa_ddmmaaaa'!$EC$5:'[1]PorEquipeHC 20aa_ddmmaaaa'!$GS$1003,10,FALSE))</f>
        <v xml:space="preserve"> </v>
      </c>
      <c r="P136" s="211" t="str">
        <f>IF($B136:$B136&gt;0,VLOOKUP($B136,'[1]PorEquipeHC 20aa_ddmmaaaa'!$EC$5:'[1]PorEquipeHC 20aa_ddmmaaaa'!$GS$1003,11,FALSE))</f>
        <v xml:space="preserve"> </v>
      </c>
      <c r="Q136" s="211" t="str">
        <f>IF($B136:$B136&gt;0,VLOOKUP($B136,'[1]PorEquipeHC 20aa_ddmmaaaa'!$EC$5:'[1]PorEquipeHC 20aa_ddmmaaaa'!$GS$1003,12,FALSE))</f>
        <v xml:space="preserve"> </v>
      </c>
      <c r="R136" s="211" t="str">
        <f>IF($B136:$B136&gt;0,VLOOKUP($B136,'[1]PorEquipeHC 20aa_ddmmaaaa'!$EC$5:'[1]PorEquipeHC 20aa_ddmmaaaa'!$GS$1003,13,FALSE))</f>
        <v xml:space="preserve"> </v>
      </c>
      <c r="S136" s="211">
        <f>IF($B136:$B136&gt;0,VLOOKUP($B136,'[1]PorEquipeHC 20aa_ddmmaaaa'!$EC$5:'[1]PorEquipeHC 20aa_ddmmaaaa'!$GS$1003,14,FALSE))</f>
        <v>120</v>
      </c>
      <c r="T136" s="211" t="str">
        <f>IF($B136:$B136&gt;0,VLOOKUP($B136,'[1]PorEquipeHC 20aa_ddmmaaaa'!$EC$5:'[1]PorEquipeHC 20aa_ddmmaaaa'!$GS$1003,15,FALSE))</f>
        <v xml:space="preserve"> </v>
      </c>
      <c r="U136" s="211">
        <f>IF($B136:$B136&gt;0,VLOOKUP($B136,'[1]PorEquipeHC 20aa_ddmmaaaa'!$EC$5:'[1]PorEquipeHC 20aa_ddmmaaaa'!$GS$1003,16,FALSE))</f>
        <v>131</v>
      </c>
      <c r="V136" s="211" t="b">
        <f>IF($B136:$B136&gt;0,VLOOKUP($B136,'[1]PorEquipeHC 20aa_ddmmaaaa'!$EC$5:'[1]PorEquipeHC 20aa_ddmmaaaa'!$GS$1003,17,FALSE))</f>
        <v>0</v>
      </c>
      <c r="W136" s="211" t="b">
        <f>IF($B136:$B136&gt;0,VLOOKUP($B136,'[1]PorEquipeHC 20aa_ddmmaaaa'!$EC$5:'[1]PorEquipeHC 20aa_ddmmaaaa'!$GS$1003,18,FALSE))</f>
        <v>0</v>
      </c>
      <c r="X136" s="211" t="b">
        <f>IF($B136:$B136&gt;0,VLOOKUP($B136,'[1]PorEquipeHC 20aa_ddmmaaaa'!$EC$5:'[1]PorEquipeHC 20aa_ddmmaaaa'!$GS$1003,19,FALSE))</f>
        <v>0</v>
      </c>
      <c r="Y136" s="207"/>
      <c r="Z136" s="207"/>
      <c r="AA136" s="154"/>
      <c r="AB136" s="154"/>
      <c r="AC136" s="65" t="str">
        <f>C136</f>
        <v>487</v>
      </c>
      <c r="AD136" s="65" t="str">
        <f>D136</f>
        <v>NAKANO</v>
      </c>
      <c r="AE136" s="65" t="str">
        <f>E136</f>
        <v>ELZA ONISHI</v>
      </c>
      <c r="AF136" s="65" t="str">
        <f>F136</f>
        <v>F</v>
      </c>
      <c r="AG136" s="65" t="str">
        <f>G136</f>
        <v>11. NCC</v>
      </c>
      <c r="AH136" s="208">
        <f>H136</f>
        <v>17947</v>
      </c>
      <c r="AI136">
        <f>I136</f>
        <v>12</v>
      </c>
      <c r="AJ136" t="str">
        <f>J136</f>
        <v>C</v>
      </c>
      <c r="AK136" s="209" t="str">
        <f>K136</f>
        <v>SR</v>
      </c>
      <c r="AL136" s="65">
        <f>L136</f>
        <v>2</v>
      </c>
      <c r="AM136" s="66" t="str">
        <f>M136</f>
        <v>X</v>
      </c>
      <c r="AN136" s="65" t="e">
        <f>N136</f>
        <v>#NUM!</v>
      </c>
      <c r="AO136" s="65" t="str">
        <f>O136</f>
        <v xml:space="preserve"> </v>
      </c>
      <c r="AP136" s="67" t="str">
        <f>IF(AO136=" "," ",(AO136-2*$AI136))</f>
        <v xml:space="preserve"> </v>
      </c>
      <c r="AQ136" s="68"/>
      <c r="AR136" s="69"/>
      <c r="AS136" s="72" t="str">
        <f>P136</f>
        <v xml:space="preserve"> </v>
      </c>
      <c r="AT136" s="67" t="str">
        <f>IF(AS136=" "," ",(AS136-2*$AI136))</f>
        <v xml:space="preserve"> </v>
      </c>
      <c r="AU136" s="65"/>
      <c r="AV136" s="67"/>
      <c r="AW136" s="72" t="str">
        <f>Q136</f>
        <v xml:space="preserve"> </v>
      </c>
      <c r="AX136" s="67" t="str">
        <f>IF(AW136=" "," ",(AW136-2*$AI136))</f>
        <v xml:space="preserve"> </v>
      </c>
      <c r="AY136" s="67"/>
      <c r="AZ136" s="65"/>
      <c r="BA136" s="67" t="str">
        <f>R136</f>
        <v xml:space="preserve"> </v>
      </c>
      <c r="BB136" s="67" t="str">
        <f>IF(BA136=" "," ",(BA136-2*$AI136))</f>
        <v xml:space="preserve"> </v>
      </c>
      <c r="BC136" s="67"/>
      <c r="BD136" s="67"/>
      <c r="BE136" s="71">
        <f>S136</f>
        <v>120</v>
      </c>
      <c r="BF136" s="67">
        <f>IF(BE136=" "," ",(BE136-2*$AI136))</f>
        <v>96</v>
      </c>
      <c r="BG136" s="67"/>
      <c r="BH136" s="67"/>
      <c r="BI136" s="72" t="str">
        <f>T136</f>
        <v xml:space="preserve"> </v>
      </c>
      <c r="BJ136" s="67" t="str">
        <f>IF(BI136=" "," ",(BI136-2*$AI136))</f>
        <v xml:space="preserve"> </v>
      </c>
      <c r="BK136" s="67"/>
      <c r="BL136" s="67"/>
      <c r="BM136" s="72">
        <f>U136</f>
        <v>131</v>
      </c>
      <c r="BN136" s="67">
        <f>IF(BM136=" "," ",(BM136-2*$AI136))</f>
        <v>107</v>
      </c>
      <c r="BO136" s="67"/>
      <c r="BP136" s="67"/>
      <c r="BQ136" s="67" t="b">
        <f>V136</f>
        <v>0</v>
      </c>
      <c r="BR136" s="67">
        <f>IF(BQ136=" "," ",(BQ136-2*$AI136))</f>
        <v>-24</v>
      </c>
      <c r="BS136" s="67"/>
      <c r="BT136" s="67"/>
      <c r="BU136" s="67" t="b">
        <f>W136</f>
        <v>0</v>
      </c>
      <c r="BV136" s="67">
        <f>IF(BU136=" "," ",(BU136-2*$AI136))</f>
        <v>-24</v>
      </c>
      <c r="BW136" s="67"/>
      <c r="BX136" s="67"/>
      <c r="BY136" s="67" t="b">
        <f>X136</f>
        <v>0</v>
      </c>
      <c r="BZ136" s="67">
        <f>IF(BY136=" "," ",(BY136-2*$AI136))</f>
        <v>-24</v>
      </c>
      <c r="CA136" s="67"/>
      <c r="CB136" s="67"/>
      <c r="CC136" s="209" t="str">
        <f>IF(AK136="Senior",AK136,"...")</f>
        <v>...</v>
      </c>
      <c r="CD136" s="65">
        <f>L136</f>
        <v>2</v>
      </c>
      <c r="CE136" s="66" t="str">
        <f>M136</f>
        <v>X</v>
      </c>
      <c r="CF136" s="73">
        <f>AQ136*AO$4+AU136*AS$4+AY136*AW$4+BC136*BA$4+BG136*BE$4+BK136*BI$4+BO136*BM$4+BS136*BQ$4+BW136*BU$4+CA136*BY$4</f>
        <v>0</v>
      </c>
      <c r="CG136" s="156"/>
      <c r="CH136" s="1"/>
      <c r="DA136" s="19"/>
      <c r="DB136" s="19"/>
      <c r="DC136" s="67" t="s">
        <v>226</v>
      </c>
      <c r="DD136" s="67" t="s">
        <v>502</v>
      </c>
      <c r="DE136" s="67" t="s">
        <v>503</v>
      </c>
      <c r="DF136" s="67" t="s">
        <v>83</v>
      </c>
      <c r="DG136" s="67" t="s">
        <v>504</v>
      </c>
      <c r="DH136" s="75">
        <v>21468</v>
      </c>
      <c r="DI136" s="67">
        <v>2</v>
      </c>
      <c r="DJ136" s="67" t="s">
        <v>111</v>
      </c>
      <c r="DK136" s="76" t="s">
        <v>69</v>
      </c>
      <c r="DL136" s="67">
        <v>7</v>
      </c>
      <c r="DM136" s="77" t="s">
        <v>70</v>
      </c>
      <c r="DN136" s="67">
        <v>618</v>
      </c>
      <c r="DO136" s="67">
        <v>101</v>
      </c>
      <c r="DP136" s="67">
        <v>97</v>
      </c>
      <c r="DQ136" s="68"/>
      <c r="DR136" s="67"/>
      <c r="DS136" s="72">
        <v>106</v>
      </c>
      <c r="DT136" s="84">
        <v>102</v>
      </c>
      <c r="DU136" s="68"/>
      <c r="DV136" s="67"/>
      <c r="DW136" s="72">
        <v>110</v>
      </c>
      <c r="DX136" s="67">
        <v>106</v>
      </c>
      <c r="DY136" s="67"/>
      <c r="DZ136" s="67"/>
      <c r="EA136" s="67">
        <v>101</v>
      </c>
      <c r="EB136" s="67">
        <v>97</v>
      </c>
      <c r="EC136" s="67"/>
      <c r="ED136" s="67"/>
      <c r="EE136" s="71">
        <v>103</v>
      </c>
      <c r="EF136" s="67">
        <v>99</v>
      </c>
      <c r="EG136" s="68"/>
      <c r="EH136" s="69"/>
      <c r="EI136" s="72">
        <v>108</v>
      </c>
      <c r="EJ136" s="67">
        <v>104</v>
      </c>
      <c r="EK136" s="67"/>
      <c r="EL136" s="67"/>
      <c r="EM136" s="72">
        <v>99</v>
      </c>
      <c r="EN136" s="67">
        <v>95</v>
      </c>
      <c r="EO136" s="67"/>
      <c r="EP136" s="67"/>
      <c r="EQ136" s="67" t="b">
        <v>0</v>
      </c>
      <c r="ER136" s="67">
        <v>-4</v>
      </c>
      <c r="ES136" s="67"/>
      <c r="ET136" s="67"/>
      <c r="EU136" s="67" t="b">
        <v>0</v>
      </c>
      <c r="EV136" s="67">
        <v>-4</v>
      </c>
      <c r="EW136" s="67"/>
      <c r="EX136" s="67"/>
      <c r="EY136" s="67" t="b">
        <v>0</v>
      </c>
      <c r="EZ136" s="67">
        <v>-4</v>
      </c>
      <c r="FA136" s="67"/>
      <c r="FB136" s="67"/>
      <c r="FC136" s="76" t="s">
        <v>73</v>
      </c>
      <c r="FD136" s="67">
        <v>7</v>
      </c>
      <c r="FE136" s="77" t="s">
        <v>70</v>
      </c>
      <c r="FF136" s="68">
        <v>0</v>
      </c>
      <c r="FG136" s="83"/>
      <c r="FH136" s="65" t="str">
        <f t="shared" si="32"/>
        <v>NSR</v>
      </c>
      <c r="FI136" s="65" t="str">
        <f t="shared" si="33"/>
        <v>F</v>
      </c>
      <c r="FJ136" s="65" t="str">
        <f t="shared" si="26"/>
        <v>07. GSP</v>
      </c>
      <c r="FK136" s="65">
        <f t="shared" si="31"/>
        <v>0</v>
      </c>
      <c r="FL136" s="79">
        <f t="shared" si="36"/>
        <v>35.5</v>
      </c>
      <c r="FM136" t="str">
        <f t="shared" si="30"/>
        <v>...</v>
      </c>
      <c r="FN136" t="str">
        <f t="shared" si="37"/>
        <v>...</v>
      </c>
      <c r="FO136" t="str">
        <f t="shared" si="35"/>
        <v>07. GSP</v>
      </c>
    </row>
    <row r="137" spans="1:171" ht="13.8" hidden="1" x14ac:dyDescent="0.25">
      <c r="A137" t="s">
        <v>1152</v>
      </c>
      <c r="B137" s="201" t="s">
        <v>617</v>
      </c>
      <c r="C137" s="80" t="str">
        <f>IF($B137:$B137&gt;0,VLOOKUP($B137,'[1]PorEquipeHC 20aa_ddmmaaaa'!$EC$5:'[1]PorEquipeHC 20aa_ddmmaaaa'!$GS$1003,1,FALSE))</f>
        <v>730</v>
      </c>
      <c r="D137" s="209" t="str">
        <f>IF($B137:$B137&gt;0,VLOOKUP($B137,'[1]PorEquipeHC 20aa_ddmmaaaa'!$EC$5:'[1]PorEquipeHC 20aa_ddmmaaaa'!$GS$1003,2,FALSE))</f>
        <v>SAKAKURA</v>
      </c>
      <c r="E137" s="209" t="str">
        <f>IF($B137:$B137&gt;0,VLOOKUP($B137,'[1]PorEquipeHC 20aa_ddmmaaaa'!$EC$5:'[1]PorEquipeHC 20aa_ddmmaaaa'!$GS$1003,3,FALSE))</f>
        <v>ROSA MIZUE</v>
      </c>
      <c r="F137" s="66" t="str">
        <f>IF($B137:$B137&gt;0,VLOOKUP($B137,'[1]PorEquipeHC 20aa_ddmmaaaa'!$EC$5:'[1]PorEquipeHC 20aa_ddmmaaaa'!$GS$1003,4,FALSE))</f>
        <v>F</v>
      </c>
      <c r="G137" s="65" t="str">
        <f>IF($B137:$B137&gt;0,VLOOKUP($B137,'[1]PorEquipeHC 20aa_ddmmaaaa'!$EC$5:'[1]PorEquipeHC 20aa_ddmmaaaa'!$GS$1003,5,FALSE))</f>
        <v>07. GSP</v>
      </c>
      <c r="H137" s="210">
        <f>IF($B137:$B137&gt;0,VLOOKUP($B137,'[1]PorEquipeHC 20aa_ddmmaaaa'!$EC$5:'[1]PorEquipeHC 20aa_ddmmaaaa'!$GS$1003,6,FALSE))</f>
        <v>18316</v>
      </c>
      <c r="I137" s="80">
        <f>IF($B137:$B137&gt;0,VLOOKUP($B137,'[1]PorEquipeHC 20aa_ddmmaaaa'!$EC$5:'[1]PorEquipeHC 20aa_ddmmaaaa'!$GS$1003,7,FALSE))</f>
        <v>12</v>
      </c>
      <c r="J137" s="209" t="str">
        <f>IF($B137:$B137&gt;0,VLOOKUP($B137,'[1]PorEquipeHC 20aa_ddmmaaaa'!$EC$5:'[1]PorEquipeHC 20aa_ddmmaaaa'!$GS$1003,8,FALSE))</f>
        <v>C</v>
      </c>
      <c r="K137" s="209" t="str">
        <f>IF($B137:$B137&gt;0,VLOOKUP($B137,'[1]PorEquipeHC 20aa_ddmmaaaa'!$EC$5:'[1]PorEquipeHC 20aa_ddmmaaaa'!$GS$1003,9,FALSE))</f>
        <v>SR</v>
      </c>
      <c r="L137" s="80">
        <f>IF($B137:$B137&gt;0,VLOOKUP($B137,'[1]PorEquipeHC 20aa_ddmmaaaa'!$EC$5:'[1]PorEquipeHC 20aa_ddmmaaaa'!$GS$1003,45,FALSE))</f>
        <v>1</v>
      </c>
      <c r="M137" s="65" t="str">
        <f>IF($B137:$B137&gt;0,VLOOKUP($B137,'[1]PorEquipeHC 20aa_ddmmaaaa'!$EC$5:'[1]PorEquipeHC 20aa_ddmmaaaa'!$GS$1003,46,FALSE))</f>
        <v>X</v>
      </c>
      <c r="N137" s="80" t="e">
        <f>IF($B137:$B137&gt;0,VLOOKUP($B137,'[1]PorEquipeHC 20aa_ddmmaaaa'!$EC$5:'[1]PorEquipeHC 20aa_ddmmaaaa'!$GS$1003,64,FALSE))</f>
        <v>#NUM!</v>
      </c>
      <c r="O137" s="211" t="str">
        <f>IF($B137:$B137&gt;0,VLOOKUP($B137,'[1]PorEquipeHC 20aa_ddmmaaaa'!$EC$5:'[1]PorEquipeHC 20aa_ddmmaaaa'!$GS$1003,10,FALSE))</f>
        <v xml:space="preserve"> </v>
      </c>
      <c r="P137" s="211" t="str">
        <f>IF($B137:$B137&gt;0,VLOOKUP($B137,'[1]PorEquipeHC 20aa_ddmmaaaa'!$EC$5:'[1]PorEquipeHC 20aa_ddmmaaaa'!$GS$1003,11,FALSE))</f>
        <v xml:space="preserve"> </v>
      </c>
      <c r="Q137" s="211" t="str">
        <f>IF($B137:$B137&gt;0,VLOOKUP($B137,'[1]PorEquipeHC 20aa_ddmmaaaa'!$EC$5:'[1]PorEquipeHC 20aa_ddmmaaaa'!$GS$1003,12,FALSE))</f>
        <v xml:space="preserve"> </v>
      </c>
      <c r="R137" s="211" t="str">
        <f>IF($B137:$B137&gt;0,VLOOKUP($B137,'[1]PorEquipeHC 20aa_ddmmaaaa'!$EC$5:'[1]PorEquipeHC 20aa_ddmmaaaa'!$GS$1003,13,FALSE))</f>
        <v xml:space="preserve"> </v>
      </c>
      <c r="S137" s="211" t="str">
        <f>IF($B137:$B137&gt;0,VLOOKUP($B137,'[1]PorEquipeHC 20aa_ddmmaaaa'!$EC$5:'[1]PorEquipeHC 20aa_ddmmaaaa'!$GS$1003,14,FALSE))</f>
        <v xml:space="preserve"> </v>
      </c>
      <c r="T137" s="211" t="str">
        <f>IF($B137:$B137&gt;0,VLOOKUP($B137,'[1]PorEquipeHC 20aa_ddmmaaaa'!$EC$5:'[1]PorEquipeHC 20aa_ddmmaaaa'!$GS$1003,15,FALSE))</f>
        <v xml:space="preserve"> </v>
      </c>
      <c r="U137" s="211">
        <f>IF($B137:$B137&gt;0,VLOOKUP($B137,'[1]PorEquipeHC 20aa_ddmmaaaa'!$EC$5:'[1]PorEquipeHC 20aa_ddmmaaaa'!$GS$1003,16,FALSE))</f>
        <v>131</v>
      </c>
      <c r="V137" s="211" t="b">
        <f>IF($B137:$B137&gt;0,VLOOKUP($B137,'[1]PorEquipeHC 20aa_ddmmaaaa'!$EC$5:'[1]PorEquipeHC 20aa_ddmmaaaa'!$GS$1003,17,FALSE))</f>
        <v>0</v>
      </c>
      <c r="W137" s="211" t="b">
        <f>IF($B137:$B137&gt;0,VLOOKUP($B137,'[1]PorEquipeHC 20aa_ddmmaaaa'!$EC$5:'[1]PorEquipeHC 20aa_ddmmaaaa'!$GS$1003,18,FALSE))</f>
        <v>0</v>
      </c>
      <c r="X137" s="211" t="b">
        <f>IF($B137:$B137&gt;0,VLOOKUP($B137,'[1]PorEquipeHC 20aa_ddmmaaaa'!$EC$5:'[1]PorEquipeHC 20aa_ddmmaaaa'!$GS$1003,19,FALSE))</f>
        <v>0</v>
      </c>
      <c r="Y137" s="207"/>
      <c r="Z137" s="207"/>
      <c r="AA137" s="154"/>
      <c r="AB137" s="154"/>
      <c r="AC137" s="65" t="str">
        <f>C137</f>
        <v>730</v>
      </c>
      <c r="AD137" s="65" t="str">
        <f>D137</f>
        <v>SAKAKURA</v>
      </c>
      <c r="AE137" s="65" t="str">
        <f>E137</f>
        <v>ROSA MIZUE</v>
      </c>
      <c r="AF137" s="65" t="str">
        <f>F137</f>
        <v>F</v>
      </c>
      <c r="AG137" s="65" t="str">
        <f>G137</f>
        <v>07. GSP</v>
      </c>
      <c r="AH137" s="208">
        <f>H137</f>
        <v>18316</v>
      </c>
      <c r="AI137">
        <f>I137</f>
        <v>12</v>
      </c>
      <c r="AJ137" t="str">
        <f>J137</f>
        <v>C</v>
      </c>
      <c r="AK137" s="209" t="str">
        <f>K137</f>
        <v>SR</v>
      </c>
      <c r="AL137" s="65">
        <f>L137</f>
        <v>1</v>
      </c>
      <c r="AM137" s="66" t="str">
        <f>M137</f>
        <v>X</v>
      </c>
      <c r="AN137" s="65" t="e">
        <f>N137</f>
        <v>#NUM!</v>
      </c>
      <c r="AO137" s="65" t="str">
        <f>O137</f>
        <v xml:space="preserve"> </v>
      </c>
      <c r="AP137" s="67" t="str">
        <f>IF(AO137=" "," ",(AO137-2*$AI137))</f>
        <v xml:space="preserve"> </v>
      </c>
      <c r="AQ137" s="68"/>
      <c r="AR137" s="69"/>
      <c r="AS137" s="72" t="str">
        <f>P137</f>
        <v xml:space="preserve"> </v>
      </c>
      <c r="AT137" s="67" t="str">
        <f>IF(AS137=" "," ",(AS137-2*$AI137))</f>
        <v xml:space="preserve"> </v>
      </c>
      <c r="AU137" s="65"/>
      <c r="AV137" s="67"/>
      <c r="AW137" s="72" t="str">
        <f>Q137</f>
        <v xml:space="preserve"> </v>
      </c>
      <c r="AX137" s="67" t="str">
        <f>IF(AW137=" "," ",(AW137-2*$AI137))</f>
        <v xml:space="preserve"> </v>
      </c>
      <c r="AY137" s="67"/>
      <c r="AZ137" s="65"/>
      <c r="BA137" s="67" t="str">
        <f>R137</f>
        <v xml:space="preserve"> </v>
      </c>
      <c r="BB137" s="67" t="str">
        <f>IF(BA137=" "," ",(BA137-2*$AI137))</f>
        <v xml:space="preserve"> </v>
      </c>
      <c r="BC137" s="67"/>
      <c r="BD137" s="67"/>
      <c r="BE137" s="71" t="str">
        <f>S137</f>
        <v xml:space="preserve"> </v>
      </c>
      <c r="BF137" s="67" t="str">
        <f>IF(BE137=" "," ",(BE137-2*$AI137))</f>
        <v xml:space="preserve"> </v>
      </c>
      <c r="BG137" s="67"/>
      <c r="BH137" s="67"/>
      <c r="BI137" s="72" t="str">
        <f>T137</f>
        <v xml:space="preserve"> </v>
      </c>
      <c r="BJ137" s="67" t="str">
        <f>IF(BI137=" "," ",(BI137-2*$AI137))</f>
        <v xml:space="preserve"> </v>
      </c>
      <c r="BK137" s="67"/>
      <c r="BL137" s="67"/>
      <c r="BM137" s="72">
        <f>U137</f>
        <v>131</v>
      </c>
      <c r="BN137" s="67">
        <f>IF(BM137=" "," ",(BM137-2*$AI137))</f>
        <v>107</v>
      </c>
      <c r="BO137" s="67"/>
      <c r="BP137" s="67"/>
      <c r="BQ137" s="67" t="b">
        <f>V137</f>
        <v>0</v>
      </c>
      <c r="BR137" s="67">
        <f>IF(BQ137=" "," ",(BQ137-2*$AI137))</f>
        <v>-24</v>
      </c>
      <c r="BS137" s="67"/>
      <c r="BT137" s="67"/>
      <c r="BU137" s="67" t="b">
        <f>W137</f>
        <v>0</v>
      </c>
      <c r="BV137" s="67">
        <f>IF(BU137=" "," ",(BU137-2*$AI137))</f>
        <v>-24</v>
      </c>
      <c r="BW137" s="67"/>
      <c r="BX137" s="67"/>
      <c r="BY137" s="67" t="b">
        <f>X137</f>
        <v>0</v>
      </c>
      <c r="BZ137" s="67">
        <f>IF(BY137=" "," ",(BY137-2*$AI137))</f>
        <v>-24</v>
      </c>
      <c r="CA137" s="67"/>
      <c r="CB137" s="67"/>
      <c r="CC137" s="209" t="str">
        <f>IF(AK137="Senior",AK137,"...")</f>
        <v>...</v>
      </c>
      <c r="CD137" s="65">
        <f>L137</f>
        <v>1</v>
      </c>
      <c r="CE137" s="66" t="str">
        <f>M137</f>
        <v>X</v>
      </c>
      <c r="CF137" s="73">
        <f>AQ137*AO$4+AU137*AS$4+AY137*AW$4+BC137*BA$4+BG137*BE$4+BK137*BI$4+BO137*BM$4+BS137*BQ$4+BW137*BU$4+CA137*BY$4</f>
        <v>0</v>
      </c>
      <c r="CG137" s="156"/>
      <c r="CH137" s="1"/>
      <c r="DA137" s="19"/>
      <c r="DB137" s="19"/>
      <c r="DC137" s="67" t="s">
        <v>506</v>
      </c>
      <c r="DD137" s="67" t="s">
        <v>507</v>
      </c>
      <c r="DE137" s="67" t="s">
        <v>508</v>
      </c>
      <c r="DF137" s="67" t="s">
        <v>65</v>
      </c>
      <c r="DG137" s="67" t="s">
        <v>504</v>
      </c>
      <c r="DH137" s="75">
        <v>24990</v>
      </c>
      <c r="DI137" s="67">
        <v>2</v>
      </c>
      <c r="DJ137" s="67" t="s">
        <v>111</v>
      </c>
      <c r="DK137" s="76" t="s">
        <v>69</v>
      </c>
      <c r="DL137" s="67">
        <v>1</v>
      </c>
      <c r="DM137" s="77" t="s">
        <v>70</v>
      </c>
      <c r="DN137" s="67" t="e">
        <v>#NUM!</v>
      </c>
      <c r="DO137" s="67" t="s">
        <v>79</v>
      </c>
      <c r="DP137" s="67" t="s">
        <v>79</v>
      </c>
      <c r="DQ137" s="68"/>
      <c r="DR137" s="67"/>
      <c r="DS137" s="72" t="s">
        <v>79</v>
      </c>
      <c r="DT137" s="67" t="s">
        <v>79</v>
      </c>
      <c r="DU137" s="68"/>
      <c r="DV137" s="69"/>
      <c r="DW137" s="72" t="s">
        <v>79</v>
      </c>
      <c r="DX137" s="67" t="s">
        <v>79</v>
      </c>
      <c r="DY137" s="67"/>
      <c r="DZ137" s="67"/>
      <c r="EA137" s="67" t="s">
        <v>79</v>
      </c>
      <c r="EB137" s="67" t="s">
        <v>79</v>
      </c>
      <c r="EC137" s="67"/>
      <c r="ED137" s="67"/>
      <c r="EE137" s="71" t="s">
        <v>79</v>
      </c>
      <c r="EF137" s="67" t="s">
        <v>79</v>
      </c>
      <c r="EG137" s="67"/>
      <c r="EH137" s="67"/>
      <c r="EI137" s="72" t="s">
        <v>79</v>
      </c>
      <c r="EJ137" s="67" t="s">
        <v>79</v>
      </c>
      <c r="EK137" s="67"/>
      <c r="EL137" s="67"/>
      <c r="EM137" s="72">
        <v>98</v>
      </c>
      <c r="EN137" s="67">
        <v>94</v>
      </c>
      <c r="EO137" s="67"/>
      <c r="EP137" s="67"/>
      <c r="EQ137" s="67" t="b">
        <v>0</v>
      </c>
      <c r="ER137" s="67">
        <v>-4</v>
      </c>
      <c r="ES137" s="67"/>
      <c r="ET137" s="67"/>
      <c r="EU137" s="67" t="b">
        <v>0</v>
      </c>
      <c r="EV137" s="67">
        <v>-4</v>
      </c>
      <c r="EW137" s="68"/>
      <c r="EX137" s="69"/>
      <c r="EY137" s="67" t="b">
        <v>0</v>
      </c>
      <c r="EZ137" s="67">
        <v>-4</v>
      </c>
      <c r="FA137" s="67"/>
      <c r="FB137" s="67"/>
      <c r="FC137" s="76" t="s">
        <v>73</v>
      </c>
      <c r="FD137" s="67">
        <v>1</v>
      </c>
      <c r="FE137" s="77" t="s">
        <v>70</v>
      </c>
      <c r="FF137" s="68">
        <v>0</v>
      </c>
      <c r="FG137" s="83"/>
      <c r="FH137" s="65" t="str">
        <f t="shared" si="32"/>
        <v>NSR</v>
      </c>
      <c r="FI137" s="65" t="str">
        <f t="shared" si="33"/>
        <v>M</v>
      </c>
      <c r="FJ137" s="65" t="str">
        <f t="shared" si="26"/>
        <v>07. GSP</v>
      </c>
      <c r="FK137" s="65">
        <f t="shared" si="31"/>
        <v>0</v>
      </c>
      <c r="FL137" s="79">
        <f t="shared" si="36"/>
        <v>35.5</v>
      </c>
      <c r="FM137" t="str">
        <f t="shared" si="30"/>
        <v>...</v>
      </c>
      <c r="FN137" t="str">
        <f t="shared" si="37"/>
        <v>...</v>
      </c>
      <c r="FO137" t="str">
        <f t="shared" si="35"/>
        <v>07. GSP</v>
      </c>
    </row>
    <row r="138" spans="1:171" ht="13.8" hidden="1" x14ac:dyDescent="0.25">
      <c r="A138" t="s">
        <v>1152</v>
      </c>
      <c r="B138" s="201" t="s">
        <v>634</v>
      </c>
      <c r="C138" s="80" t="str">
        <f>IF($B138:$B138&gt;0,VLOOKUP($B138,'[1]PorEquipeHC 20aa_ddmmaaaa'!$EC$5:'[1]PorEquipeHC 20aa_ddmmaaaa'!$GS$1003,1,FALSE))</f>
        <v>940</v>
      </c>
      <c r="D138" s="209" t="str">
        <f>IF($B138:$B138&gt;0,VLOOKUP($B138,'[1]PorEquipeHC 20aa_ddmmaaaa'!$EC$5:'[1]PorEquipeHC 20aa_ddmmaaaa'!$GS$1003,2,FALSE))</f>
        <v>ITAGAKI HISAMOTO</v>
      </c>
      <c r="E138" s="209" t="str">
        <f>IF($B138:$B138&gt;0,VLOOKUP($B138,'[1]PorEquipeHC 20aa_ddmmaaaa'!$EC$5:'[1]PorEquipeHC 20aa_ddmmaaaa'!$GS$1003,3,FALSE))</f>
        <v xml:space="preserve">NEUSA TIEKO </v>
      </c>
      <c r="F138" s="66" t="str">
        <f>IF($B138:$B138&gt;0,VLOOKUP($B138,'[1]PorEquipeHC 20aa_ddmmaaaa'!$EC$5:'[1]PorEquipeHC 20aa_ddmmaaaa'!$GS$1003,4,FALSE))</f>
        <v>F</v>
      </c>
      <c r="G138" s="65" t="str">
        <f>IF($B138:$B138&gt;0,VLOOKUP($B138,'[1]PorEquipeHC 20aa_ddmmaaaa'!$EC$5:'[1]PorEquipeHC 20aa_ddmmaaaa'!$GS$1003,5,FALSE))</f>
        <v>07. GSP</v>
      </c>
      <c r="H138" s="210">
        <f>IF($B138:$B138&gt;0,VLOOKUP($B138,'[1]PorEquipeHC 20aa_ddmmaaaa'!$EC$5:'[1]PorEquipeHC 20aa_ddmmaaaa'!$GS$1003,6,FALSE))</f>
        <v>19669</v>
      </c>
      <c r="I138" s="80">
        <f>IF($B138:$B138&gt;0,VLOOKUP($B138,'[1]PorEquipeHC 20aa_ddmmaaaa'!$EC$5:'[1]PorEquipeHC 20aa_ddmmaaaa'!$GS$1003,7,FALSE))</f>
        <v>12</v>
      </c>
      <c r="J138" s="209" t="str">
        <f>IF($B138:$B138&gt;0,VLOOKUP($B138,'[1]PorEquipeHC 20aa_ddmmaaaa'!$EC$5:'[1]PorEquipeHC 20aa_ddmmaaaa'!$GS$1003,8,FALSE))</f>
        <v>C</v>
      </c>
      <c r="K138" s="209" t="str">
        <f>IF($B138:$B138&gt;0,VLOOKUP($B138,'[1]PorEquipeHC 20aa_ddmmaaaa'!$EC$5:'[1]PorEquipeHC 20aa_ddmmaaaa'!$GS$1003,9,FALSE))</f>
        <v>NSR</v>
      </c>
      <c r="L138" s="80">
        <f>IF($B138:$B138&gt;0,VLOOKUP($B138,'[1]PorEquipeHC 20aa_ddmmaaaa'!$EC$5:'[1]PorEquipeHC 20aa_ddmmaaaa'!$GS$1003,45,FALSE))</f>
        <v>3</v>
      </c>
      <c r="M138" s="65" t="str">
        <f>IF($B138:$B138&gt;0,VLOOKUP($B138,'[1]PorEquipeHC 20aa_ddmmaaaa'!$EC$5:'[1]PorEquipeHC 20aa_ddmmaaaa'!$GS$1003,46,FALSE))</f>
        <v>X</v>
      </c>
      <c r="N138" s="80" t="e">
        <f>IF($B138:$B138&gt;0,VLOOKUP($B138,'[1]PorEquipeHC 20aa_ddmmaaaa'!$EC$5:'[1]PorEquipeHC 20aa_ddmmaaaa'!$GS$1003,64,FALSE))</f>
        <v>#NUM!</v>
      </c>
      <c r="O138" s="211" t="str">
        <f>IF($B138:$B138&gt;0,VLOOKUP($B138,'[1]PorEquipeHC 20aa_ddmmaaaa'!$EC$5:'[1]PorEquipeHC 20aa_ddmmaaaa'!$GS$1003,10,FALSE))</f>
        <v xml:space="preserve"> </v>
      </c>
      <c r="P138" s="211" t="str">
        <f>IF($B138:$B138&gt;0,VLOOKUP($B138,'[1]PorEquipeHC 20aa_ddmmaaaa'!$EC$5:'[1]PorEquipeHC 20aa_ddmmaaaa'!$GS$1003,11,FALSE))</f>
        <v xml:space="preserve"> </v>
      </c>
      <c r="Q138" s="211">
        <f>IF($B138:$B138&gt;0,VLOOKUP($B138,'[1]PorEquipeHC 20aa_ddmmaaaa'!$EC$5:'[1]PorEquipeHC 20aa_ddmmaaaa'!$GS$1003,12,FALSE))</f>
        <v>128</v>
      </c>
      <c r="R138" s="211" t="str">
        <f>IF($B138:$B138&gt;0,VLOOKUP($B138,'[1]PorEquipeHC 20aa_ddmmaaaa'!$EC$5:'[1]PorEquipeHC 20aa_ddmmaaaa'!$GS$1003,13,FALSE))</f>
        <v xml:space="preserve"> </v>
      </c>
      <c r="S138" s="211" t="str">
        <f>IF($B138:$B138&gt;0,VLOOKUP($B138,'[1]PorEquipeHC 20aa_ddmmaaaa'!$EC$5:'[1]PorEquipeHC 20aa_ddmmaaaa'!$GS$1003,14,FALSE))</f>
        <v xml:space="preserve"> </v>
      </c>
      <c r="T138" s="211">
        <f>IF($B138:$B138&gt;0,VLOOKUP($B138,'[1]PorEquipeHC 20aa_ddmmaaaa'!$EC$5:'[1]PorEquipeHC 20aa_ddmmaaaa'!$GS$1003,15,FALSE))</f>
        <v>131</v>
      </c>
      <c r="U138" s="211">
        <f>IF($B138:$B138&gt;0,VLOOKUP($B138,'[1]PorEquipeHC 20aa_ddmmaaaa'!$EC$5:'[1]PorEquipeHC 20aa_ddmmaaaa'!$GS$1003,16,FALSE))</f>
        <v>131</v>
      </c>
      <c r="V138" s="211" t="b">
        <f>IF($B138:$B138&gt;0,VLOOKUP($B138,'[1]PorEquipeHC 20aa_ddmmaaaa'!$EC$5:'[1]PorEquipeHC 20aa_ddmmaaaa'!$GS$1003,17,FALSE))</f>
        <v>0</v>
      </c>
      <c r="W138" s="211" t="b">
        <f>IF($B138:$B138&gt;0,VLOOKUP($B138,'[1]PorEquipeHC 20aa_ddmmaaaa'!$EC$5:'[1]PorEquipeHC 20aa_ddmmaaaa'!$GS$1003,18,FALSE))</f>
        <v>0</v>
      </c>
      <c r="X138" s="211" t="b">
        <f>IF($B138:$B138&gt;0,VLOOKUP($B138,'[1]PorEquipeHC 20aa_ddmmaaaa'!$EC$5:'[1]PorEquipeHC 20aa_ddmmaaaa'!$GS$1003,19,FALSE))</f>
        <v>0</v>
      </c>
      <c r="Y138" s="207"/>
      <c r="Z138" s="207"/>
      <c r="AA138" s="154"/>
      <c r="AB138" s="154"/>
      <c r="AC138" s="65" t="str">
        <f>C138</f>
        <v>940</v>
      </c>
      <c r="AD138" s="65" t="str">
        <f>D138</f>
        <v>ITAGAKI HISAMOTO</v>
      </c>
      <c r="AE138" s="65" t="str">
        <f>E138</f>
        <v xml:space="preserve">NEUSA TIEKO </v>
      </c>
      <c r="AF138" s="65" t="str">
        <f>F138</f>
        <v>F</v>
      </c>
      <c r="AG138" s="65" t="str">
        <f>G138</f>
        <v>07. GSP</v>
      </c>
      <c r="AH138" s="208">
        <f>H138</f>
        <v>19669</v>
      </c>
      <c r="AI138">
        <f>I138</f>
        <v>12</v>
      </c>
      <c r="AJ138" t="str">
        <f>J138</f>
        <v>C</v>
      </c>
      <c r="AK138" s="209" t="str">
        <f>K138</f>
        <v>NSR</v>
      </c>
      <c r="AL138" s="65">
        <f>L138</f>
        <v>3</v>
      </c>
      <c r="AM138" s="66" t="str">
        <f>M138</f>
        <v>X</v>
      </c>
      <c r="AN138" s="65" t="e">
        <f>N138</f>
        <v>#NUM!</v>
      </c>
      <c r="AO138" s="65" t="str">
        <f>O138</f>
        <v xml:space="preserve"> </v>
      </c>
      <c r="AP138" s="67" t="str">
        <f>IF(AO138=" "," ",(AO138-2*$AI138))</f>
        <v xml:space="preserve"> </v>
      </c>
      <c r="AQ138" s="68"/>
      <c r="AR138" s="69"/>
      <c r="AS138" s="72" t="str">
        <f>P138</f>
        <v xml:space="preserve"> </v>
      </c>
      <c r="AT138" s="67" t="str">
        <f>IF(AS138=" "," ",(AS138-2*$AI138))</f>
        <v xml:space="preserve"> </v>
      </c>
      <c r="AU138" s="65"/>
      <c r="AV138" s="67"/>
      <c r="AW138" s="72">
        <f>Q138</f>
        <v>128</v>
      </c>
      <c r="AX138" s="67">
        <f>IF(AW138=" "," ",(AW138-2*$AI138))</f>
        <v>104</v>
      </c>
      <c r="AY138" s="67"/>
      <c r="AZ138" s="65"/>
      <c r="BA138" s="67" t="str">
        <f>R138</f>
        <v xml:space="preserve"> </v>
      </c>
      <c r="BB138" s="67" t="str">
        <f>IF(BA138=" "," ",(BA138-2*$AI138))</f>
        <v xml:space="preserve"> </v>
      </c>
      <c r="BC138" s="67"/>
      <c r="BD138" s="67"/>
      <c r="BE138" s="71" t="str">
        <f>S138</f>
        <v xml:space="preserve"> </v>
      </c>
      <c r="BF138" s="67" t="str">
        <f>IF(BE138=" "," ",(BE138-2*$AI138))</f>
        <v xml:space="preserve"> </v>
      </c>
      <c r="BG138" s="67"/>
      <c r="BH138" s="67"/>
      <c r="BI138" s="72">
        <f>T138</f>
        <v>131</v>
      </c>
      <c r="BJ138" s="67">
        <f>IF(BI138=" "," ",(BI138-2*$AI138))</f>
        <v>107</v>
      </c>
      <c r="BK138" s="67"/>
      <c r="BL138" s="67"/>
      <c r="BM138" s="72">
        <f>U138</f>
        <v>131</v>
      </c>
      <c r="BN138" s="67">
        <f>IF(BM138=" "," ",(BM138-2*$AI138))</f>
        <v>107</v>
      </c>
      <c r="BO138" s="67"/>
      <c r="BP138" s="67"/>
      <c r="BQ138" s="67" t="b">
        <f>V138</f>
        <v>0</v>
      </c>
      <c r="BR138" s="67">
        <f>IF(BQ138=" "," ",(BQ138-2*$AI138))</f>
        <v>-24</v>
      </c>
      <c r="BS138" s="67"/>
      <c r="BT138" s="67"/>
      <c r="BU138" s="67" t="b">
        <f>W138</f>
        <v>0</v>
      </c>
      <c r="BV138" s="67">
        <f>IF(BU138=" "," ",(BU138-2*$AI138))</f>
        <v>-24</v>
      </c>
      <c r="BW138" s="67"/>
      <c r="BX138" s="67"/>
      <c r="BY138" s="67" t="b">
        <f>X138</f>
        <v>0</v>
      </c>
      <c r="BZ138" s="67">
        <f>IF(BY138=" "," ",(BY138-2*$AI138))</f>
        <v>-24</v>
      </c>
      <c r="CA138" s="67"/>
      <c r="CB138" s="67"/>
      <c r="CC138" s="209" t="str">
        <f>IF(AK138="Senior",AK138,"...")</f>
        <v>...</v>
      </c>
      <c r="CD138" s="65">
        <f>L138</f>
        <v>3</v>
      </c>
      <c r="CE138" s="66" t="str">
        <f>M138</f>
        <v>X</v>
      </c>
      <c r="CF138" s="73">
        <f>AQ138*AO$4+AU138*AS$4+AY138*AW$4+BC138*BA$4+BG138*BE$4+BK138*BI$4+BO138*BM$4+BS138*BQ$4+BW138*BU$4+CA138*BY$4</f>
        <v>0</v>
      </c>
      <c r="CG138" s="156"/>
      <c r="CH138" s="1"/>
      <c r="DA138" s="19"/>
      <c r="DB138" s="19"/>
      <c r="DC138" s="67" t="s">
        <v>424</v>
      </c>
      <c r="DD138" s="67" t="s">
        <v>510</v>
      </c>
      <c r="DE138" s="67" t="s">
        <v>150</v>
      </c>
      <c r="DF138" s="67" t="s">
        <v>65</v>
      </c>
      <c r="DG138" s="67" t="s">
        <v>504</v>
      </c>
      <c r="DH138" s="75">
        <v>12932</v>
      </c>
      <c r="DI138" s="67">
        <v>3</v>
      </c>
      <c r="DJ138" s="67" t="s">
        <v>111</v>
      </c>
      <c r="DK138" s="76" t="s">
        <v>85</v>
      </c>
      <c r="DL138" s="67">
        <v>6</v>
      </c>
      <c r="DM138" s="77" t="s">
        <v>70</v>
      </c>
      <c r="DN138" s="67">
        <v>674</v>
      </c>
      <c r="DO138" s="67" t="s">
        <v>79</v>
      </c>
      <c r="DP138" s="67" t="s">
        <v>79</v>
      </c>
      <c r="DQ138" s="68"/>
      <c r="DR138" s="67"/>
      <c r="DS138" s="72">
        <v>115</v>
      </c>
      <c r="DT138" s="67">
        <v>109</v>
      </c>
      <c r="DU138" s="68"/>
      <c r="DV138" s="67"/>
      <c r="DW138" s="72">
        <v>118</v>
      </c>
      <c r="DX138" s="67">
        <v>112</v>
      </c>
      <c r="DY138" s="67"/>
      <c r="DZ138" s="67"/>
      <c r="EA138" s="67">
        <v>108</v>
      </c>
      <c r="EB138" s="67">
        <v>102</v>
      </c>
      <c r="EC138" s="67"/>
      <c r="ED138" s="67"/>
      <c r="EE138" s="71">
        <v>120</v>
      </c>
      <c r="EF138" s="67">
        <v>114</v>
      </c>
      <c r="EG138" s="67"/>
      <c r="EH138" s="67"/>
      <c r="EI138" s="72">
        <v>113</v>
      </c>
      <c r="EJ138" s="67">
        <v>107</v>
      </c>
      <c r="EK138" s="67"/>
      <c r="EL138" s="67"/>
      <c r="EM138" s="72">
        <v>100</v>
      </c>
      <c r="EN138" s="67">
        <v>94</v>
      </c>
      <c r="EO138" s="67"/>
      <c r="EP138" s="67"/>
      <c r="EQ138" s="67" t="b">
        <v>0</v>
      </c>
      <c r="ER138" s="67">
        <v>-6</v>
      </c>
      <c r="ES138" s="67"/>
      <c r="ET138" s="67"/>
      <c r="EU138" s="67" t="b">
        <v>0</v>
      </c>
      <c r="EV138" s="67">
        <v>-6</v>
      </c>
      <c r="EW138" s="67"/>
      <c r="EX138" s="67"/>
      <c r="EY138" s="67" t="b">
        <v>0</v>
      </c>
      <c r="EZ138" s="67">
        <v>-6</v>
      </c>
      <c r="FA138" s="67"/>
      <c r="FB138" s="67"/>
      <c r="FC138" s="76" t="s">
        <v>73</v>
      </c>
      <c r="FD138" s="67">
        <v>6</v>
      </c>
      <c r="FE138" s="77" t="s">
        <v>70</v>
      </c>
      <c r="FF138" s="68">
        <v>0</v>
      </c>
      <c r="FG138" s="83"/>
      <c r="FH138" s="65" t="str">
        <f t="shared" si="32"/>
        <v>MR</v>
      </c>
      <c r="FI138" s="65" t="str">
        <f t="shared" si="33"/>
        <v>M</v>
      </c>
      <c r="FJ138" s="65" t="str">
        <f t="shared" si="26"/>
        <v>07. GSP</v>
      </c>
      <c r="FK138" s="65">
        <f t="shared" si="31"/>
        <v>0</v>
      </c>
      <c r="FL138" s="79">
        <f t="shared" si="36"/>
        <v>35.5</v>
      </c>
      <c r="FM138" t="str">
        <f t="shared" si="30"/>
        <v>...</v>
      </c>
      <c r="FN138" t="str">
        <f t="shared" si="37"/>
        <v>...</v>
      </c>
      <c r="FO138" t="str">
        <f t="shared" si="35"/>
        <v>07. GSP</v>
      </c>
    </row>
    <row r="139" spans="1:171" ht="13.8" hidden="1" x14ac:dyDescent="0.25">
      <c r="A139" t="s">
        <v>1152</v>
      </c>
      <c r="B139" s="201" t="s">
        <v>499</v>
      </c>
      <c r="C139" s="80" t="str">
        <f>IF($B139:$B139&gt;0,VLOOKUP($B139,'[1]PorEquipeHC 20aa_ddmmaaaa'!$EC$5:'[1]PorEquipeHC 20aa_ddmmaaaa'!$GS$1003,1,FALSE))</f>
        <v>271</v>
      </c>
      <c r="D139" s="209" t="str">
        <f>IF($B139:$B139&gt;0,VLOOKUP($B139,'[1]PorEquipeHC 20aa_ddmmaaaa'!$EC$5:'[1]PorEquipeHC 20aa_ddmmaaaa'!$GS$1003,2,FALSE))</f>
        <v>WATANABE</v>
      </c>
      <c r="E139" s="209" t="str">
        <f>IF($B139:$B139&gt;0,VLOOKUP($B139,'[1]PorEquipeHC 20aa_ddmmaaaa'!$EC$5:'[1]PorEquipeHC 20aa_ddmmaaaa'!$GS$1003,3,FALSE))</f>
        <v>HIROMI</v>
      </c>
      <c r="F139" s="66" t="str">
        <f>IF($B139:$B139&gt;0,VLOOKUP($B139,'[1]PorEquipeHC 20aa_ddmmaaaa'!$EC$5:'[1]PorEquipeHC 20aa_ddmmaaaa'!$GS$1003,4,FALSE))</f>
        <v>M</v>
      </c>
      <c r="G139" s="65" t="str">
        <f>IF($B139:$B139&gt;0,VLOOKUP($B139,'[1]PorEquipeHC 20aa_ddmmaaaa'!$EC$5:'[1]PorEquipeHC 20aa_ddmmaaaa'!$GS$1003,5,FALSE))</f>
        <v>08. SMA</v>
      </c>
      <c r="H139" s="210">
        <f>IF($B139:$B139&gt;0,VLOOKUP($B139,'[1]PorEquipeHC 20aa_ddmmaaaa'!$EC$5:'[1]PorEquipeHC 20aa_ddmmaaaa'!$GS$1003,6,FALSE))</f>
        <v>18070</v>
      </c>
      <c r="I139" s="80">
        <f>IF($B139:$B139&gt;0,VLOOKUP($B139,'[1]PorEquipeHC 20aa_ddmmaaaa'!$EC$5:'[1]PorEquipeHC 20aa_ddmmaaaa'!$GS$1003,7,FALSE))</f>
        <v>0</v>
      </c>
      <c r="J139" s="209" t="str">
        <f>IF($B139:$B139&gt;0,VLOOKUP($B139,'[1]PorEquipeHC 20aa_ddmmaaaa'!$EC$5:'[1]PorEquipeHC 20aa_ddmmaaaa'!$GS$1003,8,FALSE))</f>
        <v>EX</v>
      </c>
      <c r="K139" s="209" t="str">
        <f>IF($B139:$B139&gt;0,VLOOKUP($B139,'[1]PorEquipeHC 20aa_ddmmaaaa'!$EC$5:'[1]PorEquipeHC 20aa_ddmmaaaa'!$GS$1003,9,FALSE))</f>
        <v>SR</v>
      </c>
      <c r="L139" s="80">
        <f>IF($B139:$B139&gt;0,VLOOKUP($B139,'[1]PorEquipeHC 20aa_ddmmaaaa'!$EC$5:'[1]PorEquipeHC 20aa_ddmmaaaa'!$GS$1003,45,FALSE))</f>
        <v>7</v>
      </c>
      <c r="M139" s="65" t="str">
        <f>IF($B139:$B139&gt;0,VLOOKUP($B139,'[1]PorEquipeHC 20aa_ddmmaaaa'!$EC$5:'[1]PorEquipeHC 20aa_ddmmaaaa'!$GS$1003,46,FALSE))</f>
        <v>X</v>
      </c>
      <c r="N139" s="80">
        <f>IF($B139:$B139&gt;0,VLOOKUP($B139,'[1]PorEquipeHC 20aa_ddmmaaaa'!$EC$5:'[1]PorEquipeHC 20aa_ddmmaaaa'!$GS$1003,64,FALSE))</f>
        <v>624</v>
      </c>
      <c r="O139" s="211">
        <f>IF($B139:$B139&gt;0,VLOOKUP($B139,'[1]PorEquipeHC 20aa_ddmmaaaa'!$EC$5:'[1]PorEquipeHC 20aa_ddmmaaaa'!$GS$1003,10,FALSE))</f>
        <v>103</v>
      </c>
      <c r="P139" s="211">
        <f>IF($B139:$B139&gt;0,VLOOKUP($B139,'[1]PorEquipeHC 20aa_ddmmaaaa'!$EC$5:'[1]PorEquipeHC 20aa_ddmmaaaa'!$GS$1003,11,FALSE))</f>
        <v>97</v>
      </c>
      <c r="Q139" s="211">
        <f>IF($B139:$B139&gt;0,VLOOKUP($B139,'[1]PorEquipeHC 20aa_ddmmaaaa'!$EC$5:'[1]PorEquipeHC 20aa_ddmmaaaa'!$GS$1003,12,FALSE))</f>
        <v>109</v>
      </c>
      <c r="R139" s="211">
        <f>IF($B139:$B139&gt;0,VLOOKUP($B139,'[1]PorEquipeHC 20aa_ddmmaaaa'!$EC$5:'[1]PorEquipeHC 20aa_ddmmaaaa'!$GS$1003,13,FALSE))</f>
        <v>104</v>
      </c>
      <c r="S139" s="211">
        <f>IF($B139:$B139&gt;0,VLOOKUP($B139,'[1]PorEquipeHC 20aa_ddmmaaaa'!$EC$5:'[1]PorEquipeHC 20aa_ddmmaaaa'!$GS$1003,14,FALSE))</f>
        <v>103</v>
      </c>
      <c r="T139" s="211">
        <f>IF($B139:$B139&gt;0,VLOOKUP($B139,'[1]PorEquipeHC 20aa_ddmmaaaa'!$EC$5:'[1]PorEquipeHC 20aa_ddmmaaaa'!$GS$1003,15,FALSE))</f>
        <v>120</v>
      </c>
      <c r="U139" s="211">
        <f>IF($B139:$B139&gt;0,VLOOKUP($B139,'[1]PorEquipeHC 20aa_ddmmaaaa'!$EC$5:'[1]PorEquipeHC 20aa_ddmmaaaa'!$GS$1003,16,FALSE))</f>
        <v>108</v>
      </c>
      <c r="V139" s="211" t="b">
        <f>IF($B139:$B139&gt;0,VLOOKUP($B139,'[1]PorEquipeHC 20aa_ddmmaaaa'!$EC$5:'[1]PorEquipeHC 20aa_ddmmaaaa'!$GS$1003,17,FALSE))</f>
        <v>0</v>
      </c>
      <c r="W139" s="211" t="b">
        <f>IF($B139:$B139&gt;0,VLOOKUP($B139,'[1]PorEquipeHC 20aa_ddmmaaaa'!$EC$5:'[1]PorEquipeHC 20aa_ddmmaaaa'!$GS$1003,18,FALSE))</f>
        <v>0</v>
      </c>
      <c r="X139" s="211" t="b">
        <f>IF($B139:$B139&gt;0,VLOOKUP($B139,'[1]PorEquipeHC 20aa_ddmmaaaa'!$EC$5:'[1]PorEquipeHC 20aa_ddmmaaaa'!$GS$1003,19,FALSE))</f>
        <v>0</v>
      </c>
      <c r="Y139" s="207"/>
      <c r="Z139" s="207"/>
      <c r="AA139" s="154"/>
      <c r="AB139" s="154"/>
      <c r="AC139" s="65" t="str">
        <f>C139</f>
        <v>271</v>
      </c>
      <c r="AD139" s="65" t="str">
        <f>D139</f>
        <v>WATANABE</v>
      </c>
      <c r="AE139" s="65" t="str">
        <f>E139</f>
        <v>HIROMI</v>
      </c>
      <c r="AF139" s="65" t="str">
        <f>F139</f>
        <v>M</v>
      </c>
      <c r="AG139" s="65" t="str">
        <f>G139</f>
        <v>08. SMA</v>
      </c>
      <c r="AH139" s="208">
        <f>H139</f>
        <v>18070</v>
      </c>
      <c r="AI139">
        <f>I139</f>
        <v>0</v>
      </c>
      <c r="AJ139" t="str">
        <f>J139</f>
        <v>EX</v>
      </c>
      <c r="AK139" s="209" t="str">
        <f>K139</f>
        <v>SR</v>
      </c>
      <c r="AL139" s="65">
        <f>L139</f>
        <v>7</v>
      </c>
      <c r="AM139" s="66" t="str">
        <f>M139</f>
        <v>X</v>
      </c>
      <c r="AN139" s="65">
        <f>N139</f>
        <v>624</v>
      </c>
      <c r="AO139" s="65">
        <f>O139</f>
        <v>103</v>
      </c>
      <c r="AP139" s="67">
        <f>IF(AO139=" "," ",(AO139-2*$AI139))</f>
        <v>103</v>
      </c>
      <c r="AQ139" s="68"/>
      <c r="AR139" s="69"/>
      <c r="AS139" s="72">
        <f>P139</f>
        <v>97</v>
      </c>
      <c r="AT139" s="67">
        <f>IF(AS139=" "," ",(AS139-2*$AI139))</f>
        <v>97</v>
      </c>
      <c r="AU139" s="65"/>
      <c r="AV139" s="67"/>
      <c r="AW139" s="72">
        <f>Q139</f>
        <v>109</v>
      </c>
      <c r="AX139" s="67">
        <f>IF(AW139=" "," ",(AW139-2*$AI139))</f>
        <v>109</v>
      </c>
      <c r="AY139" s="67"/>
      <c r="AZ139" s="65"/>
      <c r="BA139" s="67">
        <f>R139</f>
        <v>104</v>
      </c>
      <c r="BB139" s="67">
        <f>IF(BA139=" "," ",(BA139-2*$AI139))</f>
        <v>104</v>
      </c>
      <c r="BC139" s="67"/>
      <c r="BD139" s="67"/>
      <c r="BE139" s="71">
        <f>S139</f>
        <v>103</v>
      </c>
      <c r="BF139" s="67">
        <f>IF(BE139=" "," ",(BE139-2*$AI139))</f>
        <v>103</v>
      </c>
      <c r="BG139" s="67"/>
      <c r="BH139" s="67"/>
      <c r="BI139" s="72">
        <f>T139</f>
        <v>120</v>
      </c>
      <c r="BJ139" s="67">
        <f>IF(BI139=" "," ",(BI139-2*$AI139))</f>
        <v>120</v>
      </c>
      <c r="BK139" s="67"/>
      <c r="BL139" s="67"/>
      <c r="BM139" s="72">
        <f>U139</f>
        <v>108</v>
      </c>
      <c r="BN139" s="67">
        <f>IF(BM139=" "," ",(BM139-2*$AI139))</f>
        <v>108</v>
      </c>
      <c r="BO139" s="67"/>
      <c r="BP139" s="67"/>
      <c r="BQ139" s="67" t="b">
        <f>V139</f>
        <v>0</v>
      </c>
      <c r="BR139" s="67">
        <f>IF(BQ139=" "," ",(BQ139-2*$AI139))</f>
        <v>0</v>
      </c>
      <c r="BS139" s="67"/>
      <c r="BT139" s="67"/>
      <c r="BU139" s="67" t="b">
        <f>W139</f>
        <v>0</v>
      </c>
      <c r="BV139" s="67">
        <f>IF(BU139=" "," ",(BU139-2*$AI139))</f>
        <v>0</v>
      </c>
      <c r="BW139" s="67"/>
      <c r="BX139" s="67"/>
      <c r="BY139" s="67" t="b">
        <f>X139</f>
        <v>0</v>
      </c>
      <c r="BZ139" s="67">
        <f>IF(BY139=" "," ",(BY139-2*$AI139))</f>
        <v>0</v>
      </c>
      <c r="CA139" s="67"/>
      <c r="CB139" s="67"/>
      <c r="CC139" s="209" t="str">
        <f>IF(AK139="Senior",AK139,"...")</f>
        <v>...</v>
      </c>
      <c r="CD139" s="65">
        <f>L139</f>
        <v>7</v>
      </c>
      <c r="CE139" s="66" t="str">
        <f>M139</f>
        <v>X</v>
      </c>
      <c r="CF139" s="73">
        <f>AQ139*AO$4+AU139*AS$4+AY139*AW$4+BC139*BA$4+BG139*BE$4+BK139*BI$4+BO139*BM$4+BS139*BQ$4+BW139*BU$4+CA139*BY$4</f>
        <v>0</v>
      </c>
      <c r="CG139" s="156"/>
      <c r="CH139" s="1"/>
      <c r="DA139" s="19"/>
      <c r="DB139" s="19"/>
      <c r="DC139" s="67">
        <v>256</v>
      </c>
      <c r="DD139" s="67" t="s">
        <v>163</v>
      </c>
      <c r="DE139" s="67" t="s">
        <v>512</v>
      </c>
      <c r="DF139" s="67" t="s">
        <v>65</v>
      </c>
      <c r="DG139" s="67" t="s">
        <v>504</v>
      </c>
      <c r="DH139" s="75">
        <v>15220</v>
      </c>
      <c r="DI139" s="67">
        <v>3</v>
      </c>
      <c r="DJ139" s="67" t="s">
        <v>111</v>
      </c>
      <c r="DK139" s="76" t="s">
        <v>85</v>
      </c>
      <c r="DL139" s="67">
        <v>7</v>
      </c>
      <c r="DM139" s="77" t="s">
        <v>70</v>
      </c>
      <c r="DN139" s="67">
        <v>661</v>
      </c>
      <c r="DO139" s="67">
        <v>116</v>
      </c>
      <c r="DP139" s="67">
        <v>110</v>
      </c>
      <c r="DQ139" s="68"/>
      <c r="DR139" s="69"/>
      <c r="DS139" s="72">
        <v>114</v>
      </c>
      <c r="DT139" s="67">
        <v>108</v>
      </c>
      <c r="DU139" s="68"/>
      <c r="DV139" s="67"/>
      <c r="DW139" s="72">
        <v>112</v>
      </c>
      <c r="DX139" s="67">
        <v>106</v>
      </c>
      <c r="DY139" s="68"/>
      <c r="DZ139" s="67"/>
      <c r="EA139" s="67">
        <v>106</v>
      </c>
      <c r="EB139" s="67">
        <v>100</v>
      </c>
      <c r="EC139" s="67"/>
      <c r="ED139" s="67"/>
      <c r="EE139" s="71">
        <v>107</v>
      </c>
      <c r="EF139" s="67">
        <v>101</v>
      </c>
      <c r="EG139" s="67"/>
      <c r="EH139" s="67"/>
      <c r="EI139" s="72">
        <v>108</v>
      </c>
      <c r="EJ139" s="67">
        <v>102</v>
      </c>
      <c r="EK139" s="67"/>
      <c r="EL139" s="67"/>
      <c r="EM139" s="72">
        <v>114</v>
      </c>
      <c r="EN139" s="67">
        <v>108</v>
      </c>
      <c r="EO139" s="67"/>
      <c r="EP139" s="67"/>
      <c r="EQ139" s="67" t="b">
        <v>0</v>
      </c>
      <c r="ER139" s="67">
        <v>-6</v>
      </c>
      <c r="ES139" s="67"/>
      <c r="ET139" s="67"/>
      <c r="EU139" s="67" t="b">
        <v>0</v>
      </c>
      <c r="EV139" s="67">
        <v>-6</v>
      </c>
      <c r="EW139" s="67"/>
      <c r="EX139" s="67"/>
      <c r="EY139" s="67" t="b">
        <v>0</v>
      </c>
      <c r="EZ139" s="67">
        <v>-6</v>
      </c>
      <c r="FA139" s="68"/>
      <c r="FB139" s="69"/>
      <c r="FC139" s="76" t="s">
        <v>73</v>
      </c>
      <c r="FD139" s="67">
        <v>7</v>
      </c>
      <c r="FE139" s="77" t="s">
        <v>70</v>
      </c>
      <c r="FF139" s="68">
        <v>0</v>
      </c>
      <c r="FG139" s="83"/>
      <c r="FH139" s="65" t="str">
        <f t="shared" si="32"/>
        <v>MR</v>
      </c>
      <c r="FI139" s="65" t="str">
        <f t="shared" si="33"/>
        <v>M</v>
      </c>
      <c r="FJ139" s="65" t="str">
        <f t="shared" si="26"/>
        <v>07. GSP</v>
      </c>
      <c r="FK139" s="65">
        <f t="shared" si="31"/>
        <v>0</v>
      </c>
      <c r="FL139" s="79">
        <f t="shared" si="36"/>
        <v>35.5</v>
      </c>
      <c r="FM139" t="str">
        <f t="shared" si="30"/>
        <v>...</v>
      </c>
      <c r="FN139" t="str">
        <f t="shared" si="37"/>
        <v>...</v>
      </c>
      <c r="FO139" t="str">
        <f t="shared" si="35"/>
        <v>07. GSP</v>
      </c>
    </row>
    <row r="140" spans="1:171" ht="13.8" hidden="1" x14ac:dyDescent="0.25">
      <c r="A140" t="s">
        <v>1152</v>
      </c>
      <c r="B140" s="201">
        <v>256</v>
      </c>
      <c r="C140" s="80">
        <f>IF($B140:$B140&gt;0,VLOOKUP($B140,'[1]PorEquipeHC 20aa_ddmmaaaa'!$EC$5:'[1]PorEquipeHC 20aa_ddmmaaaa'!$GS$1003,1,FALSE))</f>
        <v>256</v>
      </c>
      <c r="D140" s="209" t="str">
        <f>IF($B140:$B140&gt;0,VLOOKUP($B140,'[1]PorEquipeHC 20aa_ddmmaaaa'!$EC$5:'[1]PorEquipeHC 20aa_ddmmaaaa'!$GS$1003,2,FALSE))</f>
        <v>UEMURA</v>
      </c>
      <c r="E140" s="209" t="str">
        <f>IF($B140:$B140&gt;0,VLOOKUP($B140,'[1]PorEquipeHC 20aa_ddmmaaaa'!$EC$5:'[1]PorEquipeHC 20aa_ddmmaaaa'!$GS$1003,3,FALSE))</f>
        <v>YASUGI</v>
      </c>
      <c r="F140" s="66" t="str">
        <f>IF($B140:$B140&gt;0,VLOOKUP($B140,'[1]PorEquipeHC 20aa_ddmmaaaa'!$EC$5:'[1]PorEquipeHC 20aa_ddmmaaaa'!$GS$1003,4,FALSE))</f>
        <v>M</v>
      </c>
      <c r="G140" s="65" t="str">
        <f>IF($B140:$B140&gt;0,VLOOKUP($B140,'[1]PorEquipeHC 20aa_ddmmaaaa'!$EC$5:'[1]PorEquipeHC 20aa_ddmmaaaa'!$GS$1003,5,FALSE))</f>
        <v>07. GSP</v>
      </c>
      <c r="H140" s="210">
        <f>IF($B140:$B140&gt;0,VLOOKUP($B140,'[1]PorEquipeHC 20aa_ddmmaaaa'!$EC$5:'[1]PorEquipeHC 20aa_ddmmaaaa'!$GS$1003,6,FALSE))</f>
        <v>15220</v>
      </c>
      <c r="I140" s="80">
        <f>IF($B140:$B140&gt;0,VLOOKUP($B140,'[1]PorEquipeHC 20aa_ddmmaaaa'!$EC$5:'[1]PorEquipeHC 20aa_ddmmaaaa'!$GS$1003,7,FALSE))</f>
        <v>3</v>
      </c>
      <c r="J140" s="209" t="str">
        <f>IF($B140:$B140&gt;0,VLOOKUP($B140,'[1]PorEquipeHC 20aa_ddmmaaaa'!$EC$5:'[1]PorEquipeHC 20aa_ddmmaaaa'!$GS$1003,8,FALSE))</f>
        <v>EX</v>
      </c>
      <c r="K140" s="209" t="str">
        <f>IF($B140:$B140&gt;0,VLOOKUP($B140,'[1]PorEquipeHC 20aa_ddmmaaaa'!$EC$5:'[1]PorEquipeHC 20aa_ddmmaaaa'!$GS$1003,9,FALSE))</f>
        <v>MR</v>
      </c>
      <c r="L140" s="80">
        <f>IF($B140:$B140&gt;0,VLOOKUP($B140,'[1]PorEquipeHC 20aa_ddmmaaaa'!$EC$5:'[1]PorEquipeHC 20aa_ddmmaaaa'!$GS$1003,45,FALSE))</f>
        <v>7</v>
      </c>
      <c r="M140" s="65" t="str">
        <f>IF($B140:$B140&gt;0,VLOOKUP($B140,'[1]PorEquipeHC 20aa_ddmmaaaa'!$EC$5:'[1]PorEquipeHC 20aa_ddmmaaaa'!$GS$1003,46,FALSE))</f>
        <v>X</v>
      </c>
      <c r="N140" s="80">
        <f>IF($B140:$B140&gt;0,VLOOKUP($B140,'[1]PorEquipeHC 20aa_ddmmaaaa'!$EC$5:'[1]PorEquipeHC 20aa_ddmmaaaa'!$GS$1003,64,FALSE))</f>
        <v>661</v>
      </c>
      <c r="O140" s="211">
        <f>IF($B140:$B140&gt;0,VLOOKUP($B140,'[1]PorEquipeHC 20aa_ddmmaaaa'!$EC$5:'[1]PorEquipeHC 20aa_ddmmaaaa'!$GS$1003,10,FALSE))</f>
        <v>116</v>
      </c>
      <c r="P140" s="211">
        <f>IF($B140:$B140&gt;0,VLOOKUP($B140,'[1]PorEquipeHC 20aa_ddmmaaaa'!$EC$5:'[1]PorEquipeHC 20aa_ddmmaaaa'!$GS$1003,11,FALSE))</f>
        <v>114</v>
      </c>
      <c r="Q140" s="211">
        <f>IF($B140:$B140&gt;0,VLOOKUP($B140,'[1]PorEquipeHC 20aa_ddmmaaaa'!$EC$5:'[1]PorEquipeHC 20aa_ddmmaaaa'!$GS$1003,12,FALSE))</f>
        <v>112</v>
      </c>
      <c r="R140" s="211">
        <f>IF($B140:$B140&gt;0,VLOOKUP($B140,'[1]PorEquipeHC 20aa_ddmmaaaa'!$EC$5:'[1]PorEquipeHC 20aa_ddmmaaaa'!$GS$1003,13,FALSE))</f>
        <v>106</v>
      </c>
      <c r="S140" s="211">
        <f>IF($B140:$B140&gt;0,VLOOKUP($B140,'[1]PorEquipeHC 20aa_ddmmaaaa'!$EC$5:'[1]PorEquipeHC 20aa_ddmmaaaa'!$GS$1003,14,FALSE))</f>
        <v>107</v>
      </c>
      <c r="T140" s="211">
        <f>IF($B140:$B140&gt;0,VLOOKUP($B140,'[1]PorEquipeHC 20aa_ddmmaaaa'!$EC$5:'[1]PorEquipeHC 20aa_ddmmaaaa'!$GS$1003,15,FALSE))</f>
        <v>108</v>
      </c>
      <c r="U140" s="211">
        <f>IF($B140:$B140&gt;0,VLOOKUP($B140,'[1]PorEquipeHC 20aa_ddmmaaaa'!$EC$5:'[1]PorEquipeHC 20aa_ddmmaaaa'!$GS$1003,16,FALSE))</f>
        <v>114</v>
      </c>
      <c r="V140" s="211" t="b">
        <f>IF($B140:$B140&gt;0,VLOOKUP($B140,'[1]PorEquipeHC 20aa_ddmmaaaa'!$EC$5:'[1]PorEquipeHC 20aa_ddmmaaaa'!$GS$1003,17,FALSE))</f>
        <v>0</v>
      </c>
      <c r="W140" s="211" t="b">
        <f>IF($B140:$B140&gt;0,VLOOKUP($B140,'[1]PorEquipeHC 20aa_ddmmaaaa'!$EC$5:'[1]PorEquipeHC 20aa_ddmmaaaa'!$GS$1003,18,FALSE))</f>
        <v>0</v>
      </c>
      <c r="X140" s="211" t="b">
        <f>IF($B140:$B140&gt;0,VLOOKUP($B140,'[1]PorEquipeHC 20aa_ddmmaaaa'!$EC$5:'[1]PorEquipeHC 20aa_ddmmaaaa'!$GS$1003,19,FALSE))</f>
        <v>0</v>
      </c>
      <c r="Y140" s="207"/>
      <c r="Z140" s="207"/>
      <c r="AA140" s="154"/>
      <c r="AB140" s="154"/>
      <c r="AC140" s="65">
        <f>C140</f>
        <v>256</v>
      </c>
      <c r="AD140" s="65" t="str">
        <f>D140</f>
        <v>UEMURA</v>
      </c>
      <c r="AE140" s="65" t="str">
        <f>E140</f>
        <v>YASUGI</v>
      </c>
      <c r="AF140" s="65" t="str">
        <f>F140</f>
        <v>M</v>
      </c>
      <c r="AG140" s="65" t="str">
        <f>G140</f>
        <v>07. GSP</v>
      </c>
      <c r="AH140" s="208">
        <f>H140</f>
        <v>15220</v>
      </c>
      <c r="AI140">
        <f>I140</f>
        <v>3</v>
      </c>
      <c r="AJ140" t="str">
        <f>J140</f>
        <v>EX</v>
      </c>
      <c r="AK140" s="209" t="str">
        <f>K140</f>
        <v>MR</v>
      </c>
      <c r="AL140" s="65">
        <f>L140</f>
        <v>7</v>
      </c>
      <c r="AM140" s="66" t="str">
        <f>M140</f>
        <v>X</v>
      </c>
      <c r="AN140" s="65">
        <f>N140</f>
        <v>661</v>
      </c>
      <c r="AO140" s="65">
        <f>O140</f>
        <v>116</v>
      </c>
      <c r="AP140" s="67">
        <f>IF(AO140=" "," ",(AO140-2*$AI140))</f>
        <v>110</v>
      </c>
      <c r="AQ140" s="68"/>
      <c r="AR140" s="69"/>
      <c r="AS140" s="72">
        <f>P140</f>
        <v>114</v>
      </c>
      <c r="AT140" s="67">
        <f>IF(AS140=" "," ",(AS140-2*$AI140))</f>
        <v>108</v>
      </c>
      <c r="AU140" s="65"/>
      <c r="AV140" s="67"/>
      <c r="AW140" s="72">
        <f>Q140</f>
        <v>112</v>
      </c>
      <c r="AX140" s="67">
        <f>IF(AW140=" "," ",(AW140-2*$AI140))</f>
        <v>106</v>
      </c>
      <c r="AY140" s="67"/>
      <c r="AZ140" s="65"/>
      <c r="BA140" s="67">
        <f>R140</f>
        <v>106</v>
      </c>
      <c r="BB140" s="67">
        <f>IF(BA140=" "," ",(BA140-2*$AI140))</f>
        <v>100</v>
      </c>
      <c r="BC140" s="67"/>
      <c r="BD140" s="67"/>
      <c r="BE140" s="71">
        <f>S140</f>
        <v>107</v>
      </c>
      <c r="BF140" s="67">
        <f>IF(BE140=" "," ",(BE140-2*$AI140))</f>
        <v>101</v>
      </c>
      <c r="BG140" s="67"/>
      <c r="BH140" s="67"/>
      <c r="BI140" s="72">
        <f>T140</f>
        <v>108</v>
      </c>
      <c r="BJ140" s="67">
        <f>IF(BI140=" "," ",(BI140-2*$AI140))</f>
        <v>102</v>
      </c>
      <c r="BK140" s="67"/>
      <c r="BL140" s="67"/>
      <c r="BM140" s="72">
        <f>U140</f>
        <v>114</v>
      </c>
      <c r="BN140" s="67">
        <f>IF(BM140=" "," ",(BM140-2*$AI140))</f>
        <v>108</v>
      </c>
      <c r="BO140" s="67"/>
      <c r="BP140" s="67"/>
      <c r="BQ140" s="67" t="b">
        <f>V140</f>
        <v>0</v>
      </c>
      <c r="BR140" s="67">
        <f>IF(BQ140=" "," ",(BQ140-2*$AI140))</f>
        <v>-6</v>
      </c>
      <c r="BS140" s="67"/>
      <c r="BT140" s="67"/>
      <c r="BU140" s="67" t="b">
        <f>W140</f>
        <v>0</v>
      </c>
      <c r="BV140" s="67">
        <f>IF(BU140=" "," ",(BU140-2*$AI140))</f>
        <v>-6</v>
      </c>
      <c r="BW140" s="67"/>
      <c r="BX140" s="67"/>
      <c r="BY140" s="67" t="b">
        <f>X140</f>
        <v>0</v>
      </c>
      <c r="BZ140" s="67">
        <f>IF(BY140=" "," ",(BY140-2*$AI140))</f>
        <v>-6</v>
      </c>
      <c r="CA140" s="67"/>
      <c r="CB140" s="67"/>
      <c r="CC140" s="209" t="str">
        <f>IF(AK140="Senior",AK140,"...")</f>
        <v>...</v>
      </c>
      <c r="CD140" s="65">
        <f>L140</f>
        <v>7</v>
      </c>
      <c r="CE140" s="66" t="str">
        <f>M140</f>
        <v>X</v>
      </c>
      <c r="CF140" s="73">
        <f>AQ140*AO$4+AU140*AS$4+AY140*AW$4+BC140*BA$4+BG140*BE$4+BK140*BI$4+BO140*BM$4+BS140*BQ$4+BW140*BU$4+CA140*BY$4</f>
        <v>0</v>
      </c>
      <c r="CG140" s="156"/>
      <c r="CH140" s="1"/>
      <c r="DA140" s="19"/>
      <c r="DB140" s="19"/>
      <c r="DC140" s="67" t="s">
        <v>203</v>
      </c>
      <c r="DD140" s="67" t="s">
        <v>517</v>
      </c>
      <c r="DE140" s="67" t="s">
        <v>518</v>
      </c>
      <c r="DF140" s="67" t="s">
        <v>65</v>
      </c>
      <c r="DG140" s="67" t="s">
        <v>504</v>
      </c>
      <c r="DH140" s="75">
        <v>19753</v>
      </c>
      <c r="DI140" s="67">
        <v>3</v>
      </c>
      <c r="DJ140" s="67" t="s">
        <v>111</v>
      </c>
      <c r="DK140" s="76" t="s">
        <v>69</v>
      </c>
      <c r="DL140" s="67">
        <v>6</v>
      </c>
      <c r="DM140" s="77" t="s">
        <v>70</v>
      </c>
      <c r="DN140" s="67">
        <v>669</v>
      </c>
      <c r="DO140" s="67">
        <v>105</v>
      </c>
      <c r="DP140" s="67">
        <v>99</v>
      </c>
      <c r="DQ140" s="68"/>
      <c r="DR140" s="69"/>
      <c r="DS140" s="72" t="s">
        <v>79</v>
      </c>
      <c r="DT140" s="67" t="s">
        <v>79</v>
      </c>
      <c r="DU140" s="68"/>
      <c r="DV140" s="69"/>
      <c r="DW140" s="72">
        <v>116</v>
      </c>
      <c r="DX140" s="67">
        <v>110</v>
      </c>
      <c r="DY140" s="67"/>
      <c r="DZ140" s="67"/>
      <c r="EA140" s="67">
        <v>102</v>
      </c>
      <c r="EB140" s="67">
        <v>96</v>
      </c>
      <c r="EC140" s="67"/>
      <c r="ED140" s="67"/>
      <c r="EE140" s="71">
        <v>121</v>
      </c>
      <c r="EF140" s="67">
        <v>115</v>
      </c>
      <c r="EG140" s="67"/>
      <c r="EH140" s="67"/>
      <c r="EI140" s="72">
        <v>121</v>
      </c>
      <c r="EJ140" s="67">
        <v>115</v>
      </c>
      <c r="EK140" s="67"/>
      <c r="EL140" s="67"/>
      <c r="EM140" s="72">
        <v>104</v>
      </c>
      <c r="EN140" s="67">
        <v>98</v>
      </c>
      <c r="EO140" s="67"/>
      <c r="EP140" s="67"/>
      <c r="EQ140" s="67" t="b">
        <v>0</v>
      </c>
      <c r="ER140" s="67">
        <v>-6</v>
      </c>
      <c r="ES140" s="67"/>
      <c r="ET140" s="67"/>
      <c r="EU140" s="67" t="b">
        <v>0</v>
      </c>
      <c r="EV140" s="67">
        <v>-6</v>
      </c>
      <c r="EW140" s="68"/>
      <c r="EX140" s="69"/>
      <c r="EY140" s="67" t="b">
        <v>0</v>
      </c>
      <c r="EZ140" s="67">
        <v>-6</v>
      </c>
      <c r="FA140" s="67"/>
      <c r="FB140" s="67"/>
      <c r="FC140" s="76" t="s">
        <v>73</v>
      </c>
      <c r="FD140" s="67">
        <v>6</v>
      </c>
      <c r="FE140" s="77" t="s">
        <v>70</v>
      </c>
      <c r="FF140" s="68">
        <v>0</v>
      </c>
      <c r="FG140" s="83"/>
      <c r="FH140" s="65" t="str">
        <f t="shared" si="32"/>
        <v>NSR</v>
      </c>
      <c r="FI140" s="65" t="str">
        <f t="shared" si="33"/>
        <v>M</v>
      </c>
      <c r="FJ140" s="65" t="str">
        <f t="shared" si="26"/>
        <v>07. GSP</v>
      </c>
      <c r="FK140" s="65">
        <f t="shared" si="31"/>
        <v>0</v>
      </c>
      <c r="FL140" s="79">
        <f t="shared" si="36"/>
        <v>35.5</v>
      </c>
      <c r="FM140" t="str">
        <f t="shared" si="30"/>
        <v>...</v>
      </c>
      <c r="FN140" t="str">
        <f t="shared" si="37"/>
        <v>...</v>
      </c>
      <c r="FO140" t="str">
        <f t="shared" si="35"/>
        <v>07. GSP</v>
      </c>
    </row>
    <row r="141" spans="1:171" ht="13.8" hidden="1" x14ac:dyDescent="0.25">
      <c r="A141" t="s">
        <v>1152</v>
      </c>
      <c r="B141" s="201" t="s">
        <v>348</v>
      </c>
      <c r="C141" s="80" t="str">
        <f>IF($B141:$B141&gt;0,VLOOKUP($B141,'[1]PorEquipeHC 20aa_ddmmaaaa'!$EC$5:'[1]PorEquipeHC 20aa_ddmmaaaa'!$GS$1003,1,FALSE))</f>
        <v>552</v>
      </c>
      <c r="D141" s="209" t="str">
        <f>IF($B141:$B141&gt;0,VLOOKUP($B141,'[1]PorEquipeHC 20aa_ddmmaaaa'!$EC$5:'[1]PorEquipeHC 20aa_ddmmaaaa'!$GS$1003,2,FALSE))</f>
        <v>NISHIOKA</v>
      </c>
      <c r="E141" s="209" t="str">
        <f>IF($B141:$B141&gt;0,VLOOKUP($B141,'[1]PorEquipeHC 20aa_ddmmaaaa'!$EC$5:'[1]PorEquipeHC 20aa_ddmmaaaa'!$GS$1003,3,FALSE))</f>
        <v>LAYUDO</v>
      </c>
      <c r="F141" s="66" t="str">
        <f>IF($B141:$B141&gt;0,VLOOKUP($B141,'[1]PorEquipeHC 20aa_ddmmaaaa'!$EC$5:'[1]PorEquipeHC 20aa_ddmmaaaa'!$GS$1003,4,FALSE))</f>
        <v>M</v>
      </c>
      <c r="G141" s="65" t="str">
        <f>IF($B141:$B141&gt;0,VLOOKUP($B141,'[1]PorEquipeHC 20aa_ddmmaaaa'!$EC$5:'[1]PorEquipeHC 20aa_ddmmaaaa'!$GS$1003,5,FALSE))</f>
        <v>08. SMA</v>
      </c>
      <c r="H141" s="210">
        <f>IF($B141:$B141&gt;0,VLOOKUP($B141,'[1]PorEquipeHC 20aa_ddmmaaaa'!$EC$5:'[1]PorEquipeHC 20aa_ddmmaaaa'!$GS$1003,6,FALSE))</f>
        <v>25717</v>
      </c>
      <c r="I141" s="80">
        <f>IF($B141:$B141&gt;0,VLOOKUP($B141,'[1]PorEquipeHC 20aa_ddmmaaaa'!$EC$5:'[1]PorEquipeHC 20aa_ddmmaaaa'!$GS$1003,7,FALSE))</f>
        <v>3</v>
      </c>
      <c r="J141" s="209" t="str">
        <f>IF($B141:$B141&gt;0,VLOOKUP($B141,'[1]PorEquipeHC 20aa_ddmmaaaa'!$EC$5:'[1]PorEquipeHC 20aa_ddmmaaaa'!$GS$1003,8,FALSE))</f>
        <v>EX</v>
      </c>
      <c r="K141" s="209" t="str">
        <f>IF($B141:$B141&gt;0,VLOOKUP($B141,'[1]PorEquipeHC 20aa_ddmmaaaa'!$EC$5:'[1]PorEquipeHC 20aa_ddmmaaaa'!$GS$1003,9,FALSE))</f>
        <v>NSR</v>
      </c>
      <c r="L141" s="80">
        <f>IF($B141:$B141&gt;0,VLOOKUP($B141,'[1]PorEquipeHC 20aa_ddmmaaaa'!$EC$5:'[1]PorEquipeHC 20aa_ddmmaaaa'!$GS$1003,45,FALSE))</f>
        <v>7</v>
      </c>
      <c r="M141" s="65" t="str">
        <f>IF($B141:$B141&gt;0,VLOOKUP($B141,'[1]PorEquipeHC 20aa_ddmmaaaa'!$EC$5:'[1]PorEquipeHC 20aa_ddmmaaaa'!$GS$1003,46,FALSE))</f>
        <v>X</v>
      </c>
      <c r="N141" s="80">
        <f>IF($B141:$B141&gt;0,VLOOKUP($B141,'[1]PorEquipeHC 20aa_ddmmaaaa'!$EC$5:'[1]PorEquipeHC 20aa_ddmmaaaa'!$GS$1003,64,FALSE))</f>
        <v>647</v>
      </c>
      <c r="O141" s="211">
        <f>IF($B141:$B141&gt;0,VLOOKUP($B141,'[1]PorEquipeHC 20aa_ddmmaaaa'!$EC$5:'[1]PorEquipeHC 20aa_ddmmaaaa'!$GS$1003,10,FALSE))</f>
        <v>102</v>
      </c>
      <c r="P141" s="211">
        <f>IF($B141:$B141&gt;0,VLOOKUP($B141,'[1]PorEquipeHC 20aa_ddmmaaaa'!$EC$5:'[1]PorEquipeHC 20aa_ddmmaaaa'!$GS$1003,11,FALSE))</f>
        <v>104</v>
      </c>
      <c r="Q141" s="211">
        <f>IF($B141:$B141&gt;0,VLOOKUP($B141,'[1]PorEquipeHC 20aa_ddmmaaaa'!$EC$5:'[1]PorEquipeHC 20aa_ddmmaaaa'!$GS$1003,12,FALSE))</f>
        <v>123</v>
      </c>
      <c r="R141" s="211">
        <f>IF($B141:$B141&gt;0,VLOOKUP($B141,'[1]PorEquipeHC 20aa_ddmmaaaa'!$EC$5:'[1]PorEquipeHC 20aa_ddmmaaaa'!$GS$1003,13,FALSE))</f>
        <v>106</v>
      </c>
      <c r="S141" s="211">
        <f>IF($B141:$B141&gt;0,VLOOKUP($B141,'[1]PorEquipeHC 20aa_ddmmaaaa'!$EC$5:'[1]PorEquipeHC 20aa_ddmmaaaa'!$GS$1003,14,FALSE))</f>
        <v>108</v>
      </c>
      <c r="T141" s="211">
        <f>IF($B141:$B141&gt;0,VLOOKUP($B141,'[1]PorEquipeHC 20aa_ddmmaaaa'!$EC$5:'[1]PorEquipeHC 20aa_ddmmaaaa'!$GS$1003,15,FALSE))</f>
        <v>113</v>
      </c>
      <c r="U141" s="211">
        <f>IF($B141:$B141&gt;0,VLOOKUP($B141,'[1]PorEquipeHC 20aa_ddmmaaaa'!$EC$5:'[1]PorEquipeHC 20aa_ddmmaaaa'!$GS$1003,16,FALSE))</f>
        <v>114</v>
      </c>
      <c r="V141" s="211" t="b">
        <f>IF($B141:$B141&gt;0,VLOOKUP($B141,'[1]PorEquipeHC 20aa_ddmmaaaa'!$EC$5:'[1]PorEquipeHC 20aa_ddmmaaaa'!$GS$1003,17,FALSE))</f>
        <v>0</v>
      </c>
      <c r="W141" s="211" t="b">
        <f>IF($B141:$B141&gt;0,VLOOKUP($B141,'[1]PorEquipeHC 20aa_ddmmaaaa'!$EC$5:'[1]PorEquipeHC 20aa_ddmmaaaa'!$GS$1003,18,FALSE))</f>
        <v>0</v>
      </c>
      <c r="X141" s="211" t="b">
        <f>IF($B141:$B141&gt;0,VLOOKUP($B141,'[1]PorEquipeHC 20aa_ddmmaaaa'!$EC$5:'[1]PorEquipeHC 20aa_ddmmaaaa'!$GS$1003,19,FALSE))</f>
        <v>0</v>
      </c>
      <c r="Y141" s="207"/>
      <c r="Z141" s="207"/>
      <c r="AA141" s="154"/>
      <c r="AB141" s="154"/>
      <c r="AC141" s="65" t="str">
        <f>C141</f>
        <v>552</v>
      </c>
      <c r="AD141" s="65" t="str">
        <f>D141</f>
        <v>NISHIOKA</v>
      </c>
      <c r="AE141" s="65" t="str">
        <f>E141</f>
        <v>LAYUDO</v>
      </c>
      <c r="AF141" s="65" t="str">
        <f>F141</f>
        <v>M</v>
      </c>
      <c r="AG141" s="65" t="str">
        <f>G141</f>
        <v>08. SMA</v>
      </c>
      <c r="AH141" s="208">
        <f>H141</f>
        <v>25717</v>
      </c>
      <c r="AI141">
        <f>I141</f>
        <v>3</v>
      </c>
      <c r="AJ141" t="str">
        <f>J141</f>
        <v>EX</v>
      </c>
      <c r="AK141" s="209" t="str">
        <f>K141</f>
        <v>NSR</v>
      </c>
      <c r="AL141" s="65">
        <f>L141</f>
        <v>7</v>
      </c>
      <c r="AM141" s="66" t="str">
        <f>M141</f>
        <v>X</v>
      </c>
      <c r="AN141" s="65">
        <f>N141</f>
        <v>647</v>
      </c>
      <c r="AO141" s="65">
        <f>O141</f>
        <v>102</v>
      </c>
      <c r="AP141" s="67">
        <f>IF(AO141=" "," ",(AO141-2*$AI141))</f>
        <v>96</v>
      </c>
      <c r="AQ141" s="68"/>
      <c r="AR141" s="69"/>
      <c r="AS141" s="72">
        <f>P141</f>
        <v>104</v>
      </c>
      <c r="AT141" s="67">
        <f>IF(AS141=" "," ",(AS141-2*$AI141))</f>
        <v>98</v>
      </c>
      <c r="AU141" s="65"/>
      <c r="AV141" s="67"/>
      <c r="AW141" s="72">
        <f>Q141</f>
        <v>123</v>
      </c>
      <c r="AX141" s="67">
        <f>IF(AW141=" "," ",(AW141-2*$AI141))</f>
        <v>117</v>
      </c>
      <c r="AY141" s="67"/>
      <c r="AZ141" s="65"/>
      <c r="BA141" s="67">
        <f>R141</f>
        <v>106</v>
      </c>
      <c r="BB141" s="67">
        <f>IF(BA141=" "," ",(BA141-2*$AI141))</f>
        <v>100</v>
      </c>
      <c r="BC141" s="67"/>
      <c r="BD141" s="67"/>
      <c r="BE141" s="71">
        <f>S141</f>
        <v>108</v>
      </c>
      <c r="BF141" s="67">
        <f>IF(BE141=" "," ",(BE141-2*$AI141))</f>
        <v>102</v>
      </c>
      <c r="BG141" s="67"/>
      <c r="BH141" s="67"/>
      <c r="BI141" s="72">
        <f>T141</f>
        <v>113</v>
      </c>
      <c r="BJ141" s="67">
        <f>IF(BI141=" "," ",(BI141-2*$AI141))</f>
        <v>107</v>
      </c>
      <c r="BK141" s="67"/>
      <c r="BL141" s="67"/>
      <c r="BM141" s="72">
        <f>U141</f>
        <v>114</v>
      </c>
      <c r="BN141" s="67">
        <f>IF(BM141=" "," ",(BM141-2*$AI141))</f>
        <v>108</v>
      </c>
      <c r="BO141" s="67"/>
      <c r="BP141" s="67"/>
      <c r="BQ141" s="67" t="b">
        <f>V141</f>
        <v>0</v>
      </c>
      <c r="BR141" s="67">
        <f>IF(BQ141=" "," ",(BQ141-2*$AI141))</f>
        <v>-6</v>
      </c>
      <c r="BS141" s="67"/>
      <c r="BT141" s="67"/>
      <c r="BU141" s="67" t="b">
        <f>W141</f>
        <v>0</v>
      </c>
      <c r="BV141" s="67">
        <f>IF(BU141=" "," ",(BU141-2*$AI141))</f>
        <v>-6</v>
      </c>
      <c r="BW141" s="67"/>
      <c r="BX141" s="67"/>
      <c r="BY141" s="67" t="b">
        <f>X141</f>
        <v>0</v>
      </c>
      <c r="BZ141" s="67">
        <f>IF(BY141=" "," ",(BY141-2*$AI141))</f>
        <v>-6</v>
      </c>
      <c r="CA141" s="67"/>
      <c r="CB141" s="67"/>
      <c r="CC141" s="209" t="str">
        <f>IF(AK141="Senior",AK141,"...")</f>
        <v>...</v>
      </c>
      <c r="CD141" s="65">
        <f>L141</f>
        <v>7</v>
      </c>
      <c r="CE141" s="66" t="str">
        <f>M141</f>
        <v>X</v>
      </c>
      <c r="CF141" s="73">
        <f>AQ141*AO$4+AU141*AS$4+AY141*AW$4+BC141*BA$4+BG141*BE$4+BK141*BI$4+BO141*BM$4+BS141*BQ$4+BW141*BU$4+CA141*BY$4</f>
        <v>0</v>
      </c>
      <c r="CG141" s="156"/>
      <c r="CH141" s="1"/>
      <c r="DA141" s="19"/>
      <c r="DB141" s="19"/>
      <c r="DC141" s="67" t="s">
        <v>516</v>
      </c>
      <c r="DD141" s="67" t="s">
        <v>519</v>
      </c>
      <c r="DE141" s="67" t="s">
        <v>520</v>
      </c>
      <c r="DF141" s="67" t="s">
        <v>83</v>
      </c>
      <c r="DG141" s="67" t="s">
        <v>504</v>
      </c>
      <c r="DH141" s="75">
        <v>18327</v>
      </c>
      <c r="DI141" s="67">
        <v>4</v>
      </c>
      <c r="DJ141" s="67" t="s">
        <v>68</v>
      </c>
      <c r="DK141" s="76" t="s">
        <v>102</v>
      </c>
      <c r="DL141" s="67">
        <v>7</v>
      </c>
      <c r="DM141" s="77" t="s">
        <v>70</v>
      </c>
      <c r="DN141" s="67">
        <v>656</v>
      </c>
      <c r="DO141" s="67">
        <v>105</v>
      </c>
      <c r="DP141" s="67">
        <v>97</v>
      </c>
      <c r="DQ141" s="68"/>
      <c r="DR141" s="67"/>
      <c r="DS141" s="72">
        <v>110</v>
      </c>
      <c r="DT141" s="67">
        <v>102</v>
      </c>
      <c r="DU141" s="68"/>
      <c r="DV141" s="68"/>
      <c r="DW141" s="72">
        <v>115</v>
      </c>
      <c r="DX141" s="67">
        <v>107</v>
      </c>
      <c r="DY141" s="67"/>
      <c r="DZ141" s="67"/>
      <c r="EA141" s="67">
        <v>112</v>
      </c>
      <c r="EB141" s="67">
        <v>104</v>
      </c>
      <c r="EC141" s="67"/>
      <c r="ED141" s="67"/>
      <c r="EE141" s="71">
        <v>117</v>
      </c>
      <c r="EF141" s="67">
        <v>109</v>
      </c>
      <c r="EG141" s="68"/>
      <c r="EH141" s="69"/>
      <c r="EI141" s="72">
        <v>114</v>
      </c>
      <c r="EJ141" s="67">
        <v>106</v>
      </c>
      <c r="EK141" s="67"/>
      <c r="EL141" s="67"/>
      <c r="EM141" s="72">
        <v>100</v>
      </c>
      <c r="EN141" s="67">
        <v>92</v>
      </c>
      <c r="EO141" s="67"/>
      <c r="EP141" s="67"/>
      <c r="EQ141" s="67" t="b">
        <v>0</v>
      </c>
      <c r="ER141" s="67">
        <v>-8</v>
      </c>
      <c r="ES141" s="67"/>
      <c r="ET141" s="67"/>
      <c r="EU141" s="67" t="b">
        <v>0</v>
      </c>
      <c r="EV141" s="67">
        <v>-8</v>
      </c>
      <c r="EW141" s="67"/>
      <c r="EX141" s="67"/>
      <c r="EY141" s="67" t="b">
        <v>0</v>
      </c>
      <c r="EZ141" s="67">
        <v>-8</v>
      </c>
      <c r="FA141" s="67"/>
      <c r="FB141" s="67"/>
      <c r="FC141" s="76" t="s">
        <v>73</v>
      </c>
      <c r="FD141" s="67">
        <v>7</v>
      </c>
      <c r="FE141" s="77" t="s">
        <v>70</v>
      </c>
      <c r="FF141" s="68">
        <v>0</v>
      </c>
      <c r="FG141" s="83"/>
      <c r="FH141" s="65" t="str">
        <f t="shared" si="32"/>
        <v>SR</v>
      </c>
      <c r="FI141" s="65" t="str">
        <f t="shared" si="33"/>
        <v>F</v>
      </c>
      <c r="FJ141" s="65" t="str">
        <f t="shared" si="26"/>
        <v>07. GSP</v>
      </c>
      <c r="FK141" s="65">
        <f t="shared" si="31"/>
        <v>0</v>
      </c>
      <c r="FL141" s="79">
        <f t="shared" si="36"/>
        <v>35.5</v>
      </c>
      <c r="FM141" t="str">
        <f t="shared" si="30"/>
        <v>...</v>
      </c>
      <c r="FN141" t="str">
        <f t="shared" si="37"/>
        <v>...</v>
      </c>
      <c r="FO141" t="str">
        <f t="shared" si="35"/>
        <v>07. GSP</v>
      </c>
    </row>
    <row r="142" spans="1:171" ht="13.8" hidden="1" x14ac:dyDescent="0.25">
      <c r="A142" t="s">
        <v>1152</v>
      </c>
      <c r="B142" s="201" t="s">
        <v>239</v>
      </c>
      <c r="C142" s="80" t="str">
        <f>IF($B142:$B142&gt;0,VLOOKUP($B142,'[1]PorEquipeHC 20aa_ddmmaaaa'!$EC$5:'[1]PorEquipeHC 20aa_ddmmaaaa'!$GS$1003,1,FALSE))</f>
        <v>850</v>
      </c>
      <c r="D142" s="209" t="str">
        <f>IF($B142:$B142&gt;0,VLOOKUP($B142,'[1]PorEquipeHC 20aa_ddmmaaaa'!$EC$5:'[1]PorEquipeHC 20aa_ddmmaaaa'!$GS$1003,2,FALSE))</f>
        <v>OSHIRO</v>
      </c>
      <c r="E142" s="209" t="str">
        <f>IF($B142:$B142&gt;0,VLOOKUP($B142,'[1]PorEquipeHC 20aa_ddmmaaaa'!$EC$5:'[1]PorEquipeHC 20aa_ddmmaaaa'!$GS$1003,3,FALSE))</f>
        <v>TSUTOMU</v>
      </c>
      <c r="F142" s="66" t="str">
        <f>IF($B142:$B142&gt;0,VLOOKUP($B142,'[1]PorEquipeHC 20aa_ddmmaaaa'!$EC$5:'[1]PorEquipeHC 20aa_ddmmaaaa'!$GS$1003,4,FALSE))</f>
        <v>M</v>
      </c>
      <c r="G142" s="65" t="str">
        <f>IF($B142:$B142&gt;0,VLOOKUP($B142,'[1]PorEquipeHC 20aa_ddmmaaaa'!$EC$5:'[1]PorEquipeHC 20aa_ddmmaaaa'!$GS$1003,5,FALSE))</f>
        <v>11. NCC</v>
      </c>
      <c r="H142" s="210">
        <f>IF($B142:$B142&gt;0,VLOOKUP($B142,'[1]PorEquipeHC 20aa_ddmmaaaa'!$EC$5:'[1]PorEquipeHC 20aa_ddmmaaaa'!$GS$1003,6,FALSE))</f>
        <v>20900</v>
      </c>
      <c r="I142" s="80">
        <f>IF($B142:$B142&gt;0,VLOOKUP($B142,'[1]PorEquipeHC 20aa_ddmmaaaa'!$EC$5:'[1]PorEquipeHC 20aa_ddmmaaaa'!$GS$1003,7,FALSE))</f>
        <v>6</v>
      </c>
      <c r="J142" s="209" t="str">
        <f>IF($B142:$B142&gt;0,VLOOKUP($B142,'[1]PorEquipeHC 20aa_ddmmaaaa'!$EC$5:'[1]PorEquipeHC 20aa_ddmmaaaa'!$GS$1003,8,FALSE))</f>
        <v>A</v>
      </c>
      <c r="K142" s="209" t="str">
        <f>IF($B142:$B142&gt;0,VLOOKUP($B142,'[1]PorEquipeHC 20aa_ddmmaaaa'!$EC$5:'[1]PorEquipeHC 20aa_ddmmaaaa'!$GS$1003,9,FALSE))</f>
        <v>NSR</v>
      </c>
      <c r="L142" s="80">
        <f>IF($B142:$B142&gt;0,VLOOKUP($B142,'[1]PorEquipeHC 20aa_ddmmaaaa'!$EC$5:'[1]PorEquipeHC 20aa_ddmmaaaa'!$GS$1003,45,FALSE))</f>
        <v>6</v>
      </c>
      <c r="M142" s="65" t="str">
        <f>IF($B142:$B142&gt;0,VLOOKUP($B142,'[1]PorEquipeHC 20aa_ddmmaaaa'!$EC$5:'[1]PorEquipeHC 20aa_ddmmaaaa'!$GS$1003,46,FALSE))</f>
        <v>X</v>
      </c>
      <c r="N142" s="80">
        <f>IF($B142:$B142&gt;0,VLOOKUP($B142,'[1]PorEquipeHC 20aa_ddmmaaaa'!$EC$5:'[1]PorEquipeHC 20aa_ddmmaaaa'!$GS$1003,64,FALSE))</f>
        <v>694</v>
      </c>
      <c r="O142" s="211">
        <f>IF($B142:$B142&gt;0,VLOOKUP($B142,'[1]PorEquipeHC 20aa_ddmmaaaa'!$EC$5:'[1]PorEquipeHC 20aa_ddmmaaaa'!$GS$1003,10,FALSE))</f>
        <v>113</v>
      </c>
      <c r="P142" s="211" t="str">
        <f>IF($B142:$B142&gt;0,VLOOKUP($B142,'[1]PorEquipeHC 20aa_ddmmaaaa'!$EC$5:'[1]PorEquipeHC 20aa_ddmmaaaa'!$GS$1003,11,FALSE))</f>
        <v xml:space="preserve"> </v>
      </c>
      <c r="Q142" s="211">
        <f>IF($B142:$B142&gt;0,VLOOKUP($B142,'[1]PorEquipeHC 20aa_ddmmaaaa'!$EC$5:'[1]PorEquipeHC 20aa_ddmmaaaa'!$GS$1003,12,FALSE))</f>
        <v>119</v>
      </c>
      <c r="R142" s="211">
        <f>IF($B142:$B142&gt;0,VLOOKUP($B142,'[1]PorEquipeHC 20aa_ddmmaaaa'!$EC$5:'[1]PorEquipeHC 20aa_ddmmaaaa'!$GS$1003,13,FALSE))</f>
        <v>109</v>
      </c>
      <c r="S142" s="211">
        <f>IF($B142:$B142&gt;0,VLOOKUP($B142,'[1]PorEquipeHC 20aa_ddmmaaaa'!$EC$5:'[1]PorEquipeHC 20aa_ddmmaaaa'!$GS$1003,14,FALSE))</f>
        <v>115</v>
      </c>
      <c r="T142" s="211">
        <f>IF($B142:$B142&gt;0,VLOOKUP($B142,'[1]PorEquipeHC 20aa_ddmmaaaa'!$EC$5:'[1]PorEquipeHC 20aa_ddmmaaaa'!$GS$1003,15,FALSE))</f>
        <v>118</v>
      </c>
      <c r="U142" s="211">
        <f>IF($B142:$B142&gt;0,VLOOKUP($B142,'[1]PorEquipeHC 20aa_ddmmaaaa'!$EC$5:'[1]PorEquipeHC 20aa_ddmmaaaa'!$GS$1003,16,FALSE))</f>
        <v>120</v>
      </c>
      <c r="V142" s="211" t="b">
        <f>IF($B142:$B142&gt;0,VLOOKUP($B142,'[1]PorEquipeHC 20aa_ddmmaaaa'!$EC$5:'[1]PorEquipeHC 20aa_ddmmaaaa'!$GS$1003,17,FALSE))</f>
        <v>0</v>
      </c>
      <c r="W142" s="211" t="b">
        <f>IF($B142:$B142&gt;0,VLOOKUP($B142,'[1]PorEquipeHC 20aa_ddmmaaaa'!$EC$5:'[1]PorEquipeHC 20aa_ddmmaaaa'!$GS$1003,18,FALSE))</f>
        <v>0</v>
      </c>
      <c r="X142" s="211" t="b">
        <f>IF($B142:$B142&gt;0,VLOOKUP($B142,'[1]PorEquipeHC 20aa_ddmmaaaa'!$EC$5:'[1]PorEquipeHC 20aa_ddmmaaaa'!$GS$1003,19,FALSE))</f>
        <v>0</v>
      </c>
      <c r="Y142" s="207"/>
      <c r="Z142" s="207"/>
      <c r="AA142" s="154"/>
      <c r="AB142" s="154"/>
      <c r="AC142" s="65" t="str">
        <f>C142</f>
        <v>850</v>
      </c>
      <c r="AD142" s="65" t="str">
        <f>D142</f>
        <v>OSHIRO</v>
      </c>
      <c r="AE142" s="65" t="str">
        <f>E142</f>
        <v>TSUTOMU</v>
      </c>
      <c r="AF142" s="65" t="str">
        <f>F142</f>
        <v>M</v>
      </c>
      <c r="AG142" s="65" t="str">
        <f>G142</f>
        <v>11. NCC</v>
      </c>
      <c r="AH142" s="208">
        <f>H142</f>
        <v>20900</v>
      </c>
      <c r="AI142">
        <f>I142</f>
        <v>6</v>
      </c>
      <c r="AJ142" t="str">
        <f>J142</f>
        <v>A</v>
      </c>
      <c r="AK142" s="209" t="str">
        <f>K142</f>
        <v>NSR</v>
      </c>
      <c r="AL142" s="65">
        <f>L142</f>
        <v>6</v>
      </c>
      <c r="AM142" s="66" t="str">
        <f>M142</f>
        <v>X</v>
      </c>
      <c r="AN142" s="65">
        <f>N142</f>
        <v>694</v>
      </c>
      <c r="AO142" s="65">
        <f>O142</f>
        <v>113</v>
      </c>
      <c r="AP142" s="67">
        <f>IF(AO142=" "," ",(AO142-2*$AI142))</f>
        <v>101</v>
      </c>
      <c r="AQ142" s="68"/>
      <c r="AR142" s="69"/>
      <c r="AS142" s="72" t="str">
        <f>P142</f>
        <v xml:space="preserve"> </v>
      </c>
      <c r="AT142" s="67" t="str">
        <f>IF(AS142=" "," ",(AS142-2*$AI142))</f>
        <v xml:space="preserve"> </v>
      </c>
      <c r="AU142" s="65"/>
      <c r="AV142" s="67"/>
      <c r="AW142" s="72">
        <f>Q142</f>
        <v>119</v>
      </c>
      <c r="AX142" s="67">
        <f>IF(AW142=" "," ",(AW142-2*$AI142))</f>
        <v>107</v>
      </c>
      <c r="AY142" s="67"/>
      <c r="AZ142" s="65"/>
      <c r="BA142" s="67">
        <f>R142</f>
        <v>109</v>
      </c>
      <c r="BB142" s="67">
        <f>IF(BA142=" "," ",(BA142-2*$AI142))</f>
        <v>97</v>
      </c>
      <c r="BC142" s="67"/>
      <c r="BD142" s="67"/>
      <c r="BE142" s="71">
        <f>S142</f>
        <v>115</v>
      </c>
      <c r="BF142" s="67">
        <f>IF(BE142=" "," ",(BE142-2*$AI142))</f>
        <v>103</v>
      </c>
      <c r="BG142" s="67"/>
      <c r="BH142" s="67"/>
      <c r="BI142" s="72">
        <f>T142</f>
        <v>118</v>
      </c>
      <c r="BJ142" s="67">
        <f>IF(BI142=" "," ",(BI142-2*$AI142))</f>
        <v>106</v>
      </c>
      <c r="BK142" s="67"/>
      <c r="BL142" s="67"/>
      <c r="BM142" s="72">
        <f>U142</f>
        <v>120</v>
      </c>
      <c r="BN142" s="67">
        <f>IF(BM142=" "," ",(BM142-2*$AI142))</f>
        <v>108</v>
      </c>
      <c r="BO142" s="67"/>
      <c r="BP142" s="67"/>
      <c r="BQ142" s="67" t="b">
        <f>V142</f>
        <v>0</v>
      </c>
      <c r="BR142" s="67">
        <f>IF(BQ142=" "," ",(BQ142-2*$AI142))</f>
        <v>-12</v>
      </c>
      <c r="BS142" s="67"/>
      <c r="BT142" s="67"/>
      <c r="BU142" s="67" t="b">
        <f>W142</f>
        <v>0</v>
      </c>
      <c r="BV142" s="67">
        <f>IF(BU142=" "," ",(BU142-2*$AI142))</f>
        <v>-12</v>
      </c>
      <c r="BW142" s="67"/>
      <c r="BX142" s="67"/>
      <c r="BY142" s="67" t="b">
        <f>X142</f>
        <v>0</v>
      </c>
      <c r="BZ142" s="67">
        <f>IF(BY142=" "," ",(BY142-2*$AI142))</f>
        <v>-12</v>
      </c>
      <c r="CA142" s="67"/>
      <c r="CB142" s="67"/>
      <c r="CC142" s="209" t="str">
        <f>IF(AK142="Senior",AK142,"...")</f>
        <v>...</v>
      </c>
      <c r="CD142" s="65">
        <f>L142</f>
        <v>6</v>
      </c>
      <c r="CE142" s="66" t="str">
        <f>M142</f>
        <v>X</v>
      </c>
      <c r="CF142" s="73">
        <f>AQ142*AO$4+AU142*AS$4+AY142*AW$4+BC142*BA$4+BG142*BE$4+BK142*BI$4+BO142*BM$4+BS142*BQ$4+BW142*BU$4+CA142*BY$4</f>
        <v>0</v>
      </c>
      <c r="CG142" s="156"/>
      <c r="CH142" s="1"/>
      <c r="DA142" s="19"/>
      <c r="DB142" s="19"/>
      <c r="DC142" s="67" t="s">
        <v>265</v>
      </c>
      <c r="DD142" s="67" t="s">
        <v>521</v>
      </c>
      <c r="DE142" s="67" t="s">
        <v>522</v>
      </c>
      <c r="DF142" s="67" t="s">
        <v>83</v>
      </c>
      <c r="DG142" s="67" t="s">
        <v>504</v>
      </c>
      <c r="DH142" s="75">
        <v>19170</v>
      </c>
      <c r="DI142" s="67">
        <v>4</v>
      </c>
      <c r="DJ142" s="67" t="s">
        <v>68</v>
      </c>
      <c r="DK142" s="76" t="s">
        <v>69</v>
      </c>
      <c r="DL142" s="67">
        <v>7</v>
      </c>
      <c r="DM142" s="77" t="s">
        <v>70</v>
      </c>
      <c r="DN142" s="67">
        <v>648</v>
      </c>
      <c r="DO142" s="67">
        <v>109</v>
      </c>
      <c r="DP142" s="67">
        <v>101</v>
      </c>
      <c r="DQ142" s="68"/>
      <c r="DR142" s="67"/>
      <c r="DS142" s="72">
        <v>118</v>
      </c>
      <c r="DT142" s="67">
        <v>110</v>
      </c>
      <c r="DU142" s="68"/>
      <c r="DV142" s="67"/>
      <c r="DW142" s="72">
        <v>115</v>
      </c>
      <c r="DX142" s="67">
        <v>107</v>
      </c>
      <c r="DY142" s="67"/>
      <c r="DZ142" s="67"/>
      <c r="EA142" s="67">
        <v>106</v>
      </c>
      <c r="EB142" s="67">
        <v>98</v>
      </c>
      <c r="EC142" s="67"/>
      <c r="ED142" s="67"/>
      <c r="EE142" s="71">
        <v>106</v>
      </c>
      <c r="EF142" s="67">
        <v>98</v>
      </c>
      <c r="EG142" s="67"/>
      <c r="EH142" s="67"/>
      <c r="EI142" s="72">
        <v>111</v>
      </c>
      <c r="EJ142" s="67">
        <v>103</v>
      </c>
      <c r="EK142" s="67"/>
      <c r="EL142" s="67"/>
      <c r="EM142" s="72">
        <v>101</v>
      </c>
      <c r="EN142" s="67">
        <v>93</v>
      </c>
      <c r="EO142" s="67"/>
      <c r="EP142" s="67"/>
      <c r="EQ142" s="67" t="b">
        <v>0</v>
      </c>
      <c r="ER142" s="67">
        <v>-8</v>
      </c>
      <c r="ES142" s="67"/>
      <c r="ET142" s="67"/>
      <c r="EU142" s="67" t="b">
        <v>0</v>
      </c>
      <c r="EV142" s="67">
        <v>-8</v>
      </c>
      <c r="EW142" s="67"/>
      <c r="EX142" s="67"/>
      <c r="EY142" s="67" t="b">
        <v>0</v>
      </c>
      <c r="EZ142" s="67">
        <v>-8</v>
      </c>
      <c r="FA142" s="67"/>
      <c r="FB142" s="67"/>
      <c r="FC142" s="76" t="s">
        <v>73</v>
      </c>
      <c r="FD142" s="67">
        <v>7</v>
      </c>
      <c r="FE142" s="77" t="s">
        <v>70</v>
      </c>
      <c r="FF142" s="68">
        <v>0</v>
      </c>
      <c r="FG142" s="83"/>
      <c r="FH142" s="65" t="str">
        <f t="shared" si="32"/>
        <v>NSR</v>
      </c>
      <c r="FI142" s="65" t="str">
        <f t="shared" si="33"/>
        <v>F</v>
      </c>
      <c r="FJ142" s="65" t="str">
        <f t="shared" si="26"/>
        <v>07. GSP</v>
      </c>
      <c r="FK142" s="65">
        <f t="shared" si="31"/>
        <v>0</v>
      </c>
      <c r="FL142" s="79">
        <f t="shared" si="36"/>
        <v>35.5</v>
      </c>
      <c r="FM142" t="str">
        <f t="shared" si="30"/>
        <v>...</v>
      </c>
      <c r="FN142" t="str">
        <f t="shared" si="37"/>
        <v>...</v>
      </c>
      <c r="FO142" t="str">
        <f t="shared" si="35"/>
        <v>07. GSP</v>
      </c>
    </row>
    <row r="143" spans="1:171" ht="13.8" hidden="1" x14ac:dyDescent="0.25">
      <c r="A143" t="s">
        <v>1152</v>
      </c>
      <c r="B143" s="214" t="s">
        <v>400</v>
      </c>
      <c r="C143" s="80" t="str">
        <f>IF($B143:$B143&gt;0,VLOOKUP($B143,'[1]PorEquipeHC 20aa_ddmmaaaa'!$EC$5:'[1]PorEquipeHC 20aa_ddmmaaaa'!$GS$1003,1,FALSE))</f>
        <v>811</v>
      </c>
      <c r="D143" s="209" t="str">
        <f>IF($B143:$B143&gt;0,VLOOKUP($B143,'[1]PorEquipeHC 20aa_ddmmaaaa'!$EC$5:'[1]PorEquipeHC 20aa_ddmmaaaa'!$GS$1003,2,FALSE))</f>
        <v>SATAKE</v>
      </c>
      <c r="E143" s="209" t="str">
        <f>IF($B143:$B143&gt;0,VLOOKUP($B143,'[1]PorEquipeHC 20aa_ddmmaaaa'!$EC$5:'[1]PorEquipeHC 20aa_ddmmaaaa'!$GS$1003,3,FALSE))</f>
        <v>MARIO KANEYUKI</v>
      </c>
      <c r="F143" s="66" t="str">
        <f>IF($B143:$B143&gt;0,VLOOKUP($B143,'[1]PorEquipeHC 20aa_ddmmaaaa'!$EC$5:'[1]PorEquipeHC 20aa_ddmmaaaa'!$GS$1003,4,FALSE))</f>
        <v>M</v>
      </c>
      <c r="G143" s="65" t="str">
        <f>IF($B143:$B143&gt;0,VLOOKUP($B143,'[1]PorEquipeHC 20aa_ddmmaaaa'!$EC$5:'[1]PorEquipeHC 20aa_ddmmaaaa'!$GS$1003,5,FALSE))</f>
        <v>15. BIR</v>
      </c>
      <c r="H143" s="210">
        <f>IF($B143:$B143&gt;0,VLOOKUP($B143,'[1]PorEquipeHC 20aa_ddmmaaaa'!$EC$5:'[1]PorEquipeHC 20aa_ddmmaaaa'!$GS$1003,6,FALSE))</f>
        <v>21302</v>
      </c>
      <c r="I143" s="80">
        <f>IF($B143:$B143&gt;0,VLOOKUP($B143,'[1]PorEquipeHC 20aa_ddmmaaaa'!$EC$5:'[1]PorEquipeHC 20aa_ddmmaaaa'!$GS$1003,7,FALSE))</f>
        <v>7</v>
      </c>
      <c r="J143" s="209" t="str">
        <f>IF($B143:$B143&gt;0,VLOOKUP($B143,'[1]PorEquipeHC 20aa_ddmmaaaa'!$EC$5:'[1]PorEquipeHC 20aa_ddmmaaaa'!$GS$1003,8,FALSE))</f>
        <v>B</v>
      </c>
      <c r="K143" s="209" t="str">
        <f>IF($B143:$B143&gt;0,VLOOKUP($B143,'[1]PorEquipeHC 20aa_ddmmaaaa'!$EC$5:'[1]PorEquipeHC 20aa_ddmmaaaa'!$GS$1003,9,FALSE))</f>
        <v>NSR</v>
      </c>
      <c r="L143" s="80">
        <f>IF($B143:$B143&gt;0,VLOOKUP($B143,'[1]PorEquipeHC 20aa_ddmmaaaa'!$EC$5:'[1]PorEquipeHC 20aa_ddmmaaaa'!$GS$1003,45,FALSE))</f>
        <v>7</v>
      </c>
      <c r="M143" s="65" t="str">
        <f>IF($B143:$B143&gt;0,VLOOKUP($B143,'[1]PorEquipeHC 20aa_ddmmaaaa'!$EC$5:'[1]PorEquipeHC 20aa_ddmmaaaa'!$GS$1003,46,FALSE))</f>
        <v>X</v>
      </c>
      <c r="N143" s="80">
        <f>IF($B143:$B143&gt;0,VLOOKUP($B143,'[1]PorEquipeHC 20aa_ddmmaaaa'!$EC$5:'[1]PorEquipeHC 20aa_ddmmaaaa'!$GS$1003,64,FALSE))</f>
        <v>689</v>
      </c>
      <c r="O143" s="211">
        <f>IF($B143:$B143&gt;0,VLOOKUP($B143,'[1]PorEquipeHC 20aa_ddmmaaaa'!$EC$5:'[1]PorEquipeHC 20aa_ddmmaaaa'!$GS$1003,10,FALSE))</f>
        <v>107</v>
      </c>
      <c r="P143" s="211">
        <f>IF($B143:$B143&gt;0,VLOOKUP($B143,'[1]PorEquipeHC 20aa_ddmmaaaa'!$EC$5:'[1]PorEquipeHC 20aa_ddmmaaaa'!$GS$1003,11,FALSE))</f>
        <v>120</v>
      </c>
      <c r="Q143" s="211">
        <f>IF($B143:$B143&gt;0,VLOOKUP($B143,'[1]PorEquipeHC 20aa_ddmmaaaa'!$EC$5:'[1]PorEquipeHC 20aa_ddmmaaaa'!$GS$1003,12,FALSE))</f>
        <v>117</v>
      </c>
      <c r="R143" s="211">
        <f>IF($B143:$B143&gt;0,VLOOKUP($B143,'[1]PorEquipeHC 20aa_ddmmaaaa'!$EC$5:'[1]PorEquipeHC 20aa_ddmmaaaa'!$GS$1003,13,FALSE))</f>
        <v>115</v>
      </c>
      <c r="S143" s="211">
        <f>IF($B143:$B143&gt;0,VLOOKUP($B143,'[1]PorEquipeHC 20aa_ddmmaaaa'!$EC$5:'[1]PorEquipeHC 20aa_ddmmaaaa'!$GS$1003,14,FALSE))</f>
        <v>119</v>
      </c>
      <c r="T143" s="211">
        <f>IF($B143:$B143&gt;0,VLOOKUP($B143,'[1]PorEquipeHC 20aa_ddmmaaaa'!$EC$5:'[1]PorEquipeHC 20aa_ddmmaaaa'!$GS$1003,15,FALSE))</f>
        <v>111</v>
      </c>
      <c r="U143" s="211">
        <f>IF($B143:$B143&gt;0,VLOOKUP($B143,'[1]PorEquipeHC 20aa_ddmmaaaa'!$EC$5:'[1]PorEquipeHC 20aa_ddmmaaaa'!$GS$1003,16,FALSE))</f>
        <v>122</v>
      </c>
      <c r="V143" s="211" t="b">
        <f>IF($B143:$B143&gt;0,VLOOKUP($B143,'[1]PorEquipeHC 20aa_ddmmaaaa'!$EC$5:'[1]PorEquipeHC 20aa_ddmmaaaa'!$GS$1003,17,FALSE))</f>
        <v>0</v>
      </c>
      <c r="W143" s="211" t="b">
        <f>IF($B143:$B143&gt;0,VLOOKUP($B143,'[1]PorEquipeHC 20aa_ddmmaaaa'!$EC$5:'[1]PorEquipeHC 20aa_ddmmaaaa'!$GS$1003,18,FALSE))</f>
        <v>0</v>
      </c>
      <c r="X143" s="211" t="b">
        <f>IF($B143:$B143&gt;0,VLOOKUP($B143,'[1]PorEquipeHC 20aa_ddmmaaaa'!$EC$5:'[1]PorEquipeHC 20aa_ddmmaaaa'!$GS$1003,19,FALSE))</f>
        <v>0</v>
      </c>
      <c r="Y143" s="207"/>
      <c r="Z143" s="207"/>
      <c r="AA143" s="154"/>
      <c r="AB143" s="154"/>
      <c r="AC143" s="65" t="str">
        <f>C143</f>
        <v>811</v>
      </c>
      <c r="AD143" s="65" t="str">
        <f>D143</f>
        <v>SATAKE</v>
      </c>
      <c r="AE143" s="65" t="str">
        <f>E143</f>
        <v>MARIO KANEYUKI</v>
      </c>
      <c r="AF143" s="65" t="str">
        <f>F143</f>
        <v>M</v>
      </c>
      <c r="AG143" s="65" t="str">
        <f>G143</f>
        <v>15. BIR</v>
      </c>
      <c r="AH143" s="208">
        <f>H143</f>
        <v>21302</v>
      </c>
      <c r="AI143">
        <f>I143</f>
        <v>7</v>
      </c>
      <c r="AJ143" t="str">
        <f>J143</f>
        <v>B</v>
      </c>
      <c r="AK143" s="209" t="str">
        <f>K143</f>
        <v>NSR</v>
      </c>
      <c r="AL143" s="65">
        <f>L143</f>
        <v>7</v>
      </c>
      <c r="AM143" s="66" t="str">
        <f>M143</f>
        <v>X</v>
      </c>
      <c r="AN143" s="65">
        <f>N143</f>
        <v>689</v>
      </c>
      <c r="AO143" s="65">
        <f>O143</f>
        <v>107</v>
      </c>
      <c r="AP143" s="67">
        <f>IF(AO143=" "," ",(AO143-2*$AI143))</f>
        <v>93</v>
      </c>
      <c r="AQ143" s="68"/>
      <c r="AR143" s="69"/>
      <c r="AS143" s="72">
        <f>P143</f>
        <v>120</v>
      </c>
      <c r="AT143" s="67">
        <f>IF(AS143=" "," ",(AS143-2*$AI143))</f>
        <v>106</v>
      </c>
      <c r="AU143" s="65"/>
      <c r="AV143" s="67"/>
      <c r="AW143" s="72">
        <f>Q143</f>
        <v>117</v>
      </c>
      <c r="AX143" s="67">
        <f>IF(AW143=" "," ",(AW143-2*$AI143))</f>
        <v>103</v>
      </c>
      <c r="AY143" s="67"/>
      <c r="AZ143" s="65"/>
      <c r="BA143" s="67">
        <f>R143</f>
        <v>115</v>
      </c>
      <c r="BB143" s="67">
        <f>IF(BA143=" "," ",(BA143-2*$AI143))</f>
        <v>101</v>
      </c>
      <c r="BC143" s="67"/>
      <c r="BD143" s="67"/>
      <c r="BE143" s="71">
        <f>S143</f>
        <v>119</v>
      </c>
      <c r="BF143" s="67">
        <f>IF(BE143=" "," ",(BE143-2*$AI143))</f>
        <v>105</v>
      </c>
      <c r="BG143" s="67"/>
      <c r="BH143" s="67"/>
      <c r="BI143" s="72">
        <f>T143</f>
        <v>111</v>
      </c>
      <c r="BJ143" s="67">
        <f>IF(BI143=" "," ",(BI143-2*$AI143))</f>
        <v>97</v>
      </c>
      <c r="BK143" s="67"/>
      <c r="BL143" s="67"/>
      <c r="BM143" s="72">
        <f>U143</f>
        <v>122</v>
      </c>
      <c r="BN143" s="67">
        <f>IF(BM143=" "," ",(BM143-2*$AI143))</f>
        <v>108</v>
      </c>
      <c r="BO143" s="67"/>
      <c r="BP143" s="67"/>
      <c r="BQ143" s="67" t="b">
        <f>V143</f>
        <v>0</v>
      </c>
      <c r="BR143" s="67">
        <f>IF(BQ143=" "," ",(BQ143-2*$AI143))</f>
        <v>-14</v>
      </c>
      <c r="BS143" s="67"/>
      <c r="BT143" s="67"/>
      <c r="BU143" s="67" t="b">
        <f>W143</f>
        <v>0</v>
      </c>
      <c r="BV143" s="67">
        <f>IF(BU143=" "," ",(BU143-2*$AI143))</f>
        <v>-14</v>
      </c>
      <c r="BW143" s="67"/>
      <c r="BX143" s="67"/>
      <c r="BY143" s="67" t="b">
        <f>X143</f>
        <v>0</v>
      </c>
      <c r="BZ143" s="67">
        <f>IF(BY143=" "," ",(BY143-2*$AI143))</f>
        <v>-14</v>
      </c>
      <c r="CA143" s="67"/>
      <c r="CB143" s="67"/>
      <c r="CC143" s="209" t="str">
        <f>IF(AK143="Senior",AK143,"...")</f>
        <v>...</v>
      </c>
      <c r="CD143" s="65">
        <f>L143</f>
        <v>7</v>
      </c>
      <c r="CE143" s="66" t="str">
        <f>M143</f>
        <v>X</v>
      </c>
      <c r="CF143" s="73">
        <f>AQ143*AO$4+AU143*AS$4+AY143*AW$4+BC143*BA$4+BG143*BE$4+BK143*BI$4+BO143*BM$4+BS143*BQ$4+BW143*BU$4+CA143*BY$4</f>
        <v>0</v>
      </c>
      <c r="CG143" s="156"/>
      <c r="CH143" s="1"/>
      <c r="DA143" s="19"/>
      <c r="DB143" s="19"/>
      <c r="DC143" s="67" t="s">
        <v>268</v>
      </c>
      <c r="DD143" s="67" t="s">
        <v>524</v>
      </c>
      <c r="DE143" s="67" t="s">
        <v>525</v>
      </c>
      <c r="DF143" s="67" t="s">
        <v>65</v>
      </c>
      <c r="DG143" s="67" t="s">
        <v>504</v>
      </c>
      <c r="DH143" s="75">
        <v>22876</v>
      </c>
      <c r="DI143" s="67">
        <v>4</v>
      </c>
      <c r="DJ143" s="67" t="s">
        <v>68</v>
      </c>
      <c r="DK143" s="76" t="s">
        <v>69</v>
      </c>
      <c r="DL143" s="67">
        <v>7</v>
      </c>
      <c r="DM143" s="77" t="s">
        <v>70</v>
      </c>
      <c r="DN143" s="67">
        <v>646</v>
      </c>
      <c r="DO143" s="67">
        <v>108</v>
      </c>
      <c r="DP143" s="67">
        <v>100</v>
      </c>
      <c r="DQ143" s="68"/>
      <c r="DR143" s="67"/>
      <c r="DS143" s="72">
        <v>116</v>
      </c>
      <c r="DT143" s="67">
        <v>108</v>
      </c>
      <c r="DU143" s="68"/>
      <c r="DV143" s="67"/>
      <c r="DW143" s="72">
        <v>108</v>
      </c>
      <c r="DX143" s="67">
        <v>100</v>
      </c>
      <c r="DY143" s="68"/>
      <c r="DZ143" s="69"/>
      <c r="EA143" s="67">
        <v>106</v>
      </c>
      <c r="EB143" s="67">
        <v>98</v>
      </c>
      <c r="EC143" s="67"/>
      <c r="ED143" s="67"/>
      <c r="EE143" s="71">
        <v>109</v>
      </c>
      <c r="EF143" s="67">
        <v>101</v>
      </c>
      <c r="EG143" s="67"/>
      <c r="EH143" s="67"/>
      <c r="EI143" s="72">
        <v>109</v>
      </c>
      <c r="EJ143" s="67">
        <v>101</v>
      </c>
      <c r="EK143" s="67"/>
      <c r="EL143" s="67"/>
      <c r="EM143" s="72">
        <v>106</v>
      </c>
      <c r="EN143" s="67">
        <v>98</v>
      </c>
      <c r="EO143" s="67"/>
      <c r="EP143" s="67"/>
      <c r="EQ143" s="67" t="b">
        <v>0</v>
      </c>
      <c r="ER143" s="67">
        <v>-8</v>
      </c>
      <c r="ES143" s="67"/>
      <c r="ET143" s="67"/>
      <c r="EU143" s="67" t="b">
        <v>0</v>
      </c>
      <c r="EV143" s="67">
        <v>-8</v>
      </c>
      <c r="EW143" s="67"/>
      <c r="EX143" s="67"/>
      <c r="EY143" s="67" t="b">
        <v>0</v>
      </c>
      <c r="EZ143" s="67">
        <v>-8</v>
      </c>
      <c r="FA143" s="67"/>
      <c r="FB143" s="67"/>
      <c r="FC143" s="76" t="s">
        <v>73</v>
      </c>
      <c r="FD143" s="67">
        <v>7</v>
      </c>
      <c r="FE143" s="77" t="s">
        <v>70</v>
      </c>
      <c r="FF143" s="68">
        <v>0</v>
      </c>
      <c r="FG143" s="83"/>
      <c r="FH143" s="65" t="str">
        <f t="shared" si="32"/>
        <v>NSR</v>
      </c>
      <c r="FI143" s="65" t="str">
        <f t="shared" si="33"/>
        <v>M</v>
      </c>
      <c r="FJ143" s="65" t="str">
        <f t="shared" si="26"/>
        <v>07. GSP</v>
      </c>
      <c r="FK143" s="65">
        <f t="shared" si="31"/>
        <v>0</v>
      </c>
      <c r="FL143" s="79">
        <f t="shared" si="36"/>
        <v>35.5</v>
      </c>
      <c r="FM143" t="str">
        <f t="shared" si="30"/>
        <v>...</v>
      </c>
      <c r="FN143" t="str">
        <f t="shared" si="37"/>
        <v>...</v>
      </c>
      <c r="FO143" t="str">
        <f t="shared" si="35"/>
        <v>07. GSP</v>
      </c>
    </row>
    <row r="144" spans="1:171" ht="13.8" hidden="1" x14ac:dyDescent="0.25">
      <c r="A144" t="s">
        <v>1153</v>
      </c>
      <c r="B144" s="201" t="s">
        <v>568</v>
      </c>
      <c r="C144" s="80" t="str">
        <f>IF($B144:$B144&gt;0,VLOOKUP($B144,'[1]PorEquipeHC 20aa_ddmmaaaa'!$EC$5:'[1]PorEquipeHC 20aa_ddmmaaaa'!$GS$1003,1,FALSE))</f>
        <v>613</v>
      </c>
      <c r="D144" s="209" t="str">
        <f>IF($B144:$B144&gt;0,VLOOKUP($B144,'[1]PorEquipeHC 20aa_ddmmaaaa'!$EC$5:'[1]PorEquipeHC 20aa_ddmmaaaa'!$GS$1003,2,FALSE))</f>
        <v>TABATA</v>
      </c>
      <c r="E144" s="209" t="str">
        <f>IF($B144:$B144&gt;0,VLOOKUP($B144,'[1]PorEquipeHC 20aa_ddmmaaaa'!$EC$5:'[1]PorEquipeHC 20aa_ddmmaaaa'!$GS$1003,3,FALSE))</f>
        <v>MIYOKO</v>
      </c>
      <c r="F144" s="66" t="str">
        <f>IF($B144:$B144&gt;0,VLOOKUP($B144,'[1]PorEquipeHC 20aa_ddmmaaaa'!$EC$5:'[1]PorEquipeHC 20aa_ddmmaaaa'!$GS$1003,4,FALSE))</f>
        <v>F</v>
      </c>
      <c r="G144" s="65" t="str">
        <f>IF($B144:$B144&gt;0,VLOOKUP($B144,'[1]PorEquipeHC 20aa_ddmmaaaa'!$EC$5:'[1]PorEquipeHC 20aa_ddmmaaaa'!$GS$1003,5,FALSE))</f>
        <v>07. GSP</v>
      </c>
      <c r="H144" s="210">
        <f>IF($B144:$B144&gt;0,VLOOKUP($B144,'[1]PorEquipeHC 20aa_ddmmaaaa'!$EC$5:'[1]PorEquipeHC 20aa_ddmmaaaa'!$GS$1003,6,FALSE))</f>
        <v>12223</v>
      </c>
      <c r="I144" s="80">
        <f>IF($B144:$B144&gt;0,VLOOKUP($B144,'[1]PorEquipeHC 20aa_ddmmaaaa'!$EC$5:'[1]PorEquipeHC 20aa_ddmmaaaa'!$GS$1003,7,FALSE))</f>
        <v>9</v>
      </c>
      <c r="J144" s="209" t="str">
        <f>IF($B144:$B144&gt;0,VLOOKUP($B144,'[1]PorEquipeHC 20aa_ddmmaaaa'!$EC$5:'[1]PorEquipeHC 20aa_ddmmaaaa'!$GS$1003,8,FALSE))</f>
        <v>B</v>
      </c>
      <c r="K144" s="209" t="str">
        <f>IF($B144:$B144&gt;0,VLOOKUP($B144,'[1]PorEquipeHC 20aa_ddmmaaaa'!$EC$5:'[1]PorEquipeHC 20aa_ddmmaaaa'!$GS$1003,9,FALSE))</f>
        <v>MR</v>
      </c>
      <c r="L144" s="80">
        <f>IF($B144:$B144&gt;0,VLOOKUP($B144,'[1]PorEquipeHC 20aa_ddmmaaaa'!$EC$5:'[1]PorEquipeHC 20aa_ddmmaaaa'!$GS$1003,45,FALSE))</f>
        <v>3</v>
      </c>
      <c r="M144" s="65" t="str">
        <f>IF($B144:$B144&gt;0,VLOOKUP($B144,'[1]PorEquipeHC 20aa_ddmmaaaa'!$EC$5:'[1]PorEquipeHC 20aa_ddmmaaaa'!$GS$1003,46,FALSE))</f>
        <v>X</v>
      </c>
      <c r="N144" s="80" t="e">
        <f>IF($B144:$B144&gt;0,VLOOKUP($B144,'[1]PorEquipeHC 20aa_ddmmaaaa'!$EC$5:'[1]PorEquipeHC 20aa_ddmmaaaa'!$GS$1003,64,FALSE))</f>
        <v>#NUM!</v>
      </c>
      <c r="O144" s="211" t="str">
        <f>IF($B144:$B144&gt;0,VLOOKUP($B144,'[1]PorEquipeHC 20aa_ddmmaaaa'!$EC$5:'[1]PorEquipeHC 20aa_ddmmaaaa'!$GS$1003,10,FALSE))</f>
        <v xml:space="preserve"> </v>
      </c>
      <c r="P144" s="211" t="str">
        <f>IF($B144:$B144&gt;0,VLOOKUP($B144,'[1]PorEquipeHC 20aa_ddmmaaaa'!$EC$5:'[1]PorEquipeHC 20aa_ddmmaaaa'!$GS$1003,11,FALSE))</f>
        <v xml:space="preserve"> </v>
      </c>
      <c r="Q144" s="211">
        <f>IF($B144:$B144&gt;0,VLOOKUP($B144,'[1]PorEquipeHC 20aa_ddmmaaaa'!$EC$5:'[1]PorEquipeHC 20aa_ddmmaaaa'!$GS$1003,12,FALSE))</f>
        <v>128</v>
      </c>
      <c r="R144" s="211" t="str">
        <f>IF($B144:$B144&gt;0,VLOOKUP($B144,'[1]PorEquipeHC 20aa_ddmmaaaa'!$EC$5:'[1]PorEquipeHC 20aa_ddmmaaaa'!$GS$1003,13,FALSE))</f>
        <v xml:space="preserve"> </v>
      </c>
      <c r="S144" s="211">
        <f>IF($B144:$B144&gt;0,VLOOKUP($B144,'[1]PorEquipeHC 20aa_ddmmaaaa'!$EC$5:'[1]PorEquipeHC 20aa_ddmmaaaa'!$GS$1003,14,FALSE))</f>
        <v>122</v>
      </c>
      <c r="T144" s="211" t="str">
        <f>IF($B144:$B144&gt;0,VLOOKUP($B144,'[1]PorEquipeHC 20aa_ddmmaaaa'!$EC$5:'[1]PorEquipeHC 20aa_ddmmaaaa'!$GS$1003,15,FALSE))</f>
        <v xml:space="preserve"> </v>
      </c>
      <c r="U144" s="211">
        <f>IF($B144:$B144&gt;0,VLOOKUP($B144,'[1]PorEquipeHC 20aa_ddmmaaaa'!$EC$5:'[1]PorEquipeHC 20aa_ddmmaaaa'!$GS$1003,16,FALSE))</f>
        <v>126</v>
      </c>
      <c r="V144" s="211" t="b">
        <f>IF($B144:$B144&gt;0,VLOOKUP($B144,'[1]PorEquipeHC 20aa_ddmmaaaa'!$EC$5:'[1]PorEquipeHC 20aa_ddmmaaaa'!$GS$1003,17,FALSE))</f>
        <v>0</v>
      </c>
      <c r="W144" s="211" t="b">
        <f>IF($B144:$B144&gt;0,VLOOKUP($B144,'[1]PorEquipeHC 20aa_ddmmaaaa'!$EC$5:'[1]PorEquipeHC 20aa_ddmmaaaa'!$GS$1003,18,FALSE))</f>
        <v>0</v>
      </c>
      <c r="X144" s="211" t="b">
        <f>IF($B144:$B144&gt;0,VLOOKUP($B144,'[1]PorEquipeHC 20aa_ddmmaaaa'!$EC$5:'[1]PorEquipeHC 20aa_ddmmaaaa'!$GS$1003,19,FALSE))</f>
        <v>0</v>
      </c>
      <c r="Y144" s="207"/>
      <c r="Z144" s="207"/>
      <c r="AA144" s="154"/>
      <c r="AB144" s="154"/>
      <c r="AC144" s="65" t="str">
        <f>C144</f>
        <v>613</v>
      </c>
      <c r="AD144" s="65" t="str">
        <f>D144</f>
        <v>TABATA</v>
      </c>
      <c r="AE144" s="65" t="str">
        <f>E144</f>
        <v>MIYOKO</v>
      </c>
      <c r="AF144" s="65" t="str">
        <f>F144</f>
        <v>F</v>
      </c>
      <c r="AG144" s="65" t="str">
        <f>G144</f>
        <v>07. GSP</v>
      </c>
      <c r="AH144" s="208">
        <f>H144</f>
        <v>12223</v>
      </c>
      <c r="AI144">
        <f>I144</f>
        <v>9</v>
      </c>
      <c r="AJ144" t="str">
        <f>J144</f>
        <v>B</v>
      </c>
      <c r="AK144" s="209" t="str">
        <f>K144</f>
        <v>MR</v>
      </c>
      <c r="AL144" s="65">
        <f>L144</f>
        <v>3</v>
      </c>
      <c r="AM144" s="66" t="str">
        <f>M144</f>
        <v>X</v>
      </c>
      <c r="AN144" s="65" t="e">
        <f>N144</f>
        <v>#NUM!</v>
      </c>
      <c r="AO144" s="65" t="str">
        <f>O144</f>
        <v xml:space="preserve"> </v>
      </c>
      <c r="AP144" s="67" t="str">
        <f>IF(AO144=" "," ",(AO144-2*$AI144))</f>
        <v xml:space="preserve"> </v>
      </c>
      <c r="AQ144" s="68"/>
      <c r="AR144" s="69"/>
      <c r="AS144" s="72" t="str">
        <f>P144</f>
        <v xml:space="preserve"> </v>
      </c>
      <c r="AT144" s="67" t="str">
        <f>IF(AS144=" "," ",(AS144-2*$AI144))</f>
        <v xml:space="preserve"> </v>
      </c>
      <c r="AU144" s="65"/>
      <c r="AV144" s="67"/>
      <c r="AW144" s="72">
        <f>Q144</f>
        <v>128</v>
      </c>
      <c r="AX144" s="67">
        <f>IF(AW144=" "," ",(AW144-2*$AI144))</f>
        <v>110</v>
      </c>
      <c r="AY144" s="67"/>
      <c r="AZ144" s="65"/>
      <c r="BA144" s="67" t="str">
        <f>R144</f>
        <v xml:space="preserve"> </v>
      </c>
      <c r="BB144" s="67" t="str">
        <f>IF(BA144=" "," ",(BA144-2*$AI144))</f>
        <v xml:space="preserve"> </v>
      </c>
      <c r="BC144" s="67"/>
      <c r="BD144" s="67"/>
      <c r="BE144" s="71">
        <f>S144</f>
        <v>122</v>
      </c>
      <c r="BF144" s="67">
        <f>IF(BE144=" "," ",(BE144-2*$AI144))</f>
        <v>104</v>
      </c>
      <c r="BG144" s="67"/>
      <c r="BH144" s="67"/>
      <c r="BI144" s="72" t="str">
        <f>T144</f>
        <v xml:space="preserve"> </v>
      </c>
      <c r="BJ144" s="67" t="str">
        <f>IF(BI144=" "," ",(BI144-2*$AI144))</f>
        <v xml:space="preserve"> </v>
      </c>
      <c r="BK144" s="67"/>
      <c r="BL144" s="67"/>
      <c r="BM144" s="72">
        <f>U144</f>
        <v>126</v>
      </c>
      <c r="BN144" s="67">
        <f>IF(BM144=" "," ",(BM144-2*$AI144))</f>
        <v>108</v>
      </c>
      <c r="BO144" s="67"/>
      <c r="BP144" s="67"/>
      <c r="BQ144" s="67" t="b">
        <f>V144</f>
        <v>0</v>
      </c>
      <c r="BR144" s="67">
        <f>IF(BQ144=" "," ",(BQ144-2*$AI144))</f>
        <v>-18</v>
      </c>
      <c r="BS144" s="67"/>
      <c r="BT144" s="67"/>
      <c r="BU144" s="67" t="b">
        <f>W144</f>
        <v>0</v>
      </c>
      <c r="BV144" s="67">
        <f>IF(BU144=" "," ",(BU144-2*$AI144))</f>
        <v>-18</v>
      </c>
      <c r="BW144" s="67"/>
      <c r="BX144" s="67"/>
      <c r="BY144" s="67" t="b">
        <f>X144</f>
        <v>0</v>
      </c>
      <c r="BZ144" s="67">
        <f>IF(BY144=" "," ",(BY144-2*$AI144))</f>
        <v>-18</v>
      </c>
      <c r="CA144" s="67"/>
      <c r="CB144" s="67"/>
      <c r="CC144" s="209" t="str">
        <f>IF(AK144="Senior",AK144,"...")</f>
        <v>...</v>
      </c>
      <c r="CD144" s="65">
        <f>L144</f>
        <v>3</v>
      </c>
      <c r="CE144" s="66" t="str">
        <f>M144</f>
        <v>X</v>
      </c>
      <c r="CF144" s="73">
        <f>AQ144*AO$4+AU144*AS$4+AY144*AW$4+BC144*BA$4+BG144*BE$4+BK144*BI$4+BO144*BM$4+BS144*BQ$4+BW144*BU$4+CA144*BY$4</f>
        <v>0</v>
      </c>
      <c r="CG144" s="156"/>
      <c r="CH144" s="1"/>
      <c r="DA144" s="19"/>
      <c r="DB144" s="19"/>
      <c r="DC144" s="67">
        <v>993</v>
      </c>
      <c r="DD144" s="67" t="s">
        <v>527</v>
      </c>
      <c r="DE144" s="67" t="s">
        <v>528</v>
      </c>
      <c r="DF144" s="67" t="s">
        <v>65</v>
      </c>
      <c r="DG144" s="67" t="s">
        <v>504</v>
      </c>
      <c r="DH144" s="75">
        <v>17411</v>
      </c>
      <c r="DI144" s="67">
        <v>5</v>
      </c>
      <c r="DJ144" s="67" t="s">
        <v>68</v>
      </c>
      <c r="DK144" s="76" t="s">
        <v>102</v>
      </c>
      <c r="DL144" s="67">
        <v>7</v>
      </c>
      <c r="DM144" s="77" t="s">
        <v>70</v>
      </c>
      <c r="DN144" s="67">
        <v>677</v>
      </c>
      <c r="DO144" s="67">
        <v>117</v>
      </c>
      <c r="DP144" s="67">
        <v>107</v>
      </c>
      <c r="DQ144" s="68"/>
      <c r="DR144" s="67"/>
      <c r="DS144" s="72">
        <v>118</v>
      </c>
      <c r="DT144" s="67">
        <v>108</v>
      </c>
      <c r="DU144" s="68"/>
      <c r="DV144" s="67"/>
      <c r="DW144" s="72">
        <v>125</v>
      </c>
      <c r="DX144" s="67">
        <v>115</v>
      </c>
      <c r="DY144" s="67"/>
      <c r="DZ144" s="67"/>
      <c r="EA144" s="67">
        <v>112</v>
      </c>
      <c r="EB144" s="67">
        <v>102</v>
      </c>
      <c r="EC144" s="67"/>
      <c r="ED144" s="67"/>
      <c r="EE144" s="71">
        <v>113</v>
      </c>
      <c r="EF144" s="67">
        <v>103</v>
      </c>
      <c r="EG144" s="67"/>
      <c r="EH144" s="67"/>
      <c r="EI144" s="72">
        <v>115</v>
      </c>
      <c r="EJ144" s="67">
        <v>105</v>
      </c>
      <c r="EK144" s="67"/>
      <c r="EL144" s="67"/>
      <c r="EM144" s="72">
        <v>102</v>
      </c>
      <c r="EN144" s="67">
        <v>92</v>
      </c>
      <c r="EO144" s="67"/>
      <c r="EP144" s="67"/>
      <c r="EQ144" s="67" t="b">
        <v>0</v>
      </c>
      <c r="ER144" s="67">
        <v>-10</v>
      </c>
      <c r="ES144" s="67"/>
      <c r="ET144" s="67"/>
      <c r="EU144" s="67" t="b">
        <v>0</v>
      </c>
      <c r="EV144" s="67">
        <v>-10</v>
      </c>
      <c r="EW144" s="67"/>
      <c r="EX144" s="67"/>
      <c r="EY144" s="67" t="b">
        <v>0</v>
      </c>
      <c r="EZ144" s="67">
        <v>-10</v>
      </c>
      <c r="FA144" s="67"/>
      <c r="FB144" s="67"/>
      <c r="FC144" s="76" t="s">
        <v>73</v>
      </c>
      <c r="FD144" s="67">
        <v>7</v>
      </c>
      <c r="FE144" s="77" t="s">
        <v>70</v>
      </c>
      <c r="FF144" s="68">
        <v>0</v>
      </c>
      <c r="FG144" s="83"/>
      <c r="FH144" s="65" t="str">
        <f t="shared" si="32"/>
        <v>SR</v>
      </c>
      <c r="FI144" s="65" t="str">
        <f t="shared" si="33"/>
        <v>M</v>
      </c>
      <c r="FJ144" s="65" t="str">
        <f t="shared" si="33"/>
        <v>07. GSP</v>
      </c>
      <c r="FK144" s="65">
        <f t="shared" si="31"/>
        <v>0</v>
      </c>
      <c r="FL144" s="79">
        <f t="shared" si="36"/>
        <v>35.5</v>
      </c>
      <c r="FM144" t="str">
        <f t="shared" si="30"/>
        <v>...</v>
      </c>
      <c r="FN144" t="str">
        <f t="shared" si="37"/>
        <v>...</v>
      </c>
      <c r="FO144" t="str">
        <f t="shared" si="35"/>
        <v>07. GSP</v>
      </c>
    </row>
    <row r="145" spans="1:171" ht="13.8" hidden="1" x14ac:dyDescent="0.25">
      <c r="A145" t="s">
        <v>1152</v>
      </c>
      <c r="B145" s="201" t="s">
        <v>526</v>
      </c>
      <c r="C145" s="80" t="str">
        <f>IF($B145:$B145&gt;0,VLOOKUP($B145,'[1]PorEquipeHC 20aa_ddmmaaaa'!$EC$5:'[1]PorEquipeHC 20aa_ddmmaaaa'!$GS$1003,1,FALSE))</f>
        <v>986</v>
      </c>
      <c r="D145" s="209" t="str">
        <f>IF($B145:$B145&gt;0,VLOOKUP($B145,'[1]PorEquipeHC 20aa_ddmmaaaa'!$EC$5:'[1]PorEquipeHC 20aa_ddmmaaaa'!$GS$1003,2,FALSE))</f>
        <v>NAGAE</v>
      </c>
      <c r="E145" s="209" t="str">
        <f>IF($B145:$B145&gt;0,VLOOKUP($B145,'[1]PorEquipeHC 20aa_ddmmaaaa'!$EC$5:'[1]PorEquipeHC 20aa_ddmmaaaa'!$GS$1003,3,FALSE))</f>
        <v>TOMIKO</v>
      </c>
      <c r="F145" s="66" t="str">
        <f>IF($B145:$B145&gt;0,VLOOKUP($B145,'[1]PorEquipeHC 20aa_ddmmaaaa'!$EC$5:'[1]PorEquipeHC 20aa_ddmmaaaa'!$GS$1003,4,FALSE))</f>
        <v>F</v>
      </c>
      <c r="G145" s="65" t="str">
        <f>IF($B145:$B145&gt;0,VLOOKUP($B145,'[1]PorEquipeHC 20aa_ddmmaaaa'!$EC$5:'[1]PorEquipeHC 20aa_ddmmaaaa'!$GS$1003,5,FALSE))</f>
        <v>18. SOR</v>
      </c>
      <c r="H145" s="210">
        <f>IF($B145:$B145&gt;0,VLOOKUP($B145,'[1]PorEquipeHC 20aa_ddmmaaaa'!$EC$5:'[1]PorEquipeHC 20aa_ddmmaaaa'!$GS$1003,6,FALSE))</f>
        <v>14991</v>
      </c>
      <c r="I145" s="80">
        <f>IF($B145:$B145&gt;0,VLOOKUP($B145,'[1]PorEquipeHC 20aa_ddmmaaaa'!$EC$5:'[1]PorEquipeHC 20aa_ddmmaaaa'!$GS$1003,7,FALSE))</f>
        <v>9</v>
      </c>
      <c r="J145" s="209" t="str">
        <f>IF($B145:$B145&gt;0,VLOOKUP($B145,'[1]PorEquipeHC 20aa_ddmmaaaa'!$EC$5:'[1]PorEquipeHC 20aa_ddmmaaaa'!$GS$1003,8,FALSE))</f>
        <v>B</v>
      </c>
      <c r="K145" s="209" t="str">
        <f>IF($B145:$B145&gt;0,VLOOKUP($B145,'[1]PorEquipeHC 20aa_ddmmaaaa'!$EC$5:'[1]PorEquipeHC 20aa_ddmmaaaa'!$GS$1003,9,FALSE))</f>
        <v>MR</v>
      </c>
      <c r="L145" s="80">
        <f>IF($B145:$B145&gt;0,VLOOKUP($B145,'[1]PorEquipeHC 20aa_ddmmaaaa'!$EC$5:'[1]PorEquipeHC 20aa_ddmmaaaa'!$GS$1003,45,FALSE))</f>
        <v>6</v>
      </c>
      <c r="M145" s="65" t="str">
        <f>IF($B145:$B145&gt;0,VLOOKUP($B145,'[1]PorEquipeHC 20aa_ddmmaaaa'!$EC$5:'[1]PorEquipeHC 20aa_ddmmaaaa'!$GS$1003,46,FALSE))</f>
        <v>X</v>
      </c>
      <c r="N145" s="80">
        <f>IF($B145:$B145&gt;0,VLOOKUP($B145,'[1]PorEquipeHC 20aa_ddmmaaaa'!$EC$5:'[1]PorEquipeHC 20aa_ddmmaaaa'!$GS$1003,64,FALSE))</f>
        <v>763</v>
      </c>
      <c r="O145" s="211">
        <f>IF($B145:$B145&gt;0,VLOOKUP($B145,'[1]PorEquipeHC 20aa_ddmmaaaa'!$EC$5:'[1]PorEquipeHC 20aa_ddmmaaaa'!$GS$1003,10,FALSE))</f>
        <v>132</v>
      </c>
      <c r="P145" s="211">
        <f>IF($B145:$B145&gt;0,VLOOKUP($B145,'[1]PorEquipeHC 20aa_ddmmaaaa'!$EC$5:'[1]PorEquipeHC 20aa_ddmmaaaa'!$GS$1003,11,FALSE))</f>
        <v>123</v>
      </c>
      <c r="Q145" s="211">
        <f>IF($B145:$B145&gt;0,VLOOKUP($B145,'[1]PorEquipeHC 20aa_ddmmaaaa'!$EC$5:'[1]PorEquipeHC 20aa_ddmmaaaa'!$GS$1003,12,FALSE))</f>
        <v>116</v>
      </c>
      <c r="R145" s="211">
        <f>IF($B145:$B145&gt;0,VLOOKUP($B145,'[1]PorEquipeHC 20aa_ddmmaaaa'!$EC$5:'[1]PorEquipeHC 20aa_ddmmaaaa'!$GS$1003,13,FALSE))</f>
        <v>122</v>
      </c>
      <c r="S145" s="211" t="str">
        <f>IF($B145:$B145&gt;0,VLOOKUP($B145,'[1]PorEquipeHC 20aa_ddmmaaaa'!$EC$5:'[1]PorEquipeHC 20aa_ddmmaaaa'!$GS$1003,14,FALSE))</f>
        <v xml:space="preserve"> </v>
      </c>
      <c r="T145" s="211">
        <f>IF($B145:$B145&gt;0,VLOOKUP($B145,'[1]PorEquipeHC 20aa_ddmmaaaa'!$EC$5:'[1]PorEquipeHC 20aa_ddmmaaaa'!$GS$1003,15,FALSE))</f>
        <v>144</v>
      </c>
      <c r="U145" s="211">
        <f>IF($B145:$B145&gt;0,VLOOKUP($B145,'[1]PorEquipeHC 20aa_ddmmaaaa'!$EC$5:'[1]PorEquipeHC 20aa_ddmmaaaa'!$GS$1003,16,FALSE))</f>
        <v>126</v>
      </c>
      <c r="V145" s="211" t="b">
        <f>IF($B145:$B145&gt;0,VLOOKUP($B145,'[1]PorEquipeHC 20aa_ddmmaaaa'!$EC$5:'[1]PorEquipeHC 20aa_ddmmaaaa'!$GS$1003,17,FALSE))</f>
        <v>0</v>
      </c>
      <c r="W145" s="211" t="b">
        <f>IF($B145:$B145&gt;0,VLOOKUP($B145,'[1]PorEquipeHC 20aa_ddmmaaaa'!$EC$5:'[1]PorEquipeHC 20aa_ddmmaaaa'!$GS$1003,18,FALSE))</f>
        <v>0</v>
      </c>
      <c r="X145" s="211" t="b">
        <f>IF($B145:$B145&gt;0,VLOOKUP($B145,'[1]PorEquipeHC 20aa_ddmmaaaa'!$EC$5:'[1]PorEquipeHC 20aa_ddmmaaaa'!$GS$1003,19,FALSE))</f>
        <v>0</v>
      </c>
      <c r="Y145" s="207"/>
      <c r="Z145" s="207"/>
      <c r="AA145" s="154"/>
      <c r="AB145" s="154"/>
      <c r="AC145" s="65" t="str">
        <f>C145</f>
        <v>986</v>
      </c>
      <c r="AD145" s="65" t="str">
        <f>D145</f>
        <v>NAGAE</v>
      </c>
      <c r="AE145" s="65" t="str">
        <f>E145</f>
        <v>TOMIKO</v>
      </c>
      <c r="AF145" s="65" t="str">
        <f>F145</f>
        <v>F</v>
      </c>
      <c r="AG145" s="65" t="str">
        <f>G145</f>
        <v>18. SOR</v>
      </c>
      <c r="AH145" s="208">
        <f>H145</f>
        <v>14991</v>
      </c>
      <c r="AI145">
        <f>I145</f>
        <v>9</v>
      </c>
      <c r="AJ145" t="str">
        <f>J145</f>
        <v>B</v>
      </c>
      <c r="AK145" s="209" t="str">
        <f>K145</f>
        <v>MR</v>
      </c>
      <c r="AL145" s="65">
        <f>L145</f>
        <v>6</v>
      </c>
      <c r="AM145" s="66" t="str">
        <f>M145</f>
        <v>X</v>
      </c>
      <c r="AN145" s="65">
        <f>N145</f>
        <v>763</v>
      </c>
      <c r="AO145" s="65">
        <f>O145</f>
        <v>132</v>
      </c>
      <c r="AP145" s="67">
        <f>IF(AO145=" "," ",(AO145-2*$AI145))</f>
        <v>114</v>
      </c>
      <c r="AQ145" s="68"/>
      <c r="AR145" s="69"/>
      <c r="AS145" s="72">
        <f>P145</f>
        <v>123</v>
      </c>
      <c r="AT145" s="67">
        <f>IF(AS145=" "," ",(AS145-2*$AI145))</f>
        <v>105</v>
      </c>
      <c r="AU145" s="65"/>
      <c r="AV145" s="67"/>
      <c r="AW145" s="72">
        <f>Q145</f>
        <v>116</v>
      </c>
      <c r="AX145" s="67">
        <f>IF(AW145=" "," ",(AW145-2*$AI145))</f>
        <v>98</v>
      </c>
      <c r="AY145" s="67"/>
      <c r="AZ145" s="65"/>
      <c r="BA145" s="67">
        <f>R145</f>
        <v>122</v>
      </c>
      <c r="BB145" s="67">
        <f>IF(BA145=" "," ",(BA145-2*$AI145))</f>
        <v>104</v>
      </c>
      <c r="BC145" s="67"/>
      <c r="BD145" s="67"/>
      <c r="BE145" s="71" t="str">
        <f>S145</f>
        <v xml:space="preserve"> </v>
      </c>
      <c r="BF145" s="67" t="str">
        <f>IF(BE145=" "," ",(BE145-2*$AI145))</f>
        <v xml:space="preserve"> </v>
      </c>
      <c r="BG145" s="67"/>
      <c r="BH145" s="67"/>
      <c r="BI145" s="72">
        <f>T145</f>
        <v>144</v>
      </c>
      <c r="BJ145" s="67">
        <f>IF(BI145=" "," ",(BI145-2*$AI145))</f>
        <v>126</v>
      </c>
      <c r="BK145" s="67"/>
      <c r="BL145" s="67"/>
      <c r="BM145" s="72">
        <f>U145</f>
        <v>126</v>
      </c>
      <c r="BN145" s="67">
        <f>IF(BM145=" "," ",(BM145-2*$AI145))</f>
        <v>108</v>
      </c>
      <c r="BO145" s="67"/>
      <c r="BP145" s="67"/>
      <c r="BQ145" s="67" t="b">
        <f>V145</f>
        <v>0</v>
      </c>
      <c r="BR145" s="67">
        <f>IF(BQ145=" "," ",(BQ145-2*$AI145))</f>
        <v>-18</v>
      </c>
      <c r="BS145" s="67"/>
      <c r="BT145" s="67"/>
      <c r="BU145" s="67" t="b">
        <f>W145</f>
        <v>0</v>
      </c>
      <c r="BV145" s="67">
        <f>IF(BU145=" "," ",(BU145-2*$AI145))</f>
        <v>-18</v>
      </c>
      <c r="BW145" s="67"/>
      <c r="BX145" s="67"/>
      <c r="BY145" s="67" t="b">
        <f>X145</f>
        <v>0</v>
      </c>
      <c r="BZ145" s="67">
        <f>IF(BY145=" "," ",(BY145-2*$AI145))</f>
        <v>-18</v>
      </c>
      <c r="CA145" s="67"/>
      <c r="CB145" s="67"/>
      <c r="CC145" s="209" t="str">
        <f>IF(AK145="Senior",AK145,"...")</f>
        <v>...</v>
      </c>
      <c r="CD145" s="65">
        <f>L145</f>
        <v>6</v>
      </c>
      <c r="CE145" s="66" t="str">
        <f>M145</f>
        <v>X</v>
      </c>
      <c r="CF145" s="73">
        <f>AQ145*AO$4+AU145*AS$4+AY145*AW$4+BC145*BA$4+BG145*BE$4+BK145*BI$4+BO145*BM$4+BS145*BQ$4+BW145*BU$4+CA145*BY$4</f>
        <v>0</v>
      </c>
      <c r="CG145" s="156"/>
      <c r="CH145" s="1"/>
      <c r="DA145" s="19"/>
      <c r="DB145" s="19"/>
      <c r="DC145" s="67" t="s">
        <v>530</v>
      </c>
      <c r="DD145" s="67" t="s">
        <v>531</v>
      </c>
      <c r="DE145" s="67" t="s">
        <v>359</v>
      </c>
      <c r="DF145" s="67" t="s">
        <v>65</v>
      </c>
      <c r="DG145" s="67" t="s">
        <v>504</v>
      </c>
      <c r="DH145" s="75">
        <v>19283</v>
      </c>
      <c r="DI145" s="67">
        <v>5</v>
      </c>
      <c r="DJ145" s="67" t="s">
        <v>68</v>
      </c>
      <c r="DK145" s="76" t="s">
        <v>69</v>
      </c>
      <c r="DL145" s="67">
        <v>6</v>
      </c>
      <c r="DM145" s="77" t="s">
        <v>70</v>
      </c>
      <c r="DN145" s="67">
        <v>695</v>
      </c>
      <c r="DO145" s="67">
        <v>110</v>
      </c>
      <c r="DP145" s="67">
        <v>100</v>
      </c>
      <c r="DQ145" s="68"/>
      <c r="DR145" s="67"/>
      <c r="DS145" s="72">
        <v>117</v>
      </c>
      <c r="DT145" s="67">
        <v>107</v>
      </c>
      <c r="DU145" s="68"/>
      <c r="DV145" s="67"/>
      <c r="DW145" s="72">
        <v>111</v>
      </c>
      <c r="DX145" s="67">
        <v>101</v>
      </c>
      <c r="DY145" s="67"/>
      <c r="DZ145" s="67"/>
      <c r="EA145" s="67" t="s">
        <v>79</v>
      </c>
      <c r="EB145" s="67" t="s">
        <v>79</v>
      </c>
      <c r="EC145" s="67"/>
      <c r="ED145" s="67"/>
      <c r="EE145" s="71">
        <v>119</v>
      </c>
      <c r="EF145" s="67">
        <v>109</v>
      </c>
      <c r="EG145" s="67"/>
      <c r="EH145" s="67"/>
      <c r="EI145" s="72">
        <v>128</v>
      </c>
      <c r="EJ145" s="67">
        <v>118</v>
      </c>
      <c r="EK145" s="67"/>
      <c r="EL145" s="67"/>
      <c r="EM145" s="72">
        <v>110</v>
      </c>
      <c r="EN145" s="67">
        <v>100</v>
      </c>
      <c r="EO145" s="68"/>
      <c r="EP145" s="69"/>
      <c r="EQ145" s="67" t="b">
        <v>0</v>
      </c>
      <c r="ER145" s="67">
        <v>-10</v>
      </c>
      <c r="ES145" s="67"/>
      <c r="ET145" s="67"/>
      <c r="EU145" s="67" t="b">
        <v>0</v>
      </c>
      <c r="EV145" s="67">
        <v>-10</v>
      </c>
      <c r="EW145" s="67"/>
      <c r="EX145" s="67"/>
      <c r="EY145" s="67" t="b">
        <v>0</v>
      </c>
      <c r="EZ145" s="67">
        <v>-10</v>
      </c>
      <c r="FA145" s="67"/>
      <c r="FB145" s="67"/>
      <c r="FC145" s="76" t="s">
        <v>73</v>
      </c>
      <c r="FD145" s="67">
        <v>6</v>
      </c>
      <c r="FE145" s="77" t="s">
        <v>70</v>
      </c>
      <c r="FF145" s="68">
        <v>0</v>
      </c>
      <c r="FG145" s="83"/>
      <c r="FH145" s="65" t="str">
        <f t="shared" si="32"/>
        <v>NSR</v>
      </c>
      <c r="FI145" s="65" t="str">
        <f t="shared" si="33"/>
        <v>M</v>
      </c>
      <c r="FJ145" s="65" t="str">
        <f t="shared" si="33"/>
        <v>07. GSP</v>
      </c>
      <c r="FK145" s="65">
        <f t="shared" si="31"/>
        <v>0</v>
      </c>
      <c r="FL145" s="79">
        <f t="shared" si="36"/>
        <v>35.5</v>
      </c>
      <c r="FM145" t="str">
        <f t="shared" si="30"/>
        <v>...</v>
      </c>
      <c r="FN145" t="str">
        <f t="shared" si="37"/>
        <v>...</v>
      </c>
      <c r="FO145" t="str">
        <f t="shared" si="35"/>
        <v>07. GSP</v>
      </c>
    </row>
    <row r="146" spans="1:171" ht="13.8" hidden="1" x14ac:dyDescent="0.25">
      <c r="A146" t="s">
        <v>1152</v>
      </c>
      <c r="B146" s="65" t="s">
        <v>307</v>
      </c>
      <c r="C146" s="80" t="str">
        <f>IF($B146:$B146&gt;0,VLOOKUP($B146,'[1]PorEquipeHC 20aa_ddmmaaaa'!$EC$5:'[1]PorEquipeHC 20aa_ddmmaaaa'!$GS$1003,1,FALSE))</f>
        <v>403</v>
      </c>
      <c r="D146" s="209" t="str">
        <f>IF($B146:$B146&gt;0,VLOOKUP($B146,'[1]PorEquipeHC 20aa_ddmmaaaa'!$EC$5:'[1]PorEquipeHC 20aa_ddmmaaaa'!$GS$1003,2,FALSE))</f>
        <v>SHIMOYAMA</v>
      </c>
      <c r="E146" s="209" t="str">
        <f>IF($B146:$B146&gt;0,VLOOKUP($B146,'[1]PorEquipeHC 20aa_ddmmaaaa'!$EC$5:'[1]PorEquipeHC 20aa_ddmmaaaa'!$GS$1003,3,FALSE))</f>
        <v>MIYUKI</v>
      </c>
      <c r="F146" s="66" t="str">
        <f>IF($B146:$B146&gt;0,VLOOKUP($B146,'[1]PorEquipeHC 20aa_ddmmaaaa'!$EC$5:'[1]PorEquipeHC 20aa_ddmmaaaa'!$GS$1003,4,FALSE))</f>
        <v>F</v>
      </c>
      <c r="G146" s="65" t="str">
        <f>IF($B146:$B146&gt;0,VLOOKUP($B146,'[1]PorEquipeHC 20aa_ddmmaaaa'!$EC$5:'[1]PorEquipeHC 20aa_ddmmaaaa'!$GS$1003,5,FALSE))</f>
        <v>03. IBI</v>
      </c>
      <c r="H146" s="210">
        <f>IF($B146:$B146&gt;0,VLOOKUP($B146,'[1]PorEquipeHC 20aa_ddmmaaaa'!$EC$5:'[1]PorEquipeHC 20aa_ddmmaaaa'!$GS$1003,6,FALSE))</f>
        <v>25386</v>
      </c>
      <c r="I146" s="80">
        <f>IF($B146:$B146&gt;0,VLOOKUP($B146,'[1]PorEquipeHC 20aa_ddmmaaaa'!$EC$5:'[1]PorEquipeHC 20aa_ddmmaaaa'!$GS$1003,7,FALSE))</f>
        <v>12</v>
      </c>
      <c r="J146" s="209" t="str">
        <f>IF($B146:$B146&gt;0,VLOOKUP($B146,'[1]PorEquipeHC 20aa_ddmmaaaa'!$EC$5:'[1]PorEquipeHC 20aa_ddmmaaaa'!$GS$1003,8,FALSE))</f>
        <v>C</v>
      </c>
      <c r="K146" s="209" t="str">
        <f>IF($B146:$B146&gt;0,VLOOKUP($B146,'[1]PorEquipeHC 20aa_ddmmaaaa'!$EC$5:'[1]PorEquipeHC 20aa_ddmmaaaa'!$GS$1003,9,FALSE))</f>
        <v>NSR</v>
      </c>
      <c r="L146" s="80">
        <f>IF($B146:$B146&gt;0,VLOOKUP($B146,'[1]PorEquipeHC 20aa_ddmmaaaa'!$EC$5:'[1]PorEquipeHC 20aa_ddmmaaaa'!$GS$1003,45,FALSE))</f>
        <v>6</v>
      </c>
      <c r="M146" s="65" t="str">
        <f>IF($B146:$B146&gt;0,VLOOKUP($B146,'[1]PorEquipeHC 20aa_ddmmaaaa'!$EC$5:'[1]PorEquipeHC 20aa_ddmmaaaa'!$GS$1003,46,FALSE))</f>
        <v>X</v>
      </c>
      <c r="N146" s="80">
        <f>IF($B146:$B146&gt;0,VLOOKUP($B146,'[1]PorEquipeHC 20aa_ddmmaaaa'!$EC$5:'[1]PorEquipeHC 20aa_ddmmaaaa'!$GS$1003,64,FALSE))</f>
        <v>792</v>
      </c>
      <c r="O146" s="211" t="str">
        <f>IF($B146:$B146&gt;0,VLOOKUP($B146,'[1]PorEquipeHC 20aa_ddmmaaaa'!$EC$5:'[1]PorEquipeHC 20aa_ddmmaaaa'!$GS$1003,10,FALSE))</f>
        <v xml:space="preserve"> </v>
      </c>
      <c r="P146" s="211">
        <f>IF($B146:$B146&gt;0,VLOOKUP($B146,'[1]PorEquipeHC 20aa_ddmmaaaa'!$EC$5:'[1]PorEquipeHC 20aa_ddmmaaaa'!$GS$1003,11,FALSE))</f>
        <v>131</v>
      </c>
      <c r="Q146" s="211">
        <f>IF($B146:$B146&gt;0,VLOOKUP($B146,'[1]PorEquipeHC 20aa_ddmmaaaa'!$EC$5:'[1]PorEquipeHC 20aa_ddmmaaaa'!$GS$1003,12,FALSE))</f>
        <v>121</v>
      </c>
      <c r="R146" s="211">
        <f>IF($B146:$B146&gt;0,VLOOKUP($B146,'[1]PorEquipeHC 20aa_ddmmaaaa'!$EC$5:'[1]PorEquipeHC 20aa_ddmmaaaa'!$GS$1003,13,FALSE))</f>
        <v>129</v>
      </c>
      <c r="S146" s="211">
        <f>IF($B146:$B146&gt;0,VLOOKUP($B146,'[1]PorEquipeHC 20aa_ddmmaaaa'!$EC$5:'[1]PorEquipeHC 20aa_ddmmaaaa'!$GS$1003,14,FALSE))</f>
        <v>135</v>
      </c>
      <c r="T146" s="211">
        <f>IF($B146:$B146&gt;0,VLOOKUP($B146,'[1]PorEquipeHC 20aa_ddmmaaaa'!$EC$5:'[1]PorEquipeHC 20aa_ddmmaaaa'!$GS$1003,15,FALSE))</f>
        <v>144</v>
      </c>
      <c r="U146" s="211">
        <f>IF($B146:$B146&gt;0,VLOOKUP($B146,'[1]PorEquipeHC 20aa_ddmmaaaa'!$EC$5:'[1]PorEquipeHC 20aa_ddmmaaaa'!$GS$1003,16,FALSE))</f>
        <v>132</v>
      </c>
      <c r="V146" s="211" t="b">
        <f>IF($B146:$B146&gt;0,VLOOKUP($B146,'[1]PorEquipeHC 20aa_ddmmaaaa'!$EC$5:'[1]PorEquipeHC 20aa_ddmmaaaa'!$GS$1003,17,FALSE))</f>
        <v>0</v>
      </c>
      <c r="W146" s="211" t="b">
        <f>IF($B146:$B146&gt;0,VLOOKUP($B146,'[1]PorEquipeHC 20aa_ddmmaaaa'!$EC$5:'[1]PorEquipeHC 20aa_ddmmaaaa'!$GS$1003,18,FALSE))</f>
        <v>0</v>
      </c>
      <c r="X146" s="211" t="b">
        <f>IF($B146:$B146&gt;0,VLOOKUP($B146,'[1]PorEquipeHC 20aa_ddmmaaaa'!$EC$5:'[1]PorEquipeHC 20aa_ddmmaaaa'!$GS$1003,19,FALSE))</f>
        <v>0</v>
      </c>
      <c r="Y146" s="207"/>
      <c r="Z146" s="207"/>
      <c r="AA146" s="154"/>
      <c r="AB146" s="154"/>
      <c r="AC146" s="65" t="str">
        <f>C146</f>
        <v>403</v>
      </c>
      <c r="AD146" s="65" t="str">
        <f>D146</f>
        <v>SHIMOYAMA</v>
      </c>
      <c r="AE146" s="65" t="str">
        <f>E146</f>
        <v>MIYUKI</v>
      </c>
      <c r="AF146" s="65" t="str">
        <f>F146</f>
        <v>F</v>
      </c>
      <c r="AG146" s="65" t="str">
        <f>G146</f>
        <v>03. IBI</v>
      </c>
      <c r="AH146" s="208">
        <f>H146</f>
        <v>25386</v>
      </c>
      <c r="AI146">
        <f>I146</f>
        <v>12</v>
      </c>
      <c r="AJ146" t="str">
        <f>J146</f>
        <v>C</v>
      </c>
      <c r="AK146" s="209" t="str">
        <f>K146</f>
        <v>NSR</v>
      </c>
      <c r="AL146" s="65">
        <f>L146</f>
        <v>6</v>
      </c>
      <c r="AM146" s="66" t="str">
        <f>M146</f>
        <v>X</v>
      </c>
      <c r="AN146" s="65">
        <f>N146</f>
        <v>792</v>
      </c>
      <c r="AO146" s="65" t="str">
        <f>O146</f>
        <v xml:space="preserve"> </v>
      </c>
      <c r="AP146" s="67" t="str">
        <f>IF(AO146=" "," ",(AO146-2*$AI146))</f>
        <v xml:space="preserve"> </v>
      </c>
      <c r="AQ146" s="68"/>
      <c r="AR146" s="69"/>
      <c r="AS146" s="72">
        <f>P146</f>
        <v>131</v>
      </c>
      <c r="AT146" s="67">
        <f>IF(AS146=" "," ",(AS146-2*$AI146))</f>
        <v>107</v>
      </c>
      <c r="AU146" s="65"/>
      <c r="AV146" s="67"/>
      <c r="AW146" s="72">
        <f>Q146</f>
        <v>121</v>
      </c>
      <c r="AX146" s="67">
        <f>IF(AW146=" "," ",(AW146-2*$AI146))</f>
        <v>97</v>
      </c>
      <c r="AY146" s="67"/>
      <c r="AZ146" s="65"/>
      <c r="BA146" s="67">
        <f>R146</f>
        <v>129</v>
      </c>
      <c r="BB146" s="67">
        <f>IF(BA146=" "," ",(BA146-2*$AI146))</f>
        <v>105</v>
      </c>
      <c r="BC146" s="67"/>
      <c r="BD146" s="67"/>
      <c r="BE146" s="71">
        <f>S146</f>
        <v>135</v>
      </c>
      <c r="BF146" s="67">
        <f>IF(BE146=" "," ",(BE146-2*$AI146))</f>
        <v>111</v>
      </c>
      <c r="BG146" s="67"/>
      <c r="BH146" s="67"/>
      <c r="BI146" s="72">
        <f>T146</f>
        <v>144</v>
      </c>
      <c r="BJ146" s="67">
        <f>IF(BI146=" "," ",(BI146-2*$AI146))</f>
        <v>120</v>
      </c>
      <c r="BK146" s="67"/>
      <c r="BL146" s="67"/>
      <c r="BM146" s="72">
        <f>U146</f>
        <v>132</v>
      </c>
      <c r="BN146" s="67">
        <f>IF(BM146=" "," ",(BM146-2*$AI146))</f>
        <v>108</v>
      </c>
      <c r="BO146" s="67"/>
      <c r="BP146" s="67"/>
      <c r="BQ146" s="67" t="b">
        <f>V146</f>
        <v>0</v>
      </c>
      <c r="BR146" s="67">
        <f>IF(BQ146=" "," ",(BQ146-2*$AI146))</f>
        <v>-24</v>
      </c>
      <c r="BS146" s="67"/>
      <c r="BT146" s="67"/>
      <c r="BU146" s="67" t="b">
        <f>W146</f>
        <v>0</v>
      </c>
      <c r="BV146" s="67">
        <f>IF(BU146=" "," ",(BU146-2*$AI146))</f>
        <v>-24</v>
      </c>
      <c r="BW146" s="67"/>
      <c r="BX146" s="67"/>
      <c r="BY146" s="67" t="b">
        <f>X146</f>
        <v>0</v>
      </c>
      <c r="BZ146" s="67">
        <f>IF(BY146=" "," ",(BY146-2*$AI146))</f>
        <v>-24</v>
      </c>
      <c r="CA146" s="67"/>
      <c r="CB146" s="67"/>
      <c r="CC146" s="209" t="str">
        <f>IF(AK146="Senior",AK146,"...")</f>
        <v>...</v>
      </c>
      <c r="CD146" s="65">
        <f>L146</f>
        <v>6</v>
      </c>
      <c r="CE146" s="66" t="str">
        <f>M146</f>
        <v>X</v>
      </c>
      <c r="CF146" s="73">
        <f>AQ146*AO$4+AU146*AS$4+AY146*AW$4+BC146*BA$4+BG146*BE$4+BK146*BI$4+BO146*BM$4+BS146*BQ$4+BW146*BU$4+CA146*BY$4</f>
        <v>0</v>
      </c>
      <c r="CG146" s="156"/>
      <c r="CH146" s="1"/>
      <c r="DA146" s="19"/>
      <c r="DB146" s="19"/>
      <c r="DC146" s="67" t="s">
        <v>532</v>
      </c>
      <c r="DD146" s="67" t="s">
        <v>482</v>
      </c>
      <c r="DE146" s="67" t="s">
        <v>533</v>
      </c>
      <c r="DF146" s="67" t="s">
        <v>65</v>
      </c>
      <c r="DG146" s="67" t="s">
        <v>504</v>
      </c>
      <c r="DH146" s="75">
        <v>19675</v>
      </c>
      <c r="DI146" s="67">
        <v>5</v>
      </c>
      <c r="DJ146" s="67" t="s">
        <v>68</v>
      </c>
      <c r="DK146" s="76" t="s">
        <v>69</v>
      </c>
      <c r="DL146" s="67">
        <v>1</v>
      </c>
      <c r="DM146" s="77" t="s">
        <v>70</v>
      </c>
      <c r="DN146" s="67" t="e">
        <v>#NUM!</v>
      </c>
      <c r="DO146" s="67" t="s">
        <v>79</v>
      </c>
      <c r="DP146" s="67" t="s">
        <v>79</v>
      </c>
      <c r="DQ146" s="68"/>
      <c r="DR146" s="67"/>
      <c r="DS146" s="72" t="s">
        <v>79</v>
      </c>
      <c r="DT146" s="67" t="s">
        <v>79</v>
      </c>
      <c r="DU146" s="68"/>
      <c r="DV146" s="67"/>
      <c r="DW146" s="72" t="s">
        <v>79</v>
      </c>
      <c r="DX146" s="67" t="s">
        <v>79</v>
      </c>
      <c r="DY146" s="67"/>
      <c r="DZ146" s="67"/>
      <c r="EA146" s="67" t="s">
        <v>79</v>
      </c>
      <c r="EB146" s="67" t="s">
        <v>79</v>
      </c>
      <c r="EC146" s="67"/>
      <c r="ED146" s="67"/>
      <c r="EE146" s="71" t="s">
        <v>79</v>
      </c>
      <c r="EF146" s="67" t="s">
        <v>79</v>
      </c>
      <c r="EG146" s="67"/>
      <c r="EH146" s="67"/>
      <c r="EI146" s="72" t="s">
        <v>79</v>
      </c>
      <c r="EJ146" s="67" t="s">
        <v>79</v>
      </c>
      <c r="EK146" s="67"/>
      <c r="EL146" s="67"/>
      <c r="EM146" s="72">
        <v>105</v>
      </c>
      <c r="EN146" s="67">
        <v>95</v>
      </c>
      <c r="EO146" s="67"/>
      <c r="EP146" s="67"/>
      <c r="EQ146" s="67" t="b">
        <v>0</v>
      </c>
      <c r="ER146" s="67">
        <v>-10</v>
      </c>
      <c r="ES146" s="67"/>
      <c r="ET146" s="67"/>
      <c r="EU146" s="67" t="b">
        <v>0</v>
      </c>
      <c r="EV146" s="67">
        <v>-10</v>
      </c>
      <c r="EW146" s="67"/>
      <c r="EX146" s="67"/>
      <c r="EY146" s="67" t="b">
        <v>0</v>
      </c>
      <c r="EZ146" s="67">
        <v>-10</v>
      </c>
      <c r="FA146" s="67"/>
      <c r="FB146" s="67"/>
      <c r="FC146" s="76" t="s">
        <v>73</v>
      </c>
      <c r="FD146" s="67">
        <v>1</v>
      </c>
      <c r="FE146" s="77" t="s">
        <v>70</v>
      </c>
      <c r="FF146" s="68">
        <v>0</v>
      </c>
      <c r="FG146" s="83"/>
      <c r="FH146" s="65" t="str">
        <f t="shared" si="32"/>
        <v>NSR</v>
      </c>
      <c r="FI146" s="65" t="str">
        <f t="shared" si="33"/>
        <v>M</v>
      </c>
      <c r="FJ146" s="65" t="str">
        <f t="shared" si="33"/>
        <v>07. GSP</v>
      </c>
      <c r="FK146" s="65">
        <f t="shared" si="31"/>
        <v>0</v>
      </c>
      <c r="FL146" s="79">
        <f t="shared" si="36"/>
        <v>35.5</v>
      </c>
      <c r="FM146" t="str">
        <f t="shared" si="30"/>
        <v>...</v>
      </c>
      <c r="FN146" t="str">
        <f t="shared" si="37"/>
        <v>...</v>
      </c>
      <c r="FO146" t="str">
        <f t="shared" si="35"/>
        <v>07. GSP</v>
      </c>
    </row>
    <row r="147" spans="1:171" ht="13.8" hidden="1" x14ac:dyDescent="0.25">
      <c r="A147" t="s">
        <v>1152</v>
      </c>
      <c r="B147" s="65" t="s">
        <v>496</v>
      </c>
      <c r="C147" s="80" t="str">
        <f>IF($B147:$B147&gt;0,VLOOKUP($B147,'[1]PorEquipeHC 20aa_ddmmaaaa'!$EC$5:'[1]PorEquipeHC 20aa_ddmmaaaa'!$GS$1003,1,FALSE))</f>
        <v>714</v>
      </c>
      <c r="D147" s="209" t="str">
        <f>IF($B147:$B147&gt;0,VLOOKUP($B147,'[1]PorEquipeHC 20aa_ddmmaaaa'!$EC$5:'[1]PorEquipeHC 20aa_ddmmaaaa'!$GS$1003,2,FALSE))</f>
        <v>MARTINS DE MELLO</v>
      </c>
      <c r="E147" s="209" t="str">
        <f>IF($B147:$B147&gt;0,VLOOKUP($B147,'[1]PorEquipeHC 20aa_ddmmaaaa'!$EC$5:'[1]PorEquipeHC 20aa_ddmmaaaa'!$GS$1003,3,FALSE))</f>
        <v>VANESSA</v>
      </c>
      <c r="F147" s="66" t="str">
        <f>IF($B147:$B147&gt;0,VLOOKUP($B147,'[1]PorEquipeHC 20aa_ddmmaaaa'!$EC$5:'[1]PorEquipeHC 20aa_ddmmaaaa'!$GS$1003,4,FALSE))</f>
        <v>F</v>
      </c>
      <c r="G147" s="65" t="str">
        <f>IF($B147:$B147&gt;0,VLOOKUP($B147,'[1]PorEquipeHC 20aa_ddmmaaaa'!$EC$5:'[1]PorEquipeHC 20aa_ddmmaaaa'!$GS$1003,5,FALSE))</f>
        <v>06. KOK</v>
      </c>
      <c r="H147" s="210">
        <f>IF($B147:$B147&gt;0,VLOOKUP($B147,'[1]PorEquipeHC 20aa_ddmmaaaa'!$EC$5:'[1]PorEquipeHC 20aa_ddmmaaaa'!$GS$1003,6,FALSE))</f>
        <v>28169</v>
      </c>
      <c r="I147" s="80">
        <f>IF($B147:$B147&gt;0,VLOOKUP($B147,'[1]PorEquipeHC 20aa_ddmmaaaa'!$EC$5:'[1]PorEquipeHC 20aa_ddmmaaaa'!$GS$1003,7,FALSE))</f>
        <v>12</v>
      </c>
      <c r="J147" s="209" t="str">
        <f>IF($B147:$B147&gt;0,VLOOKUP($B147,'[1]PorEquipeHC 20aa_ddmmaaaa'!$EC$5:'[1]PorEquipeHC 20aa_ddmmaaaa'!$GS$1003,8,FALSE))</f>
        <v>C</v>
      </c>
      <c r="K147" s="209" t="str">
        <f>IF($B147:$B147&gt;0,VLOOKUP($B147,'[1]PorEquipeHC 20aa_ddmmaaaa'!$EC$5:'[1]PorEquipeHC 20aa_ddmmaaaa'!$GS$1003,9,FALSE))</f>
        <v>NSR</v>
      </c>
      <c r="L147" s="80">
        <f>IF($B147:$B147&gt;0,VLOOKUP($B147,'[1]PorEquipeHC 20aa_ddmmaaaa'!$EC$5:'[1]PorEquipeHC 20aa_ddmmaaaa'!$GS$1003,45,FALSE))</f>
        <v>6</v>
      </c>
      <c r="M147" s="65" t="str">
        <f>IF($B147:$B147&gt;0,VLOOKUP($B147,'[1]PorEquipeHC 20aa_ddmmaaaa'!$EC$5:'[1]PorEquipeHC 20aa_ddmmaaaa'!$GS$1003,46,FALSE))</f>
        <v>X</v>
      </c>
      <c r="N147" s="80">
        <f>IF($B147:$B147&gt;0,VLOOKUP($B147,'[1]PorEquipeHC 20aa_ddmmaaaa'!$EC$5:'[1]PorEquipeHC 20aa_ddmmaaaa'!$GS$1003,64,FALSE))</f>
        <v>813</v>
      </c>
      <c r="O147" s="211">
        <f>IF($B147:$B147&gt;0,VLOOKUP($B147,'[1]PorEquipeHC 20aa_ddmmaaaa'!$EC$5:'[1]PorEquipeHC 20aa_ddmmaaaa'!$GS$1003,10,FALSE))</f>
        <v>131</v>
      </c>
      <c r="P147" s="211" t="str">
        <f>IF($B147:$B147&gt;0,VLOOKUP($B147,'[1]PorEquipeHC 20aa_ddmmaaaa'!$EC$5:'[1]PorEquipeHC 20aa_ddmmaaaa'!$GS$1003,11,FALSE))</f>
        <v xml:space="preserve"> </v>
      </c>
      <c r="Q147" s="211">
        <f>IF($B147:$B147&gt;0,VLOOKUP($B147,'[1]PorEquipeHC 20aa_ddmmaaaa'!$EC$5:'[1]PorEquipeHC 20aa_ddmmaaaa'!$GS$1003,12,FALSE))</f>
        <v>131</v>
      </c>
      <c r="R147" s="211">
        <f>IF($B147:$B147&gt;0,VLOOKUP($B147,'[1]PorEquipeHC 20aa_ddmmaaaa'!$EC$5:'[1]PorEquipeHC 20aa_ddmmaaaa'!$GS$1003,13,FALSE))</f>
        <v>134</v>
      </c>
      <c r="S147" s="211">
        <f>IF($B147:$B147&gt;0,VLOOKUP($B147,'[1]PorEquipeHC 20aa_ddmmaaaa'!$EC$5:'[1]PorEquipeHC 20aa_ddmmaaaa'!$GS$1003,14,FALSE))</f>
        <v>146</v>
      </c>
      <c r="T147" s="211">
        <f>IF($B147:$B147&gt;0,VLOOKUP($B147,'[1]PorEquipeHC 20aa_ddmmaaaa'!$EC$5:'[1]PorEquipeHC 20aa_ddmmaaaa'!$GS$1003,15,FALSE))</f>
        <v>139</v>
      </c>
      <c r="U147" s="211">
        <f>IF($B147:$B147&gt;0,VLOOKUP($B147,'[1]PorEquipeHC 20aa_ddmmaaaa'!$EC$5:'[1]PorEquipeHC 20aa_ddmmaaaa'!$GS$1003,16,FALSE))</f>
        <v>132</v>
      </c>
      <c r="V147" s="211" t="b">
        <f>IF($B147:$B147&gt;0,VLOOKUP($B147,'[1]PorEquipeHC 20aa_ddmmaaaa'!$EC$5:'[1]PorEquipeHC 20aa_ddmmaaaa'!$GS$1003,17,FALSE))</f>
        <v>0</v>
      </c>
      <c r="W147" s="211" t="b">
        <f>IF($B147:$B147&gt;0,VLOOKUP($B147,'[1]PorEquipeHC 20aa_ddmmaaaa'!$EC$5:'[1]PorEquipeHC 20aa_ddmmaaaa'!$GS$1003,18,FALSE))</f>
        <v>0</v>
      </c>
      <c r="X147" s="211" t="b">
        <f>IF($B147:$B147&gt;0,VLOOKUP($B147,'[1]PorEquipeHC 20aa_ddmmaaaa'!$EC$5:'[1]PorEquipeHC 20aa_ddmmaaaa'!$GS$1003,19,FALSE))</f>
        <v>0</v>
      </c>
      <c r="Y147" s="207"/>
      <c r="Z147" s="207"/>
      <c r="AA147" s="154"/>
      <c r="AB147" s="154"/>
      <c r="AC147" s="65" t="str">
        <f>C147</f>
        <v>714</v>
      </c>
      <c r="AD147" s="65" t="str">
        <f>D147</f>
        <v>MARTINS DE MELLO</v>
      </c>
      <c r="AE147" s="65" t="str">
        <f>E147</f>
        <v>VANESSA</v>
      </c>
      <c r="AF147" s="65" t="str">
        <f>F147</f>
        <v>F</v>
      </c>
      <c r="AG147" s="65" t="str">
        <f>G147</f>
        <v>06. KOK</v>
      </c>
      <c r="AH147" s="208">
        <f>H147</f>
        <v>28169</v>
      </c>
      <c r="AI147">
        <f>I147</f>
        <v>12</v>
      </c>
      <c r="AJ147" t="str">
        <f>J147</f>
        <v>C</v>
      </c>
      <c r="AK147" s="209" t="str">
        <f>K147</f>
        <v>NSR</v>
      </c>
      <c r="AL147" s="65">
        <f>L147</f>
        <v>6</v>
      </c>
      <c r="AM147" s="66" t="str">
        <f>M147</f>
        <v>X</v>
      </c>
      <c r="AN147" s="65">
        <f>N147</f>
        <v>813</v>
      </c>
      <c r="AO147" s="65">
        <f>O147</f>
        <v>131</v>
      </c>
      <c r="AP147" s="67">
        <f>IF(AO147=" "," ",(AO147-2*$AI147))</f>
        <v>107</v>
      </c>
      <c r="AQ147" s="68"/>
      <c r="AR147" s="69"/>
      <c r="AS147" s="72" t="str">
        <f>P147</f>
        <v xml:space="preserve"> </v>
      </c>
      <c r="AT147" s="67" t="str">
        <f>IF(AS147=" "," ",(AS147-2*$AI147))</f>
        <v xml:space="preserve"> </v>
      </c>
      <c r="AU147" s="65"/>
      <c r="AV147" s="67"/>
      <c r="AW147" s="72">
        <f>Q147</f>
        <v>131</v>
      </c>
      <c r="AX147" s="67">
        <f>IF(AW147=" "," ",(AW147-2*$AI147))</f>
        <v>107</v>
      </c>
      <c r="AY147" s="67"/>
      <c r="AZ147" s="65"/>
      <c r="BA147" s="67">
        <f>R147</f>
        <v>134</v>
      </c>
      <c r="BB147" s="67">
        <f>IF(BA147=" "," ",(BA147-2*$AI147))</f>
        <v>110</v>
      </c>
      <c r="BC147" s="67"/>
      <c r="BD147" s="67"/>
      <c r="BE147" s="71">
        <f>S147</f>
        <v>146</v>
      </c>
      <c r="BF147" s="67">
        <f>IF(BE147=" "," ",(BE147-2*$AI147))</f>
        <v>122</v>
      </c>
      <c r="BG147" s="67"/>
      <c r="BH147" s="67"/>
      <c r="BI147" s="72">
        <f>T147</f>
        <v>139</v>
      </c>
      <c r="BJ147" s="67">
        <f>IF(BI147=" "," ",(BI147-2*$AI147))</f>
        <v>115</v>
      </c>
      <c r="BK147" s="67"/>
      <c r="BL147" s="67"/>
      <c r="BM147" s="72">
        <f>U147</f>
        <v>132</v>
      </c>
      <c r="BN147" s="67">
        <f>IF(BM147=" "," ",(BM147-2*$AI147))</f>
        <v>108</v>
      </c>
      <c r="BO147" s="67"/>
      <c r="BP147" s="67"/>
      <c r="BQ147" s="67" t="b">
        <f>V147</f>
        <v>0</v>
      </c>
      <c r="BR147" s="67">
        <f>IF(BQ147=" "," ",(BQ147-2*$AI147))</f>
        <v>-24</v>
      </c>
      <c r="BS147" s="67"/>
      <c r="BT147" s="67"/>
      <c r="BU147" s="67" t="b">
        <f>W147</f>
        <v>0</v>
      </c>
      <c r="BV147" s="67">
        <f>IF(BU147=" "," ",(BU147-2*$AI147))</f>
        <v>-24</v>
      </c>
      <c r="BW147" s="67"/>
      <c r="BX147" s="67"/>
      <c r="BY147" s="67" t="b">
        <f>X147</f>
        <v>0</v>
      </c>
      <c r="BZ147" s="67">
        <f>IF(BY147=" "," ",(BY147-2*$AI147))</f>
        <v>-24</v>
      </c>
      <c r="CA147" s="67"/>
      <c r="CB147" s="67"/>
      <c r="CC147" s="209" t="str">
        <f>IF(AK147="Senior",AK147,"...")</f>
        <v>...</v>
      </c>
      <c r="CD147" s="65">
        <f>L147</f>
        <v>6</v>
      </c>
      <c r="CE147" s="66" t="str">
        <f>M147</f>
        <v>X</v>
      </c>
      <c r="CF147" s="73">
        <f>AQ147*AO$4+AU147*AS$4+AY147*AW$4+BC147*BA$4+BG147*BE$4+BK147*BI$4+BO147*BM$4+BS147*BQ$4+BW147*BU$4+CA147*BY$4</f>
        <v>0</v>
      </c>
      <c r="CG147" s="156"/>
      <c r="CH147" s="1"/>
      <c r="DA147" s="19"/>
      <c r="DB147" s="19"/>
      <c r="DC147" s="67" t="s">
        <v>535</v>
      </c>
      <c r="DD147" s="67" t="s">
        <v>536</v>
      </c>
      <c r="DE147" s="67" t="s">
        <v>537</v>
      </c>
      <c r="DF147" s="67" t="s">
        <v>65</v>
      </c>
      <c r="DG147" s="67" t="s">
        <v>504</v>
      </c>
      <c r="DH147" s="75">
        <v>14203</v>
      </c>
      <c r="DI147" s="67">
        <v>6</v>
      </c>
      <c r="DJ147" s="67" t="s">
        <v>68</v>
      </c>
      <c r="DK147" s="76" t="s">
        <v>85</v>
      </c>
      <c r="DL147" s="67">
        <v>2</v>
      </c>
      <c r="DM147" s="77" t="s">
        <v>70</v>
      </c>
      <c r="DN147" s="67" t="e">
        <v>#NUM!</v>
      </c>
      <c r="DO147" s="67">
        <v>114</v>
      </c>
      <c r="DP147" s="67">
        <v>102</v>
      </c>
      <c r="DQ147" s="68"/>
      <c r="DR147" s="67"/>
      <c r="DS147" s="72" t="s">
        <v>79</v>
      </c>
      <c r="DT147" s="67" t="s">
        <v>79</v>
      </c>
      <c r="DU147" s="68"/>
      <c r="DV147" s="67"/>
      <c r="DW147" s="72" t="s">
        <v>79</v>
      </c>
      <c r="DX147" s="67" t="s">
        <v>79</v>
      </c>
      <c r="DY147" s="67"/>
      <c r="DZ147" s="67"/>
      <c r="EA147" s="67" t="s">
        <v>79</v>
      </c>
      <c r="EB147" s="67" t="s">
        <v>79</v>
      </c>
      <c r="EC147" s="67"/>
      <c r="ED147" s="67"/>
      <c r="EE147" s="71" t="s">
        <v>79</v>
      </c>
      <c r="EF147" s="67" t="s">
        <v>79</v>
      </c>
      <c r="EG147" s="67"/>
      <c r="EH147" s="67"/>
      <c r="EI147" s="72" t="s">
        <v>79</v>
      </c>
      <c r="EJ147" s="67" t="s">
        <v>79</v>
      </c>
      <c r="EK147" s="67"/>
      <c r="EL147" s="67"/>
      <c r="EM147" s="72">
        <v>111</v>
      </c>
      <c r="EN147" s="67">
        <v>99</v>
      </c>
      <c r="EO147" s="67"/>
      <c r="EP147" s="67"/>
      <c r="EQ147" s="67" t="b">
        <v>0</v>
      </c>
      <c r="ER147" s="67">
        <v>-12</v>
      </c>
      <c r="ES147" s="67"/>
      <c r="ET147" s="67"/>
      <c r="EU147" s="67" t="b">
        <v>0</v>
      </c>
      <c r="EV147" s="67">
        <v>-12</v>
      </c>
      <c r="EW147" s="67"/>
      <c r="EX147" s="67"/>
      <c r="EY147" s="67" t="b">
        <v>0</v>
      </c>
      <c r="EZ147" s="67">
        <v>-12</v>
      </c>
      <c r="FA147" s="67"/>
      <c r="FB147" s="67"/>
      <c r="FC147" s="76" t="s">
        <v>73</v>
      </c>
      <c r="FD147" s="67">
        <v>2</v>
      </c>
      <c r="FE147" s="77" t="s">
        <v>70</v>
      </c>
      <c r="FF147" s="68">
        <v>0</v>
      </c>
      <c r="FG147" s="83"/>
      <c r="FH147" s="65" t="str">
        <f t="shared" si="32"/>
        <v>MR</v>
      </c>
      <c r="FI147" s="65" t="str">
        <f t="shared" si="33"/>
        <v>M</v>
      </c>
      <c r="FJ147" s="65" t="str">
        <f t="shared" si="33"/>
        <v>07. GSP</v>
      </c>
      <c r="FK147" s="65">
        <f t="shared" si="31"/>
        <v>0</v>
      </c>
      <c r="FL147" s="79">
        <f t="shared" si="36"/>
        <v>35.5</v>
      </c>
      <c r="FM147" t="str">
        <f t="shared" si="30"/>
        <v>...</v>
      </c>
      <c r="FN147" t="str">
        <f t="shared" si="37"/>
        <v>...</v>
      </c>
      <c r="FO147" t="str">
        <f t="shared" si="35"/>
        <v>07. GSP</v>
      </c>
    </row>
    <row r="148" spans="1:171" ht="13.8" hidden="1" x14ac:dyDescent="0.25">
      <c r="A148" t="s">
        <v>1152</v>
      </c>
      <c r="B148" s="201" t="s">
        <v>227</v>
      </c>
      <c r="C148" s="80" t="str">
        <f>IF($B148:$B148&gt;0,VLOOKUP($B148,'[1]PorEquipeHC 20aa_ddmmaaaa'!$EC$5:'[1]PorEquipeHC 20aa_ddmmaaaa'!$GS$1003,1,FALSE))</f>
        <v>073</v>
      </c>
      <c r="D148" s="209" t="str">
        <f>IF($B148:$B148&gt;0,VLOOKUP($B148,'[1]PorEquipeHC 20aa_ddmmaaaa'!$EC$5:'[1]PorEquipeHC 20aa_ddmmaaaa'!$GS$1003,2,FALSE))</f>
        <v>TAKANO</v>
      </c>
      <c r="E148" s="209" t="str">
        <f>IF($B148:$B148&gt;0,VLOOKUP($B148,'[1]PorEquipeHC 20aa_ddmmaaaa'!$EC$5:'[1]PorEquipeHC 20aa_ddmmaaaa'!$GS$1003,3,FALSE))</f>
        <v>YASUO</v>
      </c>
      <c r="F148" s="66" t="str">
        <f>IF($B148:$B148&gt;0,VLOOKUP($B148,'[1]PorEquipeHC 20aa_ddmmaaaa'!$EC$5:'[1]PorEquipeHC 20aa_ddmmaaaa'!$GS$1003,4,FALSE))</f>
        <v>M</v>
      </c>
      <c r="G148" s="65" t="str">
        <f>IF($B148:$B148&gt;0,VLOOKUP($B148,'[1]PorEquipeHC 20aa_ddmmaaaa'!$EC$5:'[1]PorEquipeHC 20aa_ddmmaaaa'!$GS$1003,5,FALSE))</f>
        <v>03. IBI</v>
      </c>
      <c r="H148" s="210">
        <f>IF($B148:$B148&gt;0,VLOOKUP($B148,'[1]PorEquipeHC 20aa_ddmmaaaa'!$EC$5:'[1]PorEquipeHC 20aa_ddmmaaaa'!$GS$1003,6,FALSE))</f>
        <v>16369</v>
      </c>
      <c r="I148" s="80">
        <f>IF($B148:$B148&gt;0,VLOOKUP($B148,'[1]PorEquipeHC 20aa_ddmmaaaa'!$EC$5:'[1]PorEquipeHC 20aa_ddmmaaaa'!$GS$1003,7,FALSE))</f>
        <v>6</v>
      </c>
      <c r="J148" s="209" t="str">
        <f>IF($B148:$B148&gt;0,VLOOKUP($B148,'[1]PorEquipeHC 20aa_ddmmaaaa'!$EC$5:'[1]PorEquipeHC 20aa_ddmmaaaa'!$GS$1003,8,FALSE))</f>
        <v>A</v>
      </c>
      <c r="K148" s="209" t="str">
        <f>IF($B148:$B148&gt;0,VLOOKUP($B148,'[1]PorEquipeHC 20aa_ddmmaaaa'!$EC$5:'[1]PorEquipeHC 20aa_ddmmaaaa'!$GS$1003,9,FALSE))</f>
        <v>SR</v>
      </c>
      <c r="L148" s="80">
        <f>IF($B148:$B148&gt;0,VLOOKUP($B148,'[1]PorEquipeHC 20aa_ddmmaaaa'!$EC$5:'[1]PorEquipeHC 20aa_ddmmaaaa'!$GS$1003,45,FALSE))</f>
        <v>6</v>
      </c>
      <c r="M148" s="65" t="str">
        <f>IF($B148:$B148&gt;0,VLOOKUP($B148,'[1]PorEquipeHC 20aa_ddmmaaaa'!$EC$5:'[1]PorEquipeHC 20aa_ddmmaaaa'!$GS$1003,46,FALSE))</f>
        <v>X</v>
      </c>
      <c r="N148" s="80">
        <f>IF($B148:$B148&gt;0,VLOOKUP($B148,'[1]PorEquipeHC 20aa_ddmmaaaa'!$EC$5:'[1]PorEquipeHC 20aa_ddmmaaaa'!$GS$1003,64,FALSE))</f>
        <v>697</v>
      </c>
      <c r="O148" s="211">
        <f>IF($B148:$B148&gt;0,VLOOKUP($B148,'[1]PorEquipeHC 20aa_ddmmaaaa'!$EC$5:'[1]PorEquipeHC 20aa_ddmmaaaa'!$GS$1003,10,FALSE))</f>
        <v>117</v>
      </c>
      <c r="P148" s="211">
        <f>IF($B148:$B148&gt;0,VLOOKUP($B148,'[1]PorEquipeHC 20aa_ddmmaaaa'!$EC$5:'[1]PorEquipeHC 20aa_ddmmaaaa'!$GS$1003,11,FALSE))</f>
        <v>117</v>
      </c>
      <c r="Q148" s="211">
        <f>IF($B148:$B148&gt;0,VLOOKUP($B148,'[1]PorEquipeHC 20aa_ddmmaaaa'!$EC$5:'[1]PorEquipeHC 20aa_ddmmaaaa'!$GS$1003,12,FALSE))</f>
        <v>112</v>
      </c>
      <c r="R148" s="211">
        <f>IF($B148:$B148&gt;0,VLOOKUP($B148,'[1]PorEquipeHC 20aa_ddmmaaaa'!$EC$5:'[1]PorEquipeHC 20aa_ddmmaaaa'!$GS$1003,13,FALSE))</f>
        <v>116</v>
      </c>
      <c r="S148" s="211" t="str">
        <f>IF($B148:$B148&gt;0,VLOOKUP($B148,'[1]PorEquipeHC 20aa_ddmmaaaa'!$EC$5:'[1]PorEquipeHC 20aa_ddmmaaaa'!$GS$1003,14,FALSE))</f>
        <v xml:space="preserve"> </v>
      </c>
      <c r="T148" s="211">
        <f>IF($B148:$B148&gt;0,VLOOKUP($B148,'[1]PorEquipeHC 20aa_ddmmaaaa'!$EC$5:'[1]PorEquipeHC 20aa_ddmmaaaa'!$GS$1003,15,FALSE))</f>
        <v>114</v>
      </c>
      <c r="U148" s="211">
        <f>IF($B148:$B148&gt;0,VLOOKUP($B148,'[1]PorEquipeHC 20aa_ddmmaaaa'!$EC$5:'[1]PorEquipeHC 20aa_ddmmaaaa'!$GS$1003,16,FALSE))</f>
        <v>121</v>
      </c>
      <c r="V148" s="211" t="b">
        <f>IF($B148:$B148&gt;0,VLOOKUP($B148,'[1]PorEquipeHC 20aa_ddmmaaaa'!$EC$5:'[1]PorEquipeHC 20aa_ddmmaaaa'!$GS$1003,17,FALSE))</f>
        <v>0</v>
      </c>
      <c r="W148" s="211" t="b">
        <f>IF($B148:$B148&gt;0,VLOOKUP($B148,'[1]PorEquipeHC 20aa_ddmmaaaa'!$EC$5:'[1]PorEquipeHC 20aa_ddmmaaaa'!$GS$1003,18,FALSE))</f>
        <v>0</v>
      </c>
      <c r="X148" s="211" t="b">
        <f>IF($B148:$B148&gt;0,VLOOKUP($B148,'[1]PorEquipeHC 20aa_ddmmaaaa'!$EC$5:'[1]PorEquipeHC 20aa_ddmmaaaa'!$GS$1003,19,FALSE))</f>
        <v>0</v>
      </c>
      <c r="Y148" s="207"/>
      <c r="Z148" s="207"/>
      <c r="AA148" s="154"/>
      <c r="AB148" s="154"/>
      <c r="AC148" s="65" t="str">
        <f>C148</f>
        <v>073</v>
      </c>
      <c r="AD148" s="65" t="str">
        <f>D148</f>
        <v>TAKANO</v>
      </c>
      <c r="AE148" s="65" t="str">
        <f>E148</f>
        <v>YASUO</v>
      </c>
      <c r="AF148" s="65" t="str">
        <f>F148</f>
        <v>M</v>
      </c>
      <c r="AG148" s="65" t="str">
        <f>G148</f>
        <v>03. IBI</v>
      </c>
      <c r="AH148" s="208">
        <f>H148</f>
        <v>16369</v>
      </c>
      <c r="AI148">
        <f>I148</f>
        <v>6</v>
      </c>
      <c r="AJ148" t="str">
        <f>J148</f>
        <v>A</v>
      </c>
      <c r="AK148" s="209" t="str">
        <f>K148</f>
        <v>SR</v>
      </c>
      <c r="AL148" s="65">
        <f>L148</f>
        <v>6</v>
      </c>
      <c r="AM148" s="66" t="str">
        <f>M148</f>
        <v>X</v>
      </c>
      <c r="AN148" s="65">
        <f>N148</f>
        <v>697</v>
      </c>
      <c r="AO148" s="65">
        <f>O148</f>
        <v>117</v>
      </c>
      <c r="AP148" s="67">
        <f>IF(AO148=" "," ",(AO148-2*$AI148))</f>
        <v>105</v>
      </c>
      <c r="AQ148" s="68"/>
      <c r="AR148" s="69"/>
      <c r="AS148" s="72">
        <f>P148</f>
        <v>117</v>
      </c>
      <c r="AT148" s="67">
        <f>IF(AS148=" "," ",(AS148-2*$AI148))</f>
        <v>105</v>
      </c>
      <c r="AU148" s="65"/>
      <c r="AV148" s="67"/>
      <c r="AW148" s="72">
        <f>Q148</f>
        <v>112</v>
      </c>
      <c r="AX148" s="67">
        <f>IF(AW148=" "," ",(AW148-2*$AI148))</f>
        <v>100</v>
      </c>
      <c r="AY148" s="67"/>
      <c r="AZ148" s="65"/>
      <c r="BA148" s="67">
        <f>R148</f>
        <v>116</v>
      </c>
      <c r="BB148" s="67">
        <f>IF(BA148=" "," ",(BA148-2*$AI148))</f>
        <v>104</v>
      </c>
      <c r="BC148" s="67"/>
      <c r="BD148" s="67"/>
      <c r="BE148" s="71" t="str">
        <f>S148</f>
        <v xml:space="preserve"> </v>
      </c>
      <c r="BF148" s="67" t="str">
        <f>IF(BE148=" "," ",(BE148-2*$AI148))</f>
        <v xml:space="preserve"> </v>
      </c>
      <c r="BG148" s="67"/>
      <c r="BH148" s="67"/>
      <c r="BI148" s="72">
        <f>T148</f>
        <v>114</v>
      </c>
      <c r="BJ148" s="67">
        <f>IF(BI148=" "," ",(BI148-2*$AI148))</f>
        <v>102</v>
      </c>
      <c r="BK148" s="67"/>
      <c r="BL148" s="67"/>
      <c r="BM148" s="72">
        <f>U148</f>
        <v>121</v>
      </c>
      <c r="BN148" s="67">
        <f>IF(BM148=" "," ",(BM148-2*$AI148))</f>
        <v>109</v>
      </c>
      <c r="BO148" s="67"/>
      <c r="BP148" s="67"/>
      <c r="BQ148" s="67" t="b">
        <f>V148</f>
        <v>0</v>
      </c>
      <c r="BR148" s="67">
        <f>IF(BQ148=" "," ",(BQ148-2*$AI148))</f>
        <v>-12</v>
      </c>
      <c r="BS148" s="67"/>
      <c r="BT148" s="67"/>
      <c r="BU148" s="67" t="b">
        <f>W148</f>
        <v>0</v>
      </c>
      <c r="BV148" s="67">
        <f>IF(BU148=" "," ",(BU148-2*$AI148))</f>
        <v>-12</v>
      </c>
      <c r="BW148" s="67"/>
      <c r="BX148" s="67"/>
      <c r="BY148" s="67" t="b">
        <f>X148</f>
        <v>0</v>
      </c>
      <c r="BZ148" s="67">
        <f>IF(BY148=" "," ",(BY148-2*$AI148))</f>
        <v>-12</v>
      </c>
      <c r="CA148" s="67"/>
      <c r="CB148" s="67"/>
      <c r="CC148" s="209" t="str">
        <f>IF(AK148="Senior",AK148,"...")</f>
        <v>...</v>
      </c>
      <c r="CD148" s="65">
        <f>L148</f>
        <v>6</v>
      </c>
      <c r="CE148" s="66" t="str">
        <f>M148</f>
        <v>X</v>
      </c>
      <c r="CF148" s="73">
        <f>AQ148*AO$4+AU148*AS$4+AY148*AW$4+BC148*BA$4+BG148*BE$4+BK148*BI$4+BO148*BM$4+BS148*BQ$4+BW148*BU$4+CA148*BY$4</f>
        <v>0</v>
      </c>
      <c r="CG148" s="156"/>
      <c r="CH148" s="1"/>
      <c r="DA148" s="19"/>
      <c r="DB148" s="19"/>
      <c r="DC148" s="67" t="s">
        <v>539</v>
      </c>
      <c r="DD148" s="67" t="s">
        <v>540</v>
      </c>
      <c r="DE148" s="67" t="s">
        <v>541</v>
      </c>
      <c r="DF148" s="67" t="s">
        <v>83</v>
      </c>
      <c r="DG148" s="67" t="s">
        <v>504</v>
      </c>
      <c r="DH148" s="75">
        <v>15736</v>
      </c>
      <c r="DI148" s="67">
        <v>6</v>
      </c>
      <c r="DJ148" s="67" t="s">
        <v>68</v>
      </c>
      <c r="DK148" s="76" t="s">
        <v>102</v>
      </c>
      <c r="DL148" s="67">
        <v>2</v>
      </c>
      <c r="DM148" s="77" t="s">
        <v>70</v>
      </c>
      <c r="DN148" s="67" t="e">
        <v>#NUM!</v>
      </c>
      <c r="DO148" s="67">
        <v>112</v>
      </c>
      <c r="DP148" s="67">
        <v>100</v>
      </c>
      <c r="DQ148" s="68"/>
      <c r="DR148" s="67"/>
      <c r="DS148" s="72" t="s">
        <v>79</v>
      </c>
      <c r="DT148" s="67" t="s">
        <v>79</v>
      </c>
      <c r="DU148" s="68"/>
      <c r="DV148" s="69"/>
      <c r="DW148" s="72" t="s">
        <v>79</v>
      </c>
      <c r="DX148" s="67" t="s">
        <v>79</v>
      </c>
      <c r="DY148" s="67"/>
      <c r="DZ148" s="67"/>
      <c r="EA148" s="67" t="s">
        <v>79</v>
      </c>
      <c r="EB148" s="67" t="s">
        <v>79</v>
      </c>
      <c r="EC148" s="67"/>
      <c r="ED148" s="67"/>
      <c r="EE148" s="71" t="s">
        <v>79</v>
      </c>
      <c r="EF148" s="67" t="s">
        <v>79</v>
      </c>
      <c r="EG148" s="67"/>
      <c r="EH148" s="67"/>
      <c r="EI148" s="72" t="s">
        <v>79</v>
      </c>
      <c r="EJ148" s="67" t="s">
        <v>79</v>
      </c>
      <c r="EK148" s="67"/>
      <c r="EL148" s="67"/>
      <c r="EM148" s="72">
        <v>103</v>
      </c>
      <c r="EN148" s="67">
        <v>91</v>
      </c>
      <c r="EO148" s="67"/>
      <c r="EP148" s="67"/>
      <c r="EQ148" s="67" t="b">
        <v>0</v>
      </c>
      <c r="ER148" s="67">
        <v>-12</v>
      </c>
      <c r="ES148" s="67"/>
      <c r="ET148" s="67"/>
      <c r="EU148" s="67" t="b">
        <v>0</v>
      </c>
      <c r="EV148" s="67">
        <v>-12</v>
      </c>
      <c r="EW148" s="67"/>
      <c r="EX148" s="67"/>
      <c r="EY148" s="67" t="b">
        <v>0</v>
      </c>
      <c r="EZ148" s="67">
        <v>-12</v>
      </c>
      <c r="FA148" s="67"/>
      <c r="FB148" s="67"/>
      <c r="FC148" s="76" t="s">
        <v>73</v>
      </c>
      <c r="FD148" s="67">
        <v>2</v>
      </c>
      <c r="FE148" s="77" t="s">
        <v>70</v>
      </c>
      <c r="FF148" s="68">
        <v>0</v>
      </c>
      <c r="FG148" s="83"/>
      <c r="FH148" s="65" t="str">
        <f t="shared" si="32"/>
        <v>SR</v>
      </c>
      <c r="FI148" s="65" t="str">
        <f t="shared" si="33"/>
        <v>F</v>
      </c>
      <c r="FJ148" s="65" t="str">
        <f t="shared" si="33"/>
        <v>07. GSP</v>
      </c>
      <c r="FK148" s="65">
        <f t="shared" si="31"/>
        <v>0</v>
      </c>
      <c r="FL148" s="79">
        <f t="shared" si="36"/>
        <v>35.5</v>
      </c>
      <c r="FM148" t="str">
        <f t="shared" si="30"/>
        <v>...</v>
      </c>
      <c r="FN148" t="str">
        <f t="shared" si="37"/>
        <v>...</v>
      </c>
      <c r="FO148" t="str">
        <f t="shared" si="35"/>
        <v>07. GSP</v>
      </c>
    </row>
    <row r="149" spans="1:171" ht="13.8" hidden="1" x14ac:dyDescent="0.25">
      <c r="A149" t="s">
        <v>1152</v>
      </c>
      <c r="B149" s="201" t="s">
        <v>656</v>
      </c>
      <c r="C149" s="80" t="str">
        <f>IF($B149:$B149&gt;0,VLOOKUP($B149,'[1]PorEquipeHC 20aa_ddmmaaaa'!$EC$5:'[1]PorEquipeHC 20aa_ddmmaaaa'!$GS$1003,1,FALSE))</f>
        <v>884</v>
      </c>
      <c r="D149" s="209" t="str">
        <f>IF($B149:$B149&gt;0,VLOOKUP($B149,'[1]PorEquipeHC 20aa_ddmmaaaa'!$EC$5:'[1]PorEquipeHC 20aa_ddmmaaaa'!$GS$1003,2,FALSE))</f>
        <v xml:space="preserve">KODA </v>
      </c>
      <c r="E149" s="209" t="str">
        <f>IF($B149:$B149&gt;0,VLOOKUP($B149,'[1]PorEquipeHC 20aa_ddmmaaaa'!$EC$5:'[1]PorEquipeHC 20aa_ddmmaaaa'!$GS$1003,3,FALSE))</f>
        <v>MASAO</v>
      </c>
      <c r="F149" s="66" t="str">
        <f>IF($B149:$B149&gt;0,VLOOKUP($B149,'[1]PorEquipeHC 20aa_ddmmaaaa'!$EC$5:'[1]PorEquipeHC 20aa_ddmmaaaa'!$GS$1003,4,FALSE))</f>
        <v>M</v>
      </c>
      <c r="G149" s="65" t="str">
        <f>IF($B149:$B149&gt;0,VLOOKUP($B149,'[1]PorEquipeHC 20aa_ddmmaaaa'!$EC$5:'[1]PorEquipeHC 20aa_ddmmaaaa'!$GS$1003,5,FALSE))</f>
        <v>12. COO</v>
      </c>
      <c r="H149" s="210">
        <f>IF($B149:$B149&gt;0,VLOOKUP($B149,'[1]PorEquipeHC 20aa_ddmmaaaa'!$EC$5:'[1]PorEquipeHC 20aa_ddmmaaaa'!$GS$1003,6,FALSE))</f>
        <v>16228</v>
      </c>
      <c r="I149" s="80">
        <f>IF($B149:$B149&gt;0,VLOOKUP($B149,'[1]PorEquipeHC 20aa_ddmmaaaa'!$EC$5:'[1]PorEquipeHC 20aa_ddmmaaaa'!$GS$1003,7,FALSE))</f>
        <v>7</v>
      </c>
      <c r="J149" s="209" t="str">
        <f>IF($B149:$B149&gt;0,VLOOKUP($B149,'[1]PorEquipeHC 20aa_ddmmaaaa'!$EC$5:'[1]PorEquipeHC 20aa_ddmmaaaa'!$GS$1003,8,FALSE))</f>
        <v>B</v>
      </c>
      <c r="K149" s="209" t="str">
        <f>IF($B149:$B149&gt;0,VLOOKUP($B149,'[1]PorEquipeHC 20aa_ddmmaaaa'!$EC$5:'[1]PorEquipeHC 20aa_ddmmaaaa'!$GS$1003,9,FALSE))</f>
        <v>SR</v>
      </c>
      <c r="L149" s="80">
        <f>IF($B149:$B149&gt;0,VLOOKUP($B149,'[1]PorEquipeHC 20aa_ddmmaaaa'!$EC$5:'[1]PorEquipeHC 20aa_ddmmaaaa'!$GS$1003,45,FALSE))</f>
        <v>7</v>
      </c>
      <c r="M149" s="65" t="str">
        <f>IF($B149:$B149&gt;0,VLOOKUP($B149,'[1]PorEquipeHC 20aa_ddmmaaaa'!$EC$5:'[1]PorEquipeHC 20aa_ddmmaaaa'!$GS$1003,46,FALSE))</f>
        <v>X</v>
      </c>
      <c r="N149" s="80">
        <f>IF($B149:$B149&gt;0,VLOOKUP($B149,'[1]PorEquipeHC 20aa_ddmmaaaa'!$EC$5:'[1]PorEquipeHC 20aa_ddmmaaaa'!$GS$1003,64,FALSE))</f>
        <v>717</v>
      </c>
      <c r="O149" s="211">
        <f>IF($B149:$B149&gt;0,VLOOKUP($B149,'[1]PorEquipeHC 20aa_ddmmaaaa'!$EC$5:'[1]PorEquipeHC 20aa_ddmmaaaa'!$GS$1003,10,FALSE))</f>
        <v>110</v>
      </c>
      <c r="P149" s="211">
        <f>IF($B149:$B149&gt;0,VLOOKUP($B149,'[1]PorEquipeHC 20aa_ddmmaaaa'!$EC$5:'[1]PorEquipeHC 20aa_ddmmaaaa'!$GS$1003,11,FALSE))</f>
        <v>124</v>
      </c>
      <c r="Q149" s="211">
        <f>IF($B149:$B149&gt;0,VLOOKUP($B149,'[1]PorEquipeHC 20aa_ddmmaaaa'!$EC$5:'[1]PorEquipeHC 20aa_ddmmaaaa'!$GS$1003,12,FALSE))</f>
        <v>108</v>
      </c>
      <c r="R149" s="211">
        <f>IF($B149:$B149&gt;0,VLOOKUP($B149,'[1]PorEquipeHC 20aa_ddmmaaaa'!$EC$5:'[1]PorEquipeHC 20aa_ddmmaaaa'!$GS$1003,13,FALSE))</f>
        <v>129</v>
      </c>
      <c r="S149" s="211">
        <f>IF($B149:$B149&gt;0,VLOOKUP($B149,'[1]PorEquipeHC 20aa_ddmmaaaa'!$EC$5:'[1]PorEquipeHC 20aa_ddmmaaaa'!$GS$1003,14,FALSE))</f>
        <v>123</v>
      </c>
      <c r="T149" s="211">
        <f>IF($B149:$B149&gt;0,VLOOKUP($B149,'[1]PorEquipeHC 20aa_ddmmaaaa'!$EC$5:'[1]PorEquipeHC 20aa_ddmmaaaa'!$GS$1003,15,FALSE))</f>
        <v>138</v>
      </c>
      <c r="U149" s="211">
        <f>IF($B149:$B149&gt;0,VLOOKUP($B149,'[1]PorEquipeHC 20aa_ddmmaaaa'!$EC$5:'[1]PorEquipeHC 20aa_ddmmaaaa'!$GS$1003,16,FALSE))</f>
        <v>123</v>
      </c>
      <c r="V149" s="211" t="b">
        <f>IF($B149:$B149&gt;0,VLOOKUP($B149,'[1]PorEquipeHC 20aa_ddmmaaaa'!$EC$5:'[1]PorEquipeHC 20aa_ddmmaaaa'!$GS$1003,17,FALSE))</f>
        <v>0</v>
      </c>
      <c r="W149" s="211" t="b">
        <f>IF($B149:$B149&gt;0,VLOOKUP($B149,'[1]PorEquipeHC 20aa_ddmmaaaa'!$EC$5:'[1]PorEquipeHC 20aa_ddmmaaaa'!$GS$1003,18,FALSE))</f>
        <v>0</v>
      </c>
      <c r="X149" s="211" t="b">
        <f>IF($B149:$B149&gt;0,VLOOKUP($B149,'[1]PorEquipeHC 20aa_ddmmaaaa'!$EC$5:'[1]PorEquipeHC 20aa_ddmmaaaa'!$GS$1003,19,FALSE))</f>
        <v>0</v>
      </c>
      <c r="Y149" s="207"/>
      <c r="Z149" s="207"/>
      <c r="AA149" s="154"/>
      <c r="AB149" s="154"/>
      <c r="AC149" s="65" t="str">
        <f>C149</f>
        <v>884</v>
      </c>
      <c r="AD149" s="65" t="str">
        <f>D149</f>
        <v xml:space="preserve">KODA </v>
      </c>
      <c r="AE149" s="65" t="str">
        <f>E149</f>
        <v>MASAO</v>
      </c>
      <c r="AF149" s="65" t="str">
        <f>F149</f>
        <v>M</v>
      </c>
      <c r="AG149" s="65" t="str">
        <f>G149</f>
        <v>12. COO</v>
      </c>
      <c r="AH149" s="208">
        <f>H149</f>
        <v>16228</v>
      </c>
      <c r="AI149">
        <f>I149</f>
        <v>7</v>
      </c>
      <c r="AJ149" t="str">
        <f>J149</f>
        <v>B</v>
      </c>
      <c r="AK149" s="209" t="str">
        <f>K149</f>
        <v>SR</v>
      </c>
      <c r="AL149" s="65">
        <f>L149</f>
        <v>7</v>
      </c>
      <c r="AM149" s="66" t="str">
        <f>M149</f>
        <v>X</v>
      </c>
      <c r="AN149" s="65">
        <f>N149</f>
        <v>717</v>
      </c>
      <c r="AO149" s="65">
        <f>O149</f>
        <v>110</v>
      </c>
      <c r="AP149" s="67">
        <f>IF(AO149=" "," ",(AO149-2*$AI149))</f>
        <v>96</v>
      </c>
      <c r="AQ149" s="68"/>
      <c r="AR149" s="69"/>
      <c r="AS149" s="72">
        <f>P149</f>
        <v>124</v>
      </c>
      <c r="AT149" s="67">
        <f>IF(AS149=" "," ",(AS149-2*$AI149))</f>
        <v>110</v>
      </c>
      <c r="AU149" s="65"/>
      <c r="AV149" s="67"/>
      <c r="AW149" s="72">
        <f>Q149</f>
        <v>108</v>
      </c>
      <c r="AX149" s="67">
        <f>IF(AW149=" "," ",(AW149-2*$AI149))</f>
        <v>94</v>
      </c>
      <c r="AY149" s="67"/>
      <c r="AZ149" s="65"/>
      <c r="BA149" s="67">
        <f>R149</f>
        <v>129</v>
      </c>
      <c r="BB149" s="67">
        <f>IF(BA149=" "," ",(BA149-2*$AI149))</f>
        <v>115</v>
      </c>
      <c r="BC149" s="67"/>
      <c r="BD149" s="67"/>
      <c r="BE149" s="71">
        <f>S149</f>
        <v>123</v>
      </c>
      <c r="BF149" s="67">
        <f>IF(BE149=" "," ",(BE149-2*$AI149))</f>
        <v>109</v>
      </c>
      <c r="BG149" s="67"/>
      <c r="BH149" s="67"/>
      <c r="BI149" s="72">
        <f>T149</f>
        <v>138</v>
      </c>
      <c r="BJ149" s="67">
        <f>IF(BI149=" "," ",(BI149-2*$AI149))</f>
        <v>124</v>
      </c>
      <c r="BK149" s="67"/>
      <c r="BL149" s="67"/>
      <c r="BM149" s="72">
        <f>U149</f>
        <v>123</v>
      </c>
      <c r="BN149" s="67">
        <f>IF(BM149=" "," ",(BM149-2*$AI149))</f>
        <v>109</v>
      </c>
      <c r="BO149" s="67"/>
      <c r="BP149" s="67"/>
      <c r="BQ149" s="67" t="b">
        <f>V149</f>
        <v>0</v>
      </c>
      <c r="BR149" s="67">
        <f>IF(BQ149=" "," ",(BQ149-2*$AI149))</f>
        <v>-14</v>
      </c>
      <c r="BS149" s="67"/>
      <c r="BT149" s="67"/>
      <c r="BU149" s="67" t="b">
        <f>W149</f>
        <v>0</v>
      </c>
      <c r="BV149" s="67">
        <f>IF(BU149=" "," ",(BU149-2*$AI149))</f>
        <v>-14</v>
      </c>
      <c r="BW149" s="67"/>
      <c r="BX149" s="67"/>
      <c r="BY149" s="67" t="b">
        <f>X149</f>
        <v>0</v>
      </c>
      <c r="BZ149" s="67">
        <f>IF(BY149=" "," ",(BY149-2*$AI149))</f>
        <v>-14</v>
      </c>
      <c r="CA149" s="67"/>
      <c r="CB149" s="67"/>
      <c r="CC149" s="209" t="str">
        <f>IF(AK149="Senior",AK149,"...")</f>
        <v>...</v>
      </c>
      <c r="CD149" s="65">
        <f>L149</f>
        <v>7</v>
      </c>
      <c r="CE149" s="66" t="str">
        <f>M149</f>
        <v>X</v>
      </c>
      <c r="CF149" s="73">
        <f>AQ149*AO$4+AU149*AS$4+AY149*AW$4+BC149*BA$4+BG149*BE$4+BK149*BI$4+BO149*BM$4+BS149*BQ$4+BW149*BU$4+CA149*BY$4</f>
        <v>0</v>
      </c>
      <c r="CG149" s="156"/>
      <c r="CH149" s="1"/>
      <c r="DA149" s="19"/>
      <c r="DB149" s="19"/>
      <c r="DC149" s="67" t="s">
        <v>356</v>
      </c>
      <c r="DD149" s="67" t="s">
        <v>163</v>
      </c>
      <c r="DE149" s="67" t="s">
        <v>545</v>
      </c>
      <c r="DF149" s="67" t="s">
        <v>83</v>
      </c>
      <c r="DG149" s="67" t="s">
        <v>504</v>
      </c>
      <c r="DH149" s="75">
        <v>17241</v>
      </c>
      <c r="DI149" s="67">
        <v>6</v>
      </c>
      <c r="DJ149" s="67" t="s">
        <v>68</v>
      </c>
      <c r="DK149" s="76" t="s">
        <v>102</v>
      </c>
      <c r="DL149" s="67">
        <v>7</v>
      </c>
      <c r="DM149" s="77" t="s">
        <v>70</v>
      </c>
      <c r="DN149" s="67">
        <v>674</v>
      </c>
      <c r="DO149" s="67">
        <v>112</v>
      </c>
      <c r="DP149" s="67">
        <v>100</v>
      </c>
      <c r="DQ149" s="68"/>
      <c r="DR149" s="67"/>
      <c r="DS149" s="72">
        <v>118</v>
      </c>
      <c r="DT149" s="67">
        <v>106</v>
      </c>
      <c r="DU149" s="68"/>
      <c r="DV149" s="67"/>
      <c r="DW149" s="72">
        <v>119</v>
      </c>
      <c r="DX149" s="67">
        <v>107</v>
      </c>
      <c r="DY149" s="67"/>
      <c r="DZ149" s="67"/>
      <c r="EA149" s="67">
        <v>112</v>
      </c>
      <c r="EB149" s="67">
        <v>100</v>
      </c>
      <c r="EC149" s="67"/>
      <c r="ED149" s="67"/>
      <c r="EE149" s="71">
        <v>113</v>
      </c>
      <c r="EF149" s="67">
        <v>101</v>
      </c>
      <c r="EG149" s="67"/>
      <c r="EH149" s="67"/>
      <c r="EI149" s="72">
        <v>117</v>
      </c>
      <c r="EJ149" s="67">
        <v>105</v>
      </c>
      <c r="EK149" s="67"/>
      <c r="EL149" s="67"/>
      <c r="EM149" s="72">
        <v>102</v>
      </c>
      <c r="EN149" s="67">
        <v>90</v>
      </c>
      <c r="EO149" s="67"/>
      <c r="EP149" s="67"/>
      <c r="EQ149" s="67" t="b">
        <v>0</v>
      </c>
      <c r="ER149" s="67">
        <v>-12</v>
      </c>
      <c r="ES149" s="67"/>
      <c r="ET149" s="67"/>
      <c r="EU149" s="67" t="b">
        <v>0</v>
      </c>
      <c r="EV149" s="67">
        <v>-12</v>
      </c>
      <c r="EW149" s="67"/>
      <c r="EX149" s="67"/>
      <c r="EY149" s="67" t="b">
        <v>0</v>
      </c>
      <c r="EZ149" s="67">
        <v>-12</v>
      </c>
      <c r="FA149" s="67"/>
      <c r="FB149" s="67"/>
      <c r="FC149" s="76" t="s">
        <v>73</v>
      </c>
      <c r="FD149" s="67">
        <v>7</v>
      </c>
      <c r="FE149" s="77" t="s">
        <v>70</v>
      </c>
      <c r="FF149" s="68">
        <v>0</v>
      </c>
      <c r="FG149" s="83"/>
      <c r="FH149" s="65" t="str">
        <f t="shared" si="32"/>
        <v>SR</v>
      </c>
      <c r="FI149" s="65" t="str">
        <f t="shared" si="33"/>
        <v>F</v>
      </c>
      <c r="FJ149" s="65" t="str">
        <f t="shared" si="33"/>
        <v>07. GSP</v>
      </c>
      <c r="FK149" s="65">
        <f t="shared" si="31"/>
        <v>0</v>
      </c>
      <c r="FL149" s="79">
        <f t="shared" si="36"/>
        <v>35.5</v>
      </c>
      <c r="FM149" t="str">
        <f t="shared" si="30"/>
        <v>...</v>
      </c>
      <c r="FN149" t="str">
        <f t="shared" si="37"/>
        <v>...</v>
      </c>
      <c r="FO149" t="str">
        <f t="shared" si="35"/>
        <v>07. GSP</v>
      </c>
    </row>
    <row r="150" spans="1:171" ht="13.8" hidden="1" x14ac:dyDescent="0.25">
      <c r="A150" t="s">
        <v>1152</v>
      </c>
      <c r="B150" s="214" t="s">
        <v>243</v>
      </c>
      <c r="C150" s="80" t="str">
        <f>IF($B150:$B150&gt;0,VLOOKUP($B150,'[1]PorEquipeHC 20aa_ddmmaaaa'!$EC$5:'[1]PorEquipeHC 20aa_ddmmaaaa'!$GS$1003,1,FALSE))</f>
        <v>108</v>
      </c>
      <c r="D150" s="209" t="str">
        <f>IF($B150:$B150&gt;0,VLOOKUP($B150,'[1]PorEquipeHC 20aa_ddmmaaaa'!$EC$5:'[1]PorEquipeHC 20aa_ddmmaaaa'!$GS$1003,2,FALSE))</f>
        <v>KAWANO</v>
      </c>
      <c r="E150" s="209" t="str">
        <f>IF($B150:$B150&gt;0,VLOOKUP($B150,'[1]PorEquipeHC 20aa_ddmmaaaa'!$EC$5:'[1]PorEquipeHC 20aa_ddmmaaaa'!$GS$1003,3,FALSE))</f>
        <v>KIYOKO</v>
      </c>
      <c r="F150" s="66" t="str">
        <f>IF($B150:$B150&gt;0,VLOOKUP($B150,'[1]PorEquipeHC 20aa_ddmmaaaa'!$EC$5:'[1]PorEquipeHC 20aa_ddmmaaaa'!$GS$1003,4,FALSE))</f>
        <v>F</v>
      </c>
      <c r="G150" s="65" t="str">
        <f>IF($B150:$B150&gt;0,VLOOKUP($B150,'[1]PorEquipeHC 20aa_ddmmaaaa'!$EC$5:'[1]PorEquipeHC 20aa_ddmmaaaa'!$GS$1003,5,FALSE))</f>
        <v>03. IBI</v>
      </c>
      <c r="H150" s="210">
        <f>IF($B150:$B150&gt;0,VLOOKUP($B150,'[1]PorEquipeHC 20aa_ddmmaaaa'!$EC$5:'[1]PorEquipeHC 20aa_ddmmaaaa'!$GS$1003,6,FALSE))</f>
        <v>16772</v>
      </c>
      <c r="I150" s="80">
        <f>IF($B150:$B150&gt;0,VLOOKUP($B150,'[1]PorEquipeHC 20aa_ddmmaaaa'!$EC$5:'[1]PorEquipeHC 20aa_ddmmaaaa'!$GS$1003,7,FALSE))</f>
        <v>7</v>
      </c>
      <c r="J150" s="209" t="str">
        <f>IF($B150:$B150&gt;0,VLOOKUP($B150,'[1]PorEquipeHC 20aa_ddmmaaaa'!$EC$5:'[1]PorEquipeHC 20aa_ddmmaaaa'!$GS$1003,8,FALSE))</f>
        <v>B</v>
      </c>
      <c r="K150" s="209" t="str">
        <f>IF($B150:$B150&gt;0,VLOOKUP($B150,'[1]PorEquipeHC 20aa_ddmmaaaa'!$EC$5:'[1]PorEquipeHC 20aa_ddmmaaaa'!$GS$1003,9,FALSE))</f>
        <v>SR</v>
      </c>
      <c r="L150" s="80">
        <f>IF($B150:$B150&gt;0,VLOOKUP($B150,'[1]PorEquipeHC 20aa_ddmmaaaa'!$EC$5:'[1]PorEquipeHC 20aa_ddmmaaaa'!$GS$1003,45,FALSE))</f>
        <v>7</v>
      </c>
      <c r="M150" s="65" t="str">
        <f>IF($B150:$B150&gt;0,VLOOKUP($B150,'[1]PorEquipeHC 20aa_ddmmaaaa'!$EC$5:'[1]PorEquipeHC 20aa_ddmmaaaa'!$GS$1003,46,FALSE))</f>
        <v>X</v>
      </c>
      <c r="N150" s="80">
        <f>IF($B150:$B150&gt;0,VLOOKUP($B150,'[1]PorEquipeHC 20aa_ddmmaaaa'!$EC$5:'[1]PorEquipeHC 20aa_ddmmaaaa'!$GS$1003,64,FALSE))</f>
        <v>697</v>
      </c>
      <c r="O150" s="211">
        <f>IF($B150:$B150&gt;0,VLOOKUP($B150,'[1]PorEquipeHC 20aa_ddmmaaaa'!$EC$5:'[1]PorEquipeHC 20aa_ddmmaaaa'!$GS$1003,10,FALSE))</f>
        <v>112</v>
      </c>
      <c r="P150" s="211">
        <f>IF($B150:$B150&gt;0,VLOOKUP($B150,'[1]PorEquipeHC 20aa_ddmmaaaa'!$EC$5:'[1]PorEquipeHC 20aa_ddmmaaaa'!$GS$1003,11,FALSE))</f>
        <v>121</v>
      </c>
      <c r="Q150" s="211">
        <f>IF($B150:$B150&gt;0,VLOOKUP($B150,'[1]PorEquipeHC 20aa_ddmmaaaa'!$EC$5:'[1]PorEquipeHC 20aa_ddmmaaaa'!$GS$1003,12,FALSE))</f>
        <v>113</v>
      </c>
      <c r="R150" s="211">
        <f>IF($B150:$B150&gt;0,VLOOKUP($B150,'[1]PorEquipeHC 20aa_ddmmaaaa'!$EC$5:'[1]PorEquipeHC 20aa_ddmmaaaa'!$GS$1003,13,FALSE))</f>
        <v>112</v>
      </c>
      <c r="S150" s="211">
        <f>IF($B150:$B150&gt;0,VLOOKUP($B150,'[1]PorEquipeHC 20aa_ddmmaaaa'!$EC$5:'[1]PorEquipeHC 20aa_ddmmaaaa'!$GS$1003,14,FALSE))</f>
        <v>123</v>
      </c>
      <c r="T150" s="211">
        <f>IF($B150:$B150&gt;0,VLOOKUP($B150,'[1]PorEquipeHC 20aa_ddmmaaaa'!$EC$5:'[1]PorEquipeHC 20aa_ddmmaaaa'!$GS$1003,15,FALSE))</f>
        <v>116</v>
      </c>
      <c r="U150" s="211">
        <f>IF($B150:$B150&gt;0,VLOOKUP($B150,'[1]PorEquipeHC 20aa_ddmmaaaa'!$EC$5:'[1]PorEquipeHC 20aa_ddmmaaaa'!$GS$1003,16,FALSE))</f>
        <v>123</v>
      </c>
      <c r="V150" s="211" t="b">
        <f>IF($B150:$B150&gt;0,VLOOKUP($B150,'[1]PorEquipeHC 20aa_ddmmaaaa'!$EC$5:'[1]PorEquipeHC 20aa_ddmmaaaa'!$GS$1003,17,FALSE))</f>
        <v>0</v>
      </c>
      <c r="W150" s="211" t="b">
        <f>IF($B150:$B150&gt;0,VLOOKUP($B150,'[1]PorEquipeHC 20aa_ddmmaaaa'!$EC$5:'[1]PorEquipeHC 20aa_ddmmaaaa'!$GS$1003,18,FALSE))</f>
        <v>0</v>
      </c>
      <c r="X150" s="211" t="b">
        <f>IF($B150:$B150&gt;0,VLOOKUP($B150,'[1]PorEquipeHC 20aa_ddmmaaaa'!$EC$5:'[1]PorEquipeHC 20aa_ddmmaaaa'!$GS$1003,19,FALSE))</f>
        <v>0</v>
      </c>
      <c r="Y150" s="207"/>
      <c r="Z150" s="207"/>
      <c r="AA150" s="154"/>
      <c r="AB150" s="154"/>
      <c r="AC150" s="65" t="str">
        <f>C150</f>
        <v>108</v>
      </c>
      <c r="AD150" s="65" t="str">
        <f>D150</f>
        <v>KAWANO</v>
      </c>
      <c r="AE150" s="65" t="str">
        <f>E150</f>
        <v>KIYOKO</v>
      </c>
      <c r="AF150" s="65" t="str">
        <f>F150</f>
        <v>F</v>
      </c>
      <c r="AG150" s="65" t="str">
        <f>G150</f>
        <v>03. IBI</v>
      </c>
      <c r="AH150" s="208">
        <f>H150</f>
        <v>16772</v>
      </c>
      <c r="AI150">
        <f>I150</f>
        <v>7</v>
      </c>
      <c r="AJ150" t="str">
        <f>J150</f>
        <v>B</v>
      </c>
      <c r="AK150" s="209" t="str">
        <f>K150</f>
        <v>SR</v>
      </c>
      <c r="AL150" s="65">
        <f>L150</f>
        <v>7</v>
      </c>
      <c r="AM150" s="66" t="str">
        <f>M150</f>
        <v>X</v>
      </c>
      <c r="AN150" s="65">
        <f>N150</f>
        <v>697</v>
      </c>
      <c r="AO150" s="65">
        <f>O150</f>
        <v>112</v>
      </c>
      <c r="AP150" s="67">
        <f>IF(AO150=" "," ",(AO150-2*$AI150))</f>
        <v>98</v>
      </c>
      <c r="AQ150" s="68"/>
      <c r="AR150" s="69"/>
      <c r="AS150" s="72">
        <f>P150</f>
        <v>121</v>
      </c>
      <c r="AT150" s="67">
        <f>IF(AS150=" "," ",(AS150-2*$AI150))</f>
        <v>107</v>
      </c>
      <c r="AU150" s="65"/>
      <c r="AV150" s="67"/>
      <c r="AW150" s="72">
        <f>Q150</f>
        <v>113</v>
      </c>
      <c r="AX150" s="67">
        <f>IF(AW150=" "," ",(AW150-2*$AI150))</f>
        <v>99</v>
      </c>
      <c r="AY150" s="67"/>
      <c r="AZ150" s="65"/>
      <c r="BA150" s="67">
        <f>R150</f>
        <v>112</v>
      </c>
      <c r="BB150" s="67">
        <f>IF(BA150=" "," ",(BA150-2*$AI150))</f>
        <v>98</v>
      </c>
      <c r="BC150" s="67"/>
      <c r="BD150" s="67"/>
      <c r="BE150" s="71">
        <f>S150</f>
        <v>123</v>
      </c>
      <c r="BF150" s="67">
        <f>IF(BE150=" "," ",(BE150-2*$AI150))</f>
        <v>109</v>
      </c>
      <c r="BG150" s="67"/>
      <c r="BH150" s="67"/>
      <c r="BI150" s="72">
        <f>T150</f>
        <v>116</v>
      </c>
      <c r="BJ150" s="67">
        <f>IF(BI150=" "," ",(BI150-2*$AI150))</f>
        <v>102</v>
      </c>
      <c r="BK150" s="67"/>
      <c r="BL150" s="67"/>
      <c r="BM150" s="72">
        <f>U150</f>
        <v>123</v>
      </c>
      <c r="BN150" s="67">
        <f>IF(BM150=" "," ",(BM150-2*$AI150))</f>
        <v>109</v>
      </c>
      <c r="BO150" s="67"/>
      <c r="BP150" s="67"/>
      <c r="BQ150" s="67" t="b">
        <f>V150</f>
        <v>0</v>
      </c>
      <c r="BR150" s="67">
        <f>IF(BQ150=" "," ",(BQ150-2*$AI150))</f>
        <v>-14</v>
      </c>
      <c r="BS150" s="67"/>
      <c r="BT150" s="67"/>
      <c r="BU150" s="67" t="b">
        <f>W150</f>
        <v>0</v>
      </c>
      <c r="BV150" s="67">
        <f>IF(BU150=" "," ",(BU150-2*$AI150))</f>
        <v>-14</v>
      </c>
      <c r="BW150" s="67"/>
      <c r="BX150" s="67"/>
      <c r="BY150" s="67" t="b">
        <f>X150</f>
        <v>0</v>
      </c>
      <c r="BZ150" s="67">
        <f>IF(BY150=" "," ",(BY150-2*$AI150))</f>
        <v>-14</v>
      </c>
      <c r="CA150" s="67"/>
      <c r="CB150" s="67"/>
      <c r="CC150" s="209" t="str">
        <f>IF(AK150="Senior",AK150,"...")</f>
        <v>...</v>
      </c>
      <c r="CD150" s="65">
        <f>L150</f>
        <v>7</v>
      </c>
      <c r="CE150" s="66" t="str">
        <f>M150</f>
        <v>X</v>
      </c>
      <c r="CF150" s="73">
        <f>AQ150*AO$4+AU150*AS$4+AY150*AW$4+BC150*BA$4+BG150*BE$4+BK150*BI$4+BO150*BM$4+BS150*BQ$4+BW150*BU$4+CA150*BY$4</f>
        <v>0</v>
      </c>
      <c r="CG150" s="156"/>
      <c r="CH150" s="1"/>
      <c r="DA150" s="19"/>
      <c r="DB150" s="19"/>
      <c r="DC150" s="67" t="s">
        <v>397</v>
      </c>
      <c r="DD150" s="67" t="s">
        <v>547</v>
      </c>
      <c r="DE150" s="67" t="s">
        <v>548</v>
      </c>
      <c r="DF150" s="67" t="s">
        <v>83</v>
      </c>
      <c r="DG150" s="67" t="s">
        <v>504</v>
      </c>
      <c r="DH150" s="75">
        <v>18296</v>
      </c>
      <c r="DI150" s="67">
        <v>6</v>
      </c>
      <c r="DJ150" s="67" t="s">
        <v>68</v>
      </c>
      <c r="DK150" s="76" t="s">
        <v>102</v>
      </c>
      <c r="DL150" s="67">
        <v>6</v>
      </c>
      <c r="DM150" s="77" t="s">
        <v>70</v>
      </c>
      <c r="DN150" s="67">
        <v>682</v>
      </c>
      <c r="DO150" s="67">
        <v>110</v>
      </c>
      <c r="DP150" s="67">
        <v>98</v>
      </c>
      <c r="DQ150" s="68"/>
      <c r="DR150" s="69"/>
      <c r="DS150" s="72">
        <v>116</v>
      </c>
      <c r="DT150" s="67">
        <v>104</v>
      </c>
      <c r="DU150" s="68"/>
      <c r="DV150" s="69"/>
      <c r="DW150" s="72" t="s">
        <v>79</v>
      </c>
      <c r="DX150" s="67" t="s">
        <v>79</v>
      </c>
      <c r="DY150" s="67"/>
      <c r="DZ150" s="67"/>
      <c r="EA150" s="67">
        <v>113</v>
      </c>
      <c r="EB150" s="67">
        <v>101</v>
      </c>
      <c r="EC150" s="67"/>
      <c r="ED150" s="67"/>
      <c r="EE150" s="71">
        <v>112</v>
      </c>
      <c r="EF150" s="67">
        <v>100</v>
      </c>
      <c r="EG150" s="67"/>
      <c r="EH150" s="67"/>
      <c r="EI150" s="72">
        <v>124</v>
      </c>
      <c r="EJ150" s="67">
        <v>112</v>
      </c>
      <c r="EK150" s="67"/>
      <c r="EL150" s="67"/>
      <c r="EM150" s="72">
        <v>107</v>
      </c>
      <c r="EN150" s="67">
        <v>95</v>
      </c>
      <c r="EO150" s="67"/>
      <c r="EP150" s="67"/>
      <c r="EQ150" s="67" t="b">
        <v>0</v>
      </c>
      <c r="ER150" s="67">
        <v>-12</v>
      </c>
      <c r="ES150" s="67"/>
      <c r="ET150" s="67"/>
      <c r="EU150" s="67" t="b">
        <v>0</v>
      </c>
      <c r="EV150" s="67">
        <v>-12</v>
      </c>
      <c r="EW150" s="68"/>
      <c r="EX150" s="69"/>
      <c r="EY150" s="67" t="b">
        <v>0</v>
      </c>
      <c r="EZ150" s="67">
        <v>-12</v>
      </c>
      <c r="FA150" s="68"/>
      <c r="FB150" s="69"/>
      <c r="FC150" s="76" t="s">
        <v>73</v>
      </c>
      <c r="FD150" s="67">
        <v>6</v>
      </c>
      <c r="FE150" s="77" t="s">
        <v>70</v>
      </c>
      <c r="FF150" s="68">
        <v>0</v>
      </c>
      <c r="FG150" s="83"/>
      <c r="FH150" s="65" t="str">
        <f t="shared" si="32"/>
        <v>SR</v>
      </c>
      <c r="FI150" s="65" t="str">
        <f t="shared" si="33"/>
        <v>F</v>
      </c>
      <c r="FJ150" s="65" t="str">
        <f t="shared" si="33"/>
        <v>07. GSP</v>
      </c>
      <c r="FK150" s="65">
        <f t="shared" si="31"/>
        <v>0</v>
      </c>
      <c r="FL150" s="79">
        <f t="shared" si="36"/>
        <v>35.5</v>
      </c>
      <c r="FM150" t="str">
        <f t="shared" si="30"/>
        <v>...</v>
      </c>
      <c r="FN150" t="str">
        <f t="shared" si="37"/>
        <v>...</v>
      </c>
      <c r="FO150" t="str">
        <f t="shared" si="35"/>
        <v>07. GSP</v>
      </c>
    </row>
    <row r="151" spans="1:171" ht="13.8" hidden="1" x14ac:dyDescent="0.25">
      <c r="A151" t="s">
        <v>1152</v>
      </c>
      <c r="B151" s="201" t="s">
        <v>161</v>
      </c>
      <c r="C151" s="80" t="str">
        <f>IF($B151:$B151&gt;0,VLOOKUP($B151,'[1]PorEquipeHC 20aa_ddmmaaaa'!$EC$5:'[1]PorEquipeHC 20aa_ddmmaaaa'!$GS$1003,1,FALSE))</f>
        <v>785</v>
      </c>
      <c r="D151" s="209" t="str">
        <f>IF($B151:$B151&gt;0,VLOOKUP($B151,'[1]PorEquipeHC 20aa_ddmmaaaa'!$EC$5:'[1]PorEquipeHC 20aa_ddmmaaaa'!$GS$1003,2,FALSE))</f>
        <v>MORIYA</v>
      </c>
      <c r="E151" s="209" t="str">
        <f>IF($B151:$B151&gt;0,VLOOKUP($B151,'[1]PorEquipeHC 20aa_ddmmaaaa'!$EC$5:'[1]PorEquipeHC 20aa_ddmmaaaa'!$GS$1003,3,FALSE))</f>
        <v>KAZUO</v>
      </c>
      <c r="F151" s="66" t="str">
        <f>IF($B151:$B151&gt;0,VLOOKUP($B151,'[1]PorEquipeHC 20aa_ddmmaaaa'!$EC$5:'[1]PorEquipeHC 20aa_ddmmaaaa'!$GS$1003,4,FALSE))</f>
        <v>M</v>
      </c>
      <c r="G151" s="65" t="str">
        <f>IF($B151:$B151&gt;0,VLOOKUP($B151,'[1]PorEquipeHC 20aa_ddmmaaaa'!$EC$5:'[1]PorEquipeHC 20aa_ddmmaaaa'!$GS$1003,5,FALSE))</f>
        <v>15. BIR</v>
      </c>
      <c r="H151" s="210">
        <f>IF($B151:$B151&gt;0,VLOOKUP($B151,'[1]PorEquipeHC 20aa_ddmmaaaa'!$EC$5:'[1]PorEquipeHC 20aa_ddmmaaaa'!$GS$1003,6,FALSE))</f>
        <v>15211</v>
      </c>
      <c r="I151" s="80">
        <f>IF($B151:$B151&gt;0,VLOOKUP($B151,'[1]PorEquipeHC 20aa_ddmmaaaa'!$EC$5:'[1]PorEquipeHC 20aa_ddmmaaaa'!$GS$1003,7,FALSE))</f>
        <v>9</v>
      </c>
      <c r="J151" s="209" t="str">
        <f>IF($B151:$B151&gt;0,VLOOKUP($B151,'[1]PorEquipeHC 20aa_ddmmaaaa'!$EC$5:'[1]PorEquipeHC 20aa_ddmmaaaa'!$GS$1003,8,FALSE))</f>
        <v>B</v>
      </c>
      <c r="K151" s="209" t="str">
        <f>IF($B151:$B151&gt;0,VLOOKUP($B151,'[1]PorEquipeHC 20aa_ddmmaaaa'!$EC$5:'[1]PorEquipeHC 20aa_ddmmaaaa'!$GS$1003,9,FALSE))</f>
        <v>MR</v>
      </c>
      <c r="L151" s="80">
        <f>IF($B151:$B151&gt;0,VLOOKUP($B151,'[1]PorEquipeHC 20aa_ddmmaaaa'!$EC$5:'[1]PorEquipeHC 20aa_ddmmaaaa'!$GS$1003,45,FALSE))</f>
        <v>7</v>
      </c>
      <c r="M151" s="65" t="str">
        <f>IF($B151:$B151&gt;0,VLOOKUP($B151,'[1]PorEquipeHC 20aa_ddmmaaaa'!$EC$5:'[1]PorEquipeHC 20aa_ddmmaaaa'!$GS$1003,46,FALSE))</f>
        <v>X</v>
      </c>
      <c r="N151" s="80">
        <f>IF($B151:$B151&gt;0,VLOOKUP($B151,'[1]PorEquipeHC 20aa_ddmmaaaa'!$EC$5:'[1]PorEquipeHC 20aa_ddmmaaaa'!$GS$1003,64,FALSE))</f>
        <v>709</v>
      </c>
      <c r="O151" s="211">
        <f>IF($B151:$B151&gt;0,VLOOKUP($B151,'[1]PorEquipeHC 20aa_ddmmaaaa'!$EC$5:'[1]PorEquipeHC 20aa_ddmmaaaa'!$GS$1003,10,FALSE))</f>
        <v>117</v>
      </c>
      <c r="P151" s="211">
        <f>IF($B151:$B151&gt;0,VLOOKUP($B151,'[1]PorEquipeHC 20aa_ddmmaaaa'!$EC$5:'[1]PorEquipeHC 20aa_ddmmaaaa'!$GS$1003,11,FALSE))</f>
        <v>126</v>
      </c>
      <c r="Q151" s="211">
        <f>IF($B151:$B151&gt;0,VLOOKUP($B151,'[1]PorEquipeHC 20aa_ddmmaaaa'!$EC$5:'[1]PorEquipeHC 20aa_ddmmaaaa'!$GS$1003,12,FALSE))</f>
        <v>115</v>
      </c>
      <c r="R151" s="211">
        <f>IF($B151:$B151&gt;0,VLOOKUP($B151,'[1]PorEquipeHC 20aa_ddmmaaaa'!$EC$5:'[1]PorEquipeHC 20aa_ddmmaaaa'!$GS$1003,13,FALSE))</f>
        <v>111</v>
      </c>
      <c r="S151" s="211">
        <f>IF($B151:$B151&gt;0,VLOOKUP($B151,'[1]PorEquipeHC 20aa_ddmmaaaa'!$EC$5:'[1]PorEquipeHC 20aa_ddmmaaaa'!$GS$1003,14,FALSE))</f>
        <v>118</v>
      </c>
      <c r="T151" s="211">
        <f>IF($B151:$B151&gt;0,VLOOKUP($B151,'[1]PorEquipeHC 20aa_ddmmaaaa'!$EC$5:'[1]PorEquipeHC 20aa_ddmmaaaa'!$GS$1003,15,FALSE))</f>
        <v>122</v>
      </c>
      <c r="U151" s="211">
        <f>IF($B151:$B151&gt;0,VLOOKUP($B151,'[1]PorEquipeHC 20aa_ddmmaaaa'!$EC$5:'[1]PorEquipeHC 20aa_ddmmaaaa'!$GS$1003,16,FALSE))</f>
        <v>127</v>
      </c>
      <c r="V151" s="211" t="b">
        <f>IF($B151:$B151&gt;0,VLOOKUP($B151,'[1]PorEquipeHC 20aa_ddmmaaaa'!$EC$5:'[1]PorEquipeHC 20aa_ddmmaaaa'!$GS$1003,17,FALSE))</f>
        <v>0</v>
      </c>
      <c r="W151" s="211" t="b">
        <f>IF($B151:$B151&gt;0,VLOOKUP($B151,'[1]PorEquipeHC 20aa_ddmmaaaa'!$EC$5:'[1]PorEquipeHC 20aa_ddmmaaaa'!$GS$1003,18,FALSE))</f>
        <v>0</v>
      </c>
      <c r="X151" s="211" t="b">
        <f>IF($B151:$B151&gt;0,VLOOKUP($B151,'[1]PorEquipeHC 20aa_ddmmaaaa'!$EC$5:'[1]PorEquipeHC 20aa_ddmmaaaa'!$GS$1003,19,FALSE))</f>
        <v>0</v>
      </c>
      <c r="Y151" s="207"/>
      <c r="Z151" s="207"/>
      <c r="AA151" s="154"/>
      <c r="AB151" s="154"/>
      <c r="AC151" s="65" t="str">
        <f>C151</f>
        <v>785</v>
      </c>
      <c r="AD151" s="65" t="str">
        <f>D151</f>
        <v>MORIYA</v>
      </c>
      <c r="AE151" s="65" t="str">
        <f>E151</f>
        <v>KAZUO</v>
      </c>
      <c r="AF151" s="65" t="str">
        <f>F151</f>
        <v>M</v>
      </c>
      <c r="AG151" s="65" t="str">
        <f>G151</f>
        <v>15. BIR</v>
      </c>
      <c r="AH151" s="208">
        <f>H151</f>
        <v>15211</v>
      </c>
      <c r="AI151">
        <f>I151</f>
        <v>9</v>
      </c>
      <c r="AJ151" t="str">
        <f>J151</f>
        <v>B</v>
      </c>
      <c r="AK151" s="209" t="str">
        <f>K151</f>
        <v>MR</v>
      </c>
      <c r="AL151" s="65">
        <f>L151</f>
        <v>7</v>
      </c>
      <c r="AM151" s="66" t="str">
        <f>M151</f>
        <v>X</v>
      </c>
      <c r="AN151" s="65">
        <f>N151</f>
        <v>709</v>
      </c>
      <c r="AO151" s="65">
        <f>O151</f>
        <v>117</v>
      </c>
      <c r="AP151" s="67">
        <f>IF(AO151=" "," ",(AO151-2*$AI151))</f>
        <v>99</v>
      </c>
      <c r="AQ151" s="68"/>
      <c r="AR151" s="69"/>
      <c r="AS151" s="72">
        <f>P151</f>
        <v>126</v>
      </c>
      <c r="AT151" s="67">
        <f>IF(AS151=" "," ",(AS151-2*$AI151))</f>
        <v>108</v>
      </c>
      <c r="AU151" s="65"/>
      <c r="AV151" s="67"/>
      <c r="AW151" s="72">
        <f>Q151</f>
        <v>115</v>
      </c>
      <c r="AX151" s="67">
        <f>IF(AW151=" "," ",(AW151-2*$AI151))</f>
        <v>97</v>
      </c>
      <c r="AY151" s="67"/>
      <c r="AZ151" s="65"/>
      <c r="BA151" s="67">
        <f>R151</f>
        <v>111</v>
      </c>
      <c r="BB151" s="67">
        <f>IF(BA151=" "," ",(BA151-2*$AI151))</f>
        <v>93</v>
      </c>
      <c r="BC151" s="67"/>
      <c r="BD151" s="67"/>
      <c r="BE151" s="71">
        <f>S151</f>
        <v>118</v>
      </c>
      <c r="BF151" s="67">
        <f>IF(BE151=" "," ",(BE151-2*$AI151))</f>
        <v>100</v>
      </c>
      <c r="BG151" s="67"/>
      <c r="BH151" s="67"/>
      <c r="BI151" s="72">
        <f>T151</f>
        <v>122</v>
      </c>
      <c r="BJ151" s="67">
        <f>IF(BI151=" "," ",(BI151-2*$AI151))</f>
        <v>104</v>
      </c>
      <c r="BK151" s="67"/>
      <c r="BL151" s="67"/>
      <c r="BM151" s="72">
        <f>U151</f>
        <v>127</v>
      </c>
      <c r="BN151" s="67">
        <f>IF(BM151=" "," ",(BM151-2*$AI151))</f>
        <v>109</v>
      </c>
      <c r="BO151" s="67"/>
      <c r="BP151" s="67"/>
      <c r="BQ151" s="67" t="b">
        <f>V151</f>
        <v>0</v>
      </c>
      <c r="BR151" s="67">
        <f>IF(BQ151=" "," ",(BQ151-2*$AI151))</f>
        <v>-18</v>
      </c>
      <c r="BS151" s="67"/>
      <c r="BT151" s="67"/>
      <c r="BU151" s="67" t="b">
        <f>W151</f>
        <v>0</v>
      </c>
      <c r="BV151" s="67">
        <f>IF(BU151=" "," ",(BU151-2*$AI151))</f>
        <v>-18</v>
      </c>
      <c r="BW151" s="67"/>
      <c r="BX151" s="67"/>
      <c r="BY151" s="67" t="b">
        <f>X151</f>
        <v>0</v>
      </c>
      <c r="BZ151" s="67">
        <f>IF(BY151=" "," ",(BY151-2*$AI151))</f>
        <v>-18</v>
      </c>
      <c r="CA151" s="67"/>
      <c r="CB151" s="67"/>
      <c r="CC151" s="209" t="str">
        <f>IF(AK151="Senior",AK151,"...")</f>
        <v>...</v>
      </c>
      <c r="CD151" s="65">
        <f>L151</f>
        <v>7</v>
      </c>
      <c r="CE151" s="66" t="str">
        <f>M151</f>
        <v>X</v>
      </c>
      <c r="CF151" s="73">
        <f>AQ151*AO$4+AU151*AS$4+AY151*AW$4+BC151*BA$4+BG151*BE$4+BK151*BI$4+BO151*BM$4+BS151*BQ$4+BW151*BU$4+CA151*BY$4</f>
        <v>0</v>
      </c>
      <c r="CG151" s="156"/>
      <c r="CH151" s="1"/>
      <c r="DA151" s="19"/>
      <c r="DB151" s="19"/>
      <c r="DC151" s="67" t="s">
        <v>553</v>
      </c>
      <c r="DD151" s="67" t="s">
        <v>524</v>
      </c>
      <c r="DE151" s="67" t="s">
        <v>554</v>
      </c>
      <c r="DF151" s="67" t="s">
        <v>65</v>
      </c>
      <c r="DG151" s="67" t="s">
        <v>504</v>
      </c>
      <c r="DH151" s="75">
        <v>11753</v>
      </c>
      <c r="DI151" s="67">
        <v>7</v>
      </c>
      <c r="DJ151" s="67" t="s">
        <v>84</v>
      </c>
      <c r="DK151" s="76" t="s">
        <v>85</v>
      </c>
      <c r="DL151" s="67">
        <v>1</v>
      </c>
      <c r="DM151" s="77" t="s">
        <v>70</v>
      </c>
      <c r="DN151" s="67" t="e">
        <v>#NUM!</v>
      </c>
      <c r="DO151" s="67" t="s">
        <v>79</v>
      </c>
      <c r="DP151" s="67" t="s">
        <v>79</v>
      </c>
      <c r="DQ151" s="68"/>
      <c r="DR151" s="67"/>
      <c r="DS151" s="72" t="s">
        <v>79</v>
      </c>
      <c r="DT151" s="67" t="s">
        <v>79</v>
      </c>
      <c r="DU151" s="68"/>
      <c r="DV151" s="67"/>
      <c r="DW151" s="72" t="s">
        <v>79</v>
      </c>
      <c r="DX151" s="67" t="s">
        <v>79</v>
      </c>
      <c r="DY151" s="67"/>
      <c r="DZ151" s="67"/>
      <c r="EA151" s="67" t="s">
        <v>79</v>
      </c>
      <c r="EB151" s="67" t="s">
        <v>79</v>
      </c>
      <c r="EC151" s="67"/>
      <c r="ED151" s="67"/>
      <c r="EE151" s="71">
        <v>123</v>
      </c>
      <c r="EF151" s="67">
        <v>109</v>
      </c>
      <c r="EG151" s="67"/>
      <c r="EH151" s="67"/>
      <c r="EI151" s="72" t="s">
        <v>79</v>
      </c>
      <c r="EJ151" s="67" t="s">
        <v>79</v>
      </c>
      <c r="EK151" s="67"/>
      <c r="EL151" s="67"/>
      <c r="EM151" s="72" t="s">
        <v>79</v>
      </c>
      <c r="EN151" s="67" t="s">
        <v>79</v>
      </c>
      <c r="EO151" s="67"/>
      <c r="EP151" s="67"/>
      <c r="EQ151" s="67" t="b">
        <v>0</v>
      </c>
      <c r="ER151" s="67">
        <v>-14</v>
      </c>
      <c r="ES151" s="67"/>
      <c r="ET151" s="67"/>
      <c r="EU151" s="67" t="b">
        <v>0</v>
      </c>
      <c r="EV151" s="67">
        <v>-14</v>
      </c>
      <c r="EW151" s="67"/>
      <c r="EX151" s="67"/>
      <c r="EY151" s="67" t="b">
        <v>0</v>
      </c>
      <c r="EZ151" s="67">
        <v>-14</v>
      </c>
      <c r="FA151" s="67"/>
      <c r="FB151" s="67"/>
      <c r="FC151" s="76" t="s">
        <v>73</v>
      </c>
      <c r="FD151" s="67">
        <v>1</v>
      </c>
      <c r="FE151" s="77" t="s">
        <v>70</v>
      </c>
      <c r="FF151" s="68">
        <v>0</v>
      </c>
      <c r="FG151" s="83"/>
      <c r="FH151" s="65" t="str">
        <f t="shared" si="32"/>
        <v>MR</v>
      </c>
      <c r="FI151" s="65" t="str">
        <f t="shared" si="33"/>
        <v>M</v>
      </c>
      <c r="FJ151" s="65" t="str">
        <f t="shared" si="33"/>
        <v>07. GSP</v>
      </c>
      <c r="FK151" s="65">
        <f t="shared" si="31"/>
        <v>0</v>
      </c>
      <c r="FL151" s="79">
        <f t="shared" si="36"/>
        <v>35.5</v>
      </c>
      <c r="FM151" t="str">
        <f t="shared" si="30"/>
        <v>...</v>
      </c>
      <c r="FN151" t="str">
        <f t="shared" si="37"/>
        <v>...</v>
      </c>
      <c r="FO151" t="str">
        <f t="shared" si="35"/>
        <v>07. GSP</v>
      </c>
    </row>
    <row r="152" spans="1:171" ht="13.8" hidden="1" x14ac:dyDescent="0.25">
      <c r="A152" t="s">
        <v>1152</v>
      </c>
      <c r="B152" s="201" t="s">
        <v>529</v>
      </c>
      <c r="C152" s="80" t="str">
        <f>IF($B152:$B152&gt;0,VLOOKUP($B152,'[1]PorEquipeHC 20aa_ddmmaaaa'!$EC$5:'[1]PorEquipeHC 20aa_ddmmaaaa'!$GS$1003,1,FALSE))</f>
        <v>646</v>
      </c>
      <c r="D152" s="209" t="str">
        <f>IF($B152:$B152&gt;0,VLOOKUP($B152,'[1]PorEquipeHC 20aa_ddmmaaaa'!$EC$5:'[1]PorEquipeHC 20aa_ddmmaaaa'!$GS$1003,2,FALSE))</f>
        <v>OGATA</v>
      </c>
      <c r="E152" s="209" t="str">
        <f>IF($B152:$B152&gt;0,VLOOKUP($B152,'[1]PorEquipeHC 20aa_ddmmaaaa'!$EC$5:'[1]PorEquipeHC 20aa_ddmmaaaa'!$GS$1003,3,FALSE))</f>
        <v>SEISHI</v>
      </c>
      <c r="F152" s="66" t="str">
        <f>IF($B152:$B152&gt;0,VLOOKUP($B152,'[1]PorEquipeHC 20aa_ddmmaaaa'!$EC$5:'[1]PorEquipeHC 20aa_ddmmaaaa'!$GS$1003,4,FALSE))</f>
        <v>M</v>
      </c>
      <c r="G152" s="65" t="str">
        <f>IF($B152:$B152&gt;0,VLOOKUP($B152,'[1]PorEquipeHC 20aa_ddmmaaaa'!$EC$5:'[1]PorEquipeHC 20aa_ddmmaaaa'!$GS$1003,5,FALSE))</f>
        <v>15. BIR</v>
      </c>
      <c r="H152" s="210">
        <f>IF($B152:$B152&gt;0,VLOOKUP($B152,'[1]PorEquipeHC 20aa_ddmmaaaa'!$EC$5:'[1]PorEquipeHC 20aa_ddmmaaaa'!$GS$1003,6,FALSE))</f>
        <v>17605</v>
      </c>
      <c r="I152" s="80">
        <f>IF($B152:$B152&gt;0,VLOOKUP($B152,'[1]PorEquipeHC 20aa_ddmmaaaa'!$EC$5:'[1]PorEquipeHC 20aa_ddmmaaaa'!$GS$1003,7,FALSE))</f>
        <v>9</v>
      </c>
      <c r="J152" s="209" t="str">
        <f>IF($B152:$B152&gt;0,VLOOKUP($B152,'[1]PorEquipeHC 20aa_ddmmaaaa'!$EC$5:'[1]PorEquipeHC 20aa_ddmmaaaa'!$GS$1003,8,FALSE))</f>
        <v>B</v>
      </c>
      <c r="K152" s="209" t="str">
        <f>IF($B152:$B152&gt;0,VLOOKUP($B152,'[1]PorEquipeHC 20aa_ddmmaaaa'!$EC$5:'[1]PorEquipeHC 20aa_ddmmaaaa'!$GS$1003,9,FALSE))</f>
        <v>SR</v>
      </c>
      <c r="L152" s="80">
        <f>IF($B152:$B152&gt;0,VLOOKUP($B152,'[1]PorEquipeHC 20aa_ddmmaaaa'!$EC$5:'[1]PorEquipeHC 20aa_ddmmaaaa'!$GS$1003,45,FALSE))</f>
        <v>7</v>
      </c>
      <c r="M152" s="65" t="str">
        <f>IF($B152:$B152&gt;0,VLOOKUP($B152,'[1]PorEquipeHC 20aa_ddmmaaaa'!$EC$5:'[1]PorEquipeHC 20aa_ddmmaaaa'!$GS$1003,46,FALSE))</f>
        <v>X</v>
      </c>
      <c r="N152" s="80">
        <f>IF($B152:$B152&gt;0,VLOOKUP($B152,'[1]PorEquipeHC 20aa_ddmmaaaa'!$EC$5:'[1]PorEquipeHC 20aa_ddmmaaaa'!$GS$1003,64,FALSE))</f>
        <v>743</v>
      </c>
      <c r="O152" s="211">
        <f>IF($B152:$B152&gt;0,VLOOKUP($B152,'[1]PorEquipeHC 20aa_ddmmaaaa'!$EC$5:'[1]PorEquipeHC 20aa_ddmmaaaa'!$GS$1003,10,FALSE))</f>
        <v>125</v>
      </c>
      <c r="P152" s="211">
        <f>IF($B152:$B152&gt;0,VLOOKUP($B152,'[1]PorEquipeHC 20aa_ddmmaaaa'!$EC$5:'[1]PorEquipeHC 20aa_ddmmaaaa'!$GS$1003,11,FALSE))</f>
        <v>130</v>
      </c>
      <c r="Q152" s="211">
        <f>IF($B152:$B152&gt;0,VLOOKUP($B152,'[1]PorEquipeHC 20aa_ddmmaaaa'!$EC$5:'[1]PorEquipeHC 20aa_ddmmaaaa'!$GS$1003,12,FALSE))</f>
        <v>118</v>
      </c>
      <c r="R152" s="211">
        <f>IF($B152:$B152&gt;0,VLOOKUP($B152,'[1]PorEquipeHC 20aa_ddmmaaaa'!$EC$5:'[1]PorEquipeHC 20aa_ddmmaaaa'!$GS$1003,13,FALSE))</f>
        <v>122</v>
      </c>
      <c r="S152" s="211">
        <f>IF($B152:$B152&gt;0,VLOOKUP($B152,'[1]PorEquipeHC 20aa_ddmmaaaa'!$EC$5:'[1]PorEquipeHC 20aa_ddmmaaaa'!$GS$1003,14,FALSE))</f>
        <v>124</v>
      </c>
      <c r="T152" s="211">
        <f>IF($B152:$B152&gt;0,VLOOKUP($B152,'[1]PorEquipeHC 20aa_ddmmaaaa'!$EC$5:'[1]PorEquipeHC 20aa_ddmmaaaa'!$GS$1003,15,FALSE))</f>
        <v>127</v>
      </c>
      <c r="U152" s="211">
        <f>IF($B152:$B152&gt;0,VLOOKUP($B152,'[1]PorEquipeHC 20aa_ddmmaaaa'!$EC$5:'[1]PorEquipeHC 20aa_ddmmaaaa'!$GS$1003,16,FALSE))</f>
        <v>127</v>
      </c>
      <c r="V152" s="211" t="b">
        <f>IF($B152:$B152&gt;0,VLOOKUP($B152,'[1]PorEquipeHC 20aa_ddmmaaaa'!$EC$5:'[1]PorEquipeHC 20aa_ddmmaaaa'!$GS$1003,17,FALSE))</f>
        <v>0</v>
      </c>
      <c r="W152" s="211" t="b">
        <f>IF($B152:$B152&gt;0,VLOOKUP($B152,'[1]PorEquipeHC 20aa_ddmmaaaa'!$EC$5:'[1]PorEquipeHC 20aa_ddmmaaaa'!$GS$1003,18,FALSE))</f>
        <v>0</v>
      </c>
      <c r="X152" s="211" t="b">
        <f>IF($B152:$B152&gt;0,VLOOKUP($B152,'[1]PorEquipeHC 20aa_ddmmaaaa'!$EC$5:'[1]PorEquipeHC 20aa_ddmmaaaa'!$GS$1003,19,FALSE))</f>
        <v>0</v>
      </c>
      <c r="Y152" s="207"/>
      <c r="Z152" s="207"/>
      <c r="AA152" s="154"/>
      <c r="AB152" s="154"/>
      <c r="AC152" s="65" t="str">
        <f>C152</f>
        <v>646</v>
      </c>
      <c r="AD152" s="65" t="str">
        <f>D152</f>
        <v>OGATA</v>
      </c>
      <c r="AE152" s="65" t="str">
        <f>E152</f>
        <v>SEISHI</v>
      </c>
      <c r="AF152" s="65" t="str">
        <f>F152</f>
        <v>M</v>
      </c>
      <c r="AG152" s="65" t="str">
        <f>G152</f>
        <v>15. BIR</v>
      </c>
      <c r="AH152" s="208">
        <f>H152</f>
        <v>17605</v>
      </c>
      <c r="AI152">
        <f>I152</f>
        <v>9</v>
      </c>
      <c r="AJ152" t="str">
        <f>J152</f>
        <v>B</v>
      </c>
      <c r="AK152" s="209" t="str">
        <f>K152</f>
        <v>SR</v>
      </c>
      <c r="AL152" s="65">
        <f>L152</f>
        <v>7</v>
      </c>
      <c r="AM152" s="66" t="str">
        <f>M152</f>
        <v>X</v>
      </c>
      <c r="AN152" s="65">
        <f>N152</f>
        <v>743</v>
      </c>
      <c r="AO152" s="65">
        <f>O152</f>
        <v>125</v>
      </c>
      <c r="AP152" s="67">
        <f>IF(AO152=" "," ",(AO152-2*$AI152))</f>
        <v>107</v>
      </c>
      <c r="AQ152" s="68"/>
      <c r="AR152" s="69"/>
      <c r="AS152" s="72">
        <f>P152</f>
        <v>130</v>
      </c>
      <c r="AT152" s="67">
        <f>IF(AS152=" "," ",(AS152-2*$AI152))</f>
        <v>112</v>
      </c>
      <c r="AU152" s="65"/>
      <c r="AV152" s="67"/>
      <c r="AW152" s="72">
        <f>Q152</f>
        <v>118</v>
      </c>
      <c r="AX152" s="67">
        <f>IF(AW152=" "," ",(AW152-2*$AI152))</f>
        <v>100</v>
      </c>
      <c r="AY152" s="67"/>
      <c r="AZ152" s="65"/>
      <c r="BA152" s="67">
        <f>R152</f>
        <v>122</v>
      </c>
      <c r="BB152" s="67">
        <f>IF(BA152=" "," ",(BA152-2*$AI152))</f>
        <v>104</v>
      </c>
      <c r="BC152" s="67"/>
      <c r="BD152" s="67"/>
      <c r="BE152" s="71">
        <f>S152</f>
        <v>124</v>
      </c>
      <c r="BF152" s="67">
        <f>IF(BE152=" "," ",(BE152-2*$AI152))</f>
        <v>106</v>
      </c>
      <c r="BG152" s="67"/>
      <c r="BH152" s="67"/>
      <c r="BI152" s="72">
        <f>T152</f>
        <v>127</v>
      </c>
      <c r="BJ152" s="67">
        <f>IF(BI152=" "," ",(BI152-2*$AI152))</f>
        <v>109</v>
      </c>
      <c r="BK152" s="67"/>
      <c r="BL152" s="67"/>
      <c r="BM152" s="72">
        <f>U152</f>
        <v>127</v>
      </c>
      <c r="BN152" s="67">
        <f>IF(BM152=" "," ",(BM152-2*$AI152))</f>
        <v>109</v>
      </c>
      <c r="BO152" s="67"/>
      <c r="BP152" s="67"/>
      <c r="BQ152" s="67" t="b">
        <f>V152</f>
        <v>0</v>
      </c>
      <c r="BR152" s="67">
        <f>IF(BQ152=" "," ",(BQ152-2*$AI152))</f>
        <v>-18</v>
      </c>
      <c r="BS152" s="67"/>
      <c r="BT152" s="67"/>
      <c r="BU152" s="67" t="b">
        <f>W152</f>
        <v>0</v>
      </c>
      <c r="BV152" s="67">
        <f>IF(BU152=" "," ",(BU152-2*$AI152))</f>
        <v>-18</v>
      </c>
      <c r="BW152" s="67"/>
      <c r="BX152" s="67"/>
      <c r="BY152" s="67" t="b">
        <f>X152</f>
        <v>0</v>
      </c>
      <c r="BZ152" s="67">
        <f>IF(BY152=" "," ",(BY152-2*$AI152))</f>
        <v>-18</v>
      </c>
      <c r="CA152" s="67"/>
      <c r="CB152" s="67"/>
      <c r="CC152" s="209" t="str">
        <f>IF(AK152="Senior",AK152,"...")</f>
        <v>...</v>
      </c>
      <c r="CD152" s="65">
        <f>L152</f>
        <v>7</v>
      </c>
      <c r="CE152" s="66" t="str">
        <f>M152</f>
        <v>X</v>
      </c>
      <c r="CF152" s="73">
        <f>AQ152*AO$4+AU152*AS$4+AY152*AW$4+BC152*BA$4+BG152*BE$4+BK152*BI$4+BO152*BM$4+BS152*BQ$4+BW152*BU$4+CA152*BY$4</f>
        <v>0</v>
      </c>
      <c r="CG152" s="156"/>
      <c r="CH152" s="1"/>
      <c r="DA152" s="19"/>
      <c r="DB152" s="19"/>
      <c r="DC152" s="67" t="s">
        <v>556</v>
      </c>
      <c r="DD152" s="67" t="s">
        <v>557</v>
      </c>
      <c r="DE152" s="67" t="s">
        <v>558</v>
      </c>
      <c r="DF152" s="67" t="s">
        <v>65</v>
      </c>
      <c r="DG152" s="67" t="s">
        <v>504</v>
      </c>
      <c r="DH152" s="75">
        <v>17453</v>
      </c>
      <c r="DI152" s="67">
        <v>7</v>
      </c>
      <c r="DJ152" s="67" t="s">
        <v>84</v>
      </c>
      <c r="DK152" s="76" t="s">
        <v>102</v>
      </c>
      <c r="DL152" s="67">
        <v>4</v>
      </c>
      <c r="DM152" s="77" t="s">
        <v>70</v>
      </c>
      <c r="DN152" s="67" t="e">
        <v>#NUM!</v>
      </c>
      <c r="DO152" s="67">
        <v>114</v>
      </c>
      <c r="DP152" s="67">
        <v>100</v>
      </c>
      <c r="DQ152" s="68"/>
      <c r="DR152" s="67"/>
      <c r="DS152" s="72" t="s">
        <v>79</v>
      </c>
      <c r="DT152" s="67" t="s">
        <v>79</v>
      </c>
      <c r="DU152" s="68"/>
      <c r="DV152" s="67"/>
      <c r="DW152" s="72">
        <v>111</v>
      </c>
      <c r="DX152" s="67">
        <v>97</v>
      </c>
      <c r="DY152" s="67"/>
      <c r="DZ152" s="67"/>
      <c r="EA152" s="67" t="s">
        <v>79</v>
      </c>
      <c r="EB152" s="67" t="s">
        <v>79</v>
      </c>
      <c r="EC152" s="67"/>
      <c r="ED152" s="67"/>
      <c r="EE152" s="71" t="s">
        <v>79</v>
      </c>
      <c r="EF152" s="67" t="s">
        <v>79</v>
      </c>
      <c r="EG152" s="67"/>
      <c r="EH152" s="67"/>
      <c r="EI152" s="72">
        <v>119</v>
      </c>
      <c r="EJ152" s="67">
        <v>105</v>
      </c>
      <c r="EK152" s="67"/>
      <c r="EL152" s="67"/>
      <c r="EM152" s="72">
        <v>112</v>
      </c>
      <c r="EN152" s="67">
        <v>98</v>
      </c>
      <c r="EO152" s="67"/>
      <c r="EP152" s="67"/>
      <c r="EQ152" s="67" t="b">
        <v>0</v>
      </c>
      <c r="ER152" s="67">
        <v>-14</v>
      </c>
      <c r="ES152" s="67"/>
      <c r="ET152" s="67"/>
      <c r="EU152" s="67" t="b">
        <v>0</v>
      </c>
      <c r="EV152" s="67">
        <v>-14</v>
      </c>
      <c r="EW152" s="67"/>
      <c r="EX152" s="67"/>
      <c r="EY152" s="67" t="b">
        <v>0</v>
      </c>
      <c r="EZ152" s="67">
        <v>-14</v>
      </c>
      <c r="FA152" s="67"/>
      <c r="FB152" s="67"/>
      <c r="FC152" s="76" t="s">
        <v>73</v>
      </c>
      <c r="FD152" s="67">
        <v>4</v>
      </c>
      <c r="FE152" s="77" t="s">
        <v>70</v>
      </c>
      <c r="FF152" s="68">
        <v>0</v>
      </c>
      <c r="FG152" s="83"/>
      <c r="FH152" s="65" t="str">
        <f t="shared" si="32"/>
        <v>SR</v>
      </c>
      <c r="FI152" s="65" t="str">
        <f t="shared" si="33"/>
        <v>M</v>
      </c>
      <c r="FJ152" s="65" t="str">
        <f t="shared" si="33"/>
        <v>07. GSP</v>
      </c>
      <c r="FK152" s="65">
        <f t="shared" si="31"/>
        <v>0</v>
      </c>
      <c r="FL152" s="79">
        <f t="shared" si="36"/>
        <v>35.5</v>
      </c>
      <c r="FM152" t="str">
        <f t="shared" si="30"/>
        <v>...</v>
      </c>
      <c r="FN152" t="str">
        <f t="shared" si="37"/>
        <v>...</v>
      </c>
      <c r="FO152" t="str">
        <f t="shared" si="35"/>
        <v>07. GSP</v>
      </c>
    </row>
    <row r="153" spans="1:171" ht="13.8" hidden="1" x14ac:dyDescent="0.25">
      <c r="A153" t="s">
        <v>1152</v>
      </c>
      <c r="B153" s="201" t="s">
        <v>598</v>
      </c>
      <c r="C153" s="80" t="str">
        <f>IF($B153:$B153&gt;0,VLOOKUP($B153,'[1]PorEquipeHC 20aa_ddmmaaaa'!$EC$5:'[1]PorEquipeHC 20aa_ddmmaaaa'!$GS$1003,1,FALSE))</f>
        <v>685</v>
      </c>
      <c r="D153" s="209" t="str">
        <f>IF($B153:$B153&gt;0,VLOOKUP($B153,'[1]PorEquipeHC 20aa_ddmmaaaa'!$EC$5:'[1]PorEquipeHC 20aa_ddmmaaaa'!$GS$1003,2,FALSE))</f>
        <v>ODA</v>
      </c>
      <c r="E153" s="209" t="str">
        <f>IF($B153:$B153&gt;0,VLOOKUP($B153,'[1]PorEquipeHC 20aa_ddmmaaaa'!$EC$5:'[1]PorEquipeHC 20aa_ddmmaaaa'!$GS$1003,3,FALSE))</f>
        <v>MINEJIRO</v>
      </c>
      <c r="F153" s="66" t="str">
        <f>IF($B153:$B153&gt;0,VLOOKUP($B153,'[1]PorEquipeHC 20aa_ddmmaaaa'!$EC$5:'[1]PorEquipeHC 20aa_ddmmaaaa'!$GS$1003,4,FALSE))</f>
        <v>M</v>
      </c>
      <c r="G153" s="65" t="str">
        <f>IF($B153:$B153&gt;0,VLOOKUP($B153,'[1]PorEquipeHC 20aa_ddmmaaaa'!$EC$5:'[1]PorEquipeHC 20aa_ddmmaaaa'!$GS$1003,5,FALSE))</f>
        <v>07. GSP</v>
      </c>
      <c r="H153" s="210">
        <f>IF($B153:$B153&gt;0,VLOOKUP($B153,'[1]PorEquipeHC 20aa_ddmmaaaa'!$EC$5:'[1]PorEquipeHC 20aa_ddmmaaaa'!$GS$1003,6,FALSE))</f>
        <v>16375</v>
      </c>
      <c r="I153" s="80">
        <f>IF($B153:$B153&gt;0,VLOOKUP($B153,'[1]PorEquipeHC 20aa_ddmmaaaa'!$EC$5:'[1]PorEquipeHC 20aa_ddmmaaaa'!$GS$1003,7,FALSE))</f>
        <v>10</v>
      </c>
      <c r="J153" s="209" t="str">
        <f>IF($B153:$B153&gt;0,VLOOKUP($B153,'[1]PorEquipeHC 20aa_ddmmaaaa'!$EC$5:'[1]PorEquipeHC 20aa_ddmmaaaa'!$GS$1003,8,FALSE))</f>
        <v>C</v>
      </c>
      <c r="K153" s="209" t="str">
        <f>IF($B153:$B153&gt;0,VLOOKUP($B153,'[1]PorEquipeHC 20aa_ddmmaaaa'!$EC$5:'[1]PorEquipeHC 20aa_ddmmaaaa'!$GS$1003,9,FALSE))</f>
        <v>SR</v>
      </c>
      <c r="L153" s="80">
        <f>IF($B153:$B153&gt;0,VLOOKUP($B153,'[1]PorEquipeHC 20aa_ddmmaaaa'!$EC$5:'[1]PorEquipeHC 20aa_ddmmaaaa'!$GS$1003,45,FALSE))</f>
        <v>1</v>
      </c>
      <c r="M153" s="65" t="str">
        <f>IF($B153:$B153&gt;0,VLOOKUP($B153,'[1]PorEquipeHC 20aa_ddmmaaaa'!$EC$5:'[1]PorEquipeHC 20aa_ddmmaaaa'!$GS$1003,46,FALSE))</f>
        <v>X</v>
      </c>
      <c r="N153" s="80" t="e">
        <f>IF($B153:$B153&gt;0,VLOOKUP($B153,'[1]PorEquipeHC 20aa_ddmmaaaa'!$EC$5:'[1]PorEquipeHC 20aa_ddmmaaaa'!$GS$1003,64,FALSE))</f>
        <v>#NUM!</v>
      </c>
      <c r="O153" s="211" t="str">
        <f>IF($B153:$B153&gt;0,VLOOKUP($B153,'[1]PorEquipeHC 20aa_ddmmaaaa'!$EC$5:'[1]PorEquipeHC 20aa_ddmmaaaa'!$GS$1003,10,FALSE))</f>
        <v xml:space="preserve"> </v>
      </c>
      <c r="P153" s="211" t="str">
        <f>IF($B153:$B153&gt;0,VLOOKUP($B153,'[1]PorEquipeHC 20aa_ddmmaaaa'!$EC$5:'[1]PorEquipeHC 20aa_ddmmaaaa'!$GS$1003,11,FALSE))</f>
        <v xml:space="preserve"> </v>
      </c>
      <c r="Q153" s="211" t="str">
        <f>IF($B153:$B153&gt;0,VLOOKUP($B153,'[1]PorEquipeHC 20aa_ddmmaaaa'!$EC$5:'[1]PorEquipeHC 20aa_ddmmaaaa'!$GS$1003,12,FALSE))</f>
        <v xml:space="preserve"> </v>
      </c>
      <c r="R153" s="211" t="str">
        <f>IF($B153:$B153&gt;0,VLOOKUP($B153,'[1]PorEquipeHC 20aa_ddmmaaaa'!$EC$5:'[1]PorEquipeHC 20aa_ddmmaaaa'!$GS$1003,13,FALSE))</f>
        <v xml:space="preserve"> </v>
      </c>
      <c r="S153" s="211" t="str">
        <f>IF($B153:$B153&gt;0,VLOOKUP($B153,'[1]PorEquipeHC 20aa_ddmmaaaa'!$EC$5:'[1]PorEquipeHC 20aa_ddmmaaaa'!$GS$1003,14,FALSE))</f>
        <v xml:space="preserve"> </v>
      </c>
      <c r="T153" s="211" t="str">
        <f>IF($B153:$B153&gt;0,VLOOKUP($B153,'[1]PorEquipeHC 20aa_ddmmaaaa'!$EC$5:'[1]PorEquipeHC 20aa_ddmmaaaa'!$GS$1003,15,FALSE))</f>
        <v xml:space="preserve"> </v>
      </c>
      <c r="U153" s="211">
        <f>IF($B153:$B153&gt;0,VLOOKUP($B153,'[1]PorEquipeHC 20aa_ddmmaaaa'!$EC$5:'[1]PorEquipeHC 20aa_ddmmaaaa'!$GS$1003,16,FALSE))</f>
        <v>129</v>
      </c>
      <c r="V153" s="211" t="b">
        <f>IF($B153:$B153&gt;0,VLOOKUP($B153,'[1]PorEquipeHC 20aa_ddmmaaaa'!$EC$5:'[1]PorEquipeHC 20aa_ddmmaaaa'!$GS$1003,17,FALSE))</f>
        <v>0</v>
      </c>
      <c r="W153" s="211" t="b">
        <f>IF($B153:$B153&gt;0,VLOOKUP($B153,'[1]PorEquipeHC 20aa_ddmmaaaa'!$EC$5:'[1]PorEquipeHC 20aa_ddmmaaaa'!$GS$1003,18,FALSE))</f>
        <v>0</v>
      </c>
      <c r="X153" s="211" t="b">
        <f>IF($B153:$B153&gt;0,VLOOKUP($B153,'[1]PorEquipeHC 20aa_ddmmaaaa'!$EC$5:'[1]PorEquipeHC 20aa_ddmmaaaa'!$GS$1003,19,FALSE))</f>
        <v>0</v>
      </c>
      <c r="Y153" s="207"/>
      <c r="Z153" s="207"/>
      <c r="AA153" s="154"/>
      <c r="AB153" s="154"/>
      <c r="AC153" s="65" t="str">
        <f>C153</f>
        <v>685</v>
      </c>
      <c r="AD153" s="65" t="str">
        <f>D153</f>
        <v>ODA</v>
      </c>
      <c r="AE153" s="65" t="str">
        <f>E153</f>
        <v>MINEJIRO</v>
      </c>
      <c r="AF153" s="65" t="str">
        <f>F153</f>
        <v>M</v>
      </c>
      <c r="AG153" s="65" t="str">
        <f>G153</f>
        <v>07. GSP</v>
      </c>
      <c r="AH153" s="208">
        <f>H153</f>
        <v>16375</v>
      </c>
      <c r="AI153">
        <f>I153</f>
        <v>10</v>
      </c>
      <c r="AJ153" t="str">
        <f>J153</f>
        <v>C</v>
      </c>
      <c r="AK153" s="209" t="str">
        <f>K153</f>
        <v>SR</v>
      </c>
      <c r="AL153" s="65">
        <f>L153</f>
        <v>1</v>
      </c>
      <c r="AM153" s="66" t="str">
        <f>M153</f>
        <v>X</v>
      </c>
      <c r="AN153" s="65" t="e">
        <f>N153</f>
        <v>#NUM!</v>
      </c>
      <c r="AO153" s="65" t="str">
        <f>O153</f>
        <v xml:space="preserve"> </v>
      </c>
      <c r="AP153" s="67" t="str">
        <f>IF(AO153=" "," ",(AO153-2*$AI153))</f>
        <v xml:space="preserve"> </v>
      </c>
      <c r="AQ153" s="68"/>
      <c r="AR153" s="69"/>
      <c r="AS153" s="72" t="str">
        <f>P153</f>
        <v xml:space="preserve"> </v>
      </c>
      <c r="AT153" s="67" t="str">
        <f>IF(AS153=" "," ",(AS153-2*$AI153))</f>
        <v xml:space="preserve"> </v>
      </c>
      <c r="AU153" s="65"/>
      <c r="AV153" s="67"/>
      <c r="AW153" s="72" t="str">
        <f>Q153</f>
        <v xml:space="preserve"> </v>
      </c>
      <c r="AX153" s="67" t="str">
        <f>IF(AW153=" "," ",(AW153-2*$AI153))</f>
        <v xml:space="preserve"> </v>
      </c>
      <c r="AY153" s="67"/>
      <c r="AZ153" s="65"/>
      <c r="BA153" s="67" t="str">
        <f>R153</f>
        <v xml:space="preserve"> </v>
      </c>
      <c r="BB153" s="67" t="str">
        <f>IF(BA153=" "," ",(BA153-2*$AI153))</f>
        <v xml:space="preserve"> </v>
      </c>
      <c r="BC153" s="67"/>
      <c r="BD153" s="67"/>
      <c r="BE153" s="71" t="str">
        <f>S153</f>
        <v xml:space="preserve"> </v>
      </c>
      <c r="BF153" s="67" t="str">
        <f>IF(BE153=" "," ",(BE153-2*$AI153))</f>
        <v xml:space="preserve"> </v>
      </c>
      <c r="BG153" s="67"/>
      <c r="BH153" s="67"/>
      <c r="BI153" s="72" t="str">
        <f>T153</f>
        <v xml:space="preserve"> </v>
      </c>
      <c r="BJ153" s="67" t="str">
        <f>IF(BI153=" "," ",(BI153-2*$AI153))</f>
        <v xml:space="preserve"> </v>
      </c>
      <c r="BK153" s="67"/>
      <c r="BL153" s="67"/>
      <c r="BM153" s="72">
        <f>U153</f>
        <v>129</v>
      </c>
      <c r="BN153" s="67">
        <f>IF(BM153=" "," ",(BM153-2*$AI153))</f>
        <v>109</v>
      </c>
      <c r="BO153" s="67"/>
      <c r="BP153" s="67"/>
      <c r="BQ153" s="67" t="b">
        <f>V153</f>
        <v>0</v>
      </c>
      <c r="BR153" s="67">
        <f>IF(BQ153=" "," ",(BQ153-2*$AI153))</f>
        <v>-20</v>
      </c>
      <c r="BS153" s="67"/>
      <c r="BT153" s="67"/>
      <c r="BU153" s="67" t="b">
        <f>W153</f>
        <v>0</v>
      </c>
      <c r="BV153" s="67">
        <f>IF(BU153=" "," ",(BU153-2*$AI153))</f>
        <v>-20</v>
      </c>
      <c r="BW153" s="67"/>
      <c r="BX153" s="67"/>
      <c r="BY153" s="67" t="b">
        <f>X153</f>
        <v>0</v>
      </c>
      <c r="BZ153" s="67">
        <f>IF(BY153=" "," ",(BY153-2*$AI153))</f>
        <v>-20</v>
      </c>
      <c r="CA153" s="67"/>
      <c r="CB153" s="67"/>
      <c r="CC153" s="209" t="str">
        <f>IF(AK153="Senior",AK153,"...")</f>
        <v>...</v>
      </c>
      <c r="CD153" s="65">
        <f>L153</f>
        <v>1</v>
      </c>
      <c r="CE153" s="66" t="str">
        <f>M153</f>
        <v>X</v>
      </c>
      <c r="CF153" s="73">
        <f>AQ153*AO$4+AU153*AS$4+AY153*AW$4+BC153*BA$4+BG153*BE$4+BK153*BI$4+BO153*BM$4+BS153*BQ$4+BW153*BU$4+CA153*BY$4</f>
        <v>0</v>
      </c>
      <c r="CG153" s="156"/>
      <c r="CH153" s="1"/>
      <c r="DA153" s="19"/>
      <c r="DB153" s="19"/>
      <c r="DC153" s="67" t="s">
        <v>559</v>
      </c>
      <c r="DD153" s="67" t="s">
        <v>560</v>
      </c>
      <c r="DE153" s="67" t="s">
        <v>561</v>
      </c>
      <c r="DF153" s="67" t="s">
        <v>83</v>
      </c>
      <c r="DG153" s="67" t="s">
        <v>504</v>
      </c>
      <c r="DH153" s="75">
        <v>20981</v>
      </c>
      <c r="DI153" s="67">
        <v>7</v>
      </c>
      <c r="DJ153" s="67" t="s">
        <v>84</v>
      </c>
      <c r="DK153" s="76" t="s">
        <v>69</v>
      </c>
      <c r="DL153" s="67">
        <v>6</v>
      </c>
      <c r="DM153" s="77" t="s">
        <v>70</v>
      </c>
      <c r="DN153" s="67">
        <v>703</v>
      </c>
      <c r="DO153" s="67">
        <v>117</v>
      </c>
      <c r="DP153" s="67">
        <v>103</v>
      </c>
      <c r="DQ153" s="68"/>
      <c r="DR153" s="69"/>
      <c r="DS153" s="72">
        <v>120</v>
      </c>
      <c r="DT153" s="67">
        <v>106</v>
      </c>
      <c r="DU153" s="68"/>
      <c r="DV153" s="67"/>
      <c r="DW153" s="72">
        <v>126</v>
      </c>
      <c r="DX153" s="67">
        <v>112</v>
      </c>
      <c r="DY153" s="67"/>
      <c r="DZ153" s="67"/>
      <c r="EA153" s="67" t="s">
        <v>79</v>
      </c>
      <c r="EB153" s="67" t="s">
        <v>79</v>
      </c>
      <c r="EC153" s="67"/>
      <c r="ED153" s="67"/>
      <c r="EE153" s="71">
        <v>115</v>
      </c>
      <c r="EF153" s="67">
        <v>101</v>
      </c>
      <c r="EG153" s="67"/>
      <c r="EH153" s="67"/>
      <c r="EI153" s="72">
        <v>119</v>
      </c>
      <c r="EJ153" s="67">
        <v>105</v>
      </c>
      <c r="EK153" s="67"/>
      <c r="EL153" s="67"/>
      <c r="EM153" s="72">
        <v>106</v>
      </c>
      <c r="EN153" s="67">
        <v>92</v>
      </c>
      <c r="EO153" s="68"/>
      <c r="EP153" s="69"/>
      <c r="EQ153" s="67" t="b">
        <v>0</v>
      </c>
      <c r="ER153" s="67">
        <v>-14</v>
      </c>
      <c r="ES153" s="67"/>
      <c r="ET153" s="67"/>
      <c r="EU153" s="67" t="b">
        <v>0</v>
      </c>
      <c r="EV153" s="67">
        <v>-14</v>
      </c>
      <c r="EW153" s="67"/>
      <c r="EX153" s="67"/>
      <c r="EY153" s="67" t="b">
        <v>0</v>
      </c>
      <c r="EZ153" s="67">
        <v>-14</v>
      </c>
      <c r="FA153" s="67"/>
      <c r="FB153" s="67"/>
      <c r="FC153" s="76" t="s">
        <v>73</v>
      </c>
      <c r="FD153" s="67">
        <v>6</v>
      </c>
      <c r="FE153" s="77" t="s">
        <v>70</v>
      </c>
      <c r="FF153" s="68">
        <v>0</v>
      </c>
      <c r="FG153" s="83"/>
      <c r="FH153" s="65" t="str">
        <f t="shared" si="32"/>
        <v>NSR</v>
      </c>
      <c r="FI153" s="65" t="str">
        <f t="shared" si="33"/>
        <v>F</v>
      </c>
      <c r="FJ153" s="65" t="str">
        <f t="shared" si="33"/>
        <v>07. GSP</v>
      </c>
      <c r="FK153" s="65">
        <f t="shared" si="31"/>
        <v>0</v>
      </c>
      <c r="FL153" s="79">
        <f t="shared" si="36"/>
        <v>35.5</v>
      </c>
      <c r="FM153" t="str">
        <f t="shared" si="30"/>
        <v>...</v>
      </c>
      <c r="FN153" t="str">
        <f t="shared" si="37"/>
        <v>...</v>
      </c>
      <c r="FO153" t="str">
        <f t="shared" si="35"/>
        <v>07. GSP</v>
      </c>
    </row>
    <row r="154" spans="1:171" ht="13.8" hidden="1" x14ac:dyDescent="0.25">
      <c r="A154" t="s">
        <v>1152</v>
      </c>
      <c r="B154" s="201" t="s">
        <v>472</v>
      </c>
      <c r="C154" s="80" t="str">
        <f>IF($B154:$B154&gt;0,VLOOKUP($B154,'[1]PorEquipeHC 20aa_ddmmaaaa'!$EC$5:'[1]PorEquipeHC 20aa_ddmmaaaa'!$GS$1003,1,FALSE))</f>
        <v>673</v>
      </c>
      <c r="D154" s="209" t="str">
        <f>IF($B154:$B154&gt;0,VLOOKUP($B154,'[1]PorEquipeHC 20aa_ddmmaaaa'!$EC$5:'[1]PorEquipeHC 20aa_ddmmaaaa'!$GS$1003,2,FALSE))</f>
        <v>KADOWAKI</v>
      </c>
      <c r="E154" s="209" t="str">
        <f>IF($B154:$B154&gt;0,VLOOKUP($B154,'[1]PorEquipeHC 20aa_ddmmaaaa'!$EC$5:'[1]PorEquipeHC 20aa_ddmmaaaa'!$GS$1003,3,FALSE))</f>
        <v>SUELY</v>
      </c>
      <c r="F154" s="66" t="str">
        <f>IF($B154:$B154&gt;0,VLOOKUP($B154,'[1]PorEquipeHC 20aa_ddmmaaaa'!$EC$5:'[1]PorEquipeHC 20aa_ddmmaaaa'!$GS$1003,4,FALSE))</f>
        <v>F</v>
      </c>
      <c r="G154" s="65" t="str">
        <f>IF($B154:$B154&gt;0,VLOOKUP($B154,'[1]PorEquipeHC 20aa_ddmmaaaa'!$EC$5:'[1]PorEquipeHC 20aa_ddmmaaaa'!$GS$1003,5,FALSE))</f>
        <v>06. KOK</v>
      </c>
      <c r="H154" s="210">
        <f>IF($B154:$B154&gt;0,VLOOKUP($B154,'[1]PorEquipeHC 20aa_ddmmaaaa'!$EC$5:'[1]PorEquipeHC 20aa_ddmmaaaa'!$GS$1003,6,FALSE))</f>
        <v>20147</v>
      </c>
      <c r="I154" s="80">
        <f>IF($B154:$B154&gt;0,VLOOKUP($B154,'[1]PorEquipeHC 20aa_ddmmaaaa'!$EC$5:'[1]PorEquipeHC 20aa_ddmmaaaa'!$GS$1003,7,FALSE))</f>
        <v>12</v>
      </c>
      <c r="J154" s="209" t="str">
        <f>IF($B154:$B154&gt;0,VLOOKUP($B154,'[1]PorEquipeHC 20aa_ddmmaaaa'!$EC$5:'[1]PorEquipeHC 20aa_ddmmaaaa'!$GS$1003,8,FALSE))</f>
        <v>C</v>
      </c>
      <c r="K154" s="209" t="str">
        <f>IF($B154:$B154&gt;0,VLOOKUP($B154,'[1]PorEquipeHC 20aa_ddmmaaaa'!$EC$5:'[1]PorEquipeHC 20aa_ddmmaaaa'!$GS$1003,9,FALSE))</f>
        <v>NSR</v>
      </c>
      <c r="L154" s="80">
        <f>IF($B154:$B154&gt;0,VLOOKUP($B154,'[1]PorEquipeHC 20aa_ddmmaaaa'!$EC$5:'[1]PorEquipeHC 20aa_ddmmaaaa'!$GS$1003,45,FALSE))</f>
        <v>7</v>
      </c>
      <c r="M154" s="65" t="str">
        <f>IF($B154:$B154&gt;0,VLOOKUP($B154,'[1]PorEquipeHC 20aa_ddmmaaaa'!$EC$5:'[1]PorEquipeHC 20aa_ddmmaaaa'!$GS$1003,46,FALSE))</f>
        <v>X</v>
      </c>
      <c r="N154" s="80">
        <f>IF($B154:$B154&gt;0,VLOOKUP($B154,'[1]PorEquipeHC 20aa_ddmmaaaa'!$EC$5:'[1]PorEquipeHC 20aa_ddmmaaaa'!$GS$1003,64,FALSE))</f>
        <v>808</v>
      </c>
      <c r="O154" s="211">
        <f>IF($B154:$B154&gt;0,VLOOKUP($B154,'[1]PorEquipeHC 20aa_ddmmaaaa'!$EC$5:'[1]PorEquipeHC 20aa_ddmmaaaa'!$GS$1003,10,FALSE))</f>
        <v>133</v>
      </c>
      <c r="P154" s="211">
        <f>IF($B154:$B154&gt;0,VLOOKUP($B154,'[1]PorEquipeHC 20aa_ddmmaaaa'!$EC$5:'[1]PorEquipeHC 20aa_ddmmaaaa'!$GS$1003,11,FALSE))</f>
        <v>135</v>
      </c>
      <c r="Q154" s="211">
        <f>IF($B154:$B154&gt;0,VLOOKUP($B154,'[1]PorEquipeHC 20aa_ddmmaaaa'!$EC$5:'[1]PorEquipeHC 20aa_ddmmaaaa'!$GS$1003,12,FALSE))</f>
        <v>139</v>
      </c>
      <c r="R154" s="211">
        <f>IF($B154:$B154&gt;0,VLOOKUP($B154,'[1]PorEquipeHC 20aa_ddmmaaaa'!$EC$5:'[1]PorEquipeHC 20aa_ddmmaaaa'!$GS$1003,13,FALSE))</f>
        <v>144</v>
      </c>
      <c r="S154" s="211">
        <f>IF($B154:$B154&gt;0,VLOOKUP($B154,'[1]PorEquipeHC 20aa_ddmmaaaa'!$EC$5:'[1]PorEquipeHC 20aa_ddmmaaaa'!$GS$1003,14,FALSE))</f>
        <v>132</v>
      </c>
      <c r="T154" s="211">
        <f>IF($B154:$B154&gt;0,VLOOKUP($B154,'[1]PorEquipeHC 20aa_ddmmaaaa'!$EC$5:'[1]PorEquipeHC 20aa_ddmmaaaa'!$GS$1003,15,FALSE))</f>
        <v>136</v>
      </c>
      <c r="U154" s="211">
        <f>IF($B154:$B154&gt;0,VLOOKUP($B154,'[1]PorEquipeHC 20aa_ddmmaaaa'!$EC$5:'[1]PorEquipeHC 20aa_ddmmaaaa'!$GS$1003,16,FALSE))</f>
        <v>133</v>
      </c>
      <c r="V154" s="211" t="b">
        <f>IF($B154:$B154&gt;0,VLOOKUP($B154,'[1]PorEquipeHC 20aa_ddmmaaaa'!$EC$5:'[1]PorEquipeHC 20aa_ddmmaaaa'!$GS$1003,17,FALSE))</f>
        <v>0</v>
      </c>
      <c r="W154" s="211" t="b">
        <f>IF($B154:$B154&gt;0,VLOOKUP($B154,'[1]PorEquipeHC 20aa_ddmmaaaa'!$EC$5:'[1]PorEquipeHC 20aa_ddmmaaaa'!$GS$1003,18,FALSE))</f>
        <v>0</v>
      </c>
      <c r="X154" s="211" t="b">
        <f>IF($B154:$B154&gt;0,VLOOKUP($B154,'[1]PorEquipeHC 20aa_ddmmaaaa'!$EC$5:'[1]PorEquipeHC 20aa_ddmmaaaa'!$GS$1003,19,FALSE))</f>
        <v>0</v>
      </c>
      <c r="Y154" s="207"/>
      <c r="Z154" s="207"/>
      <c r="AA154" s="154"/>
      <c r="AB154" s="154"/>
      <c r="AC154" s="65" t="str">
        <f>C154</f>
        <v>673</v>
      </c>
      <c r="AD154" s="65" t="str">
        <f>D154</f>
        <v>KADOWAKI</v>
      </c>
      <c r="AE154" s="65" t="str">
        <f>E154</f>
        <v>SUELY</v>
      </c>
      <c r="AF154" s="65" t="str">
        <f>F154</f>
        <v>F</v>
      </c>
      <c r="AG154" s="65" t="str">
        <f>G154</f>
        <v>06. KOK</v>
      </c>
      <c r="AH154" s="208">
        <f>H154</f>
        <v>20147</v>
      </c>
      <c r="AI154">
        <f>I154</f>
        <v>12</v>
      </c>
      <c r="AJ154" t="str">
        <f>J154</f>
        <v>C</v>
      </c>
      <c r="AK154" s="209" t="str">
        <f>K154</f>
        <v>NSR</v>
      </c>
      <c r="AL154" s="65">
        <f>L154</f>
        <v>7</v>
      </c>
      <c r="AM154" s="66" t="str">
        <f>M154</f>
        <v>X</v>
      </c>
      <c r="AN154" s="65">
        <f>N154</f>
        <v>808</v>
      </c>
      <c r="AO154" s="65">
        <f>O154</f>
        <v>133</v>
      </c>
      <c r="AP154" s="67">
        <f>IF(AO154=" "," ",(AO154-2*$AI154))</f>
        <v>109</v>
      </c>
      <c r="AQ154" s="68"/>
      <c r="AR154" s="69"/>
      <c r="AS154" s="72">
        <f>P154</f>
        <v>135</v>
      </c>
      <c r="AT154" s="67">
        <f>IF(AS154=" "," ",(AS154-2*$AI154))</f>
        <v>111</v>
      </c>
      <c r="AU154" s="65"/>
      <c r="AV154" s="67"/>
      <c r="AW154" s="72">
        <f>Q154</f>
        <v>139</v>
      </c>
      <c r="AX154" s="67">
        <f>IF(AW154=" "," ",(AW154-2*$AI154))</f>
        <v>115</v>
      </c>
      <c r="AY154" s="67"/>
      <c r="AZ154" s="65"/>
      <c r="BA154" s="67">
        <f>R154</f>
        <v>144</v>
      </c>
      <c r="BB154" s="67">
        <f>IF(BA154=" "," ",(BA154-2*$AI154))</f>
        <v>120</v>
      </c>
      <c r="BC154" s="67"/>
      <c r="BD154" s="67"/>
      <c r="BE154" s="71">
        <f>S154</f>
        <v>132</v>
      </c>
      <c r="BF154" s="67">
        <f>IF(BE154=" "," ",(BE154-2*$AI154))</f>
        <v>108</v>
      </c>
      <c r="BG154" s="67"/>
      <c r="BH154" s="67"/>
      <c r="BI154" s="72">
        <f>T154</f>
        <v>136</v>
      </c>
      <c r="BJ154" s="67">
        <f>IF(BI154=" "," ",(BI154-2*$AI154))</f>
        <v>112</v>
      </c>
      <c r="BK154" s="67"/>
      <c r="BL154" s="67"/>
      <c r="BM154" s="72">
        <f>U154</f>
        <v>133</v>
      </c>
      <c r="BN154" s="67">
        <f>IF(BM154=" "," ",(BM154-2*$AI154))</f>
        <v>109</v>
      </c>
      <c r="BO154" s="67"/>
      <c r="BP154" s="67"/>
      <c r="BQ154" s="67" t="b">
        <f>V154</f>
        <v>0</v>
      </c>
      <c r="BR154" s="67">
        <f>IF(BQ154=" "," ",(BQ154-2*$AI154))</f>
        <v>-24</v>
      </c>
      <c r="BS154" s="67"/>
      <c r="BT154" s="67"/>
      <c r="BU154" s="67" t="b">
        <f>W154</f>
        <v>0</v>
      </c>
      <c r="BV154" s="67">
        <f>IF(BU154=" "," ",(BU154-2*$AI154))</f>
        <v>-24</v>
      </c>
      <c r="BW154" s="67"/>
      <c r="BX154" s="67"/>
      <c r="BY154" s="67" t="b">
        <f>X154</f>
        <v>0</v>
      </c>
      <c r="BZ154" s="67">
        <f>IF(BY154=" "," ",(BY154-2*$AI154))</f>
        <v>-24</v>
      </c>
      <c r="CA154" s="67"/>
      <c r="CB154" s="67"/>
      <c r="CC154" s="209" t="str">
        <f>IF(AK154="Senior",AK154,"...")</f>
        <v>...</v>
      </c>
      <c r="CD154" s="65">
        <f>L154</f>
        <v>7</v>
      </c>
      <c r="CE154" s="66" t="str">
        <f>M154</f>
        <v>X</v>
      </c>
      <c r="CF154" s="73">
        <f>AQ154*AO$4+AU154*AS$4+AY154*AW$4+BC154*BA$4+BG154*BE$4+BK154*BI$4+BO154*BM$4+BS154*BQ$4+BW154*BU$4+CA154*BY$4</f>
        <v>0</v>
      </c>
      <c r="CG154" s="156"/>
      <c r="CH154" s="1"/>
      <c r="DA154" s="19"/>
      <c r="DB154" s="19"/>
      <c r="DC154" s="67" t="s">
        <v>562</v>
      </c>
      <c r="DD154" s="67" t="s">
        <v>153</v>
      </c>
      <c r="DE154" s="67" t="s">
        <v>563</v>
      </c>
      <c r="DF154" s="67" t="s">
        <v>83</v>
      </c>
      <c r="DG154" s="67" t="s">
        <v>504</v>
      </c>
      <c r="DH154" s="75">
        <v>16868</v>
      </c>
      <c r="DI154" s="67">
        <v>8</v>
      </c>
      <c r="DJ154" s="67" t="s">
        <v>84</v>
      </c>
      <c r="DK154" s="76" t="s">
        <v>102</v>
      </c>
      <c r="DL154" s="67">
        <v>5</v>
      </c>
      <c r="DM154" s="77" t="s">
        <v>70</v>
      </c>
      <c r="DN154" s="67" t="e">
        <v>#NUM!</v>
      </c>
      <c r="DO154" s="67">
        <v>120</v>
      </c>
      <c r="DP154" s="67">
        <v>104</v>
      </c>
      <c r="DQ154" s="68"/>
      <c r="DR154" s="67"/>
      <c r="DS154" s="72" t="s">
        <v>79</v>
      </c>
      <c r="DT154" s="67" t="s">
        <v>79</v>
      </c>
      <c r="DU154" s="68"/>
      <c r="DV154" s="67"/>
      <c r="DW154" s="72" t="s">
        <v>79</v>
      </c>
      <c r="DX154" s="67" t="s">
        <v>79</v>
      </c>
      <c r="DY154" s="67"/>
      <c r="DZ154" s="67"/>
      <c r="EA154" s="67">
        <v>125</v>
      </c>
      <c r="EB154" s="67">
        <v>109</v>
      </c>
      <c r="EC154" s="68"/>
      <c r="ED154" s="69"/>
      <c r="EE154" s="71">
        <v>122</v>
      </c>
      <c r="EF154" s="67">
        <v>106</v>
      </c>
      <c r="EG154" s="68"/>
      <c r="EH154" s="69"/>
      <c r="EI154" s="72">
        <v>124</v>
      </c>
      <c r="EJ154" s="67">
        <v>108</v>
      </c>
      <c r="EK154" s="68"/>
      <c r="EL154" s="69"/>
      <c r="EM154" s="72">
        <v>110</v>
      </c>
      <c r="EN154" s="67">
        <v>94</v>
      </c>
      <c r="EO154" s="67"/>
      <c r="EP154" s="67"/>
      <c r="EQ154" s="67" t="b">
        <v>0</v>
      </c>
      <c r="ER154" s="67">
        <v>-16</v>
      </c>
      <c r="ES154" s="67"/>
      <c r="ET154" s="67"/>
      <c r="EU154" s="67" t="b">
        <v>0</v>
      </c>
      <c r="EV154" s="67">
        <v>-16</v>
      </c>
      <c r="EW154" s="67"/>
      <c r="EX154" s="67"/>
      <c r="EY154" s="67" t="b">
        <v>0</v>
      </c>
      <c r="EZ154" s="67">
        <v>-16</v>
      </c>
      <c r="FA154" s="67"/>
      <c r="FB154" s="67"/>
      <c r="FC154" s="76" t="s">
        <v>73</v>
      </c>
      <c r="FD154" s="67">
        <v>5</v>
      </c>
      <c r="FE154" s="77" t="s">
        <v>70</v>
      </c>
      <c r="FF154" s="68">
        <v>0</v>
      </c>
      <c r="FG154" s="83"/>
      <c r="FH154" s="65" t="str">
        <f t="shared" si="32"/>
        <v>SR</v>
      </c>
      <c r="FI154" s="65" t="str">
        <f t="shared" si="33"/>
        <v>F</v>
      </c>
      <c r="FJ154" s="65" t="str">
        <f t="shared" si="33"/>
        <v>07. GSP</v>
      </c>
      <c r="FK154" s="65">
        <f t="shared" si="31"/>
        <v>0</v>
      </c>
      <c r="FL154" s="79">
        <f t="shared" si="36"/>
        <v>35.5</v>
      </c>
      <c r="FM154" t="str">
        <f t="shared" si="30"/>
        <v>...</v>
      </c>
      <c r="FN154" t="str">
        <f t="shared" si="37"/>
        <v>...</v>
      </c>
      <c r="FO154" t="str">
        <f t="shared" si="35"/>
        <v>07. GSP</v>
      </c>
    </row>
    <row r="155" spans="1:171" ht="13.8" hidden="1" x14ac:dyDescent="0.25">
      <c r="A155" t="s">
        <v>1152</v>
      </c>
      <c r="B155" s="201" t="s">
        <v>169</v>
      </c>
      <c r="C155" s="80" t="str">
        <f>IF($B155:$B155&gt;0,VLOOKUP($B155,'[1]PorEquipeHC 20aa_ddmmaaaa'!$EC$5:'[1]PorEquipeHC 20aa_ddmmaaaa'!$GS$1003,1,FALSE))</f>
        <v>170</v>
      </c>
      <c r="D155" s="209" t="str">
        <f>IF($B155:$B155&gt;0,VLOOKUP($B155,'[1]PorEquipeHC 20aa_ddmmaaaa'!$EC$5:'[1]PorEquipeHC 20aa_ddmmaaaa'!$GS$1003,2,FALSE))</f>
        <v>YAMAKAWA</v>
      </c>
      <c r="E155" s="209" t="str">
        <f>IF($B155:$B155&gt;0,VLOOKUP($B155,'[1]PorEquipeHC 20aa_ddmmaaaa'!$EC$5:'[1]PorEquipeHC 20aa_ddmmaaaa'!$GS$1003,3,FALSE))</f>
        <v>YOCHINOBU</v>
      </c>
      <c r="F155" s="66" t="str">
        <f>IF($B155:$B155&gt;0,VLOOKUP($B155,'[1]PorEquipeHC 20aa_ddmmaaaa'!$EC$5:'[1]PorEquipeHC 20aa_ddmmaaaa'!$GS$1003,4,FALSE))</f>
        <v>M</v>
      </c>
      <c r="G155" s="65" t="str">
        <f>IF($B155:$B155&gt;0,VLOOKUP($B155,'[1]PorEquipeHC 20aa_ddmmaaaa'!$EC$5:'[1]PorEquipeHC 20aa_ddmmaaaa'!$GS$1003,5,FALSE))</f>
        <v>11. NCC</v>
      </c>
      <c r="H155" s="210">
        <f>IF($B155:$B155&gt;0,VLOOKUP($B155,'[1]PorEquipeHC 20aa_ddmmaaaa'!$EC$5:'[1]PorEquipeHC 20aa_ddmmaaaa'!$GS$1003,6,FALSE))</f>
        <v>17962</v>
      </c>
      <c r="I155" s="80">
        <f>IF($B155:$B155&gt;0,VLOOKUP($B155,'[1]PorEquipeHC 20aa_ddmmaaaa'!$EC$5:'[1]PorEquipeHC 20aa_ddmmaaaa'!$GS$1003,7,FALSE))</f>
        <v>2</v>
      </c>
      <c r="J155" s="209" t="str">
        <f>IF($B155:$B155&gt;0,VLOOKUP($B155,'[1]PorEquipeHC 20aa_ddmmaaaa'!$EC$5:'[1]PorEquipeHC 20aa_ddmmaaaa'!$GS$1003,8,FALSE))</f>
        <v>EX</v>
      </c>
      <c r="K155" s="209" t="str">
        <f>IF($B155:$B155&gt;0,VLOOKUP($B155,'[1]PorEquipeHC 20aa_ddmmaaaa'!$EC$5:'[1]PorEquipeHC 20aa_ddmmaaaa'!$GS$1003,9,FALSE))</f>
        <v>SR</v>
      </c>
      <c r="L155" s="80">
        <f>IF($B155:$B155&gt;0,VLOOKUP($B155,'[1]PorEquipeHC 20aa_ddmmaaaa'!$EC$5:'[1]PorEquipeHC 20aa_ddmmaaaa'!$GS$1003,45,FALSE))</f>
        <v>7</v>
      </c>
      <c r="M155" s="65" t="str">
        <f>IF($B155:$B155&gt;0,VLOOKUP($B155,'[1]PorEquipeHC 20aa_ddmmaaaa'!$EC$5:'[1]PorEquipeHC 20aa_ddmmaaaa'!$GS$1003,46,FALSE))</f>
        <v>X</v>
      </c>
      <c r="N155" s="80">
        <f>IF($B155:$B155&gt;0,VLOOKUP($B155,'[1]PorEquipeHC 20aa_ddmmaaaa'!$EC$5:'[1]PorEquipeHC 20aa_ddmmaaaa'!$GS$1003,64,FALSE))</f>
        <v>612</v>
      </c>
      <c r="O155" s="211">
        <f>IF($B155:$B155&gt;0,VLOOKUP($B155,'[1]PorEquipeHC 20aa_ddmmaaaa'!$EC$5:'[1]PorEquipeHC 20aa_ddmmaaaa'!$GS$1003,10,FALSE))</f>
        <v>101</v>
      </c>
      <c r="P155" s="211">
        <f>IF($B155:$B155&gt;0,VLOOKUP($B155,'[1]PorEquipeHC 20aa_ddmmaaaa'!$EC$5:'[1]PorEquipeHC 20aa_ddmmaaaa'!$GS$1003,11,FALSE))</f>
        <v>104</v>
      </c>
      <c r="Q155" s="211">
        <f>IF($B155:$B155&gt;0,VLOOKUP($B155,'[1]PorEquipeHC 20aa_ddmmaaaa'!$EC$5:'[1]PorEquipeHC 20aa_ddmmaaaa'!$GS$1003,12,FALSE))</f>
        <v>97</v>
      </c>
      <c r="R155" s="211">
        <f>IF($B155:$B155&gt;0,VLOOKUP($B155,'[1]PorEquipeHC 20aa_ddmmaaaa'!$EC$5:'[1]PorEquipeHC 20aa_ddmmaaaa'!$GS$1003,13,FALSE))</f>
        <v>98</v>
      </c>
      <c r="S155" s="211">
        <f>IF($B155:$B155&gt;0,VLOOKUP($B155,'[1]PorEquipeHC 20aa_ddmmaaaa'!$EC$5:'[1]PorEquipeHC 20aa_ddmmaaaa'!$GS$1003,14,FALSE))</f>
        <v>100</v>
      </c>
      <c r="T155" s="211">
        <f>IF($B155:$B155&gt;0,VLOOKUP($B155,'[1]PorEquipeHC 20aa_ddmmaaaa'!$EC$5:'[1]PorEquipeHC 20aa_ddmmaaaa'!$GS$1003,15,FALSE))</f>
        <v>112</v>
      </c>
      <c r="U155" s="211">
        <f>IF($B155:$B155&gt;0,VLOOKUP($B155,'[1]PorEquipeHC 20aa_ddmmaaaa'!$EC$5:'[1]PorEquipeHC 20aa_ddmmaaaa'!$GS$1003,16,FALSE))</f>
        <v>114</v>
      </c>
      <c r="V155" s="211" t="b">
        <f>IF($B155:$B155&gt;0,VLOOKUP($B155,'[1]PorEquipeHC 20aa_ddmmaaaa'!$EC$5:'[1]PorEquipeHC 20aa_ddmmaaaa'!$GS$1003,17,FALSE))</f>
        <v>0</v>
      </c>
      <c r="W155" s="211" t="b">
        <f>IF($B155:$B155&gt;0,VLOOKUP($B155,'[1]PorEquipeHC 20aa_ddmmaaaa'!$EC$5:'[1]PorEquipeHC 20aa_ddmmaaaa'!$GS$1003,18,FALSE))</f>
        <v>0</v>
      </c>
      <c r="X155" s="211" t="b">
        <f>IF($B155:$B155&gt;0,VLOOKUP($B155,'[1]PorEquipeHC 20aa_ddmmaaaa'!$EC$5:'[1]PorEquipeHC 20aa_ddmmaaaa'!$GS$1003,19,FALSE))</f>
        <v>0</v>
      </c>
      <c r="Y155" s="207"/>
      <c r="Z155" s="207"/>
      <c r="AA155" s="154"/>
      <c r="AB155" s="154"/>
      <c r="AC155" s="65" t="str">
        <f>C155</f>
        <v>170</v>
      </c>
      <c r="AD155" s="65" t="str">
        <f>D155</f>
        <v>YAMAKAWA</v>
      </c>
      <c r="AE155" s="65" t="str">
        <f>E155</f>
        <v>YOCHINOBU</v>
      </c>
      <c r="AF155" s="65" t="str">
        <f>F155</f>
        <v>M</v>
      </c>
      <c r="AG155" s="65" t="str">
        <f>G155</f>
        <v>11. NCC</v>
      </c>
      <c r="AH155" s="208">
        <f>H155</f>
        <v>17962</v>
      </c>
      <c r="AI155">
        <f>I155</f>
        <v>2</v>
      </c>
      <c r="AJ155" t="str">
        <f>J155</f>
        <v>EX</v>
      </c>
      <c r="AK155" s="209" t="str">
        <f>K155</f>
        <v>SR</v>
      </c>
      <c r="AL155" s="65">
        <f>L155</f>
        <v>7</v>
      </c>
      <c r="AM155" s="66" t="str">
        <f>M155</f>
        <v>X</v>
      </c>
      <c r="AN155" s="65">
        <f>N155</f>
        <v>612</v>
      </c>
      <c r="AO155" s="65">
        <f>O155</f>
        <v>101</v>
      </c>
      <c r="AP155" s="67">
        <f>IF(AO155=" "," ",(AO155-2*$AI155))</f>
        <v>97</v>
      </c>
      <c r="AQ155" s="68"/>
      <c r="AR155" s="69"/>
      <c r="AS155" s="72">
        <f>P155</f>
        <v>104</v>
      </c>
      <c r="AT155" s="67">
        <f>IF(AS155=" "," ",(AS155-2*$AI155))</f>
        <v>100</v>
      </c>
      <c r="AU155" s="65"/>
      <c r="AV155" s="67"/>
      <c r="AW155" s="72">
        <f>Q155</f>
        <v>97</v>
      </c>
      <c r="AX155" s="67">
        <f>IF(AW155=" "," ",(AW155-2*$AI155))</f>
        <v>93</v>
      </c>
      <c r="AY155" s="68">
        <v>3</v>
      </c>
      <c r="AZ155" s="69" t="s">
        <v>94</v>
      </c>
      <c r="BA155" s="67">
        <f>R155</f>
        <v>98</v>
      </c>
      <c r="BB155" s="67">
        <f>IF(BA155=" "," ",(BA155-2*$AI155))</f>
        <v>94</v>
      </c>
      <c r="BC155" s="67"/>
      <c r="BD155" s="67"/>
      <c r="BE155" s="71">
        <f>S155</f>
        <v>100</v>
      </c>
      <c r="BF155" s="67">
        <f>IF(BE155=" "," ",(BE155-2*$AI155))</f>
        <v>96</v>
      </c>
      <c r="BG155" s="67"/>
      <c r="BH155" s="67"/>
      <c r="BI155" s="72">
        <f>T155</f>
        <v>112</v>
      </c>
      <c r="BJ155" s="67">
        <f>IF(BI155=" "," ",(BI155-2*$AI155))</f>
        <v>108</v>
      </c>
      <c r="BK155" s="67"/>
      <c r="BL155" s="67"/>
      <c r="BM155" s="72">
        <f>U155</f>
        <v>114</v>
      </c>
      <c r="BN155" s="67">
        <f>IF(BM155=" "," ",(BM155-2*$AI155))</f>
        <v>110</v>
      </c>
      <c r="BO155" s="67"/>
      <c r="BP155" s="67"/>
      <c r="BQ155" s="67" t="b">
        <f>V155</f>
        <v>0</v>
      </c>
      <c r="BR155" s="67">
        <f>IF(BQ155=" "," ",(BQ155-2*$AI155))</f>
        <v>-4</v>
      </c>
      <c r="BS155" s="67"/>
      <c r="BT155" s="67"/>
      <c r="BU155" s="67" t="b">
        <f>W155</f>
        <v>0</v>
      </c>
      <c r="BV155" s="67">
        <f>IF(BU155=" "," ",(BU155-2*$AI155))</f>
        <v>-4</v>
      </c>
      <c r="BW155" s="67"/>
      <c r="BX155" s="67"/>
      <c r="BY155" s="67" t="b">
        <f>X155</f>
        <v>0</v>
      </c>
      <c r="BZ155" s="67">
        <f>IF(BY155=" "," ",(BY155-2*$AI155))</f>
        <v>-4</v>
      </c>
      <c r="CA155" s="67"/>
      <c r="CB155" s="67"/>
      <c r="CC155" s="209" t="str">
        <f>IF(AK155="Senior",AK155,"...")</f>
        <v>...</v>
      </c>
      <c r="CD155" s="65">
        <f>L155</f>
        <v>7</v>
      </c>
      <c r="CE155" s="66" t="str">
        <f>M155</f>
        <v>X</v>
      </c>
      <c r="CF155" s="73">
        <f>AQ155*AO$4+AU155*AS$4+AY155*AW$4+BC155*BA$4+BG155*BE$4+BK155*BI$4+BO155*BM$4+BS155*BQ$4+BW155*BU$4+CA155*BY$4</f>
        <v>3</v>
      </c>
      <c r="CG155" s="156"/>
      <c r="CH155" s="1"/>
      <c r="DA155" s="19"/>
      <c r="DB155" s="19"/>
      <c r="DC155" s="67" t="s">
        <v>565</v>
      </c>
      <c r="DD155" s="67" t="s">
        <v>524</v>
      </c>
      <c r="DE155" s="67" t="s">
        <v>566</v>
      </c>
      <c r="DF155" s="67" t="s">
        <v>65</v>
      </c>
      <c r="DG155" s="67" t="s">
        <v>504</v>
      </c>
      <c r="DH155" s="75">
        <v>18853</v>
      </c>
      <c r="DI155" s="67">
        <v>8</v>
      </c>
      <c r="DJ155" s="67" t="s">
        <v>84</v>
      </c>
      <c r="DK155" s="76" t="s">
        <v>102</v>
      </c>
      <c r="DL155" s="67">
        <v>6</v>
      </c>
      <c r="DM155" s="77" t="s">
        <v>70</v>
      </c>
      <c r="DN155" s="67">
        <v>697</v>
      </c>
      <c r="DO155" s="67">
        <v>122</v>
      </c>
      <c r="DP155" s="67">
        <v>106</v>
      </c>
      <c r="DQ155" s="68"/>
      <c r="DR155" s="67"/>
      <c r="DS155" s="72">
        <v>115</v>
      </c>
      <c r="DT155" s="84">
        <v>99</v>
      </c>
      <c r="DU155" s="68"/>
      <c r="DV155" s="67"/>
      <c r="DW155" s="72">
        <v>115</v>
      </c>
      <c r="DX155" s="67">
        <v>99</v>
      </c>
      <c r="DY155" s="67"/>
      <c r="DZ155" s="67"/>
      <c r="EA155" s="67">
        <v>126</v>
      </c>
      <c r="EB155" s="67">
        <v>110</v>
      </c>
      <c r="EC155" s="67"/>
      <c r="ED155" s="67"/>
      <c r="EE155" s="71" t="s">
        <v>79</v>
      </c>
      <c r="EF155" s="67" t="s">
        <v>79</v>
      </c>
      <c r="EG155" s="67"/>
      <c r="EH155" s="67"/>
      <c r="EI155" s="72">
        <v>110</v>
      </c>
      <c r="EJ155" s="67">
        <v>94</v>
      </c>
      <c r="EK155" s="67"/>
      <c r="EL155" s="67"/>
      <c r="EM155" s="72">
        <v>109</v>
      </c>
      <c r="EN155" s="67">
        <v>93</v>
      </c>
      <c r="EO155" s="67"/>
      <c r="EP155" s="67"/>
      <c r="EQ155" s="67" t="b">
        <v>0</v>
      </c>
      <c r="ER155" s="67">
        <v>-16</v>
      </c>
      <c r="ES155" s="67"/>
      <c r="ET155" s="67"/>
      <c r="EU155" s="67" t="b">
        <v>0</v>
      </c>
      <c r="EV155" s="67">
        <v>-16</v>
      </c>
      <c r="EW155" s="68"/>
      <c r="EX155" s="69"/>
      <c r="EY155" s="67" t="b">
        <v>0</v>
      </c>
      <c r="EZ155" s="67">
        <v>-16</v>
      </c>
      <c r="FA155" s="67"/>
      <c r="FB155" s="67"/>
      <c r="FC155" s="76" t="s">
        <v>73</v>
      </c>
      <c r="FD155" s="67">
        <v>6</v>
      </c>
      <c r="FE155" s="77" t="s">
        <v>70</v>
      </c>
      <c r="FF155" s="68">
        <v>0</v>
      </c>
      <c r="FG155" s="83"/>
      <c r="FH155" s="65" t="str">
        <f t="shared" si="32"/>
        <v>SR</v>
      </c>
      <c r="FI155" s="65" t="str">
        <f t="shared" si="33"/>
        <v>M</v>
      </c>
      <c r="FJ155" s="65" t="str">
        <f t="shared" si="33"/>
        <v>07. GSP</v>
      </c>
      <c r="FK155" s="65">
        <f t="shared" si="31"/>
        <v>0</v>
      </c>
      <c r="FL155" s="79">
        <f t="shared" si="36"/>
        <v>35.5</v>
      </c>
      <c r="FM155" t="str">
        <f t="shared" si="30"/>
        <v>...</v>
      </c>
      <c r="FN155" t="str">
        <f t="shared" si="37"/>
        <v>...</v>
      </c>
      <c r="FO155" t="str">
        <f t="shared" si="35"/>
        <v>07. GSP</v>
      </c>
    </row>
    <row r="156" spans="1:171" ht="13.8" hidden="1" x14ac:dyDescent="0.3">
      <c r="A156" t="s">
        <v>1152</v>
      </c>
      <c r="B156" s="201" t="s">
        <v>662</v>
      </c>
      <c r="C156" s="80" t="str">
        <f>IF($B156:$B156&gt;0,VLOOKUP($B156,'[1]PorEquipeHC 20aa_ddmmaaaa'!$EC$5:'[1]PorEquipeHC 20aa_ddmmaaaa'!$GS$1003,1,FALSE))</f>
        <v>722</v>
      </c>
      <c r="D156" s="209" t="str">
        <f>IF($B156:$B156&gt;0,VLOOKUP($B156,'[1]PorEquipeHC 20aa_ddmmaaaa'!$EC$5:'[1]PorEquipeHC 20aa_ddmmaaaa'!$GS$1003,2,FALSE))</f>
        <v>DOS SANTOS</v>
      </c>
      <c r="E156" s="209" t="str">
        <f>IF($B156:$B156&gt;0,VLOOKUP($B156,'[1]PorEquipeHC 20aa_ddmmaaaa'!$EC$5:'[1]PorEquipeHC 20aa_ddmmaaaa'!$GS$1003,3,FALSE))</f>
        <v>GERSON ARAUJO</v>
      </c>
      <c r="F156" s="66" t="str">
        <f>IF($B156:$B156&gt;0,VLOOKUP($B156,'[1]PorEquipeHC 20aa_ddmmaaaa'!$EC$5:'[1]PorEquipeHC 20aa_ddmmaaaa'!$GS$1003,4,FALSE))</f>
        <v>M</v>
      </c>
      <c r="G156" s="65" t="str">
        <f>IF($B156:$B156&gt;0,VLOOKUP($B156,'[1]PorEquipeHC 20aa_ddmmaaaa'!$EC$5:'[1]PorEquipeHC 20aa_ddmmaaaa'!$GS$1003,5,FALSE))</f>
        <v>11. NCC</v>
      </c>
      <c r="H156" s="210">
        <f>IF($B156:$B156&gt;0,VLOOKUP($B156,'[1]PorEquipeHC 20aa_ddmmaaaa'!$EC$5:'[1]PorEquipeHC 20aa_ddmmaaaa'!$GS$1003,6,FALSE))</f>
        <v>26370</v>
      </c>
      <c r="I156" s="80">
        <f>IF($B156:$B156&gt;0,VLOOKUP($B156,'[1]PorEquipeHC 20aa_ddmmaaaa'!$EC$5:'[1]PorEquipeHC 20aa_ddmmaaaa'!$GS$1003,7,FALSE))</f>
        <v>4</v>
      </c>
      <c r="J156" s="209" t="str">
        <f>IF($B156:$B156&gt;0,VLOOKUP($B156,'[1]PorEquipeHC 20aa_ddmmaaaa'!$EC$5:'[1]PorEquipeHC 20aa_ddmmaaaa'!$GS$1003,8,FALSE))</f>
        <v>A</v>
      </c>
      <c r="K156" s="209" t="str">
        <f>IF($B156:$B156&gt;0,VLOOKUP($B156,'[1]PorEquipeHC 20aa_ddmmaaaa'!$EC$5:'[1]PorEquipeHC 20aa_ddmmaaaa'!$GS$1003,9,FALSE))</f>
        <v>NSR</v>
      </c>
      <c r="L156" s="80">
        <f>IF($B156:$B156&gt;0,VLOOKUP($B156,'[1]PorEquipeHC 20aa_ddmmaaaa'!$EC$5:'[1]PorEquipeHC 20aa_ddmmaaaa'!$GS$1003,45,FALSE))</f>
        <v>5</v>
      </c>
      <c r="M156" s="65" t="str">
        <f>IF($B156:$B156&gt;0,VLOOKUP($B156,'[1]PorEquipeHC 20aa_ddmmaaaa'!$EC$5:'[1]PorEquipeHC 20aa_ddmmaaaa'!$GS$1003,46,FALSE))</f>
        <v>X</v>
      </c>
      <c r="N156" s="80" t="e">
        <f>IF($B156:$B156&gt;0,VLOOKUP($B156,'[1]PorEquipeHC 20aa_ddmmaaaa'!$EC$5:'[1]PorEquipeHC 20aa_ddmmaaaa'!$GS$1003,64,FALSE))</f>
        <v>#NUM!</v>
      </c>
      <c r="O156" s="211" t="str">
        <f>IF($B156:$B156&gt;0,VLOOKUP($B156,'[1]PorEquipeHC 20aa_ddmmaaaa'!$EC$5:'[1]PorEquipeHC 20aa_ddmmaaaa'!$GS$1003,10,FALSE))</f>
        <v xml:space="preserve"> </v>
      </c>
      <c r="P156" s="211">
        <f>IF($B156:$B156&gt;0,VLOOKUP($B156,'[1]PorEquipeHC 20aa_ddmmaaaa'!$EC$5:'[1]PorEquipeHC 20aa_ddmmaaaa'!$GS$1003,11,FALSE))</f>
        <v>115</v>
      </c>
      <c r="Q156" s="211" t="str">
        <f>IF($B156:$B156&gt;0,VLOOKUP($B156,'[1]PorEquipeHC 20aa_ddmmaaaa'!$EC$5:'[1]PorEquipeHC 20aa_ddmmaaaa'!$GS$1003,12,FALSE))</f>
        <v xml:space="preserve"> </v>
      </c>
      <c r="R156" s="211">
        <f>IF($B156:$B156&gt;0,VLOOKUP($B156,'[1]PorEquipeHC 20aa_ddmmaaaa'!$EC$5:'[1]PorEquipeHC 20aa_ddmmaaaa'!$GS$1003,13,FALSE))</f>
        <v>126</v>
      </c>
      <c r="S156" s="211">
        <f>IF($B156:$B156&gt;0,VLOOKUP($B156,'[1]PorEquipeHC 20aa_ddmmaaaa'!$EC$5:'[1]PorEquipeHC 20aa_ddmmaaaa'!$GS$1003,14,FALSE))</f>
        <v>112</v>
      </c>
      <c r="T156" s="211">
        <f>IF($B156:$B156&gt;0,VLOOKUP($B156,'[1]PorEquipeHC 20aa_ddmmaaaa'!$EC$5:'[1]PorEquipeHC 20aa_ddmmaaaa'!$GS$1003,15,FALSE))</f>
        <v>123</v>
      </c>
      <c r="U156" s="211">
        <f>IF($B156:$B156&gt;0,VLOOKUP($B156,'[1]PorEquipeHC 20aa_ddmmaaaa'!$EC$5:'[1]PorEquipeHC 20aa_ddmmaaaa'!$GS$1003,16,FALSE))</f>
        <v>118</v>
      </c>
      <c r="V156" s="211" t="b">
        <f>IF($B156:$B156&gt;0,VLOOKUP($B156,'[1]PorEquipeHC 20aa_ddmmaaaa'!$EC$5:'[1]PorEquipeHC 20aa_ddmmaaaa'!$GS$1003,17,FALSE))</f>
        <v>0</v>
      </c>
      <c r="W156" s="211" t="b">
        <f>IF($B156:$B156&gt;0,VLOOKUP($B156,'[1]PorEquipeHC 20aa_ddmmaaaa'!$EC$5:'[1]PorEquipeHC 20aa_ddmmaaaa'!$GS$1003,18,FALSE))</f>
        <v>0</v>
      </c>
      <c r="X156" s="211" t="b">
        <f>IF($B156:$B156&gt;0,VLOOKUP($B156,'[1]PorEquipeHC 20aa_ddmmaaaa'!$EC$5:'[1]PorEquipeHC 20aa_ddmmaaaa'!$GS$1003,19,FALSE))</f>
        <v>0</v>
      </c>
      <c r="Y156" s="207"/>
      <c r="Z156" s="207"/>
      <c r="AA156" s="154"/>
      <c r="AB156" s="154"/>
      <c r="AC156" s="65" t="str">
        <f>C156</f>
        <v>722</v>
      </c>
      <c r="AD156" s="65" t="str">
        <f>D156</f>
        <v>DOS SANTOS</v>
      </c>
      <c r="AE156" s="65" t="str">
        <f>E156</f>
        <v>GERSON ARAUJO</v>
      </c>
      <c r="AF156" s="65" t="str">
        <f>F156</f>
        <v>M</v>
      </c>
      <c r="AG156" s="65" t="str">
        <f>G156</f>
        <v>11. NCC</v>
      </c>
      <c r="AH156" s="208">
        <f>H156</f>
        <v>26370</v>
      </c>
      <c r="AI156">
        <f>I156</f>
        <v>4</v>
      </c>
      <c r="AJ156" t="str">
        <f>J156</f>
        <v>A</v>
      </c>
      <c r="AK156" s="209" t="str">
        <f>K156</f>
        <v>NSR</v>
      </c>
      <c r="AL156" s="65">
        <f>L156</f>
        <v>5</v>
      </c>
      <c r="AM156" s="66" t="str">
        <f>M156</f>
        <v>X</v>
      </c>
      <c r="AN156" s="65" t="e">
        <f>N156</f>
        <v>#NUM!</v>
      </c>
      <c r="AO156" s="65" t="str">
        <f>O156</f>
        <v xml:space="preserve"> </v>
      </c>
      <c r="AP156" s="67" t="str">
        <f>IF(AO156=" "," ",(AO156-2*$AI156))</f>
        <v xml:space="preserve"> </v>
      </c>
      <c r="AQ156" s="68"/>
      <c r="AR156" s="69"/>
      <c r="AS156" s="72">
        <f>P156</f>
        <v>115</v>
      </c>
      <c r="AT156" s="67">
        <f>IF(AS156=" "," ",(AS156-2*$AI156))</f>
        <v>107</v>
      </c>
      <c r="AU156" s="65"/>
      <c r="AV156" s="67"/>
      <c r="AW156" s="72" t="str">
        <f>Q156</f>
        <v xml:space="preserve"> </v>
      </c>
      <c r="AX156" s="67" t="str">
        <f>IF(AW156=" "," ",(AW156-2*$AI156))</f>
        <v xml:space="preserve"> </v>
      </c>
      <c r="AY156" s="67"/>
      <c r="AZ156" s="65"/>
      <c r="BA156" s="67">
        <f>R156</f>
        <v>126</v>
      </c>
      <c r="BB156" s="67">
        <f>IF(BA156=" "," ",(BA156-2*$AI156))</f>
        <v>118</v>
      </c>
      <c r="BC156" s="67"/>
      <c r="BD156" s="67"/>
      <c r="BE156" s="71">
        <f>S156</f>
        <v>112</v>
      </c>
      <c r="BF156" s="67">
        <f>IF(BE156=" "," ",(BE156-2*$AI156))</f>
        <v>104</v>
      </c>
      <c r="BG156" s="67"/>
      <c r="BH156" s="67"/>
      <c r="BI156" s="72">
        <f>T156</f>
        <v>123</v>
      </c>
      <c r="BJ156" s="67">
        <f>IF(BI156=" "," ",(BI156-2*$AI156))</f>
        <v>115</v>
      </c>
      <c r="BK156" s="67"/>
      <c r="BL156" s="67"/>
      <c r="BM156" s="72">
        <f>U156</f>
        <v>118</v>
      </c>
      <c r="BN156" s="67">
        <f>IF(BM156=" "," ",(BM156-2*$AI156))</f>
        <v>110</v>
      </c>
      <c r="BO156" s="67"/>
      <c r="BP156" s="67"/>
      <c r="BQ156" s="67" t="b">
        <f>V156</f>
        <v>0</v>
      </c>
      <c r="BR156" s="67">
        <f>IF(BQ156=" "," ",(BQ156-2*$AI156))</f>
        <v>-8</v>
      </c>
      <c r="BS156" s="67"/>
      <c r="BT156" s="67"/>
      <c r="BU156" s="67" t="b">
        <f>W156</f>
        <v>0</v>
      </c>
      <c r="BV156" s="67">
        <f>IF(BU156=" "," ",(BU156-2*$AI156))</f>
        <v>-8</v>
      </c>
      <c r="BW156" s="67"/>
      <c r="BX156" s="67"/>
      <c r="BY156" s="67" t="b">
        <f>X156</f>
        <v>0</v>
      </c>
      <c r="BZ156" s="67">
        <f>IF(BY156=" "," ",(BY156-2*$AI156))</f>
        <v>-8</v>
      </c>
      <c r="CA156" s="67"/>
      <c r="CB156" s="67"/>
      <c r="CC156" s="209" t="str">
        <f>IF(AK156="Senior",AK156,"...")</f>
        <v>...</v>
      </c>
      <c r="CD156" s="65">
        <f>L156</f>
        <v>5</v>
      </c>
      <c r="CE156" s="66" t="str">
        <f>M156</f>
        <v>X</v>
      </c>
      <c r="CF156" s="73">
        <f>AQ156*AO$4+AU156*AS$4+AY156*AW$4+BC156*BA$4+BG156*BE$4+BK156*BI$4+BO156*BM$4+BS156*BQ$4+BW156*BU$4+CA156*BY$4</f>
        <v>0</v>
      </c>
      <c r="CG156" s="156"/>
      <c r="CH156" s="1"/>
      <c r="DA156" s="19"/>
      <c r="DB156" s="19"/>
      <c r="DC156" s="67" t="s">
        <v>568</v>
      </c>
      <c r="DD156" s="67" t="s">
        <v>524</v>
      </c>
      <c r="DE156" s="67" t="s">
        <v>455</v>
      </c>
      <c r="DF156" s="67" t="s">
        <v>83</v>
      </c>
      <c r="DG156" s="67" t="s">
        <v>504</v>
      </c>
      <c r="DH156" s="75">
        <v>12223</v>
      </c>
      <c r="DI156" s="67">
        <v>9</v>
      </c>
      <c r="DJ156" s="67" t="s">
        <v>84</v>
      </c>
      <c r="DK156" s="76" t="s">
        <v>85</v>
      </c>
      <c r="DL156" s="67">
        <v>3</v>
      </c>
      <c r="DM156" s="77" t="s">
        <v>70</v>
      </c>
      <c r="DN156" s="67" t="e">
        <v>#NUM!</v>
      </c>
      <c r="DO156" s="67" t="s">
        <v>79</v>
      </c>
      <c r="DP156" s="67" t="s">
        <v>79</v>
      </c>
      <c r="DQ156" s="68"/>
      <c r="DR156" s="81"/>
      <c r="DS156" s="72" t="s">
        <v>79</v>
      </c>
      <c r="DT156" s="67" t="s">
        <v>79</v>
      </c>
      <c r="DU156" s="68"/>
      <c r="DV156" s="67"/>
      <c r="DW156" s="72">
        <v>128</v>
      </c>
      <c r="DX156" s="67">
        <v>110</v>
      </c>
      <c r="DY156" s="67"/>
      <c r="DZ156" s="67"/>
      <c r="EA156" s="67" t="s">
        <v>79</v>
      </c>
      <c r="EB156" s="67" t="s">
        <v>79</v>
      </c>
      <c r="EC156" s="67"/>
      <c r="ED156" s="67"/>
      <c r="EE156" s="71">
        <v>122</v>
      </c>
      <c r="EF156" s="67">
        <v>104</v>
      </c>
      <c r="EG156" s="67"/>
      <c r="EH156" s="67"/>
      <c r="EI156" s="72" t="s">
        <v>79</v>
      </c>
      <c r="EJ156" s="67" t="s">
        <v>79</v>
      </c>
      <c r="EK156" s="67"/>
      <c r="EL156" s="67"/>
      <c r="EM156" s="72">
        <v>126</v>
      </c>
      <c r="EN156" s="67">
        <v>108</v>
      </c>
      <c r="EO156" s="67"/>
      <c r="EP156" s="67"/>
      <c r="EQ156" s="67" t="b">
        <v>0</v>
      </c>
      <c r="ER156" s="67">
        <v>-18</v>
      </c>
      <c r="ES156" s="67"/>
      <c r="ET156" s="67"/>
      <c r="EU156" s="67" t="b">
        <v>0</v>
      </c>
      <c r="EV156" s="67">
        <v>-18</v>
      </c>
      <c r="EW156" s="67"/>
      <c r="EX156" s="67"/>
      <c r="EY156" s="67" t="b">
        <v>0</v>
      </c>
      <c r="EZ156" s="67">
        <v>-18</v>
      </c>
      <c r="FA156" s="67"/>
      <c r="FB156" s="67"/>
      <c r="FC156" s="76" t="s">
        <v>73</v>
      </c>
      <c r="FD156" s="67">
        <v>3</v>
      </c>
      <c r="FE156" s="77" t="s">
        <v>70</v>
      </c>
      <c r="FF156" s="68">
        <v>0</v>
      </c>
      <c r="FG156" s="83"/>
      <c r="FH156" s="65" t="str">
        <f t="shared" si="32"/>
        <v>MR</v>
      </c>
      <c r="FI156" s="65" t="str">
        <f t="shared" si="33"/>
        <v>F</v>
      </c>
      <c r="FJ156" s="65" t="str">
        <f t="shared" si="33"/>
        <v>07. GSP</v>
      </c>
      <c r="FK156" s="65">
        <f t="shared" si="31"/>
        <v>0</v>
      </c>
      <c r="FL156" s="79">
        <f t="shared" si="36"/>
        <v>35.5</v>
      </c>
      <c r="FM156" t="str">
        <f t="shared" si="30"/>
        <v>...</v>
      </c>
      <c r="FN156" t="str">
        <f t="shared" si="37"/>
        <v>...</v>
      </c>
      <c r="FO156" t="str">
        <f t="shared" si="35"/>
        <v>07. GSP</v>
      </c>
    </row>
    <row r="157" spans="1:171" ht="13.8" hidden="1" x14ac:dyDescent="0.25">
      <c r="A157" t="s">
        <v>1152</v>
      </c>
      <c r="B157" s="201" t="s">
        <v>602</v>
      </c>
      <c r="C157" s="80" t="str">
        <f>IF($B157:$B157&gt;0,VLOOKUP($B157,'[1]PorEquipeHC 20aa_ddmmaaaa'!$EC$5:'[1]PorEquipeHC 20aa_ddmmaaaa'!$GS$1003,1,FALSE))</f>
        <v>555</v>
      </c>
      <c r="D157" s="209" t="str">
        <f>IF($B157:$B157&gt;0,VLOOKUP($B157,'[1]PorEquipeHC 20aa_ddmmaaaa'!$EC$5:'[1]PorEquipeHC 20aa_ddmmaaaa'!$GS$1003,2,FALSE))</f>
        <v>SIQUEIRA OLIVEIRA</v>
      </c>
      <c r="E157" s="209" t="str">
        <f>IF($B157:$B157&gt;0,VLOOKUP($B157,'[1]PorEquipeHC 20aa_ddmmaaaa'!$EC$5:'[1]PorEquipeHC 20aa_ddmmaaaa'!$GS$1003,3,FALSE))</f>
        <v>HELVECIO</v>
      </c>
      <c r="F157" s="66" t="str">
        <f>IF($B157:$B157&gt;0,VLOOKUP($B157,'[1]PorEquipeHC 20aa_ddmmaaaa'!$EC$5:'[1]PorEquipeHC 20aa_ddmmaaaa'!$GS$1003,4,FALSE))</f>
        <v>M</v>
      </c>
      <c r="G157" s="65" t="str">
        <f>IF($B157:$B157&gt;0,VLOOKUP($B157,'[1]PorEquipeHC 20aa_ddmmaaaa'!$EC$5:'[1]PorEquipeHC 20aa_ddmmaaaa'!$GS$1003,5,FALSE))</f>
        <v>18. SOR</v>
      </c>
      <c r="H157" s="210">
        <f>IF($B157:$B157&gt;0,VLOOKUP($B157,'[1]PorEquipeHC 20aa_ddmmaaaa'!$EC$5:'[1]PorEquipeHC 20aa_ddmmaaaa'!$GS$1003,6,FALSE))</f>
        <v>21411</v>
      </c>
      <c r="I157" s="80">
        <f>IF($B157:$B157&gt;0,VLOOKUP($B157,'[1]PorEquipeHC 20aa_ddmmaaaa'!$EC$5:'[1]PorEquipeHC 20aa_ddmmaaaa'!$GS$1003,7,FALSE))</f>
        <v>6</v>
      </c>
      <c r="J157" s="209" t="str">
        <f>IF($B157:$B157&gt;0,VLOOKUP($B157,'[1]PorEquipeHC 20aa_ddmmaaaa'!$EC$5:'[1]PorEquipeHC 20aa_ddmmaaaa'!$GS$1003,8,FALSE))</f>
        <v>A</v>
      </c>
      <c r="K157" s="209" t="str">
        <f>IF($B157:$B157&gt;0,VLOOKUP($B157,'[1]PorEquipeHC 20aa_ddmmaaaa'!$EC$5:'[1]PorEquipeHC 20aa_ddmmaaaa'!$GS$1003,9,FALSE))</f>
        <v>NSR</v>
      </c>
      <c r="L157" s="80">
        <f>IF($B157:$B157&gt;0,VLOOKUP($B157,'[1]PorEquipeHC 20aa_ddmmaaaa'!$EC$5:'[1]PorEquipeHC 20aa_ddmmaaaa'!$GS$1003,45,FALSE))</f>
        <v>7</v>
      </c>
      <c r="M157" s="65" t="str">
        <f>IF($B157:$B157&gt;0,VLOOKUP($B157,'[1]PorEquipeHC 20aa_ddmmaaaa'!$EC$5:'[1]PorEquipeHC 20aa_ddmmaaaa'!$GS$1003,46,FALSE))</f>
        <v>X</v>
      </c>
      <c r="N157" s="80">
        <f>IF($B157:$B157&gt;0,VLOOKUP($B157,'[1]PorEquipeHC 20aa_ddmmaaaa'!$EC$5:'[1]PorEquipeHC 20aa_ddmmaaaa'!$GS$1003,64,FALSE))</f>
        <v>708</v>
      </c>
      <c r="O157" s="211">
        <f>IF($B157:$B157&gt;0,VLOOKUP($B157,'[1]PorEquipeHC 20aa_ddmmaaaa'!$EC$5:'[1]PorEquipeHC 20aa_ddmmaaaa'!$GS$1003,10,FALSE))</f>
        <v>115</v>
      </c>
      <c r="P157" s="211">
        <f>IF($B157:$B157&gt;0,VLOOKUP($B157,'[1]PorEquipeHC 20aa_ddmmaaaa'!$EC$5:'[1]PorEquipeHC 20aa_ddmmaaaa'!$GS$1003,11,FALSE))</f>
        <v>120</v>
      </c>
      <c r="Q157" s="211">
        <f>IF($B157:$B157&gt;0,VLOOKUP($B157,'[1]PorEquipeHC 20aa_ddmmaaaa'!$EC$5:'[1]PorEquipeHC 20aa_ddmmaaaa'!$GS$1003,12,FALSE))</f>
        <v>111</v>
      </c>
      <c r="R157" s="211">
        <f>IF($B157:$B157&gt;0,VLOOKUP($B157,'[1]PorEquipeHC 20aa_ddmmaaaa'!$EC$5:'[1]PorEquipeHC 20aa_ddmmaaaa'!$GS$1003,13,FALSE))</f>
        <v>119</v>
      </c>
      <c r="S157" s="211">
        <f>IF($B157:$B157&gt;0,VLOOKUP($B157,'[1]PorEquipeHC 20aa_ddmmaaaa'!$EC$5:'[1]PorEquipeHC 20aa_ddmmaaaa'!$GS$1003,14,FALSE))</f>
        <v>122</v>
      </c>
      <c r="T157" s="211">
        <f>IF($B157:$B157&gt;0,VLOOKUP($B157,'[1]PorEquipeHC 20aa_ddmmaaaa'!$EC$5:'[1]PorEquipeHC 20aa_ddmmaaaa'!$GS$1003,15,FALSE))</f>
        <v>121</v>
      </c>
      <c r="U157" s="211">
        <f>IF($B157:$B157&gt;0,VLOOKUP($B157,'[1]PorEquipeHC 20aa_ddmmaaaa'!$EC$5:'[1]PorEquipeHC 20aa_ddmmaaaa'!$GS$1003,16,FALSE))</f>
        <v>122</v>
      </c>
      <c r="V157" s="211" t="b">
        <f>IF($B157:$B157&gt;0,VLOOKUP($B157,'[1]PorEquipeHC 20aa_ddmmaaaa'!$EC$5:'[1]PorEquipeHC 20aa_ddmmaaaa'!$GS$1003,17,FALSE))</f>
        <v>0</v>
      </c>
      <c r="W157" s="211" t="b">
        <f>IF($B157:$B157&gt;0,VLOOKUP($B157,'[1]PorEquipeHC 20aa_ddmmaaaa'!$EC$5:'[1]PorEquipeHC 20aa_ddmmaaaa'!$GS$1003,18,FALSE))</f>
        <v>0</v>
      </c>
      <c r="X157" s="211" t="b">
        <f>IF($B157:$B157&gt;0,VLOOKUP($B157,'[1]PorEquipeHC 20aa_ddmmaaaa'!$EC$5:'[1]PorEquipeHC 20aa_ddmmaaaa'!$GS$1003,19,FALSE))</f>
        <v>0</v>
      </c>
      <c r="Y157" s="207"/>
      <c r="Z157" s="207"/>
      <c r="AA157" s="154"/>
      <c r="AB157" s="154"/>
      <c r="AC157" s="65" t="str">
        <f>C157</f>
        <v>555</v>
      </c>
      <c r="AD157" s="65" t="str">
        <f>D157</f>
        <v>SIQUEIRA OLIVEIRA</v>
      </c>
      <c r="AE157" s="65" t="str">
        <f>E157</f>
        <v>HELVECIO</v>
      </c>
      <c r="AF157" s="65" t="str">
        <f>F157</f>
        <v>M</v>
      </c>
      <c r="AG157" s="65" t="str">
        <f>G157</f>
        <v>18. SOR</v>
      </c>
      <c r="AH157" s="208">
        <f>H157</f>
        <v>21411</v>
      </c>
      <c r="AI157">
        <f>I157</f>
        <v>6</v>
      </c>
      <c r="AJ157" t="str">
        <f>J157</f>
        <v>A</v>
      </c>
      <c r="AK157" s="209" t="str">
        <f>K157</f>
        <v>NSR</v>
      </c>
      <c r="AL157" s="65">
        <f>L157</f>
        <v>7</v>
      </c>
      <c r="AM157" s="66" t="str">
        <f>M157</f>
        <v>X</v>
      </c>
      <c r="AN157" s="65">
        <f>N157</f>
        <v>708</v>
      </c>
      <c r="AO157" s="65">
        <f>O157</f>
        <v>115</v>
      </c>
      <c r="AP157" s="67">
        <f>IF(AO157=" "," ",(AO157-2*$AI157))</f>
        <v>103</v>
      </c>
      <c r="AQ157" s="68"/>
      <c r="AR157" s="69"/>
      <c r="AS157" s="72">
        <f>P157</f>
        <v>120</v>
      </c>
      <c r="AT157" s="67">
        <f>IF(AS157=" "," ",(AS157-2*$AI157))</f>
        <v>108</v>
      </c>
      <c r="AU157" s="65"/>
      <c r="AV157" s="67"/>
      <c r="AW157" s="72">
        <f>Q157</f>
        <v>111</v>
      </c>
      <c r="AX157" s="67">
        <f>IF(AW157=" "," ",(AW157-2*$AI157))</f>
        <v>99</v>
      </c>
      <c r="AY157" s="67"/>
      <c r="AZ157" s="65"/>
      <c r="BA157" s="67">
        <f>R157</f>
        <v>119</v>
      </c>
      <c r="BB157" s="67">
        <f>IF(BA157=" "," ",(BA157-2*$AI157))</f>
        <v>107</v>
      </c>
      <c r="BC157" s="67"/>
      <c r="BD157" s="67"/>
      <c r="BE157" s="71">
        <f>S157</f>
        <v>122</v>
      </c>
      <c r="BF157" s="67">
        <f>IF(BE157=" "," ",(BE157-2*$AI157))</f>
        <v>110</v>
      </c>
      <c r="BG157" s="67"/>
      <c r="BH157" s="67"/>
      <c r="BI157" s="72">
        <f>T157</f>
        <v>121</v>
      </c>
      <c r="BJ157" s="67">
        <f>IF(BI157=" "," ",(BI157-2*$AI157))</f>
        <v>109</v>
      </c>
      <c r="BK157" s="67"/>
      <c r="BL157" s="67"/>
      <c r="BM157" s="72">
        <f>U157</f>
        <v>122</v>
      </c>
      <c r="BN157" s="67">
        <f>IF(BM157=" "," ",(BM157-2*$AI157))</f>
        <v>110</v>
      </c>
      <c r="BO157" s="67"/>
      <c r="BP157" s="67"/>
      <c r="BQ157" s="67" t="b">
        <f>V157</f>
        <v>0</v>
      </c>
      <c r="BR157" s="67">
        <f>IF(BQ157=" "," ",(BQ157-2*$AI157))</f>
        <v>-12</v>
      </c>
      <c r="BS157" s="67"/>
      <c r="BT157" s="67"/>
      <c r="BU157" s="67" t="b">
        <f>W157</f>
        <v>0</v>
      </c>
      <c r="BV157" s="67">
        <f>IF(BU157=" "," ",(BU157-2*$AI157))</f>
        <v>-12</v>
      </c>
      <c r="BW157" s="67"/>
      <c r="BX157" s="67"/>
      <c r="BY157" s="67" t="b">
        <f>X157</f>
        <v>0</v>
      </c>
      <c r="BZ157" s="67">
        <f>IF(BY157=" "," ",(BY157-2*$AI157))</f>
        <v>-12</v>
      </c>
      <c r="CA157" s="67"/>
      <c r="CB157" s="67"/>
      <c r="CC157" s="209" t="str">
        <f>IF(AK157="Senior",AK157,"...")</f>
        <v>...</v>
      </c>
      <c r="CD157" s="65">
        <f>L157</f>
        <v>7</v>
      </c>
      <c r="CE157" s="66" t="str">
        <f>M157</f>
        <v>X</v>
      </c>
      <c r="CF157" s="73">
        <f>AQ157*AO$4+AU157*AS$4+AY157*AW$4+BC157*BA$4+BG157*BE$4+BK157*BI$4+BO157*BM$4+BS157*BQ$4+BW157*BU$4+CA157*BY$4</f>
        <v>0</v>
      </c>
      <c r="CG157" s="156"/>
      <c r="CH157" s="1"/>
      <c r="DA157" s="19"/>
      <c r="DB157" s="19"/>
      <c r="DC157" s="67" t="s">
        <v>569</v>
      </c>
      <c r="DD157" s="67" t="s">
        <v>570</v>
      </c>
      <c r="DE157" s="67" t="s">
        <v>571</v>
      </c>
      <c r="DF157" s="67" t="s">
        <v>83</v>
      </c>
      <c r="DG157" s="67" t="s">
        <v>504</v>
      </c>
      <c r="DH157" s="75">
        <v>13575</v>
      </c>
      <c r="DI157" s="67">
        <v>9</v>
      </c>
      <c r="DJ157" s="67" t="s">
        <v>84</v>
      </c>
      <c r="DK157" s="76" t="s">
        <v>85</v>
      </c>
      <c r="DL157" s="67">
        <v>6</v>
      </c>
      <c r="DM157" s="77" t="s">
        <v>70</v>
      </c>
      <c r="DN157" s="67">
        <v>757</v>
      </c>
      <c r="DO157" s="67">
        <v>123</v>
      </c>
      <c r="DP157" s="67">
        <v>105</v>
      </c>
      <c r="DQ157" s="68"/>
      <c r="DR157" s="67"/>
      <c r="DS157" s="72" t="s">
        <v>79</v>
      </c>
      <c r="DT157" s="67" t="s">
        <v>79</v>
      </c>
      <c r="DU157" s="68"/>
      <c r="DV157" s="69"/>
      <c r="DW157" s="72">
        <v>127</v>
      </c>
      <c r="DX157" s="67">
        <v>109</v>
      </c>
      <c r="DY157" s="68"/>
      <c r="DZ157" s="69"/>
      <c r="EA157" s="67">
        <v>124</v>
      </c>
      <c r="EB157" s="67">
        <v>106</v>
      </c>
      <c r="EC157" s="68"/>
      <c r="ED157" s="69"/>
      <c r="EE157" s="71">
        <v>123</v>
      </c>
      <c r="EF157" s="67">
        <v>105</v>
      </c>
      <c r="EG157" s="67"/>
      <c r="EH157" s="67"/>
      <c r="EI157" s="72">
        <v>131</v>
      </c>
      <c r="EJ157" s="67">
        <v>113</v>
      </c>
      <c r="EK157" s="67"/>
      <c r="EL157" s="67"/>
      <c r="EM157" s="72">
        <v>129</v>
      </c>
      <c r="EN157" s="67">
        <v>111</v>
      </c>
      <c r="EO157" s="67"/>
      <c r="EP157" s="67"/>
      <c r="EQ157" s="67" t="b">
        <v>0</v>
      </c>
      <c r="ER157" s="67">
        <v>-18</v>
      </c>
      <c r="ES157" s="67"/>
      <c r="ET157" s="67"/>
      <c r="EU157" s="67" t="b">
        <v>0</v>
      </c>
      <c r="EV157" s="67">
        <v>-18</v>
      </c>
      <c r="EW157" s="67"/>
      <c r="EX157" s="67"/>
      <c r="EY157" s="67" t="b">
        <v>0</v>
      </c>
      <c r="EZ157" s="67">
        <v>-18</v>
      </c>
      <c r="FA157" s="67"/>
      <c r="FB157" s="67"/>
      <c r="FC157" s="76" t="s">
        <v>73</v>
      </c>
      <c r="FD157" s="67">
        <v>6</v>
      </c>
      <c r="FE157" s="77" t="s">
        <v>70</v>
      </c>
      <c r="FF157" s="68">
        <v>0</v>
      </c>
      <c r="FG157" s="83"/>
      <c r="FH157" s="65" t="str">
        <f>DK157</f>
        <v>MR</v>
      </c>
      <c r="FI157" s="65" t="str">
        <f>DF157</f>
        <v>F</v>
      </c>
      <c r="FJ157" s="65" t="str">
        <f t="shared" ref="FJ157:FJ220" si="38">DG157</f>
        <v>07. GSP</v>
      </c>
      <c r="FK157" s="65">
        <f t="shared" si="31"/>
        <v>0</v>
      </c>
      <c r="FL157" s="79">
        <f t="shared" si="36"/>
        <v>35.5</v>
      </c>
      <c r="FM157" t="str">
        <f t="shared" si="30"/>
        <v>...</v>
      </c>
      <c r="FN157" t="str">
        <f t="shared" si="37"/>
        <v>...</v>
      </c>
      <c r="FO157" t="str">
        <f t="shared" si="35"/>
        <v>07. GSP</v>
      </c>
    </row>
    <row r="158" spans="1:171" ht="13.8" hidden="1" x14ac:dyDescent="0.25">
      <c r="A158" t="s">
        <v>1152</v>
      </c>
      <c r="B158" s="201" t="s">
        <v>436</v>
      </c>
      <c r="C158" s="80" t="str">
        <f>IF($B158:$B158&gt;0,VLOOKUP($B158,'[1]PorEquipeHC 20aa_ddmmaaaa'!$EC$5:'[1]PorEquipeHC 20aa_ddmmaaaa'!$GS$1003,1,FALSE))</f>
        <v>169</v>
      </c>
      <c r="D158" s="209" t="str">
        <f>IF($B158:$B158&gt;0,VLOOKUP($B158,'[1]PorEquipeHC 20aa_ddmmaaaa'!$EC$5:'[1]PorEquipeHC 20aa_ddmmaaaa'!$GS$1003,2,FALSE))</f>
        <v>SILVA</v>
      </c>
      <c r="E158" s="209" t="str">
        <f>IF($B158:$B158&gt;0,VLOOKUP($B158,'[1]PorEquipeHC 20aa_ddmmaaaa'!$EC$5:'[1]PorEquipeHC 20aa_ddmmaaaa'!$GS$1003,3,FALSE))</f>
        <v>MANOEL</v>
      </c>
      <c r="F158" s="66" t="str">
        <f>IF($B158:$B158&gt;0,VLOOKUP($B158,'[1]PorEquipeHC 20aa_ddmmaaaa'!$EC$5:'[1]PorEquipeHC 20aa_ddmmaaaa'!$GS$1003,4,FALSE))</f>
        <v>M</v>
      </c>
      <c r="G158" s="65" t="str">
        <f>IF($B158:$B158&gt;0,VLOOKUP($B158,'[1]PorEquipeHC 20aa_ddmmaaaa'!$EC$5:'[1]PorEquipeHC 20aa_ddmmaaaa'!$GS$1003,5,FALSE))</f>
        <v>06. KOK</v>
      </c>
      <c r="H158" s="210">
        <f>IF($B158:$B158&gt;0,VLOOKUP($B158,'[1]PorEquipeHC 20aa_ddmmaaaa'!$EC$5:'[1]PorEquipeHC 20aa_ddmmaaaa'!$GS$1003,6,FALSE))</f>
        <v>20205</v>
      </c>
      <c r="I158" s="80">
        <f>IF($B158:$B158&gt;0,VLOOKUP($B158,'[1]PorEquipeHC 20aa_ddmmaaaa'!$EC$5:'[1]PorEquipeHC 20aa_ddmmaaaa'!$GS$1003,7,FALSE))</f>
        <v>9</v>
      </c>
      <c r="J158" s="209" t="str">
        <f>IF($B158:$B158&gt;0,VLOOKUP($B158,'[1]PorEquipeHC 20aa_ddmmaaaa'!$EC$5:'[1]PorEquipeHC 20aa_ddmmaaaa'!$GS$1003,8,FALSE))</f>
        <v>B</v>
      </c>
      <c r="K158" s="209" t="str">
        <f>IF($B158:$B158&gt;0,VLOOKUP($B158,'[1]PorEquipeHC 20aa_ddmmaaaa'!$EC$5:'[1]PorEquipeHC 20aa_ddmmaaaa'!$GS$1003,9,FALSE))</f>
        <v>NSR</v>
      </c>
      <c r="L158" s="80">
        <f>IF($B158:$B158&gt;0,VLOOKUP($B158,'[1]PorEquipeHC 20aa_ddmmaaaa'!$EC$5:'[1]PorEquipeHC 20aa_ddmmaaaa'!$GS$1003,45,FALSE))</f>
        <v>7</v>
      </c>
      <c r="M158" s="65" t="str">
        <f>IF($B158:$B158&gt;0,VLOOKUP($B158,'[1]PorEquipeHC 20aa_ddmmaaaa'!$EC$5:'[1]PorEquipeHC 20aa_ddmmaaaa'!$GS$1003,46,FALSE))</f>
        <v>X</v>
      </c>
      <c r="N158" s="80">
        <f>IF($B158:$B158&gt;0,VLOOKUP($B158,'[1]PorEquipeHC 20aa_ddmmaaaa'!$EC$5:'[1]PorEquipeHC 20aa_ddmmaaaa'!$GS$1003,64,FALSE))</f>
        <v>772</v>
      </c>
      <c r="O158" s="211">
        <f>IF($B158:$B158&gt;0,VLOOKUP($B158,'[1]PorEquipeHC 20aa_ddmmaaaa'!$EC$5:'[1]PorEquipeHC 20aa_ddmmaaaa'!$GS$1003,10,FALSE))</f>
        <v>130</v>
      </c>
      <c r="P158" s="211">
        <f>IF($B158:$B158&gt;0,VLOOKUP($B158,'[1]PorEquipeHC 20aa_ddmmaaaa'!$EC$5:'[1]PorEquipeHC 20aa_ddmmaaaa'!$GS$1003,11,FALSE))</f>
        <v>128</v>
      </c>
      <c r="Q158" s="211">
        <f>IF($B158:$B158&gt;0,VLOOKUP($B158,'[1]PorEquipeHC 20aa_ddmmaaaa'!$EC$5:'[1]PorEquipeHC 20aa_ddmmaaaa'!$GS$1003,12,FALSE))</f>
        <v>123</v>
      </c>
      <c r="R158" s="211">
        <f>IF($B158:$B158&gt;0,VLOOKUP($B158,'[1]PorEquipeHC 20aa_ddmmaaaa'!$EC$5:'[1]PorEquipeHC 20aa_ddmmaaaa'!$GS$1003,13,FALSE))</f>
        <v>130</v>
      </c>
      <c r="S158" s="211">
        <f>IF($B158:$B158&gt;0,VLOOKUP($B158,'[1]PorEquipeHC 20aa_ddmmaaaa'!$EC$5:'[1]PorEquipeHC 20aa_ddmmaaaa'!$GS$1003,14,FALSE))</f>
        <v>133</v>
      </c>
      <c r="T158" s="211">
        <f>IF($B158:$B158&gt;0,VLOOKUP($B158,'[1]PorEquipeHC 20aa_ddmmaaaa'!$EC$5:'[1]PorEquipeHC 20aa_ddmmaaaa'!$GS$1003,15,FALSE))</f>
        <v>135</v>
      </c>
      <c r="U158" s="211">
        <f>IF($B158:$B158&gt;0,VLOOKUP($B158,'[1]PorEquipeHC 20aa_ddmmaaaa'!$EC$5:'[1]PorEquipeHC 20aa_ddmmaaaa'!$GS$1003,16,FALSE))</f>
        <v>128</v>
      </c>
      <c r="V158" s="211" t="b">
        <f>IF($B158:$B158&gt;0,VLOOKUP($B158,'[1]PorEquipeHC 20aa_ddmmaaaa'!$EC$5:'[1]PorEquipeHC 20aa_ddmmaaaa'!$GS$1003,17,FALSE))</f>
        <v>0</v>
      </c>
      <c r="W158" s="211" t="b">
        <f>IF($B158:$B158&gt;0,VLOOKUP($B158,'[1]PorEquipeHC 20aa_ddmmaaaa'!$EC$5:'[1]PorEquipeHC 20aa_ddmmaaaa'!$GS$1003,18,FALSE))</f>
        <v>0</v>
      </c>
      <c r="X158" s="211" t="b">
        <f>IF($B158:$B158&gt;0,VLOOKUP($B158,'[1]PorEquipeHC 20aa_ddmmaaaa'!$EC$5:'[1]PorEquipeHC 20aa_ddmmaaaa'!$GS$1003,19,FALSE))</f>
        <v>0</v>
      </c>
      <c r="Y158" s="207"/>
      <c r="Z158" s="207"/>
      <c r="AA158" s="154"/>
      <c r="AB158" s="154"/>
      <c r="AC158" s="65" t="str">
        <f>C158</f>
        <v>169</v>
      </c>
      <c r="AD158" s="65" t="str">
        <f>D158</f>
        <v>SILVA</v>
      </c>
      <c r="AE158" s="65" t="str">
        <f>E158</f>
        <v>MANOEL</v>
      </c>
      <c r="AF158" s="65" t="str">
        <f>F158</f>
        <v>M</v>
      </c>
      <c r="AG158" s="65" t="str">
        <f>G158</f>
        <v>06. KOK</v>
      </c>
      <c r="AH158" s="208">
        <f>H158</f>
        <v>20205</v>
      </c>
      <c r="AI158">
        <f>I158</f>
        <v>9</v>
      </c>
      <c r="AJ158" t="str">
        <f>J158</f>
        <v>B</v>
      </c>
      <c r="AK158" s="209" t="str">
        <f>K158</f>
        <v>NSR</v>
      </c>
      <c r="AL158" s="65">
        <f>L158</f>
        <v>7</v>
      </c>
      <c r="AM158" s="66" t="str">
        <f>M158</f>
        <v>X</v>
      </c>
      <c r="AN158" s="65">
        <f>N158</f>
        <v>772</v>
      </c>
      <c r="AO158" s="65">
        <f>O158</f>
        <v>130</v>
      </c>
      <c r="AP158" s="67">
        <f>IF(AO158=" "," ",(AO158-2*$AI158))</f>
        <v>112</v>
      </c>
      <c r="AQ158" s="68"/>
      <c r="AR158" s="69"/>
      <c r="AS158" s="72">
        <f>P158</f>
        <v>128</v>
      </c>
      <c r="AT158" s="67">
        <f>IF(AS158=" "," ",(AS158-2*$AI158))</f>
        <v>110</v>
      </c>
      <c r="AU158" s="65"/>
      <c r="AV158" s="67"/>
      <c r="AW158" s="72">
        <f>Q158</f>
        <v>123</v>
      </c>
      <c r="AX158" s="67">
        <f>IF(AW158=" "," ",(AW158-2*$AI158))</f>
        <v>105</v>
      </c>
      <c r="AY158" s="67"/>
      <c r="AZ158" s="65"/>
      <c r="BA158" s="67">
        <f>R158</f>
        <v>130</v>
      </c>
      <c r="BB158" s="67">
        <f>IF(BA158=" "," ",(BA158-2*$AI158))</f>
        <v>112</v>
      </c>
      <c r="BC158" s="67"/>
      <c r="BD158" s="67"/>
      <c r="BE158" s="71">
        <f>S158</f>
        <v>133</v>
      </c>
      <c r="BF158" s="67">
        <f>IF(BE158=" "," ",(BE158-2*$AI158))</f>
        <v>115</v>
      </c>
      <c r="BG158" s="67"/>
      <c r="BH158" s="67"/>
      <c r="BI158" s="72">
        <f>T158</f>
        <v>135</v>
      </c>
      <c r="BJ158" s="67">
        <f>IF(BI158=" "," ",(BI158-2*$AI158))</f>
        <v>117</v>
      </c>
      <c r="BK158" s="67"/>
      <c r="BL158" s="67"/>
      <c r="BM158" s="72">
        <f>U158</f>
        <v>128</v>
      </c>
      <c r="BN158" s="67">
        <f>IF(BM158=" "," ",(BM158-2*$AI158))</f>
        <v>110</v>
      </c>
      <c r="BO158" s="67"/>
      <c r="BP158" s="67"/>
      <c r="BQ158" s="67" t="b">
        <f>V158</f>
        <v>0</v>
      </c>
      <c r="BR158" s="67">
        <f>IF(BQ158=" "," ",(BQ158-2*$AI158))</f>
        <v>-18</v>
      </c>
      <c r="BS158" s="67"/>
      <c r="BT158" s="67"/>
      <c r="BU158" s="67" t="b">
        <f>W158</f>
        <v>0</v>
      </c>
      <c r="BV158" s="67">
        <f>IF(BU158=" "," ",(BU158-2*$AI158))</f>
        <v>-18</v>
      </c>
      <c r="BW158" s="67"/>
      <c r="BX158" s="67"/>
      <c r="BY158" s="67" t="b">
        <f>X158</f>
        <v>0</v>
      </c>
      <c r="BZ158" s="67">
        <f>IF(BY158=" "," ",(BY158-2*$AI158))</f>
        <v>-18</v>
      </c>
      <c r="CA158" s="67"/>
      <c r="CB158" s="67"/>
      <c r="CC158" s="209" t="str">
        <f>IF(AK158="Senior",AK158,"...")</f>
        <v>...</v>
      </c>
      <c r="CD158" s="65">
        <f>L158</f>
        <v>7</v>
      </c>
      <c r="CE158" s="66" t="str">
        <f>M158</f>
        <v>X</v>
      </c>
      <c r="CF158" s="73">
        <f>AQ158*AO$4+AU158*AS$4+AY158*AW$4+BC158*BA$4+BG158*BE$4+BK158*BI$4+BO158*BM$4+BS158*BQ$4+BW158*BU$4+CA158*BY$4</f>
        <v>0</v>
      </c>
      <c r="CG158" s="156"/>
      <c r="CH158" s="1"/>
      <c r="DA158" s="19"/>
      <c r="DB158" s="19"/>
      <c r="DC158" s="67" t="s">
        <v>575</v>
      </c>
      <c r="DD158" s="67" t="s">
        <v>216</v>
      </c>
      <c r="DE158" s="67" t="s">
        <v>362</v>
      </c>
      <c r="DF158" s="67" t="s">
        <v>65</v>
      </c>
      <c r="DG158" s="67" t="s">
        <v>504</v>
      </c>
      <c r="DH158" s="75">
        <v>16200</v>
      </c>
      <c r="DI158" s="67">
        <v>9</v>
      </c>
      <c r="DJ158" s="67" t="s">
        <v>84</v>
      </c>
      <c r="DK158" s="76" t="s">
        <v>102</v>
      </c>
      <c r="DL158" s="67">
        <v>3</v>
      </c>
      <c r="DM158" s="77" t="s">
        <v>70</v>
      </c>
      <c r="DN158" s="67" t="e">
        <v>#NUM!</v>
      </c>
      <c r="DO158" s="67" t="s">
        <v>79</v>
      </c>
      <c r="DP158" s="67" t="s">
        <v>79</v>
      </c>
      <c r="DQ158" s="68"/>
      <c r="DR158" s="67"/>
      <c r="DS158" s="72">
        <v>126</v>
      </c>
      <c r="DT158" s="67">
        <v>108</v>
      </c>
      <c r="DU158" s="68"/>
      <c r="DV158" s="67"/>
      <c r="DW158" s="72">
        <v>130</v>
      </c>
      <c r="DX158" s="67">
        <v>112</v>
      </c>
      <c r="DY158" s="67"/>
      <c r="DZ158" s="67"/>
      <c r="EA158" s="67" t="s">
        <v>79</v>
      </c>
      <c r="EB158" s="67" t="s">
        <v>79</v>
      </c>
      <c r="EC158" s="67"/>
      <c r="ED158" s="67"/>
      <c r="EE158" s="71" t="s">
        <v>79</v>
      </c>
      <c r="EF158" s="67" t="s">
        <v>79</v>
      </c>
      <c r="EG158" s="67"/>
      <c r="EH158" s="67"/>
      <c r="EI158" s="72" t="s">
        <v>79</v>
      </c>
      <c r="EJ158" s="67" t="s">
        <v>79</v>
      </c>
      <c r="EK158" s="67"/>
      <c r="EL158" s="67"/>
      <c r="EM158" s="72">
        <v>113</v>
      </c>
      <c r="EN158" s="67">
        <v>95</v>
      </c>
      <c r="EO158" s="67"/>
      <c r="EP158" s="67"/>
      <c r="EQ158" s="67" t="b">
        <v>0</v>
      </c>
      <c r="ER158" s="67">
        <v>-18</v>
      </c>
      <c r="ES158" s="67"/>
      <c r="ET158" s="67"/>
      <c r="EU158" s="67" t="b">
        <v>0</v>
      </c>
      <c r="EV158" s="67">
        <v>-18</v>
      </c>
      <c r="EW158" s="67"/>
      <c r="EX158" s="67"/>
      <c r="EY158" s="67" t="b">
        <v>0</v>
      </c>
      <c r="EZ158" s="67">
        <v>-18</v>
      </c>
      <c r="FA158" s="67"/>
      <c r="FB158" s="67"/>
      <c r="FC158" s="76" t="s">
        <v>73</v>
      </c>
      <c r="FD158" s="67">
        <v>3</v>
      </c>
      <c r="FE158" s="77" t="s">
        <v>70</v>
      </c>
      <c r="FF158" s="68">
        <v>0</v>
      </c>
      <c r="FG158" s="83"/>
      <c r="FH158" s="65" t="str">
        <f>DK158</f>
        <v>SR</v>
      </c>
      <c r="FI158" s="65" t="str">
        <f t="shared" ref="FI158:FJ221" si="39">DF158</f>
        <v>M</v>
      </c>
      <c r="FJ158" s="65" t="str">
        <f t="shared" si="38"/>
        <v>07. GSP</v>
      </c>
      <c r="FK158" s="65">
        <f t="shared" si="31"/>
        <v>0</v>
      </c>
      <c r="FL158" s="79">
        <f t="shared" si="36"/>
        <v>35.5</v>
      </c>
      <c r="FM158" t="str">
        <f t="shared" si="30"/>
        <v>...</v>
      </c>
      <c r="FN158" t="str">
        <f t="shared" si="37"/>
        <v>...</v>
      </c>
      <c r="FO158" t="str">
        <f t="shared" si="35"/>
        <v>07. GSP</v>
      </c>
    </row>
    <row r="159" spans="1:171" ht="13.8" hidden="1" x14ac:dyDescent="0.25">
      <c r="A159" t="s">
        <v>1152</v>
      </c>
      <c r="B159" s="201" t="s">
        <v>373</v>
      </c>
      <c r="C159" s="80" t="str">
        <f>IF($B159:$B159&gt;0,VLOOKUP($B159,'[1]PorEquipeHC 20aa_ddmmaaaa'!$EC$5:'[1]PorEquipeHC 20aa_ddmmaaaa'!$GS$1003,1,FALSE))</f>
        <v>975</v>
      </c>
      <c r="D159" s="209" t="str">
        <f>IF($B159:$B159&gt;0,VLOOKUP($B159,'[1]PorEquipeHC 20aa_ddmmaaaa'!$EC$5:'[1]PorEquipeHC 20aa_ddmmaaaa'!$GS$1003,2,FALSE))</f>
        <v>OGAWA</v>
      </c>
      <c r="E159" s="209" t="str">
        <f>IF($B159:$B159&gt;0,VLOOKUP($B159,'[1]PorEquipeHC 20aa_ddmmaaaa'!$EC$5:'[1]PorEquipeHC 20aa_ddmmaaaa'!$GS$1003,3,FALSE))</f>
        <v>ARNALDO</v>
      </c>
      <c r="F159" s="66" t="str">
        <f>IF($B159:$B159&gt;0,VLOOKUP($B159,'[1]PorEquipeHC 20aa_ddmmaaaa'!$EC$5:'[1]PorEquipeHC 20aa_ddmmaaaa'!$GS$1003,4,FALSE))</f>
        <v>M</v>
      </c>
      <c r="G159" s="65" t="str">
        <f>IF($B159:$B159&gt;0,VLOOKUP($B159,'[1]PorEquipeHC 20aa_ddmmaaaa'!$EC$5:'[1]PorEquipeHC 20aa_ddmmaaaa'!$GS$1003,5,FALSE))</f>
        <v>15. BIR</v>
      </c>
      <c r="H159" s="210">
        <f>IF($B159:$B159&gt;0,VLOOKUP($B159,'[1]PorEquipeHC 20aa_ddmmaaaa'!$EC$5:'[1]PorEquipeHC 20aa_ddmmaaaa'!$GS$1003,6,FALSE))</f>
        <v>21814</v>
      </c>
      <c r="I159" s="80">
        <f>IF($B159:$B159&gt;0,VLOOKUP($B159,'[1]PorEquipeHC 20aa_ddmmaaaa'!$EC$5:'[1]PorEquipeHC 20aa_ddmmaaaa'!$GS$1003,7,FALSE))</f>
        <v>10</v>
      </c>
      <c r="J159" s="209" t="str">
        <f>IF($B159:$B159&gt;0,VLOOKUP($B159,'[1]PorEquipeHC 20aa_ddmmaaaa'!$EC$5:'[1]PorEquipeHC 20aa_ddmmaaaa'!$GS$1003,8,FALSE))</f>
        <v>C</v>
      </c>
      <c r="K159" s="209" t="str">
        <f>IF($B159:$B159&gt;0,VLOOKUP($B159,'[1]PorEquipeHC 20aa_ddmmaaaa'!$EC$5:'[1]PorEquipeHC 20aa_ddmmaaaa'!$GS$1003,9,FALSE))</f>
        <v>NSR</v>
      </c>
      <c r="L159" s="80">
        <f>IF($B159:$B159&gt;0,VLOOKUP($B159,'[1]PorEquipeHC 20aa_ddmmaaaa'!$EC$5:'[1]PorEquipeHC 20aa_ddmmaaaa'!$GS$1003,45,FALSE))</f>
        <v>5</v>
      </c>
      <c r="M159" s="65" t="str">
        <f>IF($B159:$B159&gt;0,VLOOKUP($B159,'[1]PorEquipeHC 20aa_ddmmaaaa'!$EC$5:'[1]PorEquipeHC 20aa_ddmmaaaa'!$GS$1003,46,FALSE))</f>
        <v>X</v>
      </c>
      <c r="N159" s="80" t="e">
        <f>IF($B159:$B159&gt;0,VLOOKUP($B159,'[1]PorEquipeHC 20aa_ddmmaaaa'!$EC$5:'[1]PorEquipeHC 20aa_ddmmaaaa'!$GS$1003,64,FALSE))</f>
        <v>#NUM!</v>
      </c>
      <c r="O159" s="211" t="str">
        <f>IF($B159:$B159&gt;0,VLOOKUP($B159,'[1]PorEquipeHC 20aa_ddmmaaaa'!$EC$5:'[1]PorEquipeHC 20aa_ddmmaaaa'!$GS$1003,10,FALSE))</f>
        <v xml:space="preserve"> </v>
      </c>
      <c r="P159" s="211" t="str">
        <f>IF($B159:$B159&gt;0,VLOOKUP($B159,'[1]PorEquipeHC 20aa_ddmmaaaa'!$EC$5:'[1]PorEquipeHC 20aa_ddmmaaaa'!$GS$1003,11,FALSE))</f>
        <v xml:space="preserve"> </v>
      </c>
      <c r="Q159" s="211">
        <f>IF($B159:$B159&gt;0,VLOOKUP($B159,'[1]PorEquipeHC 20aa_ddmmaaaa'!$EC$5:'[1]PorEquipeHC 20aa_ddmmaaaa'!$GS$1003,12,FALSE))</f>
        <v>116</v>
      </c>
      <c r="R159" s="211">
        <f>IF($B159:$B159&gt;0,VLOOKUP($B159,'[1]PorEquipeHC 20aa_ddmmaaaa'!$EC$5:'[1]PorEquipeHC 20aa_ddmmaaaa'!$GS$1003,13,FALSE))</f>
        <v>120</v>
      </c>
      <c r="S159" s="211">
        <f>IF($B159:$B159&gt;0,VLOOKUP($B159,'[1]PorEquipeHC 20aa_ddmmaaaa'!$EC$5:'[1]PorEquipeHC 20aa_ddmmaaaa'!$GS$1003,14,FALSE))</f>
        <v>118</v>
      </c>
      <c r="T159" s="211">
        <f>IF($B159:$B159&gt;0,VLOOKUP($B159,'[1]PorEquipeHC 20aa_ddmmaaaa'!$EC$5:'[1]PorEquipeHC 20aa_ddmmaaaa'!$GS$1003,15,FALSE))</f>
        <v>117</v>
      </c>
      <c r="U159" s="211">
        <f>IF($B159:$B159&gt;0,VLOOKUP($B159,'[1]PorEquipeHC 20aa_ddmmaaaa'!$EC$5:'[1]PorEquipeHC 20aa_ddmmaaaa'!$GS$1003,16,FALSE))</f>
        <v>130</v>
      </c>
      <c r="V159" s="211" t="b">
        <f>IF($B159:$B159&gt;0,VLOOKUP($B159,'[1]PorEquipeHC 20aa_ddmmaaaa'!$EC$5:'[1]PorEquipeHC 20aa_ddmmaaaa'!$GS$1003,17,FALSE))</f>
        <v>0</v>
      </c>
      <c r="W159" s="211" t="b">
        <f>IF($B159:$B159&gt;0,VLOOKUP($B159,'[1]PorEquipeHC 20aa_ddmmaaaa'!$EC$5:'[1]PorEquipeHC 20aa_ddmmaaaa'!$GS$1003,18,FALSE))</f>
        <v>0</v>
      </c>
      <c r="X159" s="211" t="b">
        <f>IF($B159:$B159&gt;0,VLOOKUP($B159,'[1]PorEquipeHC 20aa_ddmmaaaa'!$EC$5:'[1]PorEquipeHC 20aa_ddmmaaaa'!$GS$1003,19,FALSE))</f>
        <v>0</v>
      </c>
      <c r="Y159" s="207"/>
      <c r="Z159" s="207"/>
      <c r="AA159" s="154"/>
      <c r="AB159" s="154"/>
      <c r="AC159" s="65" t="str">
        <f>C159</f>
        <v>975</v>
      </c>
      <c r="AD159" s="65" t="str">
        <f>D159</f>
        <v>OGAWA</v>
      </c>
      <c r="AE159" s="65" t="str">
        <f>E159</f>
        <v>ARNALDO</v>
      </c>
      <c r="AF159" s="65" t="str">
        <f>F159</f>
        <v>M</v>
      </c>
      <c r="AG159" s="65" t="str">
        <f>G159</f>
        <v>15. BIR</v>
      </c>
      <c r="AH159" s="208">
        <f>H159</f>
        <v>21814</v>
      </c>
      <c r="AI159">
        <f>I159</f>
        <v>10</v>
      </c>
      <c r="AJ159" t="str">
        <f>J159</f>
        <v>C</v>
      </c>
      <c r="AK159" s="209" t="str">
        <f>K159</f>
        <v>NSR</v>
      </c>
      <c r="AL159" s="65">
        <f>L159</f>
        <v>5</v>
      </c>
      <c r="AM159" s="66" t="str">
        <f>M159</f>
        <v>X</v>
      </c>
      <c r="AN159" s="65" t="e">
        <f>N159</f>
        <v>#NUM!</v>
      </c>
      <c r="AO159" s="65" t="str">
        <f>O159</f>
        <v xml:space="preserve"> </v>
      </c>
      <c r="AP159" s="67" t="str">
        <f>IF(AO159=" "," ",(AO159-2*$AI159))</f>
        <v xml:space="preserve"> </v>
      </c>
      <c r="AQ159" s="68"/>
      <c r="AR159" s="69"/>
      <c r="AS159" s="72" t="str">
        <f>P159</f>
        <v xml:space="preserve"> </v>
      </c>
      <c r="AT159" s="67" t="str">
        <f>IF(AS159=" "," ",(AS159-2*$AI159))</f>
        <v xml:space="preserve"> </v>
      </c>
      <c r="AU159" s="65"/>
      <c r="AV159" s="67"/>
      <c r="AW159" s="72">
        <f>Q159</f>
        <v>116</v>
      </c>
      <c r="AX159" s="67">
        <f>IF(AW159=" "," ",(AW159-2*$AI159))</f>
        <v>96</v>
      </c>
      <c r="AY159" s="67"/>
      <c r="AZ159" s="65"/>
      <c r="BA159" s="67">
        <f>R159</f>
        <v>120</v>
      </c>
      <c r="BB159" s="67">
        <f>IF(BA159=" "," ",(BA159-2*$AI159))</f>
        <v>100</v>
      </c>
      <c r="BC159" s="67"/>
      <c r="BD159" s="67"/>
      <c r="BE159" s="71">
        <f>S159</f>
        <v>118</v>
      </c>
      <c r="BF159" s="67">
        <f>IF(BE159=" "," ",(BE159-2*$AI159))</f>
        <v>98</v>
      </c>
      <c r="BG159" s="67"/>
      <c r="BH159" s="67"/>
      <c r="BI159" s="72">
        <f>T159</f>
        <v>117</v>
      </c>
      <c r="BJ159" s="67">
        <f>IF(BI159=" "," ",(BI159-2*$AI159))</f>
        <v>97</v>
      </c>
      <c r="BK159" s="67"/>
      <c r="BL159" s="67"/>
      <c r="BM159" s="72">
        <f>U159</f>
        <v>130</v>
      </c>
      <c r="BN159" s="67">
        <f>IF(BM159=" "," ",(BM159-2*$AI159))</f>
        <v>110</v>
      </c>
      <c r="BO159" s="67"/>
      <c r="BP159" s="67"/>
      <c r="BQ159" s="67" t="b">
        <f>V159</f>
        <v>0</v>
      </c>
      <c r="BR159" s="67">
        <f>IF(BQ159=" "," ",(BQ159-2*$AI159))</f>
        <v>-20</v>
      </c>
      <c r="BS159" s="67"/>
      <c r="BT159" s="67"/>
      <c r="BU159" s="67" t="b">
        <f>W159</f>
        <v>0</v>
      </c>
      <c r="BV159" s="67">
        <f>IF(BU159=" "," ",(BU159-2*$AI159))</f>
        <v>-20</v>
      </c>
      <c r="BW159" s="67"/>
      <c r="BX159" s="67"/>
      <c r="BY159" s="67" t="b">
        <f>X159</f>
        <v>0</v>
      </c>
      <c r="BZ159" s="67">
        <f>IF(BY159=" "," ",(BY159-2*$AI159))</f>
        <v>-20</v>
      </c>
      <c r="CA159" s="67"/>
      <c r="CB159" s="67"/>
      <c r="CC159" s="209" t="str">
        <f>IF(AK159="Senior",AK159,"...")</f>
        <v>...</v>
      </c>
      <c r="CD159" s="65">
        <f>L159</f>
        <v>5</v>
      </c>
      <c r="CE159" s="66" t="str">
        <f>M159</f>
        <v>X</v>
      </c>
      <c r="CF159" s="73">
        <f>AQ159*AO$4+AU159*AS$4+AY159*AW$4+BC159*BA$4+BG159*BE$4+BK159*BI$4+BO159*BM$4+BS159*BQ$4+BW159*BU$4+CA159*BY$4</f>
        <v>0</v>
      </c>
      <c r="CG159" s="156"/>
      <c r="CH159" s="1"/>
      <c r="DA159" s="19"/>
      <c r="DB159" s="19"/>
      <c r="DC159" s="67" t="s">
        <v>577</v>
      </c>
      <c r="DD159" s="67" t="s">
        <v>578</v>
      </c>
      <c r="DE159" s="67" t="s">
        <v>579</v>
      </c>
      <c r="DF159" s="67" t="s">
        <v>83</v>
      </c>
      <c r="DG159" s="67" t="s">
        <v>504</v>
      </c>
      <c r="DH159" s="75">
        <v>16338</v>
      </c>
      <c r="DI159" s="67">
        <v>9</v>
      </c>
      <c r="DJ159" s="67" t="s">
        <v>84</v>
      </c>
      <c r="DK159" s="76" t="s">
        <v>102</v>
      </c>
      <c r="DL159" s="67">
        <v>4</v>
      </c>
      <c r="DM159" s="77" t="s">
        <v>70</v>
      </c>
      <c r="DN159" s="67" t="e">
        <v>#NUM!</v>
      </c>
      <c r="DO159" s="67" t="s">
        <v>79</v>
      </c>
      <c r="DP159" s="67" t="s">
        <v>79</v>
      </c>
      <c r="DQ159" s="68"/>
      <c r="DR159" s="67"/>
      <c r="DS159" s="72" t="s">
        <v>79</v>
      </c>
      <c r="DT159" s="67" t="s">
        <v>79</v>
      </c>
      <c r="DU159" s="68"/>
      <c r="DV159" s="67"/>
      <c r="DW159" s="72">
        <v>134</v>
      </c>
      <c r="DX159" s="67">
        <v>116</v>
      </c>
      <c r="DY159" s="67"/>
      <c r="DZ159" s="67"/>
      <c r="EA159" s="67">
        <v>124</v>
      </c>
      <c r="EB159" s="67">
        <v>106</v>
      </c>
      <c r="EC159" s="67"/>
      <c r="ED159" s="67"/>
      <c r="EE159" s="71">
        <v>123</v>
      </c>
      <c r="EF159" s="67">
        <v>105</v>
      </c>
      <c r="EG159" s="67"/>
      <c r="EH159" s="67"/>
      <c r="EI159" s="72" t="s">
        <v>79</v>
      </c>
      <c r="EJ159" s="67" t="s">
        <v>79</v>
      </c>
      <c r="EK159" s="67"/>
      <c r="EL159" s="67"/>
      <c r="EM159" s="72">
        <v>119</v>
      </c>
      <c r="EN159" s="67">
        <v>101</v>
      </c>
      <c r="EO159" s="67"/>
      <c r="EP159" s="67"/>
      <c r="EQ159" s="67" t="b">
        <v>0</v>
      </c>
      <c r="ER159" s="67">
        <v>-18</v>
      </c>
      <c r="ES159" s="67"/>
      <c r="ET159" s="67"/>
      <c r="EU159" s="67" t="b">
        <v>0</v>
      </c>
      <c r="EV159" s="67">
        <v>-18</v>
      </c>
      <c r="EW159" s="67"/>
      <c r="EX159" s="67"/>
      <c r="EY159" s="67" t="b">
        <v>0</v>
      </c>
      <c r="EZ159" s="67">
        <v>-18</v>
      </c>
      <c r="FA159" s="67"/>
      <c r="FB159" s="67"/>
      <c r="FC159" s="76" t="s">
        <v>73</v>
      </c>
      <c r="FD159" s="67">
        <v>4</v>
      </c>
      <c r="FE159" s="77" t="s">
        <v>70</v>
      </c>
      <c r="FF159" s="68">
        <v>0</v>
      </c>
      <c r="FG159" s="83"/>
      <c r="FH159" s="65" t="str">
        <f>DK159</f>
        <v>SR</v>
      </c>
      <c r="FI159" s="65" t="str">
        <f t="shared" si="39"/>
        <v>F</v>
      </c>
      <c r="FJ159" s="65" t="str">
        <f t="shared" si="38"/>
        <v>07. GSP</v>
      </c>
      <c r="FK159" s="65">
        <f t="shared" si="31"/>
        <v>0</v>
      </c>
      <c r="FL159" s="79">
        <f t="shared" si="36"/>
        <v>35.5</v>
      </c>
      <c r="FM159" t="str">
        <f t="shared" si="30"/>
        <v>...</v>
      </c>
      <c r="FN159" t="str">
        <f t="shared" si="37"/>
        <v>...</v>
      </c>
      <c r="FO159" t="str">
        <f t="shared" si="35"/>
        <v>07. GSP</v>
      </c>
    </row>
    <row r="160" spans="1:171" ht="13.8" hidden="1" x14ac:dyDescent="0.25">
      <c r="A160" t="s">
        <v>1152</v>
      </c>
      <c r="B160" s="201" t="s">
        <v>446</v>
      </c>
      <c r="C160" s="80" t="str">
        <f>IF($B160:$B160&gt;0,VLOOKUP($B160,'[1]PorEquipeHC 20aa_ddmmaaaa'!$EC$5:'[1]PorEquipeHC 20aa_ddmmaaaa'!$GS$1003,1,FALSE))</f>
        <v>167</v>
      </c>
      <c r="D160" s="209" t="str">
        <f>IF($B160:$B160&gt;0,VLOOKUP($B160,'[1]PorEquipeHC 20aa_ddmmaaaa'!$EC$5:'[1]PorEquipeHC 20aa_ddmmaaaa'!$GS$1003,2,FALSE))</f>
        <v>NOZAWA</v>
      </c>
      <c r="E160" s="209" t="str">
        <f>IF($B160:$B160&gt;0,VLOOKUP($B160,'[1]PorEquipeHC 20aa_ddmmaaaa'!$EC$5:'[1]PorEquipeHC 20aa_ddmmaaaa'!$GS$1003,3,FALSE))</f>
        <v>YURIKO</v>
      </c>
      <c r="F160" s="66" t="str">
        <f>IF($B160:$B160&gt;0,VLOOKUP($B160,'[1]PorEquipeHC 20aa_ddmmaaaa'!$EC$5:'[1]PorEquipeHC 20aa_ddmmaaaa'!$GS$1003,4,FALSE))</f>
        <v>F</v>
      </c>
      <c r="G160" s="65" t="str">
        <f>IF($B160:$B160&gt;0,VLOOKUP($B160,'[1]PorEquipeHC 20aa_ddmmaaaa'!$EC$5:'[1]PorEquipeHC 20aa_ddmmaaaa'!$GS$1003,5,FALSE))</f>
        <v>06. KOK</v>
      </c>
      <c r="H160" s="210">
        <f>IF($B160:$B160&gt;0,VLOOKUP($B160,'[1]PorEquipeHC 20aa_ddmmaaaa'!$EC$5:'[1]PorEquipeHC 20aa_ddmmaaaa'!$GS$1003,6,FALSE))</f>
        <v>13844</v>
      </c>
      <c r="I160" s="80">
        <f>IF($B160:$B160&gt;0,VLOOKUP($B160,'[1]PorEquipeHC 20aa_ddmmaaaa'!$EC$5:'[1]PorEquipeHC 20aa_ddmmaaaa'!$GS$1003,7,FALSE))</f>
        <v>12</v>
      </c>
      <c r="J160" s="209" t="str">
        <f>IF($B160:$B160&gt;0,VLOOKUP($B160,'[1]PorEquipeHC 20aa_ddmmaaaa'!$EC$5:'[1]PorEquipeHC 20aa_ddmmaaaa'!$GS$1003,8,FALSE))</f>
        <v>C</v>
      </c>
      <c r="K160" s="209" t="str">
        <f>IF($B160:$B160&gt;0,VLOOKUP($B160,'[1]PorEquipeHC 20aa_ddmmaaaa'!$EC$5:'[1]PorEquipeHC 20aa_ddmmaaaa'!$GS$1003,9,FALSE))</f>
        <v>MR</v>
      </c>
      <c r="L160" s="80">
        <f>IF($B160:$B160&gt;0,VLOOKUP($B160,'[1]PorEquipeHC 20aa_ddmmaaaa'!$EC$5:'[1]PorEquipeHC 20aa_ddmmaaaa'!$GS$1003,45,FALSE))</f>
        <v>7</v>
      </c>
      <c r="M160" s="65" t="str">
        <f>IF($B160:$B160&gt;0,VLOOKUP($B160,'[1]PorEquipeHC 20aa_ddmmaaaa'!$EC$5:'[1]PorEquipeHC 20aa_ddmmaaaa'!$GS$1003,46,FALSE))</f>
        <v>X</v>
      </c>
      <c r="N160" s="80">
        <f>IF($B160:$B160&gt;0,VLOOKUP($B160,'[1]PorEquipeHC 20aa_ddmmaaaa'!$EC$5:'[1]PorEquipeHC 20aa_ddmmaaaa'!$GS$1003,64,FALSE))</f>
        <v>801</v>
      </c>
      <c r="O160" s="211">
        <f>IF($B160:$B160&gt;0,VLOOKUP($B160,'[1]PorEquipeHC 20aa_ddmmaaaa'!$EC$5:'[1]PorEquipeHC 20aa_ddmmaaaa'!$GS$1003,10,FALSE))</f>
        <v>131</v>
      </c>
      <c r="P160" s="211">
        <f>IF($B160:$B160&gt;0,VLOOKUP($B160,'[1]PorEquipeHC 20aa_ddmmaaaa'!$EC$5:'[1]PorEquipeHC 20aa_ddmmaaaa'!$GS$1003,11,FALSE))</f>
        <v>132</v>
      </c>
      <c r="Q160" s="211">
        <f>IF($B160:$B160&gt;0,VLOOKUP($B160,'[1]PorEquipeHC 20aa_ddmmaaaa'!$EC$5:'[1]PorEquipeHC 20aa_ddmmaaaa'!$GS$1003,12,FALSE))</f>
        <v>136</v>
      </c>
      <c r="R160" s="211">
        <f>IF($B160:$B160&gt;0,VLOOKUP($B160,'[1]PorEquipeHC 20aa_ddmmaaaa'!$EC$5:'[1]PorEquipeHC 20aa_ddmmaaaa'!$GS$1003,13,FALSE))</f>
        <v>135</v>
      </c>
      <c r="S160" s="211">
        <f>IF($B160:$B160&gt;0,VLOOKUP($B160,'[1]PorEquipeHC 20aa_ddmmaaaa'!$EC$5:'[1]PorEquipeHC 20aa_ddmmaaaa'!$GS$1003,14,FALSE))</f>
        <v>133</v>
      </c>
      <c r="T160" s="211">
        <f>IF($B160:$B160&gt;0,VLOOKUP($B160,'[1]PorEquipeHC 20aa_ddmmaaaa'!$EC$5:'[1]PorEquipeHC 20aa_ddmmaaaa'!$GS$1003,15,FALSE))</f>
        <v>146</v>
      </c>
      <c r="U160" s="211">
        <f>IF($B160:$B160&gt;0,VLOOKUP($B160,'[1]PorEquipeHC 20aa_ddmmaaaa'!$EC$5:'[1]PorEquipeHC 20aa_ddmmaaaa'!$GS$1003,16,FALSE))</f>
        <v>134</v>
      </c>
      <c r="V160" s="211" t="b">
        <f>IF($B160:$B160&gt;0,VLOOKUP($B160,'[1]PorEquipeHC 20aa_ddmmaaaa'!$EC$5:'[1]PorEquipeHC 20aa_ddmmaaaa'!$GS$1003,17,FALSE))</f>
        <v>0</v>
      </c>
      <c r="W160" s="211" t="b">
        <f>IF($B160:$B160&gt;0,VLOOKUP($B160,'[1]PorEquipeHC 20aa_ddmmaaaa'!$EC$5:'[1]PorEquipeHC 20aa_ddmmaaaa'!$GS$1003,18,FALSE))</f>
        <v>0</v>
      </c>
      <c r="X160" s="211" t="b">
        <f>IF($B160:$B160&gt;0,VLOOKUP($B160,'[1]PorEquipeHC 20aa_ddmmaaaa'!$EC$5:'[1]PorEquipeHC 20aa_ddmmaaaa'!$GS$1003,19,FALSE))</f>
        <v>0</v>
      </c>
      <c r="Y160" s="207"/>
      <c r="Z160" s="207"/>
      <c r="AA160" s="154"/>
      <c r="AB160" s="154"/>
      <c r="AC160" s="65" t="str">
        <f>C160</f>
        <v>167</v>
      </c>
      <c r="AD160" s="65" t="str">
        <f>D160</f>
        <v>NOZAWA</v>
      </c>
      <c r="AE160" s="65" t="str">
        <f>E160</f>
        <v>YURIKO</v>
      </c>
      <c r="AF160" s="65" t="str">
        <f>F160</f>
        <v>F</v>
      </c>
      <c r="AG160" s="65" t="str">
        <f>G160</f>
        <v>06. KOK</v>
      </c>
      <c r="AH160" s="208">
        <f>H160</f>
        <v>13844</v>
      </c>
      <c r="AI160">
        <f>I160</f>
        <v>12</v>
      </c>
      <c r="AJ160" t="str">
        <f>J160</f>
        <v>C</v>
      </c>
      <c r="AK160" s="209" t="str">
        <f>K160</f>
        <v>MR</v>
      </c>
      <c r="AL160" s="65">
        <f>L160</f>
        <v>7</v>
      </c>
      <c r="AM160" s="66" t="str">
        <f>M160</f>
        <v>X</v>
      </c>
      <c r="AN160" s="65">
        <f>N160</f>
        <v>801</v>
      </c>
      <c r="AO160" s="65">
        <f>O160</f>
        <v>131</v>
      </c>
      <c r="AP160" s="67">
        <f>IF(AO160=" "," ",(AO160-2*$AI160))</f>
        <v>107</v>
      </c>
      <c r="AQ160" s="68"/>
      <c r="AR160" s="69"/>
      <c r="AS160" s="72">
        <f>P160</f>
        <v>132</v>
      </c>
      <c r="AT160" s="67">
        <f>IF(AS160=" "," ",(AS160-2*$AI160))</f>
        <v>108</v>
      </c>
      <c r="AU160" s="65"/>
      <c r="AV160" s="67"/>
      <c r="AW160" s="72">
        <f>Q160</f>
        <v>136</v>
      </c>
      <c r="AX160" s="67">
        <f>IF(AW160=" "," ",(AW160-2*$AI160))</f>
        <v>112</v>
      </c>
      <c r="AY160" s="67"/>
      <c r="AZ160" s="65"/>
      <c r="BA160" s="67">
        <f>R160</f>
        <v>135</v>
      </c>
      <c r="BB160" s="67">
        <f>IF(BA160=" "," ",(BA160-2*$AI160))</f>
        <v>111</v>
      </c>
      <c r="BC160" s="67"/>
      <c r="BD160" s="67"/>
      <c r="BE160" s="71">
        <f>S160</f>
        <v>133</v>
      </c>
      <c r="BF160" s="67">
        <f>IF(BE160=" "," ",(BE160-2*$AI160))</f>
        <v>109</v>
      </c>
      <c r="BG160" s="67"/>
      <c r="BH160" s="67"/>
      <c r="BI160" s="72">
        <f>T160</f>
        <v>146</v>
      </c>
      <c r="BJ160" s="67">
        <f>IF(BI160=" "," ",(BI160-2*$AI160))</f>
        <v>122</v>
      </c>
      <c r="BK160" s="67"/>
      <c r="BL160" s="67"/>
      <c r="BM160" s="72">
        <f>U160</f>
        <v>134</v>
      </c>
      <c r="BN160" s="67">
        <f>IF(BM160=" "," ",(BM160-2*$AI160))</f>
        <v>110</v>
      </c>
      <c r="BO160" s="67"/>
      <c r="BP160" s="67"/>
      <c r="BQ160" s="67" t="b">
        <f>V160</f>
        <v>0</v>
      </c>
      <c r="BR160" s="67">
        <f>IF(BQ160=" "," ",(BQ160-2*$AI160))</f>
        <v>-24</v>
      </c>
      <c r="BS160" s="67"/>
      <c r="BT160" s="67"/>
      <c r="BU160" s="67" t="b">
        <f>W160</f>
        <v>0</v>
      </c>
      <c r="BV160" s="67">
        <f>IF(BU160=" "," ",(BU160-2*$AI160))</f>
        <v>-24</v>
      </c>
      <c r="BW160" s="67"/>
      <c r="BX160" s="67"/>
      <c r="BY160" s="67" t="b">
        <f>X160</f>
        <v>0</v>
      </c>
      <c r="BZ160" s="67">
        <f>IF(BY160=" "," ",(BY160-2*$AI160))</f>
        <v>-24</v>
      </c>
      <c r="CA160" s="67"/>
      <c r="CB160" s="67"/>
      <c r="CC160" s="209" t="str">
        <f>IF(AK160="Senior",AK160,"...")</f>
        <v>...</v>
      </c>
      <c r="CD160" s="65">
        <f>L160</f>
        <v>7</v>
      </c>
      <c r="CE160" s="66" t="str">
        <f>M160</f>
        <v>X</v>
      </c>
      <c r="CF160" s="73">
        <f>AQ160*AO$4+AU160*AS$4+AY160*AW$4+BC160*BA$4+BG160*BE$4+BK160*BI$4+BO160*BM$4+BS160*BQ$4+BW160*BU$4+CA160*BY$4</f>
        <v>0</v>
      </c>
      <c r="CG160" s="156"/>
      <c r="CH160" s="1"/>
      <c r="DA160" s="19"/>
      <c r="DB160" s="19"/>
      <c r="DC160" s="67" t="s">
        <v>581</v>
      </c>
      <c r="DD160" s="67" t="s">
        <v>582</v>
      </c>
      <c r="DE160" s="67" t="s">
        <v>583</v>
      </c>
      <c r="DF160" s="67" t="s">
        <v>83</v>
      </c>
      <c r="DG160" s="67" t="s">
        <v>504</v>
      </c>
      <c r="DH160" s="75">
        <v>18191</v>
      </c>
      <c r="DI160" s="67">
        <v>9</v>
      </c>
      <c r="DJ160" s="67" t="s">
        <v>84</v>
      </c>
      <c r="DK160" s="76" t="s">
        <v>102</v>
      </c>
      <c r="DL160" s="67">
        <v>6</v>
      </c>
      <c r="DM160" s="77" t="s">
        <v>70</v>
      </c>
      <c r="DN160" s="67">
        <v>737</v>
      </c>
      <c r="DO160" s="67">
        <v>121</v>
      </c>
      <c r="DP160" s="67">
        <v>103</v>
      </c>
      <c r="DQ160" s="68"/>
      <c r="DR160" s="67"/>
      <c r="DS160" s="72">
        <v>122</v>
      </c>
      <c r="DT160" s="67">
        <v>104</v>
      </c>
      <c r="DU160" s="68"/>
      <c r="DV160" s="69"/>
      <c r="DW160" s="72">
        <v>115</v>
      </c>
      <c r="DX160" s="67">
        <v>97</v>
      </c>
      <c r="DY160" s="67"/>
      <c r="DZ160" s="67"/>
      <c r="EA160" s="67" t="s">
        <v>79</v>
      </c>
      <c r="EB160" s="67" t="s">
        <v>79</v>
      </c>
      <c r="EC160" s="68"/>
      <c r="ED160" s="69"/>
      <c r="EE160" s="71">
        <v>130</v>
      </c>
      <c r="EF160" s="67">
        <v>112</v>
      </c>
      <c r="EG160" s="67"/>
      <c r="EH160" s="67"/>
      <c r="EI160" s="72">
        <v>131</v>
      </c>
      <c r="EJ160" s="67">
        <v>113</v>
      </c>
      <c r="EK160" s="68"/>
      <c r="EL160" s="69"/>
      <c r="EM160" s="72">
        <v>118</v>
      </c>
      <c r="EN160" s="67">
        <v>100</v>
      </c>
      <c r="EO160" s="67"/>
      <c r="EP160" s="67"/>
      <c r="EQ160" s="67" t="b">
        <v>0</v>
      </c>
      <c r="ER160" s="67">
        <v>-18</v>
      </c>
      <c r="ES160" s="67"/>
      <c r="ET160" s="67"/>
      <c r="EU160" s="67" t="b">
        <v>0</v>
      </c>
      <c r="EV160" s="67">
        <v>-18</v>
      </c>
      <c r="EW160" s="68"/>
      <c r="EX160" s="69"/>
      <c r="EY160" s="67" t="b">
        <v>0</v>
      </c>
      <c r="EZ160" s="67">
        <v>-18</v>
      </c>
      <c r="FA160" s="67"/>
      <c r="FB160" s="67"/>
      <c r="FC160" s="76" t="s">
        <v>73</v>
      </c>
      <c r="FD160" s="67">
        <v>6</v>
      </c>
      <c r="FE160" s="77" t="s">
        <v>70</v>
      </c>
      <c r="FF160" s="68">
        <v>0</v>
      </c>
      <c r="FG160" s="83"/>
      <c r="FH160" s="65" t="str">
        <f>DK160</f>
        <v>SR</v>
      </c>
      <c r="FI160" s="65" t="str">
        <f t="shared" si="39"/>
        <v>F</v>
      </c>
      <c r="FJ160" s="65" t="str">
        <f t="shared" si="38"/>
        <v>07. GSP</v>
      </c>
      <c r="FK160" s="65">
        <f t="shared" si="31"/>
        <v>0</v>
      </c>
      <c r="FL160" s="79">
        <f t="shared" si="36"/>
        <v>35.5</v>
      </c>
      <c r="FM160" t="str">
        <f t="shared" ref="FM160:FM223" si="40">IF(FJ160&lt;&gt;FJ161,FL160,"...")</f>
        <v>...</v>
      </c>
      <c r="FN160" t="str">
        <f t="shared" si="37"/>
        <v>...</v>
      </c>
      <c r="FO160" t="str">
        <f t="shared" si="35"/>
        <v>07. GSP</v>
      </c>
    </row>
    <row r="161" spans="1:171" ht="13.8" hidden="1" x14ac:dyDescent="0.25">
      <c r="A161" t="s">
        <v>1152</v>
      </c>
      <c r="B161" s="201" t="s">
        <v>240</v>
      </c>
      <c r="C161" s="80" t="str">
        <f>IF($B161:$B161&gt;0,VLOOKUP($B161,'[1]PorEquipeHC 20aa_ddmmaaaa'!$EC$5:'[1]PorEquipeHC 20aa_ddmmaaaa'!$GS$1003,1,FALSE))</f>
        <v>002</v>
      </c>
      <c r="D161" s="209" t="str">
        <f>IF($B161:$B161&gt;0,VLOOKUP($B161,'[1]PorEquipeHC 20aa_ddmmaaaa'!$EC$5:'[1]PorEquipeHC 20aa_ddmmaaaa'!$GS$1003,2,FALSE))</f>
        <v>SAITO</v>
      </c>
      <c r="E161" s="209" t="str">
        <f>IF($B161:$B161&gt;0,VLOOKUP($B161,'[1]PorEquipeHC 20aa_ddmmaaaa'!$EC$5:'[1]PorEquipeHC 20aa_ddmmaaaa'!$GS$1003,3,FALSE))</f>
        <v>SETSUKO</v>
      </c>
      <c r="F161" s="66" t="str">
        <f>IF($B161:$B161&gt;0,VLOOKUP($B161,'[1]PorEquipeHC 20aa_ddmmaaaa'!$EC$5:'[1]PorEquipeHC 20aa_ddmmaaaa'!$GS$1003,4,FALSE))</f>
        <v>F</v>
      </c>
      <c r="G161" s="65" t="str">
        <f>IF($B161:$B161&gt;0,VLOOKUP($B161,'[1]PorEquipeHC 20aa_ddmmaaaa'!$EC$5:'[1]PorEquipeHC 20aa_ddmmaaaa'!$GS$1003,5,FALSE))</f>
        <v>03. IBI</v>
      </c>
      <c r="H161" s="210">
        <f>IF($B161:$B161&gt;0,VLOOKUP($B161,'[1]PorEquipeHC 20aa_ddmmaaaa'!$EC$5:'[1]PorEquipeHC 20aa_ddmmaaaa'!$GS$1003,6,FALSE))</f>
        <v>15412</v>
      </c>
      <c r="I161" s="80">
        <f>IF($B161:$B161&gt;0,VLOOKUP($B161,'[1]PorEquipeHC 20aa_ddmmaaaa'!$EC$5:'[1]PorEquipeHC 20aa_ddmmaaaa'!$GS$1003,7,FALSE))</f>
        <v>7</v>
      </c>
      <c r="J161" s="209" t="str">
        <f>IF($B161:$B161&gt;0,VLOOKUP($B161,'[1]PorEquipeHC 20aa_ddmmaaaa'!$EC$5:'[1]PorEquipeHC 20aa_ddmmaaaa'!$GS$1003,8,FALSE))</f>
        <v>B</v>
      </c>
      <c r="K161" s="209" t="str">
        <f>IF($B161:$B161&gt;0,VLOOKUP($B161,'[1]PorEquipeHC 20aa_ddmmaaaa'!$EC$5:'[1]PorEquipeHC 20aa_ddmmaaaa'!$GS$1003,9,FALSE))</f>
        <v>SR</v>
      </c>
      <c r="L161" s="80">
        <f>IF($B161:$B161&gt;0,VLOOKUP($B161,'[1]PorEquipeHC 20aa_ddmmaaaa'!$EC$5:'[1]PorEquipeHC 20aa_ddmmaaaa'!$GS$1003,45,FALSE))</f>
        <v>5</v>
      </c>
      <c r="M161" s="65" t="str">
        <f>IF($B161:$B161&gt;0,VLOOKUP($B161,'[1]PorEquipeHC 20aa_ddmmaaaa'!$EC$5:'[1]PorEquipeHC 20aa_ddmmaaaa'!$GS$1003,46,FALSE))</f>
        <v>X</v>
      </c>
      <c r="N161" s="80" t="e">
        <f>IF($B161:$B161&gt;0,VLOOKUP($B161,'[1]PorEquipeHC 20aa_ddmmaaaa'!$EC$5:'[1]PorEquipeHC 20aa_ddmmaaaa'!$GS$1003,64,FALSE))</f>
        <v>#NUM!</v>
      </c>
      <c r="O161" s="211">
        <f>IF($B161:$B161&gt;0,VLOOKUP($B161,'[1]PorEquipeHC 20aa_ddmmaaaa'!$EC$5:'[1]PorEquipeHC 20aa_ddmmaaaa'!$GS$1003,10,FALSE))</f>
        <v>118</v>
      </c>
      <c r="P161" s="211">
        <f>IF($B161:$B161&gt;0,VLOOKUP($B161,'[1]PorEquipeHC 20aa_ddmmaaaa'!$EC$5:'[1]PorEquipeHC 20aa_ddmmaaaa'!$GS$1003,11,FALSE))</f>
        <v>123</v>
      </c>
      <c r="Q161" s="211">
        <f>IF($B161:$B161&gt;0,VLOOKUP($B161,'[1]PorEquipeHC 20aa_ddmmaaaa'!$EC$5:'[1]PorEquipeHC 20aa_ddmmaaaa'!$GS$1003,12,FALSE))</f>
        <v>128</v>
      </c>
      <c r="R161" s="211">
        <f>IF($B161:$B161&gt;0,VLOOKUP($B161,'[1]PorEquipeHC 20aa_ddmmaaaa'!$EC$5:'[1]PorEquipeHC 20aa_ddmmaaaa'!$GS$1003,13,FALSE))</f>
        <v>122</v>
      </c>
      <c r="S161" s="211" t="str">
        <f>IF($B161:$B161&gt;0,VLOOKUP($B161,'[1]PorEquipeHC 20aa_ddmmaaaa'!$EC$5:'[1]PorEquipeHC 20aa_ddmmaaaa'!$GS$1003,14,FALSE))</f>
        <v xml:space="preserve"> </v>
      </c>
      <c r="T161" s="211" t="str">
        <f>IF($B161:$B161&gt;0,VLOOKUP($B161,'[1]PorEquipeHC 20aa_ddmmaaaa'!$EC$5:'[1]PorEquipeHC 20aa_ddmmaaaa'!$GS$1003,15,FALSE))</f>
        <v xml:space="preserve"> </v>
      </c>
      <c r="U161" s="211">
        <f>IF($B161:$B161&gt;0,VLOOKUP($B161,'[1]PorEquipeHC 20aa_ddmmaaaa'!$EC$5:'[1]PorEquipeHC 20aa_ddmmaaaa'!$GS$1003,16,FALSE))</f>
        <v>125</v>
      </c>
      <c r="V161" s="211" t="b">
        <f>IF($B161:$B161&gt;0,VLOOKUP($B161,'[1]PorEquipeHC 20aa_ddmmaaaa'!$EC$5:'[1]PorEquipeHC 20aa_ddmmaaaa'!$GS$1003,17,FALSE))</f>
        <v>0</v>
      </c>
      <c r="W161" s="211" t="b">
        <f>IF($B161:$B161&gt;0,VLOOKUP($B161,'[1]PorEquipeHC 20aa_ddmmaaaa'!$EC$5:'[1]PorEquipeHC 20aa_ddmmaaaa'!$GS$1003,18,FALSE))</f>
        <v>0</v>
      </c>
      <c r="X161" s="211" t="b">
        <f>IF($B161:$B161&gt;0,VLOOKUP($B161,'[1]PorEquipeHC 20aa_ddmmaaaa'!$EC$5:'[1]PorEquipeHC 20aa_ddmmaaaa'!$GS$1003,19,FALSE))</f>
        <v>0</v>
      </c>
      <c r="Y161" s="207"/>
      <c r="Z161" s="207"/>
      <c r="AA161" s="154"/>
      <c r="AB161" s="154"/>
      <c r="AC161" s="65" t="str">
        <f>C161</f>
        <v>002</v>
      </c>
      <c r="AD161" s="65" t="str">
        <f>D161</f>
        <v>SAITO</v>
      </c>
      <c r="AE161" s="65" t="str">
        <f>E161</f>
        <v>SETSUKO</v>
      </c>
      <c r="AF161" s="65" t="str">
        <f>F161</f>
        <v>F</v>
      </c>
      <c r="AG161" s="65" t="str">
        <f>G161</f>
        <v>03. IBI</v>
      </c>
      <c r="AH161" s="208">
        <f>H161</f>
        <v>15412</v>
      </c>
      <c r="AI161">
        <f>I161</f>
        <v>7</v>
      </c>
      <c r="AJ161" t="str">
        <f>J161</f>
        <v>B</v>
      </c>
      <c r="AK161" s="209" t="str">
        <f>K161</f>
        <v>SR</v>
      </c>
      <c r="AL161" s="65">
        <f>L161</f>
        <v>5</v>
      </c>
      <c r="AM161" s="66" t="str">
        <f>M161</f>
        <v>X</v>
      </c>
      <c r="AN161" s="65" t="e">
        <f>N161</f>
        <v>#NUM!</v>
      </c>
      <c r="AO161" s="65">
        <f>O161</f>
        <v>118</v>
      </c>
      <c r="AP161" s="67">
        <f>IF(AO161=" "," ",(AO161-2*$AI161))</f>
        <v>104</v>
      </c>
      <c r="AQ161" s="68"/>
      <c r="AR161" s="69"/>
      <c r="AS161" s="72">
        <f>P161</f>
        <v>123</v>
      </c>
      <c r="AT161" s="67">
        <f>IF(AS161=" "," ",(AS161-2*$AI161))</f>
        <v>109</v>
      </c>
      <c r="AU161" s="65"/>
      <c r="AV161" s="67"/>
      <c r="AW161" s="72">
        <f>Q161</f>
        <v>128</v>
      </c>
      <c r="AX161" s="67">
        <f>IF(AW161=" "," ",(AW161-2*$AI161))</f>
        <v>114</v>
      </c>
      <c r="AY161" s="67"/>
      <c r="AZ161" s="65"/>
      <c r="BA161" s="67">
        <f>R161</f>
        <v>122</v>
      </c>
      <c r="BB161" s="67">
        <f>IF(BA161=" "," ",(BA161-2*$AI161))</f>
        <v>108</v>
      </c>
      <c r="BC161" s="67"/>
      <c r="BD161" s="67"/>
      <c r="BE161" s="71" t="str">
        <f>S161</f>
        <v xml:space="preserve"> </v>
      </c>
      <c r="BF161" s="67" t="str">
        <f>IF(BE161=" "," ",(BE161-2*$AI161))</f>
        <v xml:space="preserve"> </v>
      </c>
      <c r="BG161" s="67"/>
      <c r="BH161" s="67"/>
      <c r="BI161" s="72" t="str">
        <f>T161</f>
        <v xml:space="preserve"> </v>
      </c>
      <c r="BJ161" s="67" t="str">
        <f>IF(BI161=" "," ",(BI161-2*$AI161))</f>
        <v xml:space="preserve"> </v>
      </c>
      <c r="BK161" s="67"/>
      <c r="BL161" s="67"/>
      <c r="BM161" s="72">
        <f>U161</f>
        <v>125</v>
      </c>
      <c r="BN161" s="67">
        <f>IF(BM161=" "," ",(BM161-2*$AI161))</f>
        <v>111</v>
      </c>
      <c r="BO161" s="67"/>
      <c r="BP161" s="67"/>
      <c r="BQ161" s="67" t="b">
        <f>V161</f>
        <v>0</v>
      </c>
      <c r="BR161" s="67">
        <f>IF(BQ161=" "," ",(BQ161-2*$AI161))</f>
        <v>-14</v>
      </c>
      <c r="BS161" s="67"/>
      <c r="BT161" s="67"/>
      <c r="BU161" s="67" t="b">
        <f>W161</f>
        <v>0</v>
      </c>
      <c r="BV161" s="67">
        <f>IF(BU161=" "," ",(BU161-2*$AI161))</f>
        <v>-14</v>
      </c>
      <c r="BW161" s="67"/>
      <c r="BX161" s="67"/>
      <c r="BY161" s="67" t="b">
        <f>X161</f>
        <v>0</v>
      </c>
      <c r="BZ161" s="67">
        <f>IF(BY161=" "," ",(BY161-2*$AI161))</f>
        <v>-14</v>
      </c>
      <c r="CA161" s="67"/>
      <c r="CB161" s="67"/>
      <c r="CC161" s="209" t="str">
        <f>IF(AK161="Senior",AK161,"...")</f>
        <v>...</v>
      </c>
      <c r="CD161" s="65">
        <f>L161</f>
        <v>5</v>
      </c>
      <c r="CE161" s="66" t="str">
        <f>M161</f>
        <v>X</v>
      </c>
      <c r="CF161" s="73">
        <f>AQ161*AO$4+AU161*AS$4+AY161*AW$4+BC161*BA$4+BG161*BE$4+BK161*BI$4+BO161*BM$4+BS161*BQ$4+BW161*BU$4+CA161*BY$4</f>
        <v>0</v>
      </c>
      <c r="CG161" s="156"/>
      <c r="CH161" s="1"/>
      <c r="DA161" s="19"/>
      <c r="DB161" s="19"/>
      <c r="DC161" s="67" t="s">
        <v>584</v>
      </c>
      <c r="DD161" s="67" t="s">
        <v>385</v>
      </c>
      <c r="DE161" s="67" t="s">
        <v>585</v>
      </c>
      <c r="DF161" s="67" t="s">
        <v>83</v>
      </c>
      <c r="DG161" s="67" t="s">
        <v>504</v>
      </c>
      <c r="DH161" s="75">
        <v>18290</v>
      </c>
      <c r="DI161" s="67">
        <v>9</v>
      </c>
      <c r="DJ161" s="67" t="s">
        <v>84</v>
      </c>
      <c r="DK161" s="76" t="s">
        <v>102</v>
      </c>
      <c r="DL161" s="67">
        <v>1</v>
      </c>
      <c r="DM161" s="77" t="s">
        <v>70</v>
      </c>
      <c r="DN161" s="67" t="e">
        <v>#NUM!</v>
      </c>
      <c r="DO161" s="67" t="s">
        <v>79</v>
      </c>
      <c r="DP161" s="67" t="s">
        <v>79</v>
      </c>
      <c r="DQ161" s="68"/>
      <c r="DR161" s="67"/>
      <c r="DS161" s="72" t="s">
        <v>79</v>
      </c>
      <c r="DT161" s="67" t="s">
        <v>79</v>
      </c>
      <c r="DU161" s="68"/>
      <c r="DV161" s="67"/>
      <c r="DW161" s="72" t="s">
        <v>79</v>
      </c>
      <c r="DX161" s="67" t="s">
        <v>79</v>
      </c>
      <c r="DY161" s="67"/>
      <c r="DZ161" s="67"/>
      <c r="EA161" s="67" t="s">
        <v>79</v>
      </c>
      <c r="EB161" s="67" t="s">
        <v>79</v>
      </c>
      <c r="EC161" s="67"/>
      <c r="ED161" s="67"/>
      <c r="EE161" s="71" t="s">
        <v>79</v>
      </c>
      <c r="EF161" s="67" t="s">
        <v>79</v>
      </c>
      <c r="EG161" s="67"/>
      <c r="EH161" s="67"/>
      <c r="EI161" s="72" t="s">
        <v>79</v>
      </c>
      <c r="EJ161" s="67" t="s">
        <v>79</v>
      </c>
      <c r="EK161" s="67"/>
      <c r="EL161" s="67"/>
      <c r="EM161" s="72">
        <v>122</v>
      </c>
      <c r="EN161" s="67">
        <v>104</v>
      </c>
      <c r="EO161" s="68"/>
      <c r="EP161" s="69"/>
      <c r="EQ161" s="67" t="b">
        <v>0</v>
      </c>
      <c r="ER161" s="67">
        <v>-18</v>
      </c>
      <c r="ES161" s="67"/>
      <c r="ET161" s="67"/>
      <c r="EU161" s="67" t="b">
        <v>0</v>
      </c>
      <c r="EV161" s="67">
        <v>-18</v>
      </c>
      <c r="EW161" s="67"/>
      <c r="EX161" s="67"/>
      <c r="EY161" s="67" t="b">
        <v>0</v>
      </c>
      <c r="EZ161" s="67">
        <v>-18</v>
      </c>
      <c r="FA161" s="67"/>
      <c r="FB161" s="67"/>
      <c r="FC161" s="76" t="s">
        <v>73</v>
      </c>
      <c r="FD161" s="67">
        <v>1</v>
      </c>
      <c r="FE161" s="77" t="s">
        <v>70</v>
      </c>
      <c r="FF161" s="68">
        <v>0</v>
      </c>
      <c r="FG161" s="83"/>
      <c r="FH161" s="65" t="str">
        <f t="shared" ref="FH161:FH224" si="41">DK161</f>
        <v>SR</v>
      </c>
      <c r="FI161" s="65" t="str">
        <f t="shared" si="39"/>
        <v>F</v>
      </c>
      <c r="FJ161" s="65" t="str">
        <f t="shared" si="38"/>
        <v>07. GSP</v>
      </c>
      <c r="FK161" s="65">
        <f t="shared" si="31"/>
        <v>0</v>
      </c>
      <c r="FL161" s="79">
        <f t="shared" si="36"/>
        <v>35.5</v>
      </c>
      <c r="FM161" t="str">
        <f t="shared" si="40"/>
        <v>...</v>
      </c>
      <c r="FN161" t="str">
        <f t="shared" si="37"/>
        <v>...</v>
      </c>
      <c r="FO161" t="str">
        <f t="shared" si="35"/>
        <v>07. GSP</v>
      </c>
    </row>
    <row r="162" spans="1:171" ht="13.8" hidden="1" x14ac:dyDescent="0.25">
      <c r="A162" t="s">
        <v>1152</v>
      </c>
      <c r="B162" s="201" t="s">
        <v>569</v>
      </c>
      <c r="C162" s="80" t="str">
        <f>IF($B162:$B162&gt;0,VLOOKUP($B162,'[1]PorEquipeHC 20aa_ddmmaaaa'!$EC$5:'[1]PorEquipeHC 20aa_ddmmaaaa'!$GS$1003,1,FALSE))</f>
        <v>652</v>
      </c>
      <c r="D162" s="209" t="str">
        <f>IF($B162:$B162&gt;0,VLOOKUP($B162,'[1]PorEquipeHC 20aa_ddmmaaaa'!$EC$5:'[1]PorEquipeHC 20aa_ddmmaaaa'!$GS$1003,2,FALSE))</f>
        <v>HAYAKAWA</v>
      </c>
      <c r="E162" s="209" t="str">
        <f>IF($B162:$B162&gt;0,VLOOKUP($B162,'[1]PorEquipeHC 20aa_ddmmaaaa'!$EC$5:'[1]PorEquipeHC 20aa_ddmmaaaa'!$GS$1003,3,FALSE))</f>
        <v>EIKO</v>
      </c>
      <c r="F162" s="66" t="str">
        <f>IF($B162:$B162&gt;0,VLOOKUP($B162,'[1]PorEquipeHC 20aa_ddmmaaaa'!$EC$5:'[1]PorEquipeHC 20aa_ddmmaaaa'!$GS$1003,4,FALSE))</f>
        <v>F</v>
      </c>
      <c r="G162" s="65" t="str">
        <f>IF($B162:$B162&gt;0,VLOOKUP($B162,'[1]PorEquipeHC 20aa_ddmmaaaa'!$EC$5:'[1]PorEquipeHC 20aa_ddmmaaaa'!$GS$1003,5,FALSE))</f>
        <v>07. GSP</v>
      </c>
      <c r="H162" s="210">
        <f>IF($B162:$B162&gt;0,VLOOKUP($B162,'[1]PorEquipeHC 20aa_ddmmaaaa'!$EC$5:'[1]PorEquipeHC 20aa_ddmmaaaa'!$GS$1003,6,FALSE))</f>
        <v>13575</v>
      </c>
      <c r="I162" s="80">
        <f>IF($B162:$B162&gt;0,VLOOKUP($B162,'[1]PorEquipeHC 20aa_ddmmaaaa'!$EC$5:'[1]PorEquipeHC 20aa_ddmmaaaa'!$GS$1003,7,FALSE))</f>
        <v>9</v>
      </c>
      <c r="J162" s="209" t="str">
        <f>IF($B162:$B162&gt;0,VLOOKUP($B162,'[1]PorEquipeHC 20aa_ddmmaaaa'!$EC$5:'[1]PorEquipeHC 20aa_ddmmaaaa'!$GS$1003,8,FALSE))</f>
        <v>B</v>
      </c>
      <c r="K162" s="209" t="str">
        <f>IF($B162:$B162&gt;0,VLOOKUP($B162,'[1]PorEquipeHC 20aa_ddmmaaaa'!$EC$5:'[1]PorEquipeHC 20aa_ddmmaaaa'!$GS$1003,9,FALSE))</f>
        <v>MR</v>
      </c>
      <c r="L162" s="80">
        <f>IF($B162:$B162&gt;0,VLOOKUP($B162,'[1]PorEquipeHC 20aa_ddmmaaaa'!$EC$5:'[1]PorEquipeHC 20aa_ddmmaaaa'!$GS$1003,45,FALSE))</f>
        <v>6</v>
      </c>
      <c r="M162" s="65" t="str">
        <f>IF($B162:$B162&gt;0,VLOOKUP($B162,'[1]PorEquipeHC 20aa_ddmmaaaa'!$EC$5:'[1]PorEquipeHC 20aa_ddmmaaaa'!$GS$1003,46,FALSE))</f>
        <v>X</v>
      </c>
      <c r="N162" s="80">
        <f>IF($B162:$B162&gt;0,VLOOKUP($B162,'[1]PorEquipeHC 20aa_ddmmaaaa'!$EC$5:'[1]PorEquipeHC 20aa_ddmmaaaa'!$GS$1003,64,FALSE))</f>
        <v>757</v>
      </c>
      <c r="O162" s="211">
        <f>IF($B162:$B162&gt;0,VLOOKUP($B162,'[1]PorEquipeHC 20aa_ddmmaaaa'!$EC$5:'[1]PorEquipeHC 20aa_ddmmaaaa'!$GS$1003,10,FALSE))</f>
        <v>123</v>
      </c>
      <c r="P162" s="211" t="str">
        <f>IF($B162:$B162&gt;0,VLOOKUP($B162,'[1]PorEquipeHC 20aa_ddmmaaaa'!$EC$5:'[1]PorEquipeHC 20aa_ddmmaaaa'!$GS$1003,11,FALSE))</f>
        <v xml:space="preserve"> </v>
      </c>
      <c r="Q162" s="211">
        <f>IF($B162:$B162&gt;0,VLOOKUP($B162,'[1]PorEquipeHC 20aa_ddmmaaaa'!$EC$5:'[1]PorEquipeHC 20aa_ddmmaaaa'!$GS$1003,12,FALSE))</f>
        <v>127</v>
      </c>
      <c r="R162" s="211">
        <f>IF($B162:$B162&gt;0,VLOOKUP($B162,'[1]PorEquipeHC 20aa_ddmmaaaa'!$EC$5:'[1]PorEquipeHC 20aa_ddmmaaaa'!$GS$1003,13,FALSE))</f>
        <v>124</v>
      </c>
      <c r="S162" s="211">
        <f>IF($B162:$B162&gt;0,VLOOKUP($B162,'[1]PorEquipeHC 20aa_ddmmaaaa'!$EC$5:'[1]PorEquipeHC 20aa_ddmmaaaa'!$GS$1003,14,FALSE))</f>
        <v>123</v>
      </c>
      <c r="T162" s="211">
        <f>IF($B162:$B162&gt;0,VLOOKUP($B162,'[1]PorEquipeHC 20aa_ddmmaaaa'!$EC$5:'[1]PorEquipeHC 20aa_ddmmaaaa'!$GS$1003,15,FALSE))</f>
        <v>131</v>
      </c>
      <c r="U162" s="211">
        <f>IF($B162:$B162&gt;0,VLOOKUP($B162,'[1]PorEquipeHC 20aa_ddmmaaaa'!$EC$5:'[1]PorEquipeHC 20aa_ddmmaaaa'!$GS$1003,16,FALSE))</f>
        <v>129</v>
      </c>
      <c r="V162" s="211" t="b">
        <f>IF($B162:$B162&gt;0,VLOOKUP($B162,'[1]PorEquipeHC 20aa_ddmmaaaa'!$EC$5:'[1]PorEquipeHC 20aa_ddmmaaaa'!$GS$1003,17,FALSE))</f>
        <v>0</v>
      </c>
      <c r="W162" s="211" t="b">
        <f>IF($B162:$B162&gt;0,VLOOKUP($B162,'[1]PorEquipeHC 20aa_ddmmaaaa'!$EC$5:'[1]PorEquipeHC 20aa_ddmmaaaa'!$GS$1003,18,FALSE))</f>
        <v>0</v>
      </c>
      <c r="X162" s="211" t="b">
        <f>IF($B162:$B162&gt;0,VLOOKUP($B162,'[1]PorEquipeHC 20aa_ddmmaaaa'!$EC$5:'[1]PorEquipeHC 20aa_ddmmaaaa'!$GS$1003,19,FALSE))</f>
        <v>0</v>
      </c>
      <c r="Y162" s="207"/>
      <c r="Z162" s="207"/>
      <c r="AA162" s="154"/>
      <c r="AB162" s="154"/>
      <c r="AC162" s="65" t="str">
        <f>C162</f>
        <v>652</v>
      </c>
      <c r="AD162" s="65" t="str">
        <f>D162</f>
        <v>HAYAKAWA</v>
      </c>
      <c r="AE162" s="65" t="str">
        <f>E162</f>
        <v>EIKO</v>
      </c>
      <c r="AF162" s="65" t="str">
        <f>F162</f>
        <v>F</v>
      </c>
      <c r="AG162" s="65" t="str">
        <f>G162</f>
        <v>07. GSP</v>
      </c>
      <c r="AH162" s="208">
        <f>H162</f>
        <v>13575</v>
      </c>
      <c r="AI162">
        <f>I162</f>
        <v>9</v>
      </c>
      <c r="AJ162" t="str">
        <f>J162</f>
        <v>B</v>
      </c>
      <c r="AK162" s="209" t="str">
        <f>K162</f>
        <v>MR</v>
      </c>
      <c r="AL162" s="65">
        <f>L162</f>
        <v>6</v>
      </c>
      <c r="AM162" s="66" t="str">
        <f>M162</f>
        <v>X</v>
      </c>
      <c r="AN162" s="65">
        <f>N162</f>
        <v>757</v>
      </c>
      <c r="AO162" s="65">
        <f>O162</f>
        <v>123</v>
      </c>
      <c r="AP162" s="67">
        <f>IF(AO162=" "," ",(AO162-2*$AI162))</f>
        <v>105</v>
      </c>
      <c r="AQ162" s="68"/>
      <c r="AR162" s="69"/>
      <c r="AS162" s="72" t="str">
        <f>P162</f>
        <v xml:space="preserve"> </v>
      </c>
      <c r="AT162" s="67" t="str">
        <f>IF(AS162=" "," ",(AS162-2*$AI162))</f>
        <v xml:space="preserve"> </v>
      </c>
      <c r="AU162" s="65"/>
      <c r="AV162" s="67"/>
      <c r="AW162" s="72">
        <f>Q162</f>
        <v>127</v>
      </c>
      <c r="AX162" s="67">
        <f>IF(AW162=" "," ",(AW162-2*$AI162))</f>
        <v>109</v>
      </c>
      <c r="AY162" s="67"/>
      <c r="AZ162" s="65"/>
      <c r="BA162" s="67">
        <f>R162</f>
        <v>124</v>
      </c>
      <c r="BB162" s="67">
        <f>IF(BA162=" "," ",(BA162-2*$AI162))</f>
        <v>106</v>
      </c>
      <c r="BC162" s="67"/>
      <c r="BD162" s="67"/>
      <c r="BE162" s="71">
        <f>S162</f>
        <v>123</v>
      </c>
      <c r="BF162" s="67">
        <f>IF(BE162=" "," ",(BE162-2*$AI162))</f>
        <v>105</v>
      </c>
      <c r="BG162" s="67"/>
      <c r="BH162" s="67"/>
      <c r="BI162" s="72">
        <f>T162</f>
        <v>131</v>
      </c>
      <c r="BJ162" s="67">
        <f>IF(BI162=" "," ",(BI162-2*$AI162))</f>
        <v>113</v>
      </c>
      <c r="BK162" s="67"/>
      <c r="BL162" s="67"/>
      <c r="BM162" s="72">
        <f>U162</f>
        <v>129</v>
      </c>
      <c r="BN162" s="67">
        <f>IF(BM162=" "," ",(BM162-2*$AI162))</f>
        <v>111</v>
      </c>
      <c r="BO162" s="67"/>
      <c r="BP162" s="67"/>
      <c r="BQ162" s="67" t="b">
        <f>V162</f>
        <v>0</v>
      </c>
      <c r="BR162" s="67">
        <f>IF(BQ162=" "," ",(BQ162-2*$AI162))</f>
        <v>-18</v>
      </c>
      <c r="BS162" s="67"/>
      <c r="BT162" s="67"/>
      <c r="BU162" s="67" t="b">
        <f>W162</f>
        <v>0</v>
      </c>
      <c r="BV162" s="67">
        <f>IF(BU162=" "," ",(BU162-2*$AI162))</f>
        <v>-18</v>
      </c>
      <c r="BW162" s="67"/>
      <c r="BX162" s="67"/>
      <c r="BY162" s="67" t="b">
        <f>X162</f>
        <v>0</v>
      </c>
      <c r="BZ162" s="67">
        <f>IF(BY162=" "," ",(BY162-2*$AI162))</f>
        <v>-18</v>
      </c>
      <c r="CA162" s="67"/>
      <c r="CB162" s="67"/>
      <c r="CC162" s="209" t="str">
        <f>IF(AK162="Senior",AK162,"...")</f>
        <v>...</v>
      </c>
      <c r="CD162" s="65">
        <f>L162</f>
        <v>6</v>
      </c>
      <c r="CE162" s="66" t="str">
        <f>M162</f>
        <v>X</v>
      </c>
      <c r="CF162" s="73">
        <f>AQ162*AO$4+AU162*AS$4+AY162*AW$4+BC162*BA$4+BG162*BE$4+BK162*BI$4+BO162*BM$4+BS162*BQ$4+BW162*BU$4+CA162*BY$4</f>
        <v>0</v>
      </c>
      <c r="CG162" s="156"/>
      <c r="CH162" s="1"/>
      <c r="DA162" s="19"/>
      <c r="DB162" s="19"/>
      <c r="DC162" s="67" t="s">
        <v>448</v>
      </c>
      <c r="DD162" s="67" t="s">
        <v>517</v>
      </c>
      <c r="DE162" s="67" t="s">
        <v>586</v>
      </c>
      <c r="DF162" s="67" t="s">
        <v>83</v>
      </c>
      <c r="DG162" s="67" t="s">
        <v>504</v>
      </c>
      <c r="DH162" s="75">
        <v>19169</v>
      </c>
      <c r="DI162" s="67">
        <v>9</v>
      </c>
      <c r="DJ162" s="67" t="s">
        <v>84</v>
      </c>
      <c r="DK162" s="76" t="s">
        <v>69</v>
      </c>
      <c r="DL162" s="67">
        <v>6</v>
      </c>
      <c r="DM162" s="77" t="s">
        <v>70</v>
      </c>
      <c r="DN162" s="67">
        <v>739</v>
      </c>
      <c r="DO162" s="67">
        <v>125</v>
      </c>
      <c r="DP162" s="67">
        <v>107</v>
      </c>
      <c r="DQ162" s="68"/>
      <c r="DR162" s="67"/>
      <c r="DS162" s="72" t="s">
        <v>79</v>
      </c>
      <c r="DT162" s="67" t="s">
        <v>79</v>
      </c>
      <c r="DU162" s="68"/>
      <c r="DV162" s="67"/>
      <c r="DW162" s="72">
        <v>116</v>
      </c>
      <c r="DX162" s="67">
        <v>98</v>
      </c>
      <c r="DY162" s="68"/>
      <c r="DZ162" s="67"/>
      <c r="EA162" s="67">
        <v>120</v>
      </c>
      <c r="EB162" s="67">
        <v>102</v>
      </c>
      <c r="EC162" s="68"/>
      <c r="ED162" s="67"/>
      <c r="EE162" s="71">
        <v>132</v>
      </c>
      <c r="EF162" s="67">
        <v>114</v>
      </c>
      <c r="EG162" s="67"/>
      <c r="EH162" s="67"/>
      <c r="EI162" s="72">
        <v>130</v>
      </c>
      <c r="EJ162" s="67">
        <v>112</v>
      </c>
      <c r="EK162" s="67"/>
      <c r="EL162" s="67"/>
      <c r="EM162" s="72">
        <v>116</v>
      </c>
      <c r="EN162" s="67">
        <v>98</v>
      </c>
      <c r="EO162" s="67"/>
      <c r="EP162" s="67"/>
      <c r="EQ162" s="67" t="b">
        <v>0</v>
      </c>
      <c r="ER162" s="67">
        <v>-18</v>
      </c>
      <c r="ES162" s="67"/>
      <c r="ET162" s="67"/>
      <c r="EU162" s="67" t="b">
        <v>0</v>
      </c>
      <c r="EV162" s="67">
        <v>-18</v>
      </c>
      <c r="EW162" s="67"/>
      <c r="EX162" s="67"/>
      <c r="EY162" s="67" t="b">
        <v>0</v>
      </c>
      <c r="EZ162" s="67">
        <v>-18</v>
      </c>
      <c r="FA162" s="67"/>
      <c r="FB162" s="67"/>
      <c r="FC162" s="76" t="s">
        <v>73</v>
      </c>
      <c r="FD162" s="67">
        <v>6</v>
      </c>
      <c r="FE162" s="77" t="s">
        <v>70</v>
      </c>
      <c r="FF162" s="68">
        <v>0</v>
      </c>
      <c r="FG162" s="83"/>
      <c r="FH162" s="65" t="str">
        <f t="shared" si="41"/>
        <v>NSR</v>
      </c>
      <c r="FI162" s="65" t="str">
        <f t="shared" si="39"/>
        <v>F</v>
      </c>
      <c r="FJ162" s="65" t="str">
        <f t="shared" si="38"/>
        <v>07. GSP</v>
      </c>
      <c r="FK162" s="65">
        <f t="shared" si="31"/>
        <v>0</v>
      </c>
      <c r="FL162" s="79">
        <f t="shared" si="36"/>
        <v>35.5</v>
      </c>
      <c r="FM162" t="str">
        <f t="shared" si="40"/>
        <v>...</v>
      </c>
      <c r="FN162" t="str">
        <f t="shared" si="37"/>
        <v>...</v>
      </c>
      <c r="FO162" t="str">
        <f t="shared" si="35"/>
        <v>07. GSP</v>
      </c>
    </row>
    <row r="163" spans="1:171" ht="13.8" hidden="1" x14ac:dyDescent="0.25">
      <c r="A163" t="s">
        <v>1152</v>
      </c>
      <c r="B163" s="201" t="s">
        <v>432</v>
      </c>
      <c r="C163" s="80" t="str">
        <f>IF($B163:$B163&gt;0,VLOOKUP($B163,'[1]PorEquipeHC 20aa_ddmmaaaa'!$EC$5:'[1]PorEquipeHC 20aa_ddmmaaaa'!$GS$1003,1,FALSE))</f>
        <v>609</v>
      </c>
      <c r="D163" s="209" t="str">
        <f>IF($B163:$B163&gt;0,VLOOKUP($B163,'[1]PorEquipeHC 20aa_ddmmaaaa'!$EC$5:'[1]PorEquipeHC 20aa_ddmmaaaa'!$GS$1003,2,FALSE))</f>
        <v>NAKASHIMA</v>
      </c>
      <c r="E163" s="209" t="str">
        <f>IF($B163:$B163&gt;0,VLOOKUP($B163,'[1]PorEquipeHC 20aa_ddmmaaaa'!$EC$5:'[1]PorEquipeHC 20aa_ddmmaaaa'!$GS$1003,3,FALSE))</f>
        <v>MITSUKO</v>
      </c>
      <c r="F163" s="66" t="str">
        <f>IF($B163:$B163&gt;0,VLOOKUP($B163,'[1]PorEquipeHC 20aa_ddmmaaaa'!$EC$5:'[1]PorEquipeHC 20aa_ddmmaaaa'!$GS$1003,4,FALSE))</f>
        <v>F</v>
      </c>
      <c r="G163" s="65" t="str">
        <f>IF($B163:$B163&gt;0,VLOOKUP($B163,'[1]PorEquipeHC 20aa_ddmmaaaa'!$EC$5:'[1]PorEquipeHC 20aa_ddmmaaaa'!$GS$1003,5,FALSE))</f>
        <v>06. KOK</v>
      </c>
      <c r="H163" s="210">
        <f>IF($B163:$B163&gt;0,VLOOKUP($B163,'[1]PorEquipeHC 20aa_ddmmaaaa'!$EC$5:'[1]PorEquipeHC 20aa_ddmmaaaa'!$GS$1003,6,FALSE))</f>
        <v>19177</v>
      </c>
      <c r="I163" s="80">
        <f>IF($B163:$B163&gt;0,VLOOKUP($B163,'[1]PorEquipeHC 20aa_ddmmaaaa'!$EC$5:'[1]PorEquipeHC 20aa_ddmmaaaa'!$GS$1003,7,FALSE))</f>
        <v>9</v>
      </c>
      <c r="J163" s="209" t="str">
        <f>IF($B163:$B163&gt;0,VLOOKUP($B163,'[1]PorEquipeHC 20aa_ddmmaaaa'!$EC$5:'[1]PorEquipeHC 20aa_ddmmaaaa'!$GS$1003,8,FALSE))</f>
        <v>B</v>
      </c>
      <c r="K163" s="209" t="str">
        <f>IF($B163:$B163&gt;0,VLOOKUP($B163,'[1]PorEquipeHC 20aa_ddmmaaaa'!$EC$5:'[1]PorEquipeHC 20aa_ddmmaaaa'!$GS$1003,9,FALSE))</f>
        <v>NSR</v>
      </c>
      <c r="L163" s="80">
        <f>IF($B163:$B163&gt;0,VLOOKUP($B163,'[1]PorEquipeHC 20aa_ddmmaaaa'!$EC$5:'[1]PorEquipeHC 20aa_ddmmaaaa'!$GS$1003,45,FALSE))</f>
        <v>6</v>
      </c>
      <c r="M163" s="65" t="str">
        <f>IF($B163:$B163&gt;0,VLOOKUP($B163,'[1]PorEquipeHC 20aa_ddmmaaaa'!$EC$5:'[1]PorEquipeHC 20aa_ddmmaaaa'!$GS$1003,46,FALSE))</f>
        <v>X</v>
      </c>
      <c r="N163" s="80">
        <f>IF($B163:$B163&gt;0,VLOOKUP($B163,'[1]PorEquipeHC 20aa_ddmmaaaa'!$EC$5:'[1]PorEquipeHC 20aa_ddmmaaaa'!$GS$1003,64,FALSE))</f>
        <v>731</v>
      </c>
      <c r="O163" s="211">
        <f>IF($B163:$B163&gt;0,VLOOKUP($B163,'[1]PorEquipeHC 20aa_ddmmaaaa'!$EC$5:'[1]PorEquipeHC 20aa_ddmmaaaa'!$GS$1003,10,FALSE))</f>
        <v>121</v>
      </c>
      <c r="P163" s="211">
        <f>IF($B163:$B163&gt;0,VLOOKUP($B163,'[1]PorEquipeHC 20aa_ddmmaaaa'!$EC$5:'[1]PorEquipeHC 20aa_ddmmaaaa'!$GS$1003,11,FALSE))</f>
        <v>125</v>
      </c>
      <c r="Q163" s="211">
        <f>IF($B163:$B163&gt;0,VLOOKUP($B163,'[1]PorEquipeHC 20aa_ddmmaaaa'!$EC$5:'[1]PorEquipeHC 20aa_ddmmaaaa'!$GS$1003,12,FALSE))</f>
        <v>119</v>
      </c>
      <c r="R163" s="211">
        <f>IF($B163:$B163&gt;0,VLOOKUP($B163,'[1]PorEquipeHC 20aa_ddmmaaaa'!$EC$5:'[1]PorEquipeHC 20aa_ddmmaaaa'!$GS$1003,13,FALSE))</f>
        <v>120</v>
      </c>
      <c r="S163" s="211" t="str">
        <f>IF($B163:$B163&gt;0,VLOOKUP($B163,'[1]PorEquipeHC 20aa_ddmmaaaa'!$EC$5:'[1]PorEquipeHC 20aa_ddmmaaaa'!$GS$1003,14,FALSE))</f>
        <v xml:space="preserve"> </v>
      </c>
      <c r="T163" s="211">
        <f>IF($B163:$B163&gt;0,VLOOKUP($B163,'[1]PorEquipeHC 20aa_ddmmaaaa'!$EC$5:'[1]PorEquipeHC 20aa_ddmmaaaa'!$GS$1003,15,FALSE))</f>
        <v>117</v>
      </c>
      <c r="U163" s="211">
        <f>IF($B163:$B163&gt;0,VLOOKUP($B163,'[1]PorEquipeHC 20aa_ddmmaaaa'!$EC$5:'[1]PorEquipeHC 20aa_ddmmaaaa'!$GS$1003,16,FALSE))</f>
        <v>129</v>
      </c>
      <c r="V163" s="211" t="b">
        <f>IF($B163:$B163&gt;0,VLOOKUP($B163,'[1]PorEquipeHC 20aa_ddmmaaaa'!$EC$5:'[1]PorEquipeHC 20aa_ddmmaaaa'!$GS$1003,17,FALSE))</f>
        <v>0</v>
      </c>
      <c r="W163" s="211" t="b">
        <f>IF($B163:$B163&gt;0,VLOOKUP($B163,'[1]PorEquipeHC 20aa_ddmmaaaa'!$EC$5:'[1]PorEquipeHC 20aa_ddmmaaaa'!$GS$1003,18,FALSE))</f>
        <v>0</v>
      </c>
      <c r="X163" s="211" t="b">
        <f>IF($B163:$B163&gt;0,VLOOKUP($B163,'[1]PorEquipeHC 20aa_ddmmaaaa'!$EC$5:'[1]PorEquipeHC 20aa_ddmmaaaa'!$GS$1003,19,FALSE))</f>
        <v>0</v>
      </c>
      <c r="Y163" s="207"/>
      <c r="Z163" s="207"/>
      <c r="AA163" s="154"/>
      <c r="AB163" s="154"/>
      <c r="AC163" s="65" t="str">
        <f>C163</f>
        <v>609</v>
      </c>
      <c r="AD163" s="65" t="str">
        <f>D163</f>
        <v>NAKASHIMA</v>
      </c>
      <c r="AE163" s="65" t="str">
        <f>E163</f>
        <v>MITSUKO</v>
      </c>
      <c r="AF163" s="65" t="str">
        <f>F163</f>
        <v>F</v>
      </c>
      <c r="AG163" s="65" t="str">
        <f>G163</f>
        <v>06. KOK</v>
      </c>
      <c r="AH163" s="208">
        <f>H163</f>
        <v>19177</v>
      </c>
      <c r="AI163">
        <f>I163</f>
        <v>9</v>
      </c>
      <c r="AJ163" t="str">
        <f>J163</f>
        <v>B</v>
      </c>
      <c r="AK163" s="209" t="str">
        <f>K163</f>
        <v>NSR</v>
      </c>
      <c r="AL163" s="65">
        <f>L163</f>
        <v>6</v>
      </c>
      <c r="AM163" s="66" t="str">
        <f>M163</f>
        <v>X</v>
      </c>
      <c r="AN163" s="65">
        <f>N163</f>
        <v>731</v>
      </c>
      <c r="AO163" s="65">
        <f>O163</f>
        <v>121</v>
      </c>
      <c r="AP163" s="67">
        <f>IF(AO163=" "," ",(AO163-2*$AI163))</f>
        <v>103</v>
      </c>
      <c r="AQ163" s="68"/>
      <c r="AR163" s="69"/>
      <c r="AS163" s="72">
        <f>P163</f>
        <v>125</v>
      </c>
      <c r="AT163" s="67">
        <f>IF(AS163=" "," ",(AS163-2*$AI163))</f>
        <v>107</v>
      </c>
      <c r="AU163" s="65"/>
      <c r="AV163" s="67"/>
      <c r="AW163" s="72">
        <f>Q163</f>
        <v>119</v>
      </c>
      <c r="AX163" s="67">
        <f>IF(AW163=" "," ",(AW163-2*$AI163))</f>
        <v>101</v>
      </c>
      <c r="AY163" s="67"/>
      <c r="AZ163" s="65"/>
      <c r="BA163" s="67">
        <f>R163</f>
        <v>120</v>
      </c>
      <c r="BB163" s="67">
        <f>IF(BA163=" "," ",(BA163-2*$AI163))</f>
        <v>102</v>
      </c>
      <c r="BC163" s="67"/>
      <c r="BD163" s="67"/>
      <c r="BE163" s="71" t="str">
        <f>S163</f>
        <v xml:space="preserve"> </v>
      </c>
      <c r="BF163" s="67" t="str">
        <f>IF(BE163=" "," ",(BE163-2*$AI163))</f>
        <v xml:space="preserve"> </v>
      </c>
      <c r="BG163" s="67"/>
      <c r="BH163" s="67"/>
      <c r="BI163" s="72">
        <f>T163</f>
        <v>117</v>
      </c>
      <c r="BJ163" s="67">
        <f>IF(BI163=" "," ",(BI163-2*$AI163))</f>
        <v>99</v>
      </c>
      <c r="BK163" s="67"/>
      <c r="BL163" s="67"/>
      <c r="BM163" s="72">
        <f>U163</f>
        <v>129</v>
      </c>
      <c r="BN163" s="67">
        <f>IF(BM163=" "," ",(BM163-2*$AI163))</f>
        <v>111</v>
      </c>
      <c r="BO163" s="67"/>
      <c r="BP163" s="67"/>
      <c r="BQ163" s="67" t="b">
        <f>V163</f>
        <v>0</v>
      </c>
      <c r="BR163" s="67">
        <f>IF(BQ163=" "," ",(BQ163-2*$AI163))</f>
        <v>-18</v>
      </c>
      <c r="BS163" s="67"/>
      <c r="BT163" s="67"/>
      <c r="BU163" s="67" t="b">
        <f>W163</f>
        <v>0</v>
      </c>
      <c r="BV163" s="67">
        <f>IF(BU163=" "," ",(BU163-2*$AI163))</f>
        <v>-18</v>
      </c>
      <c r="BW163" s="67"/>
      <c r="BX163" s="67"/>
      <c r="BY163" s="67" t="b">
        <f>X163</f>
        <v>0</v>
      </c>
      <c r="BZ163" s="67">
        <f>IF(BY163=" "," ",(BY163-2*$AI163))</f>
        <v>-18</v>
      </c>
      <c r="CA163" s="67"/>
      <c r="CB163" s="67"/>
      <c r="CC163" s="209" t="str">
        <f>IF(AK163="Senior",AK163,"...")</f>
        <v>...</v>
      </c>
      <c r="CD163" s="65">
        <f>L163</f>
        <v>6</v>
      </c>
      <c r="CE163" s="66" t="str">
        <f>M163</f>
        <v>X</v>
      </c>
      <c r="CF163" s="73">
        <f>AQ163*AO$4+AU163*AS$4+AY163*AW$4+BC163*BA$4+BG163*BE$4+BK163*BI$4+BO163*BM$4+BS163*BQ$4+BW163*BU$4+CA163*BY$4</f>
        <v>0</v>
      </c>
      <c r="CG163" s="156"/>
      <c r="CH163" s="1"/>
      <c r="DA163" s="19"/>
      <c r="DB163" s="19"/>
      <c r="DC163" s="67" t="s">
        <v>590</v>
      </c>
      <c r="DD163" s="67" t="s">
        <v>482</v>
      </c>
      <c r="DE163" s="67" t="s">
        <v>591</v>
      </c>
      <c r="DF163" s="67" t="s">
        <v>83</v>
      </c>
      <c r="DG163" s="67" t="s">
        <v>504</v>
      </c>
      <c r="DH163" s="75">
        <v>20672</v>
      </c>
      <c r="DI163" s="67">
        <v>9</v>
      </c>
      <c r="DJ163" s="67" t="s">
        <v>84</v>
      </c>
      <c r="DK163" s="76" t="s">
        <v>69</v>
      </c>
      <c r="DL163" s="67">
        <v>1</v>
      </c>
      <c r="DM163" s="77" t="s">
        <v>70</v>
      </c>
      <c r="DN163" s="67" t="e">
        <v>#NUM!</v>
      </c>
      <c r="DO163" s="67" t="s">
        <v>79</v>
      </c>
      <c r="DP163" s="67" t="s">
        <v>79</v>
      </c>
      <c r="DQ163" s="68"/>
      <c r="DR163" s="67"/>
      <c r="DS163" s="72" t="s">
        <v>79</v>
      </c>
      <c r="DT163" s="67" t="s">
        <v>79</v>
      </c>
      <c r="DU163" s="68"/>
      <c r="DV163" s="69"/>
      <c r="DW163" s="72" t="s">
        <v>79</v>
      </c>
      <c r="DX163" s="67" t="s">
        <v>79</v>
      </c>
      <c r="DY163" s="68"/>
      <c r="DZ163" s="69"/>
      <c r="EA163" s="67" t="s">
        <v>79</v>
      </c>
      <c r="EB163" s="67" t="s">
        <v>79</v>
      </c>
      <c r="EC163" s="67"/>
      <c r="ED163" s="67"/>
      <c r="EE163" s="71" t="s">
        <v>79</v>
      </c>
      <c r="EF163" s="67" t="s">
        <v>79</v>
      </c>
      <c r="EG163" s="68"/>
      <c r="EH163" s="69"/>
      <c r="EI163" s="72" t="s">
        <v>79</v>
      </c>
      <c r="EJ163" s="67" t="s">
        <v>79</v>
      </c>
      <c r="EK163" s="67"/>
      <c r="EL163" s="67"/>
      <c r="EM163" s="72">
        <v>113</v>
      </c>
      <c r="EN163" s="67">
        <v>95</v>
      </c>
      <c r="EO163" s="67"/>
      <c r="EP163" s="67"/>
      <c r="EQ163" s="67" t="b">
        <v>0</v>
      </c>
      <c r="ER163" s="67">
        <v>-18</v>
      </c>
      <c r="ES163" s="67"/>
      <c r="ET163" s="67"/>
      <c r="EU163" s="67" t="b">
        <v>0</v>
      </c>
      <c r="EV163" s="67">
        <v>-18</v>
      </c>
      <c r="EW163" s="67"/>
      <c r="EX163" s="67"/>
      <c r="EY163" s="67" t="b">
        <v>0</v>
      </c>
      <c r="EZ163" s="67">
        <v>-18</v>
      </c>
      <c r="FA163" s="67"/>
      <c r="FB163" s="67"/>
      <c r="FC163" s="76" t="s">
        <v>73</v>
      </c>
      <c r="FD163" s="67">
        <v>1</v>
      </c>
      <c r="FE163" s="77" t="s">
        <v>70</v>
      </c>
      <c r="FF163" s="68">
        <v>0</v>
      </c>
      <c r="FG163" s="83"/>
      <c r="FH163" s="65" t="str">
        <f t="shared" si="41"/>
        <v>NSR</v>
      </c>
      <c r="FI163" s="65" t="str">
        <f t="shared" si="39"/>
        <v>F</v>
      </c>
      <c r="FJ163" s="65" t="str">
        <f t="shared" si="38"/>
        <v>07. GSP</v>
      </c>
      <c r="FK163" s="65">
        <f t="shared" si="31"/>
        <v>0</v>
      </c>
      <c r="FL163" s="79">
        <f t="shared" si="36"/>
        <v>35.5</v>
      </c>
      <c r="FM163" t="str">
        <f t="shared" si="40"/>
        <v>...</v>
      </c>
      <c r="FN163" t="str">
        <f t="shared" si="37"/>
        <v>...</v>
      </c>
      <c r="FO163" t="str">
        <f t="shared" si="35"/>
        <v>07. GSP</v>
      </c>
    </row>
    <row r="164" spans="1:171" ht="13.8" hidden="1" x14ac:dyDescent="0.25">
      <c r="A164" t="s">
        <v>1152</v>
      </c>
      <c r="B164" s="201" t="s">
        <v>130</v>
      </c>
      <c r="C164" s="80" t="str">
        <f>IF($B164:$B164&gt;0,VLOOKUP($B164,'[1]PorEquipeHC 20aa_ddmmaaaa'!$EC$5:'[1]PorEquipeHC 20aa_ddmmaaaa'!$GS$1003,1,FALSE))</f>
        <v>958</v>
      </c>
      <c r="D164" s="209" t="str">
        <f>IF($B164:$B164&gt;0,VLOOKUP($B164,'[1]PorEquipeHC 20aa_ddmmaaaa'!$EC$5:'[1]PorEquipeHC 20aa_ddmmaaaa'!$GS$1003,2,FALSE))</f>
        <v>NUNES</v>
      </c>
      <c r="E164" s="209" t="str">
        <f>IF($B164:$B164&gt;0,VLOOKUP($B164,'[1]PorEquipeHC 20aa_ddmmaaaa'!$EC$5:'[1]PorEquipeHC 20aa_ddmmaaaa'!$GS$1003,3,FALSE))</f>
        <v>MARIA HELENA</v>
      </c>
      <c r="F164" s="66" t="str">
        <f>IF($B164:$B164&gt;0,VLOOKUP($B164,'[1]PorEquipeHC 20aa_ddmmaaaa'!$EC$5:'[1]PorEquipeHC 20aa_ddmmaaaa'!$GS$1003,4,FALSE))</f>
        <v>F</v>
      </c>
      <c r="G164" s="65" t="str">
        <f>IF($B164:$B164&gt;0,VLOOKUP($B164,'[1]PorEquipeHC 20aa_ddmmaaaa'!$EC$5:'[1]PorEquipeHC 20aa_ddmmaaaa'!$GS$1003,5,FALSE))</f>
        <v>01. PIE</v>
      </c>
      <c r="H164" s="210">
        <f>IF($B164:$B164&gt;0,VLOOKUP($B164,'[1]PorEquipeHC 20aa_ddmmaaaa'!$EC$5:'[1]PorEquipeHC 20aa_ddmmaaaa'!$GS$1003,6,FALSE))</f>
        <v>16884</v>
      </c>
      <c r="I164" s="80">
        <f>IF($B164:$B164&gt;0,VLOOKUP($B164,'[1]PorEquipeHC 20aa_ddmmaaaa'!$EC$5:'[1]PorEquipeHC 20aa_ddmmaaaa'!$GS$1003,7,FALSE))</f>
        <v>12</v>
      </c>
      <c r="J164" s="209" t="str">
        <f>IF($B164:$B164&gt;0,VLOOKUP($B164,'[1]PorEquipeHC 20aa_ddmmaaaa'!$EC$5:'[1]PorEquipeHC 20aa_ddmmaaaa'!$GS$1003,8,FALSE))</f>
        <v>C</v>
      </c>
      <c r="K164" s="209" t="str">
        <f>IF($B164:$B164&gt;0,VLOOKUP($B164,'[1]PorEquipeHC 20aa_ddmmaaaa'!$EC$5:'[1]PorEquipeHC 20aa_ddmmaaaa'!$GS$1003,9,FALSE))</f>
        <v>SR</v>
      </c>
      <c r="L164" s="80">
        <f>IF($B164:$B164&gt;0,VLOOKUP($B164,'[1]PorEquipeHC 20aa_ddmmaaaa'!$EC$5:'[1]PorEquipeHC 20aa_ddmmaaaa'!$GS$1003,45,FALSE))</f>
        <v>7</v>
      </c>
      <c r="M164" s="65" t="str">
        <f>IF($B164:$B164&gt;0,VLOOKUP($B164,'[1]PorEquipeHC 20aa_ddmmaaaa'!$EC$5:'[1]PorEquipeHC 20aa_ddmmaaaa'!$GS$1003,46,FALSE))</f>
        <v>X</v>
      </c>
      <c r="N164" s="80">
        <f>IF($B164:$B164&gt;0,VLOOKUP($B164,'[1]PorEquipeHC 20aa_ddmmaaaa'!$EC$5:'[1]PorEquipeHC 20aa_ddmmaaaa'!$GS$1003,64,FALSE))</f>
        <v>741</v>
      </c>
      <c r="O164" s="211">
        <f>IF($B164:$B164&gt;0,VLOOKUP($B164,'[1]PorEquipeHC 20aa_ddmmaaaa'!$EC$5:'[1]PorEquipeHC 20aa_ddmmaaaa'!$GS$1003,10,FALSE))</f>
        <v>125</v>
      </c>
      <c r="P164" s="211">
        <f>IF($B164:$B164&gt;0,VLOOKUP($B164,'[1]PorEquipeHC 20aa_ddmmaaaa'!$EC$5:'[1]PorEquipeHC 20aa_ddmmaaaa'!$GS$1003,11,FALSE))</f>
        <v>127</v>
      </c>
      <c r="Q164" s="211">
        <f>IF($B164:$B164&gt;0,VLOOKUP($B164,'[1]PorEquipeHC 20aa_ddmmaaaa'!$EC$5:'[1]PorEquipeHC 20aa_ddmmaaaa'!$GS$1003,12,FALSE))</f>
        <v>125</v>
      </c>
      <c r="R164" s="211">
        <f>IF($B164:$B164&gt;0,VLOOKUP($B164,'[1]PorEquipeHC 20aa_ddmmaaaa'!$EC$5:'[1]PorEquipeHC 20aa_ddmmaaaa'!$GS$1003,13,FALSE))</f>
        <v>115</v>
      </c>
      <c r="S164" s="211">
        <f>IF($B164:$B164&gt;0,VLOOKUP($B164,'[1]PorEquipeHC 20aa_ddmmaaaa'!$EC$5:'[1]PorEquipeHC 20aa_ddmmaaaa'!$GS$1003,14,FALSE))</f>
        <v>123</v>
      </c>
      <c r="T164" s="211">
        <f>IF($B164:$B164&gt;0,VLOOKUP($B164,'[1]PorEquipeHC 20aa_ddmmaaaa'!$EC$5:'[1]PorEquipeHC 20aa_ddmmaaaa'!$GS$1003,15,FALSE))</f>
        <v>126</v>
      </c>
      <c r="U164" s="211">
        <f>IF($B164:$B164&gt;0,VLOOKUP($B164,'[1]PorEquipeHC 20aa_ddmmaaaa'!$EC$5:'[1]PorEquipeHC 20aa_ddmmaaaa'!$GS$1003,16,FALSE))</f>
        <v>135</v>
      </c>
      <c r="V164" s="211" t="b">
        <f>IF($B164:$B164&gt;0,VLOOKUP($B164,'[1]PorEquipeHC 20aa_ddmmaaaa'!$EC$5:'[1]PorEquipeHC 20aa_ddmmaaaa'!$GS$1003,17,FALSE))</f>
        <v>0</v>
      </c>
      <c r="W164" s="211" t="b">
        <f>IF($B164:$B164&gt;0,VLOOKUP($B164,'[1]PorEquipeHC 20aa_ddmmaaaa'!$EC$5:'[1]PorEquipeHC 20aa_ddmmaaaa'!$GS$1003,18,FALSE))</f>
        <v>0</v>
      </c>
      <c r="X164" s="211" t="b">
        <f>IF($B164:$B164&gt;0,VLOOKUP($B164,'[1]PorEquipeHC 20aa_ddmmaaaa'!$EC$5:'[1]PorEquipeHC 20aa_ddmmaaaa'!$GS$1003,19,FALSE))</f>
        <v>0</v>
      </c>
      <c r="Y164" s="207"/>
      <c r="Z164" s="207"/>
      <c r="AA164" s="154"/>
      <c r="AB164" s="154"/>
      <c r="AC164" s="65" t="str">
        <f>C164</f>
        <v>958</v>
      </c>
      <c r="AD164" s="65" t="str">
        <f>D164</f>
        <v>NUNES</v>
      </c>
      <c r="AE164" s="65" t="str">
        <f>E164</f>
        <v>MARIA HELENA</v>
      </c>
      <c r="AF164" s="65" t="str">
        <f>F164</f>
        <v>F</v>
      </c>
      <c r="AG164" s="65" t="str">
        <f>G164</f>
        <v>01. PIE</v>
      </c>
      <c r="AH164" s="208">
        <f>H164</f>
        <v>16884</v>
      </c>
      <c r="AI164">
        <f>I164</f>
        <v>12</v>
      </c>
      <c r="AJ164" t="str">
        <f>J164</f>
        <v>C</v>
      </c>
      <c r="AK164" s="209" t="str">
        <f>K164</f>
        <v>SR</v>
      </c>
      <c r="AL164" s="65">
        <f>L164</f>
        <v>7</v>
      </c>
      <c r="AM164" s="66" t="str">
        <f>M164</f>
        <v>X</v>
      </c>
      <c r="AN164" s="65">
        <f>N164</f>
        <v>741</v>
      </c>
      <c r="AO164" s="65">
        <f>O164</f>
        <v>125</v>
      </c>
      <c r="AP164" s="67">
        <f>IF(AO164=" "," ",(AO164-2*$AI164))</f>
        <v>101</v>
      </c>
      <c r="AQ164" s="68"/>
      <c r="AR164" s="69"/>
      <c r="AS164" s="72">
        <f>P164</f>
        <v>127</v>
      </c>
      <c r="AT164" s="67">
        <f>IF(AS164=" "," ",(AS164-2*$AI164))</f>
        <v>103</v>
      </c>
      <c r="AU164" s="65"/>
      <c r="AV164" s="67"/>
      <c r="AW164" s="72">
        <f>Q164</f>
        <v>125</v>
      </c>
      <c r="AX164" s="67">
        <f>IF(AW164=" "," ",(AW164-2*$AI164))</f>
        <v>101</v>
      </c>
      <c r="AY164" s="67"/>
      <c r="AZ164" s="65"/>
      <c r="BA164" s="67">
        <f>R164</f>
        <v>115</v>
      </c>
      <c r="BB164" s="67">
        <f>IF(BA164=" "," ",(BA164-2*$AI164))</f>
        <v>91</v>
      </c>
      <c r="BC164" s="67"/>
      <c r="BD164" s="67"/>
      <c r="BE164" s="71">
        <f>S164</f>
        <v>123</v>
      </c>
      <c r="BF164" s="67">
        <f>IF(BE164=" "," ",(BE164-2*$AI164))</f>
        <v>99</v>
      </c>
      <c r="BG164" s="67"/>
      <c r="BH164" s="67"/>
      <c r="BI164" s="72">
        <f>T164</f>
        <v>126</v>
      </c>
      <c r="BJ164" s="67">
        <f>IF(BI164=" "," ",(BI164-2*$AI164))</f>
        <v>102</v>
      </c>
      <c r="BK164" s="67"/>
      <c r="BL164" s="67"/>
      <c r="BM164" s="72">
        <f>U164</f>
        <v>135</v>
      </c>
      <c r="BN164" s="67">
        <f>IF(BM164=" "," ",(BM164-2*$AI164))</f>
        <v>111</v>
      </c>
      <c r="BO164" s="67"/>
      <c r="BP164" s="67"/>
      <c r="BQ164" s="67" t="b">
        <f>V164</f>
        <v>0</v>
      </c>
      <c r="BR164" s="67">
        <f>IF(BQ164=" "," ",(BQ164-2*$AI164))</f>
        <v>-24</v>
      </c>
      <c r="BS164" s="67"/>
      <c r="BT164" s="67"/>
      <c r="BU164" s="67" t="b">
        <f>W164</f>
        <v>0</v>
      </c>
      <c r="BV164" s="67">
        <f>IF(BU164=" "," ",(BU164-2*$AI164))</f>
        <v>-24</v>
      </c>
      <c r="BW164" s="67"/>
      <c r="BX164" s="67"/>
      <c r="BY164" s="67" t="b">
        <f>X164</f>
        <v>0</v>
      </c>
      <c r="BZ164" s="67">
        <f>IF(BY164=" "," ",(BY164-2*$AI164))</f>
        <v>-24</v>
      </c>
      <c r="CA164" s="67"/>
      <c r="CB164" s="67"/>
      <c r="CC164" s="209" t="str">
        <f>IF(AK164="Senior",AK164,"...")</f>
        <v>...</v>
      </c>
      <c r="CD164" s="65">
        <f>L164</f>
        <v>7</v>
      </c>
      <c r="CE164" s="66" t="str">
        <f>M164</f>
        <v>X</v>
      </c>
      <c r="CF164" s="73">
        <f>AQ164*AO$4+AU164*AS$4+AY164*AW$4+BC164*BA$4+BG164*BE$4+BK164*BI$4+BO164*BM$4+BS164*BQ$4+BW164*BU$4+CA164*BY$4</f>
        <v>0</v>
      </c>
      <c r="CG164" s="156"/>
      <c r="CH164" s="1"/>
      <c r="DA164" s="19"/>
      <c r="DB164" s="19"/>
      <c r="DC164" s="67">
        <v>802</v>
      </c>
      <c r="DD164" s="67" t="s">
        <v>595</v>
      </c>
      <c r="DE164" s="67" t="s">
        <v>596</v>
      </c>
      <c r="DF164" s="67" t="s">
        <v>65</v>
      </c>
      <c r="DG164" s="67" t="s">
        <v>504</v>
      </c>
      <c r="DH164" s="75">
        <v>29896</v>
      </c>
      <c r="DI164" s="67">
        <v>9</v>
      </c>
      <c r="DJ164" s="67" t="s">
        <v>84</v>
      </c>
      <c r="DK164" s="76" t="s">
        <v>69</v>
      </c>
      <c r="DL164" s="67">
        <v>1</v>
      </c>
      <c r="DM164" s="77" t="s">
        <v>70</v>
      </c>
      <c r="DN164" s="67" t="e">
        <v>#NUM!</v>
      </c>
      <c r="DO164" s="67" t="s">
        <v>79</v>
      </c>
      <c r="DP164" s="67" t="s">
        <v>79</v>
      </c>
      <c r="DQ164" s="68"/>
      <c r="DR164" s="67"/>
      <c r="DS164" s="72" t="s">
        <v>79</v>
      </c>
      <c r="DT164" s="67" t="s">
        <v>79</v>
      </c>
      <c r="DU164" s="68"/>
      <c r="DV164" s="67"/>
      <c r="DW164" s="72" t="s">
        <v>79</v>
      </c>
      <c r="DX164" s="67" t="s">
        <v>79</v>
      </c>
      <c r="DY164" s="67"/>
      <c r="DZ164" s="67"/>
      <c r="EA164" s="67" t="s">
        <v>79</v>
      </c>
      <c r="EB164" s="67" t="s">
        <v>79</v>
      </c>
      <c r="EC164" s="67"/>
      <c r="ED164" s="67"/>
      <c r="EE164" s="71" t="s">
        <v>79</v>
      </c>
      <c r="EF164" s="67" t="s">
        <v>79</v>
      </c>
      <c r="EG164" s="67"/>
      <c r="EH164" s="67"/>
      <c r="EI164" s="72" t="s">
        <v>79</v>
      </c>
      <c r="EJ164" s="67" t="s">
        <v>79</v>
      </c>
      <c r="EK164" s="67"/>
      <c r="EL164" s="67"/>
      <c r="EM164" s="72">
        <v>110</v>
      </c>
      <c r="EN164" s="67">
        <v>92</v>
      </c>
      <c r="EO164" s="67"/>
      <c r="EP164" s="67"/>
      <c r="EQ164" s="67" t="b">
        <v>0</v>
      </c>
      <c r="ER164" s="67">
        <v>-18</v>
      </c>
      <c r="ES164" s="67"/>
      <c r="ET164" s="67"/>
      <c r="EU164" s="67" t="b">
        <v>0</v>
      </c>
      <c r="EV164" s="67">
        <v>-18</v>
      </c>
      <c r="EW164" s="67"/>
      <c r="EX164" s="67"/>
      <c r="EY164" s="67" t="b">
        <v>0</v>
      </c>
      <c r="EZ164" s="67">
        <v>-18</v>
      </c>
      <c r="FA164" s="67"/>
      <c r="FB164" s="67"/>
      <c r="FC164" s="76" t="s">
        <v>73</v>
      </c>
      <c r="FD164" s="67">
        <v>1</v>
      </c>
      <c r="FE164" s="77" t="s">
        <v>70</v>
      </c>
      <c r="FF164" s="68">
        <v>0</v>
      </c>
      <c r="FG164" s="83"/>
      <c r="FH164" s="65" t="str">
        <f t="shared" si="41"/>
        <v>NSR</v>
      </c>
      <c r="FI164" s="65" t="str">
        <f t="shared" si="39"/>
        <v>M</v>
      </c>
      <c r="FJ164" s="65" t="str">
        <f t="shared" si="38"/>
        <v>07. GSP</v>
      </c>
      <c r="FK164" s="65">
        <f t="shared" ref="FK164:FK227" si="42">FF164</f>
        <v>0</v>
      </c>
      <c r="FL164" s="79">
        <f t="shared" si="36"/>
        <v>35.5</v>
      </c>
      <c r="FM164" t="str">
        <f t="shared" si="40"/>
        <v>...</v>
      </c>
      <c r="FN164" t="str">
        <f t="shared" si="37"/>
        <v>...</v>
      </c>
      <c r="FO164" t="str">
        <f t="shared" si="35"/>
        <v>07. GSP</v>
      </c>
    </row>
    <row r="165" spans="1:171" ht="13.8" hidden="1" x14ac:dyDescent="0.25">
      <c r="A165" t="s">
        <v>1152</v>
      </c>
      <c r="B165" s="201" t="s">
        <v>352</v>
      </c>
      <c r="C165" s="80" t="str">
        <f>IF($B165:$B165&gt;0,VLOOKUP($B165,'[1]PorEquipeHC 20aa_ddmmaaaa'!$EC$5:'[1]PorEquipeHC 20aa_ddmmaaaa'!$GS$1003,1,FALSE))</f>
        <v>427</v>
      </c>
      <c r="D165" s="209" t="str">
        <f>IF($B165:$B165&gt;0,VLOOKUP($B165,'[1]PorEquipeHC 20aa_ddmmaaaa'!$EC$5:'[1]PorEquipeHC 20aa_ddmmaaaa'!$GS$1003,2,FALSE))</f>
        <v>HORITA</v>
      </c>
      <c r="E165" s="209" t="str">
        <f>IF($B165:$B165&gt;0,VLOOKUP($B165,'[1]PorEquipeHC 20aa_ddmmaaaa'!$EC$5:'[1]PorEquipeHC 20aa_ddmmaaaa'!$GS$1003,3,FALSE))</f>
        <v>SETSUOMI</v>
      </c>
      <c r="F165" s="66" t="str">
        <f>IF($B165:$B165&gt;0,VLOOKUP($B165,'[1]PorEquipeHC 20aa_ddmmaaaa'!$EC$5:'[1]PorEquipeHC 20aa_ddmmaaaa'!$GS$1003,4,FALSE))</f>
        <v>M</v>
      </c>
      <c r="G165" s="65" t="str">
        <f>IF($B165:$B165&gt;0,VLOOKUP($B165,'[1]PorEquipeHC 20aa_ddmmaaaa'!$EC$5:'[1]PorEquipeHC 20aa_ddmmaaaa'!$GS$1003,5,FALSE))</f>
        <v>11. NCC</v>
      </c>
      <c r="H165" s="210">
        <f>IF($B165:$B165&gt;0,VLOOKUP($B165,'[1]PorEquipeHC 20aa_ddmmaaaa'!$EC$5:'[1]PorEquipeHC 20aa_ddmmaaaa'!$GS$1003,6,FALSE))</f>
        <v>16582</v>
      </c>
      <c r="I165" s="80">
        <f>IF($B165:$B165&gt;0,VLOOKUP($B165,'[1]PorEquipeHC 20aa_ddmmaaaa'!$EC$5:'[1]PorEquipeHC 20aa_ddmmaaaa'!$GS$1003,7,FALSE))</f>
        <v>4</v>
      </c>
      <c r="J165" s="209" t="str">
        <f>IF($B165:$B165&gt;0,VLOOKUP($B165,'[1]PorEquipeHC 20aa_ddmmaaaa'!$EC$5:'[1]PorEquipeHC 20aa_ddmmaaaa'!$GS$1003,8,FALSE))</f>
        <v>A</v>
      </c>
      <c r="K165" s="209" t="str">
        <f>IF($B165:$B165&gt;0,VLOOKUP($B165,'[1]PorEquipeHC 20aa_ddmmaaaa'!$EC$5:'[1]PorEquipeHC 20aa_ddmmaaaa'!$GS$1003,9,FALSE))</f>
        <v>SR</v>
      </c>
      <c r="L165" s="80">
        <f>IF($B165:$B165&gt;0,VLOOKUP($B165,'[1]PorEquipeHC 20aa_ddmmaaaa'!$EC$5:'[1]PorEquipeHC 20aa_ddmmaaaa'!$GS$1003,45,FALSE))</f>
        <v>7</v>
      </c>
      <c r="M165" s="65" t="str">
        <f>IF($B165:$B165&gt;0,VLOOKUP($B165,'[1]PorEquipeHC 20aa_ddmmaaaa'!$EC$5:'[1]PorEquipeHC 20aa_ddmmaaaa'!$GS$1003,46,FALSE))</f>
        <v>X</v>
      </c>
      <c r="N165" s="80">
        <f>IF($B165:$B165&gt;0,VLOOKUP($B165,'[1]PorEquipeHC 20aa_ddmmaaaa'!$EC$5:'[1]PorEquipeHC 20aa_ddmmaaaa'!$GS$1003,64,FALSE))</f>
        <v>685</v>
      </c>
      <c r="O165" s="211">
        <f>IF($B165:$B165&gt;0,VLOOKUP($B165,'[1]PorEquipeHC 20aa_ddmmaaaa'!$EC$5:'[1]PorEquipeHC 20aa_ddmmaaaa'!$GS$1003,10,FALSE))</f>
        <v>115</v>
      </c>
      <c r="P165" s="211">
        <f>IF($B165:$B165&gt;0,VLOOKUP($B165,'[1]PorEquipeHC 20aa_ddmmaaaa'!$EC$5:'[1]PorEquipeHC 20aa_ddmmaaaa'!$GS$1003,11,FALSE))</f>
        <v>125</v>
      </c>
      <c r="Q165" s="211">
        <f>IF($B165:$B165&gt;0,VLOOKUP($B165,'[1]PorEquipeHC 20aa_ddmmaaaa'!$EC$5:'[1]PorEquipeHC 20aa_ddmmaaaa'!$GS$1003,12,FALSE))</f>
        <v>123</v>
      </c>
      <c r="R165" s="211">
        <f>IF($B165:$B165&gt;0,VLOOKUP($B165,'[1]PorEquipeHC 20aa_ddmmaaaa'!$EC$5:'[1]PorEquipeHC 20aa_ddmmaaaa'!$GS$1003,13,FALSE))</f>
        <v>108</v>
      </c>
      <c r="S165" s="211">
        <f>IF($B165:$B165&gt;0,VLOOKUP($B165,'[1]PorEquipeHC 20aa_ddmmaaaa'!$EC$5:'[1]PorEquipeHC 20aa_ddmmaaaa'!$GS$1003,14,FALSE))</f>
        <v>107</v>
      </c>
      <c r="T165" s="211">
        <f>IF($B165:$B165&gt;0,VLOOKUP($B165,'[1]PorEquipeHC 20aa_ddmmaaaa'!$EC$5:'[1]PorEquipeHC 20aa_ddmmaaaa'!$GS$1003,15,FALSE))</f>
        <v>112</v>
      </c>
      <c r="U165" s="211">
        <f>IF($B165:$B165&gt;0,VLOOKUP($B165,'[1]PorEquipeHC 20aa_ddmmaaaa'!$EC$5:'[1]PorEquipeHC 20aa_ddmmaaaa'!$GS$1003,16,FALSE))</f>
        <v>120</v>
      </c>
      <c r="V165" s="211" t="b">
        <f>IF($B165:$B165&gt;0,VLOOKUP($B165,'[1]PorEquipeHC 20aa_ddmmaaaa'!$EC$5:'[1]PorEquipeHC 20aa_ddmmaaaa'!$GS$1003,17,FALSE))</f>
        <v>0</v>
      </c>
      <c r="W165" s="211" t="b">
        <f>IF($B165:$B165&gt;0,VLOOKUP($B165,'[1]PorEquipeHC 20aa_ddmmaaaa'!$EC$5:'[1]PorEquipeHC 20aa_ddmmaaaa'!$GS$1003,18,FALSE))</f>
        <v>0</v>
      </c>
      <c r="X165" s="211" t="b">
        <f>IF($B165:$B165&gt;0,VLOOKUP($B165,'[1]PorEquipeHC 20aa_ddmmaaaa'!$EC$5:'[1]PorEquipeHC 20aa_ddmmaaaa'!$GS$1003,19,FALSE))</f>
        <v>0</v>
      </c>
      <c r="Y165" s="207"/>
      <c r="Z165" s="207"/>
      <c r="AA165" s="154"/>
      <c r="AB165" s="154"/>
      <c r="AC165" s="65" t="str">
        <f>C165</f>
        <v>427</v>
      </c>
      <c r="AD165" s="65" t="str">
        <f>D165</f>
        <v>HORITA</v>
      </c>
      <c r="AE165" s="65" t="str">
        <f>E165</f>
        <v>SETSUOMI</v>
      </c>
      <c r="AF165" s="65" t="str">
        <f>F165</f>
        <v>M</v>
      </c>
      <c r="AG165" s="65" t="str">
        <f>G165</f>
        <v>11. NCC</v>
      </c>
      <c r="AH165" s="208">
        <f>H165</f>
        <v>16582</v>
      </c>
      <c r="AI165">
        <f>I165</f>
        <v>4</v>
      </c>
      <c r="AJ165" t="str">
        <f>J165</f>
        <v>A</v>
      </c>
      <c r="AK165" s="209" t="str">
        <f>K165</f>
        <v>SR</v>
      </c>
      <c r="AL165" s="65">
        <f>L165</f>
        <v>7</v>
      </c>
      <c r="AM165" s="66" t="str">
        <f>M165</f>
        <v>X</v>
      </c>
      <c r="AN165" s="65">
        <f>N165</f>
        <v>685</v>
      </c>
      <c r="AO165" s="65">
        <f>O165</f>
        <v>115</v>
      </c>
      <c r="AP165" s="67">
        <f>IF(AO165=" "," ",(AO165-2*$AI165))</f>
        <v>107</v>
      </c>
      <c r="AQ165" s="68"/>
      <c r="AR165" s="69"/>
      <c r="AS165" s="72">
        <f>P165</f>
        <v>125</v>
      </c>
      <c r="AT165" s="67">
        <f>IF(AS165=" "," ",(AS165-2*$AI165))</f>
        <v>117</v>
      </c>
      <c r="AU165" s="65"/>
      <c r="AV165" s="67"/>
      <c r="AW165" s="72">
        <f>Q165</f>
        <v>123</v>
      </c>
      <c r="AX165" s="67">
        <f>IF(AW165=" "," ",(AW165-2*$AI165))</f>
        <v>115</v>
      </c>
      <c r="AY165" s="67"/>
      <c r="AZ165" s="65"/>
      <c r="BA165" s="67">
        <f>R165</f>
        <v>108</v>
      </c>
      <c r="BB165" s="67">
        <f>IF(BA165=" "," ",(BA165-2*$AI165))</f>
        <v>100</v>
      </c>
      <c r="BC165" s="67"/>
      <c r="BD165" s="67"/>
      <c r="BE165" s="71">
        <f>S165</f>
        <v>107</v>
      </c>
      <c r="BF165" s="67">
        <f>IF(BE165=" "," ",(BE165-2*$AI165))</f>
        <v>99</v>
      </c>
      <c r="BG165" s="67"/>
      <c r="BH165" s="67"/>
      <c r="BI165" s="72">
        <f>T165</f>
        <v>112</v>
      </c>
      <c r="BJ165" s="67">
        <f>IF(BI165=" "," ",(BI165-2*$AI165))</f>
        <v>104</v>
      </c>
      <c r="BK165" s="67"/>
      <c r="BL165" s="67"/>
      <c r="BM165" s="72">
        <f>U165</f>
        <v>120</v>
      </c>
      <c r="BN165" s="67">
        <f>IF(BM165=" "," ",(BM165-2*$AI165))</f>
        <v>112</v>
      </c>
      <c r="BO165" s="67"/>
      <c r="BP165" s="67"/>
      <c r="BQ165" s="67" t="b">
        <f>V165</f>
        <v>0</v>
      </c>
      <c r="BR165" s="67">
        <f>IF(BQ165=" "," ",(BQ165-2*$AI165))</f>
        <v>-8</v>
      </c>
      <c r="BS165" s="67"/>
      <c r="BT165" s="67"/>
      <c r="BU165" s="67" t="b">
        <f>W165</f>
        <v>0</v>
      </c>
      <c r="BV165" s="67">
        <f>IF(BU165=" "," ",(BU165-2*$AI165))</f>
        <v>-8</v>
      </c>
      <c r="BW165" s="67"/>
      <c r="BX165" s="67"/>
      <c r="BY165" s="67" t="b">
        <f>X165</f>
        <v>0</v>
      </c>
      <c r="BZ165" s="67">
        <f>IF(BY165=" "," ",(BY165-2*$AI165))</f>
        <v>-8</v>
      </c>
      <c r="CA165" s="67"/>
      <c r="CB165" s="67"/>
      <c r="CC165" s="209" t="str">
        <f>IF(AK165="Senior",AK165,"...")</f>
        <v>...</v>
      </c>
      <c r="CD165" s="65">
        <f>L165</f>
        <v>7</v>
      </c>
      <c r="CE165" s="66" t="str">
        <f>M165</f>
        <v>X</v>
      </c>
      <c r="CF165" s="73">
        <f>AQ165*AO$4+AU165*AS$4+AY165*AW$4+BC165*BA$4+BG165*BE$4+BK165*BI$4+BO165*BM$4+BS165*BQ$4+BW165*BU$4+CA165*BY$4</f>
        <v>0</v>
      </c>
      <c r="CG165" s="156"/>
      <c r="CH165" s="1"/>
      <c r="DA165" s="19"/>
      <c r="DB165" s="19"/>
      <c r="DC165" s="67" t="s">
        <v>195</v>
      </c>
      <c r="DD165" s="67" t="s">
        <v>1178</v>
      </c>
      <c r="DE165" s="67" t="s">
        <v>554</v>
      </c>
      <c r="DF165" s="67" t="s">
        <v>65</v>
      </c>
      <c r="DG165" s="67" t="s">
        <v>504</v>
      </c>
      <c r="DH165" s="75">
        <v>11642</v>
      </c>
      <c r="DI165" s="67">
        <v>10</v>
      </c>
      <c r="DJ165" s="67" t="s">
        <v>78</v>
      </c>
      <c r="DK165" s="76" t="s">
        <v>85</v>
      </c>
      <c r="DL165" s="67">
        <v>6</v>
      </c>
      <c r="DM165" s="77" t="s">
        <v>70</v>
      </c>
      <c r="DN165" s="67">
        <v>747</v>
      </c>
      <c r="DO165" s="67">
        <v>118</v>
      </c>
      <c r="DP165" s="67">
        <v>98</v>
      </c>
      <c r="DQ165" s="68"/>
      <c r="DR165" s="67"/>
      <c r="DS165" s="72" t="s">
        <v>79</v>
      </c>
      <c r="DT165" s="67" t="s">
        <v>79</v>
      </c>
      <c r="DU165" s="68"/>
      <c r="DV165" s="67"/>
      <c r="DW165" s="72">
        <v>127</v>
      </c>
      <c r="DX165" s="67">
        <v>107</v>
      </c>
      <c r="DY165" s="67"/>
      <c r="DZ165" s="67"/>
      <c r="EA165" s="67">
        <v>115</v>
      </c>
      <c r="EB165" s="67">
        <v>95</v>
      </c>
      <c r="EC165" s="67"/>
      <c r="ED165" s="67"/>
      <c r="EE165" s="71">
        <v>124</v>
      </c>
      <c r="EF165" s="67">
        <v>104</v>
      </c>
      <c r="EG165" s="67"/>
      <c r="EH165" s="67"/>
      <c r="EI165" s="72">
        <v>124</v>
      </c>
      <c r="EJ165" s="67">
        <v>104</v>
      </c>
      <c r="EK165" s="67"/>
      <c r="EL165" s="67"/>
      <c r="EM165" s="72">
        <v>139</v>
      </c>
      <c r="EN165" s="67">
        <v>119</v>
      </c>
      <c r="EO165" s="67"/>
      <c r="EP165" s="67"/>
      <c r="EQ165" s="67" t="b">
        <v>0</v>
      </c>
      <c r="ER165" s="67">
        <v>-20</v>
      </c>
      <c r="ES165" s="67"/>
      <c r="ET165" s="67"/>
      <c r="EU165" s="67" t="b">
        <v>0</v>
      </c>
      <c r="EV165" s="67">
        <v>-20</v>
      </c>
      <c r="EW165" s="67"/>
      <c r="EX165" s="67"/>
      <c r="EY165" s="67" t="b">
        <v>0</v>
      </c>
      <c r="EZ165" s="67">
        <v>-20</v>
      </c>
      <c r="FA165" s="67"/>
      <c r="FB165" s="67"/>
      <c r="FC165" s="76" t="s">
        <v>73</v>
      </c>
      <c r="FD165" s="67">
        <v>6</v>
      </c>
      <c r="FE165" s="77" t="s">
        <v>70</v>
      </c>
      <c r="FF165" s="68">
        <v>0</v>
      </c>
      <c r="FG165" s="83"/>
      <c r="FH165" s="65" t="str">
        <f t="shared" si="41"/>
        <v>MR</v>
      </c>
      <c r="FI165" s="65" t="str">
        <f t="shared" si="39"/>
        <v>M</v>
      </c>
      <c r="FJ165" s="65" t="str">
        <f t="shared" si="38"/>
        <v>07. GSP</v>
      </c>
      <c r="FK165" s="65">
        <f t="shared" si="42"/>
        <v>0</v>
      </c>
      <c r="FL165" s="79">
        <f t="shared" si="36"/>
        <v>35.5</v>
      </c>
      <c r="FM165" t="str">
        <f t="shared" si="40"/>
        <v>...</v>
      </c>
      <c r="FN165" t="str">
        <f t="shared" si="37"/>
        <v>...</v>
      </c>
      <c r="FO165" t="str">
        <f t="shared" si="35"/>
        <v>07. GSP</v>
      </c>
    </row>
    <row r="166" spans="1:171" ht="13.8" hidden="1" x14ac:dyDescent="0.25">
      <c r="A166" t="s">
        <v>1152</v>
      </c>
      <c r="B166" s="201" t="s">
        <v>580</v>
      </c>
      <c r="C166" s="80" t="str">
        <f>IF($B166:$B166&gt;0,VLOOKUP($B166,'[1]PorEquipeHC 20aa_ddmmaaaa'!$EC$5:'[1]PorEquipeHC 20aa_ddmmaaaa'!$GS$1003,1,FALSE))</f>
        <v>677</v>
      </c>
      <c r="D166" s="209" t="str">
        <f>IF($B166:$B166&gt;0,VLOOKUP($B166,'[1]PorEquipeHC 20aa_ddmmaaaa'!$EC$5:'[1]PorEquipeHC 20aa_ddmmaaaa'!$GS$1003,2,FALSE))</f>
        <v>KANASHIRO</v>
      </c>
      <c r="E166" s="209" t="str">
        <f>IF($B166:$B166&gt;0,VLOOKUP($B166,'[1]PorEquipeHC 20aa_ddmmaaaa'!$EC$5:'[1]PorEquipeHC 20aa_ddmmaaaa'!$GS$1003,3,FALSE))</f>
        <v>TERUMI APARECIDO</v>
      </c>
      <c r="F166" s="66" t="str">
        <f>IF($B166:$B166&gt;0,VLOOKUP($B166,'[1]PorEquipeHC 20aa_ddmmaaaa'!$EC$5:'[1]PorEquipeHC 20aa_ddmmaaaa'!$GS$1003,4,FALSE))</f>
        <v>M</v>
      </c>
      <c r="G166" s="65" t="str">
        <f>IF($B166:$B166&gt;0,VLOOKUP($B166,'[1]PorEquipeHC 20aa_ddmmaaaa'!$EC$5:'[1]PorEquipeHC 20aa_ddmmaaaa'!$GS$1003,5,FALSE))</f>
        <v>11. NCC</v>
      </c>
      <c r="H166" s="210">
        <f>IF($B166:$B166&gt;0,VLOOKUP($B166,'[1]PorEquipeHC 20aa_ddmmaaaa'!$EC$5:'[1]PorEquipeHC 20aa_ddmmaaaa'!$GS$1003,6,FALSE))</f>
        <v>19681</v>
      </c>
      <c r="I166" s="80">
        <f>IF($B166:$B166&gt;0,VLOOKUP($B166,'[1]PorEquipeHC 20aa_ddmmaaaa'!$EC$5:'[1]PorEquipeHC 20aa_ddmmaaaa'!$GS$1003,7,FALSE))</f>
        <v>4</v>
      </c>
      <c r="J166" s="209" t="str">
        <f>IF($B166:$B166&gt;0,VLOOKUP($B166,'[1]PorEquipeHC 20aa_ddmmaaaa'!$EC$5:'[1]PorEquipeHC 20aa_ddmmaaaa'!$GS$1003,8,FALSE))</f>
        <v>A</v>
      </c>
      <c r="K166" s="209" t="str">
        <f>IF($B166:$B166&gt;0,VLOOKUP($B166,'[1]PorEquipeHC 20aa_ddmmaaaa'!$EC$5:'[1]PorEquipeHC 20aa_ddmmaaaa'!$GS$1003,9,FALSE))</f>
        <v>NSR</v>
      </c>
      <c r="L166" s="80">
        <f>IF($B166:$B166&gt;0,VLOOKUP($B166,'[1]PorEquipeHC 20aa_ddmmaaaa'!$EC$5:'[1]PorEquipeHC 20aa_ddmmaaaa'!$GS$1003,45,FALSE))</f>
        <v>6</v>
      </c>
      <c r="M166" s="65" t="str">
        <f>IF($B166:$B166&gt;0,VLOOKUP($B166,'[1]PorEquipeHC 20aa_ddmmaaaa'!$EC$5:'[1]PorEquipeHC 20aa_ddmmaaaa'!$GS$1003,46,FALSE))</f>
        <v>X</v>
      </c>
      <c r="N166" s="80">
        <f>IF($B166:$B166&gt;0,VLOOKUP($B166,'[1]PorEquipeHC 20aa_ddmmaaaa'!$EC$5:'[1]PorEquipeHC 20aa_ddmmaaaa'!$GS$1003,64,FALSE))</f>
        <v>678</v>
      </c>
      <c r="O166" s="211">
        <f>IF($B166:$B166&gt;0,VLOOKUP($B166,'[1]PorEquipeHC 20aa_ddmmaaaa'!$EC$5:'[1]PorEquipeHC 20aa_ddmmaaaa'!$GS$1003,10,FALSE))</f>
        <v>113</v>
      </c>
      <c r="P166" s="211">
        <f>IF($B166:$B166&gt;0,VLOOKUP($B166,'[1]PorEquipeHC 20aa_ddmmaaaa'!$EC$5:'[1]PorEquipeHC 20aa_ddmmaaaa'!$GS$1003,11,FALSE))</f>
        <v>112</v>
      </c>
      <c r="Q166" s="211" t="str">
        <f>IF($B166:$B166&gt;0,VLOOKUP($B166,'[1]PorEquipeHC 20aa_ddmmaaaa'!$EC$5:'[1]PorEquipeHC 20aa_ddmmaaaa'!$GS$1003,12,FALSE))</f>
        <v xml:space="preserve"> </v>
      </c>
      <c r="R166" s="211">
        <f>IF($B166:$B166&gt;0,VLOOKUP($B166,'[1]PorEquipeHC 20aa_ddmmaaaa'!$EC$5:'[1]PorEquipeHC 20aa_ddmmaaaa'!$GS$1003,13,FALSE))</f>
        <v>114</v>
      </c>
      <c r="S166" s="211">
        <f>IF($B166:$B166&gt;0,VLOOKUP($B166,'[1]PorEquipeHC 20aa_ddmmaaaa'!$EC$5:'[1]PorEquipeHC 20aa_ddmmaaaa'!$GS$1003,14,FALSE))</f>
        <v>103</v>
      </c>
      <c r="T166" s="211">
        <f>IF($B166:$B166&gt;0,VLOOKUP($B166,'[1]PorEquipeHC 20aa_ddmmaaaa'!$EC$5:'[1]PorEquipeHC 20aa_ddmmaaaa'!$GS$1003,15,FALSE))</f>
        <v>116</v>
      </c>
      <c r="U166" s="211">
        <f>IF($B166:$B166&gt;0,VLOOKUP($B166,'[1]PorEquipeHC 20aa_ddmmaaaa'!$EC$5:'[1]PorEquipeHC 20aa_ddmmaaaa'!$GS$1003,16,FALSE))</f>
        <v>120</v>
      </c>
      <c r="V166" s="211" t="b">
        <f>IF($B166:$B166&gt;0,VLOOKUP($B166,'[1]PorEquipeHC 20aa_ddmmaaaa'!$EC$5:'[1]PorEquipeHC 20aa_ddmmaaaa'!$GS$1003,17,FALSE))</f>
        <v>0</v>
      </c>
      <c r="W166" s="211" t="b">
        <f>IF($B166:$B166&gt;0,VLOOKUP($B166,'[1]PorEquipeHC 20aa_ddmmaaaa'!$EC$5:'[1]PorEquipeHC 20aa_ddmmaaaa'!$GS$1003,18,FALSE))</f>
        <v>0</v>
      </c>
      <c r="X166" s="211" t="b">
        <f>IF($B166:$B166&gt;0,VLOOKUP($B166,'[1]PorEquipeHC 20aa_ddmmaaaa'!$EC$5:'[1]PorEquipeHC 20aa_ddmmaaaa'!$GS$1003,19,FALSE))</f>
        <v>0</v>
      </c>
      <c r="Y166" s="207"/>
      <c r="Z166" s="207"/>
      <c r="AA166" s="154"/>
      <c r="AB166" s="154"/>
      <c r="AC166" s="65" t="str">
        <f>C166</f>
        <v>677</v>
      </c>
      <c r="AD166" s="65" t="str">
        <f>D166</f>
        <v>KANASHIRO</v>
      </c>
      <c r="AE166" s="65" t="str">
        <f>E166</f>
        <v>TERUMI APARECIDO</v>
      </c>
      <c r="AF166" s="65" t="str">
        <f>F166</f>
        <v>M</v>
      </c>
      <c r="AG166" s="65" t="str">
        <f>G166</f>
        <v>11. NCC</v>
      </c>
      <c r="AH166" s="208">
        <f>H166</f>
        <v>19681</v>
      </c>
      <c r="AI166">
        <f>I166</f>
        <v>4</v>
      </c>
      <c r="AJ166" t="str">
        <f>J166</f>
        <v>A</v>
      </c>
      <c r="AK166" s="209" t="str">
        <f>K166</f>
        <v>NSR</v>
      </c>
      <c r="AL166" s="65">
        <f>L166</f>
        <v>6</v>
      </c>
      <c r="AM166" s="66" t="str">
        <f>M166</f>
        <v>X</v>
      </c>
      <c r="AN166" s="65">
        <f>N166</f>
        <v>678</v>
      </c>
      <c r="AO166" s="65">
        <f>O166</f>
        <v>113</v>
      </c>
      <c r="AP166" s="67">
        <f>IF(AO166=" "," ",(AO166-2*$AI166))</f>
        <v>105</v>
      </c>
      <c r="AQ166" s="68"/>
      <c r="AR166" s="69"/>
      <c r="AS166" s="72">
        <f>P166</f>
        <v>112</v>
      </c>
      <c r="AT166" s="67">
        <f>IF(AS166=" "," ",(AS166-2*$AI166))</f>
        <v>104</v>
      </c>
      <c r="AU166" s="65"/>
      <c r="AV166" s="67"/>
      <c r="AW166" s="72" t="str">
        <f>Q166</f>
        <v xml:space="preserve"> </v>
      </c>
      <c r="AX166" s="67" t="str">
        <f>IF(AW166=" "," ",(AW166-2*$AI166))</f>
        <v xml:space="preserve"> </v>
      </c>
      <c r="AY166" s="67"/>
      <c r="AZ166" s="65"/>
      <c r="BA166" s="67">
        <f>R166</f>
        <v>114</v>
      </c>
      <c r="BB166" s="67">
        <f>IF(BA166=" "," ",(BA166-2*$AI166))</f>
        <v>106</v>
      </c>
      <c r="BC166" s="67"/>
      <c r="BD166" s="67"/>
      <c r="BE166" s="71">
        <f>S166</f>
        <v>103</v>
      </c>
      <c r="BF166" s="67">
        <f>IF(BE166=" "," ",(BE166-2*$AI166))</f>
        <v>95</v>
      </c>
      <c r="BG166" s="67"/>
      <c r="BH166" s="67"/>
      <c r="BI166" s="72">
        <f>T166</f>
        <v>116</v>
      </c>
      <c r="BJ166" s="67">
        <f>IF(BI166=" "," ",(BI166-2*$AI166))</f>
        <v>108</v>
      </c>
      <c r="BK166" s="67"/>
      <c r="BL166" s="67"/>
      <c r="BM166" s="72">
        <f>U166</f>
        <v>120</v>
      </c>
      <c r="BN166" s="67">
        <f>IF(BM166=" "," ",(BM166-2*$AI166))</f>
        <v>112</v>
      </c>
      <c r="BO166" s="67"/>
      <c r="BP166" s="67"/>
      <c r="BQ166" s="67" t="b">
        <f>V166</f>
        <v>0</v>
      </c>
      <c r="BR166" s="67">
        <f>IF(BQ166=" "," ",(BQ166-2*$AI166))</f>
        <v>-8</v>
      </c>
      <c r="BS166" s="67"/>
      <c r="BT166" s="67"/>
      <c r="BU166" s="67" t="b">
        <f>W166</f>
        <v>0</v>
      </c>
      <c r="BV166" s="67">
        <f>IF(BU166=" "," ",(BU166-2*$AI166))</f>
        <v>-8</v>
      </c>
      <c r="BW166" s="67"/>
      <c r="BX166" s="67"/>
      <c r="BY166" s="67" t="b">
        <f>X166</f>
        <v>0</v>
      </c>
      <c r="BZ166" s="67">
        <f>IF(BY166=" "," ",(BY166-2*$AI166))</f>
        <v>-8</v>
      </c>
      <c r="CA166" s="67"/>
      <c r="CB166" s="67"/>
      <c r="CC166" s="209" t="str">
        <f>IF(AK166="Senior",AK166,"...")</f>
        <v>...</v>
      </c>
      <c r="CD166" s="65">
        <f>L166</f>
        <v>6</v>
      </c>
      <c r="CE166" s="66" t="str">
        <f>M166</f>
        <v>X</v>
      </c>
      <c r="CF166" s="73">
        <f>AQ166*AO$4+AU166*AS$4+AY166*AW$4+BC166*BA$4+BG166*BE$4+BK166*BI$4+BO166*BM$4+BS166*BQ$4+BW166*BU$4+CA166*BY$4</f>
        <v>0</v>
      </c>
      <c r="CG166" s="156"/>
      <c r="CH166" s="1"/>
      <c r="DA166" s="19"/>
      <c r="DB166" s="19"/>
      <c r="DC166" s="67" t="s">
        <v>598</v>
      </c>
      <c r="DD166" s="67" t="s">
        <v>515</v>
      </c>
      <c r="DE166" s="67" t="s">
        <v>599</v>
      </c>
      <c r="DF166" s="67" t="s">
        <v>65</v>
      </c>
      <c r="DG166" s="67" t="s">
        <v>504</v>
      </c>
      <c r="DH166" s="75">
        <v>16375</v>
      </c>
      <c r="DI166" s="67">
        <v>10</v>
      </c>
      <c r="DJ166" s="67" t="s">
        <v>78</v>
      </c>
      <c r="DK166" s="76" t="s">
        <v>102</v>
      </c>
      <c r="DL166" s="67">
        <v>1</v>
      </c>
      <c r="DM166" s="77" t="s">
        <v>70</v>
      </c>
      <c r="DN166" s="67" t="e">
        <v>#NUM!</v>
      </c>
      <c r="DO166" s="67" t="s">
        <v>79</v>
      </c>
      <c r="DP166" s="67" t="s">
        <v>79</v>
      </c>
      <c r="DQ166" s="68"/>
      <c r="DR166" s="67"/>
      <c r="DS166" s="72" t="s">
        <v>79</v>
      </c>
      <c r="DT166" s="67" t="s">
        <v>79</v>
      </c>
      <c r="DU166" s="68"/>
      <c r="DV166" s="69"/>
      <c r="DW166" s="72" t="s">
        <v>79</v>
      </c>
      <c r="DX166" s="67" t="s">
        <v>79</v>
      </c>
      <c r="DY166" s="68"/>
      <c r="DZ166" s="69"/>
      <c r="EA166" s="67" t="s">
        <v>79</v>
      </c>
      <c r="EB166" s="67" t="s">
        <v>79</v>
      </c>
      <c r="EC166" s="67"/>
      <c r="ED166" s="67"/>
      <c r="EE166" s="71" t="s">
        <v>79</v>
      </c>
      <c r="EF166" s="67" t="s">
        <v>79</v>
      </c>
      <c r="EG166" s="67"/>
      <c r="EH166" s="67"/>
      <c r="EI166" s="72" t="s">
        <v>79</v>
      </c>
      <c r="EJ166" s="67" t="s">
        <v>79</v>
      </c>
      <c r="EK166" s="67"/>
      <c r="EL166" s="67"/>
      <c r="EM166" s="72">
        <v>129</v>
      </c>
      <c r="EN166" s="67">
        <v>109</v>
      </c>
      <c r="EO166" s="68"/>
      <c r="EP166" s="69"/>
      <c r="EQ166" s="67" t="b">
        <v>0</v>
      </c>
      <c r="ER166" s="67">
        <v>-20</v>
      </c>
      <c r="ES166" s="67"/>
      <c r="ET166" s="67"/>
      <c r="EU166" s="67" t="b">
        <v>0</v>
      </c>
      <c r="EV166" s="67">
        <v>-20</v>
      </c>
      <c r="EW166" s="67"/>
      <c r="EX166" s="67"/>
      <c r="EY166" s="67" t="b">
        <v>0</v>
      </c>
      <c r="EZ166" s="67">
        <v>-20</v>
      </c>
      <c r="FA166" s="68"/>
      <c r="FB166" s="69"/>
      <c r="FC166" s="76" t="s">
        <v>73</v>
      </c>
      <c r="FD166" s="67">
        <v>1</v>
      </c>
      <c r="FE166" s="77" t="s">
        <v>70</v>
      </c>
      <c r="FF166" s="68">
        <v>0</v>
      </c>
      <c r="FG166" s="83"/>
      <c r="FH166" s="65" t="str">
        <f t="shared" si="41"/>
        <v>SR</v>
      </c>
      <c r="FI166" s="65" t="str">
        <f t="shared" si="39"/>
        <v>M</v>
      </c>
      <c r="FJ166" s="65" t="str">
        <f t="shared" si="38"/>
        <v>07. GSP</v>
      </c>
      <c r="FK166" s="65">
        <f t="shared" si="42"/>
        <v>0</v>
      </c>
      <c r="FL166" s="79">
        <f t="shared" si="36"/>
        <v>35.5</v>
      </c>
      <c r="FM166" t="str">
        <f t="shared" si="40"/>
        <v>...</v>
      </c>
      <c r="FN166" t="str">
        <f t="shared" si="37"/>
        <v>...</v>
      </c>
      <c r="FO166" t="str">
        <f t="shared" si="35"/>
        <v>07. GSP</v>
      </c>
    </row>
    <row r="167" spans="1:171" ht="13.8" hidden="1" x14ac:dyDescent="0.25">
      <c r="A167" t="s">
        <v>1152</v>
      </c>
      <c r="B167" s="201" t="s">
        <v>435</v>
      </c>
      <c r="C167" s="80" t="str">
        <f>IF($B167:$B167&gt;0,VLOOKUP($B167,'[1]PorEquipeHC 20aa_ddmmaaaa'!$EC$5:'[1]PorEquipeHC 20aa_ddmmaaaa'!$GS$1003,1,FALSE))</f>
        <v>320</v>
      </c>
      <c r="D167" s="209" t="str">
        <f>IF($B167:$B167&gt;0,VLOOKUP($B167,'[1]PorEquipeHC 20aa_ddmmaaaa'!$EC$5:'[1]PorEquipeHC 20aa_ddmmaaaa'!$GS$1003,2,FALSE))</f>
        <v>WAKABAYASHI</v>
      </c>
      <c r="E167" s="209" t="str">
        <f>IF($B167:$B167&gt;0,VLOOKUP($B167,'[1]PorEquipeHC 20aa_ddmmaaaa'!$EC$5:'[1]PorEquipeHC 20aa_ddmmaaaa'!$GS$1003,3,FALSE))</f>
        <v>KOITI</v>
      </c>
      <c r="F167" s="66" t="str">
        <f>IF($B167:$B167&gt;0,VLOOKUP($B167,'[1]PorEquipeHC 20aa_ddmmaaaa'!$EC$5:'[1]PorEquipeHC 20aa_ddmmaaaa'!$GS$1003,4,FALSE))</f>
        <v>M</v>
      </c>
      <c r="G167" s="65" t="str">
        <f>IF($B167:$B167&gt;0,VLOOKUP($B167,'[1]PorEquipeHC 20aa_ddmmaaaa'!$EC$5:'[1]PorEquipeHC 20aa_ddmmaaaa'!$GS$1003,5,FALSE))</f>
        <v>11. NCC</v>
      </c>
      <c r="H167" s="210">
        <f>IF($B167:$B167&gt;0,VLOOKUP($B167,'[1]PorEquipeHC 20aa_ddmmaaaa'!$EC$5:'[1]PorEquipeHC 20aa_ddmmaaaa'!$GS$1003,6,FALSE))</f>
        <v>15516</v>
      </c>
      <c r="I167" s="80">
        <f>IF($B167:$B167&gt;0,VLOOKUP($B167,'[1]PorEquipeHC 20aa_ddmmaaaa'!$EC$5:'[1]PorEquipeHC 20aa_ddmmaaaa'!$GS$1003,7,FALSE))</f>
        <v>5</v>
      </c>
      <c r="J167" s="209" t="str">
        <f>IF($B167:$B167&gt;0,VLOOKUP($B167,'[1]PorEquipeHC 20aa_ddmmaaaa'!$EC$5:'[1]PorEquipeHC 20aa_ddmmaaaa'!$GS$1003,8,FALSE))</f>
        <v>A</v>
      </c>
      <c r="K167" s="209" t="str">
        <f>IF($B167:$B167&gt;0,VLOOKUP($B167,'[1]PorEquipeHC 20aa_ddmmaaaa'!$EC$5:'[1]PorEquipeHC 20aa_ddmmaaaa'!$GS$1003,9,FALSE))</f>
        <v>SR</v>
      </c>
      <c r="L167" s="80">
        <f>IF($B167:$B167&gt;0,VLOOKUP($B167,'[1]PorEquipeHC 20aa_ddmmaaaa'!$EC$5:'[1]PorEquipeHC 20aa_ddmmaaaa'!$GS$1003,45,FALSE))</f>
        <v>7</v>
      </c>
      <c r="M167" s="65" t="str">
        <f>IF($B167:$B167&gt;0,VLOOKUP($B167,'[1]PorEquipeHC 20aa_ddmmaaaa'!$EC$5:'[1]PorEquipeHC 20aa_ddmmaaaa'!$GS$1003,46,FALSE))</f>
        <v>X</v>
      </c>
      <c r="N167" s="80">
        <f>IF($B167:$B167&gt;0,VLOOKUP($B167,'[1]PorEquipeHC 20aa_ddmmaaaa'!$EC$5:'[1]PorEquipeHC 20aa_ddmmaaaa'!$GS$1003,64,FALSE))</f>
        <v>676</v>
      </c>
      <c r="O167" s="211">
        <f>IF($B167:$B167&gt;0,VLOOKUP($B167,'[1]PorEquipeHC 20aa_ddmmaaaa'!$EC$5:'[1]PorEquipeHC 20aa_ddmmaaaa'!$GS$1003,10,FALSE))</f>
        <v>115</v>
      </c>
      <c r="P167" s="211">
        <f>IF($B167:$B167&gt;0,VLOOKUP($B167,'[1]PorEquipeHC 20aa_ddmmaaaa'!$EC$5:'[1]PorEquipeHC 20aa_ddmmaaaa'!$GS$1003,11,FALSE))</f>
        <v>113</v>
      </c>
      <c r="Q167" s="211">
        <f>IF($B167:$B167&gt;0,VLOOKUP($B167,'[1]PorEquipeHC 20aa_ddmmaaaa'!$EC$5:'[1]PorEquipeHC 20aa_ddmmaaaa'!$GS$1003,12,FALSE))</f>
        <v>117</v>
      </c>
      <c r="R167" s="211">
        <f>IF($B167:$B167&gt;0,VLOOKUP($B167,'[1]PorEquipeHC 20aa_ddmmaaaa'!$EC$5:'[1]PorEquipeHC 20aa_ddmmaaaa'!$GS$1003,13,FALSE))</f>
        <v>112</v>
      </c>
      <c r="S167" s="211">
        <f>IF($B167:$B167&gt;0,VLOOKUP($B167,'[1]PorEquipeHC 20aa_ddmmaaaa'!$EC$5:'[1]PorEquipeHC 20aa_ddmmaaaa'!$GS$1003,14,FALSE))</f>
        <v>105</v>
      </c>
      <c r="T167" s="211">
        <f>IF($B167:$B167&gt;0,VLOOKUP($B167,'[1]PorEquipeHC 20aa_ddmmaaaa'!$EC$5:'[1]PorEquipeHC 20aa_ddmmaaaa'!$GS$1003,15,FALSE))</f>
        <v>114</v>
      </c>
      <c r="U167" s="211">
        <f>IF($B167:$B167&gt;0,VLOOKUP($B167,'[1]PorEquipeHC 20aa_ddmmaaaa'!$EC$5:'[1]PorEquipeHC 20aa_ddmmaaaa'!$GS$1003,16,FALSE))</f>
        <v>122</v>
      </c>
      <c r="V167" s="211" t="b">
        <f>IF($B167:$B167&gt;0,VLOOKUP($B167,'[1]PorEquipeHC 20aa_ddmmaaaa'!$EC$5:'[1]PorEquipeHC 20aa_ddmmaaaa'!$GS$1003,17,FALSE))</f>
        <v>0</v>
      </c>
      <c r="W167" s="211" t="b">
        <f>IF($B167:$B167&gt;0,VLOOKUP($B167,'[1]PorEquipeHC 20aa_ddmmaaaa'!$EC$5:'[1]PorEquipeHC 20aa_ddmmaaaa'!$GS$1003,18,FALSE))</f>
        <v>0</v>
      </c>
      <c r="X167" s="211" t="b">
        <f>IF($B167:$B167&gt;0,VLOOKUP($B167,'[1]PorEquipeHC 20aa_ddmmaaaa'!$EC$5:'[1]PorEquipeHC 20aa_ddmmaaaa'!$GS$1003,19,FALSE))</f>
        <v>0</v>
      </c>
      <c r="Y167" s="207"/>
      <c r="Z167" s="207"/>
      <c r="AA167" s="154"/>
      <c r="AB167" s="154"/>
      <c r="AC167" s="65" t="str">
        <f>C167</f>
        <v>320</v>
      </c>
      <c r="AD167" s="65" t="str">
        <f>D167</f>
        <v>WAKABAYASHI</v>
      </c>
      <c r="AE167" s="65" t="str">
        <f>E167</f>
        <v>KOITI</v>
      </c>
      <c r="AF167" s="65" t="str">
        <f>F167</f>
        <v>M</v>
      </c>
      <c r="AG167" s="65" t="str">
        <f>G167</f>
        <v>11. NCC</v>
      </c>
      <c r="AH167" s="208">
        <f>H167</f>
        <v>15516</v>
      </c>
      <c r="AI167">
        <f>I167</f>
        <v>5</v>
      </c>
      <c r="AJ167" t="str">
        <f>J167</f>
        <v>A</v>
      </c>
      <c r="AK167" s="209" t="str">
        <f>K167</f>
        <v>SR</v>
      </c>
      <c r="AL167" s="65">
        <f>L167</f>
        <v>7</v>
      </c>
      <c r="AM167" s="66" t="str">
        <f>M167</f>
        <v>X</v>
      </c>
      <c r="AN167" s="65">
        <f>N167</f>
        <v>676</v>
      </c>
      <c r="AO167" s="65">
        <f>O167</f>
        <v>115</v>
      </c>
      <c r="AP167" s="67">
        <f>IF(AO167=" "," ",(AO167-2*$AI167))</f>
        <v>105</v>
      </c>
      <c r="AQ167" s="68"/>
      <c r="AR167" s="69"/>
      <c r="AS167" s="72">
        <f>P167</f>
        <v>113</v>
      </c>
      <c r="AT167" s="67">
        <f>IF(AS167=" "," ",(AS167-2*$AI167))</f>
        <v>103</v>
      </c>
      <c r="AU167" s="65"/>
      <c r="AV167" s="67"/>
      <c r="AW167" s="72">
        <f>Q167</f>
        <v>117</v>
      </c>
      <c r="AX167" s="67">
        <f>IF(AW167=" "," ",(AW167-2*$AI167))</f>
        <v>107</v>
      </c>
      <c r="AY167" s="67"/>
      <c r="AZ167" s="65"/>
      <c r="BA167" s="67">
        <f>R167</f>
        <v>112</v>
      </c>
      <c r="BB167" s="67">
        <f>IF(BA167=" "," ",(BA167-2*$AI167))</f>
        <v>102</v>
      </c>
      <c r="BC167" s="67"/>
      <c r="BD167" s="67"/>
      <c r="BE167" s="71">
        <f>S167</f>
        <v>105</v>
      </c>
      <c r="BF167" s="67">
        <f>IF(BE167=" "," ",(BE167-2*$AI167))</f>
        <v>95</v>
      </c>
      <c r="BG167" s="67"/>
      <c r="BH167" s="67"/>
      <c r="BI167" s="72">
        <f>T167</f>
        <v>114</v>
      </c>
      <c r="BJ167" s="67">
        <f>IF(BI167=" "," ",(BI167-2*$AI167))</f>
        <v>104</v>
      </c>
      <c r="BK167" s="67"/>
      <c r="BL167" s="67"/>
      <c r="BM167" s="72">
        <f>U167</f>
        <v>122</v>
      </c>
      <c r="BN167" s="67">
        <f>IF(BM167=" "," ",(BM167-2*$AI167))</f>
        <v>112</v>
      </c>
      <c r="BO167" s="67"/>
      <c r="BP167" s="67"/>
      <c r="BQ167" s="67" t="b">
        <f>V167</f>
        <v>0</v>
      </c>
      <c r="BR167" s="67">
        <f>IF(BQ167=" "," ",(BQ167-2*$AI167))</f>
        <v>-10</v>
      </c>
      <c r="BS167" s="67"/>
      <c r="BT167" s="67"/>
      <c r="BU167" s="67" t="b">
        <f>W167</f>
        <v>0</v>
      </c>
      <c r="BV167" s="67">
        <f>IF(BU167=" "," ",(BU167-2*$AI167))</f>
        <v>-10</v>
      </c>
      <c r="BW167" s="67"/>
      <c r="BX167" s="67"/>
      <c r="BY167" s="67" t="b">
        <f>X167</f>
        <v>0</v>
      </c>
      <c r="BZ167" s="67">
        <f>IF(BY167=" "," ",(BY167-2*$AI167))</f>
        <v>-10</v>
      </c>
      <c r="CA167" s="67"/>
      <c r="CB167" s="67"/>
      <c r="CC167" s="209" t="str">
        <f>IF(AK167="Senior",AK167,"...")</f>
        <v>...</v>
      </c>
      <c r="CD167" s="65">
        <f>L167</f>
        <v>7</v>
      </c>
      <c r="CE167" s="66" t="str">
        <f>M167</f>
        <v>X</v>
      </c>
      <c r="CF167" s="73">
        <f>AQ167*AO$4+AU167*AS$4+AY167*AW$4+BC167*BA$4+BG167*BE$4+BK167*BI$4+BO167*BM$4+BS167*BQ$4+BW167*BU$4+CA167*BY$4</f>
        <v>0</v>
      </c>
      <c r="CG167" s="156"/>
      <c r="CH167" s="1"/>
      <c r="DA167" s="19"/>
      <c r="DB167" s="19"/>
      <c r="DC167" s="67" t="s">
        <v>600</v>
      </c>
      <c r="DD167" s="67" t="s">
        <v>296</v>
      </c>
      <c r="DE167" s="67" t="s">
        <v>601</v>
      </c>
      <c r="DF167" s="67" t="s">
        <v>65</v>
      </c>
      <c r="DG167" s="67" t="s">
        <v>504</v>
      </c>
      <c r="DH167" s="75">
        <v>16034</v>
      </c>
      <c r="DI167" s="67">
        <v>11</v>
      </c>
      <c r="DJ167" s="67" t="s">
        <v>78</v>
      </c>
      <c r="DK167" s="76" t="s">
        <v>102</v>
      </c>
      <c r="DL167" s="67">
        <v>3</v>
      </c>
      <c r="DM167" s="77" t="s">
        <v>70</v>
      </c>
      <c r="DN167" s="67" t="e">
        <v>#NUM!</v>
      </c>
      <c r="DO167" s="67" t="s">
        <v>79</v>
      </c>
      <c r="DP167" s="67" t="s">
        <v>79</v>
      </c>
      <c r="DQ167" s="68"/>
      <c r="DR167" s="67"/>
      <c r="DS167" s="72" t="s">
        <v>79</v>
      </c>
      <c r="DT167" s="67" t="s">
        <v>79</v>
      </c>
      <c r="DU167" s="68"/>
      <c r="DV167" s="69"/>
      <c r="DW167" s="72">
        <v>126</v>
      </c>
      <c r="DX167" s="67">
        <v>104</v>
      </c>
      <c r="DY167" s="67"/>
      <c r="DZ167" s="67"/>
      <c r="EA167" s="67" t="s">
        <v>79</v>
      </c>
      <c r="EB167" s="67" t="s">
        <v>79</v>
      </c>
      <c r="EC167" s="67"/>
      <c r="ED167" s="67"/>
      <c r="EE167" s="71">
        <v>123</v>
      </c>
      <c r="EF167" s="67">
        <v>101</v>
      </c>
      <c r="EG167" s="67"/>
      <c r="EH167" s="67"/>
      <c r="EI167" s="72" t="s">
        <v>79</v>
      </c>
      <c r="EJ167" s="67" t="s">
        <v>79</v>
      </c>
      <c r="EK167" s="67"/>
      <c r="EL167" s="67"/>
      <c r="EM167" s="72">
        <v>128</v>
      </c>
      <c r="EN167" s="67">
        <v>106</v>
      </c>
      <c r="EO167" s="67"/>
      <c r="EP167" s="67"/>
      <c r="EQ167" s="67" t="b">
        <v>0</v>
      </c>
      <c r="ER167" s="67">
        <v>-22</v>
      </c>
      <c r="ES167" s="67"/>
      <c r="ET167" s="67"/>
      <c r="EU167" s="67" t="b">
        <v>0</v>
      </c>
      <c r="EV167" s="67">
        <v>-22</v>
      </c>
      <c r="EW167" s="68"/>
      <c r="EX167" s="69"/>
      <c r="EY167" s="67" t="b">
        <v>0</v>
      </c>
      <c r="EZ167" s="67">
        <v>-22</v>
      </c>
      <c r="FA167" s="67"/>
      <c r="FB167" s="67"/>
      <c r="FC167" s="76" t="s">
        <v>73</v>
      </c>
      <c r="FD167" s="67">
        <v>3</v>
      </c>
      <c r="FE167" s="77" t="s">
        <v>70</v>
      </c>
      <c r="FF167" s="68">
        <v>0</v>
      </c>
      <c r="FG167" s="83"/>
      <c r="FH167" s="65" t="str">
        <f t="shared" si="41"/>
        <v>SR</v>
      </c>
      <c r="FI167" s="65" t="str">
        <f t="shared" si="39"/>
        <v>M</v>
      </c>
      <c r="FJ167" s="65" t="str">
        <f t="shared" si="38"/>
        <v>07. GSP</v>
      </c>
      <c r="FK167" s="65">
        <f t="shared" si="42"/>
        <v>0</v>
      </c>
      <c r="FL167" s="79">
        <f t="shared" si="36"/>
        <v>35.5</v>
      </c>
      <c r="FM167" t="str">
        <f t="shared" si="40"/>
        <v>...</v>
      </c>
      <c r="FN167" t="str">
        <f t="shared" si="37"/>
        <v>...</v>
      </c>
      <c r="FO167" t="str">
        <f t="shared" si="35"/>
        <v>07. GSP</v>
      </c>
    </row>
    <row r="168" spans="1:171" ht="13.8" hidden="1" x14ac:dyDescent="0.25">
      <c r="A168" t="s">
        <v>1152</v>
      </c>
      <c r="B168" s="201" t="s">
        <v>360</v>
      </c>
      <c r="C168" s="80" t="str">
        <f>IF($B168:$B168&gt;0,VLOOKUP($B168,'[1]PorEquipeHC 20aa_ddmmaaaa'!$EC$5:'[1]PorEquipeHC 20aa_ddmmaaaa'!$GS$1003,1,FALSE))</f>
        <v>155</v>
      </c>
      <c r="D168" s="209" t="str">
        <f>IF($B168:$B168&gt;0,VLOOKUP($B168,'[1]PorEquipeHC 20aa_ddmmaaaa'!$EC$5:'[1]PorEquipeHC 20aa_ddmmaaaa'!$GS$1003,2,FALSE))</f>
        <v>HASHIZUME</v>
      </c>
      <c r="E168" s="209" t="str">
        <f>IF($B168:$B168&gt;0,VLOOKUP($B168,'[1]PorEquipeHC 20aa_ddmmaaaa'!$EC$5:'[1]PorEquipeHC 20aa_ddmmaaaa'!$GS$1003,3,FALSE))</f>
        <v>AKIKO</v>
      </c>
      <c r="F168" s="66" t="str">
        <f>IF($B168:$B168&gt;0,VLOOKUP($B168,'[1]PorEquipeHC 20aa_ddmmaaaa'!$EC$5:'[1]PorEquipeHC 20aa_ddmmaaaa'!$GS$1003,4,FALSE))</f>
        <v>F</v>
      </c>
      <c r="G168" s="65" t="str">
        <f>IF($B168:$B168&gt;0,VLOOKUP($B168,'[1]PorEquipeHC 20aa_ddmmaaaa'!$EC$5:'[1]PorEquipeHC 20aa_ddmmaaaa'!$GS$1003,5,FALSE))</f>
        <v>06. KOK</v>
      </c>
      <c r="H168" s="210">
        <f>IF($B168:$B168&gt;0,VLOOKUP($B168,'[1]PorEquipeHC 20aa_ddmmaaaa'!$EC$5:'[1]PorEquipeHC 20aa_ddmmaaaa'!$GS$1003,6,FALSE))</f>
        <v>18684</v>
      </c>
      <c r="I168" s="80">
        <f>IF($B168:$B168&gt;0,VLOOKUP($B168,'[1]PorEquipeHC 20aa_ddmmaaaa'!$EC$5:'[1]PorEquipeHC 20aa_ddmmaaaa'!$GS$1003,7,FALSE))</f>
        <v>6</v>
      </c>
      <c r="J168" s="209" t="str">
        <f>IF($B168:$B168&gt;0,VLOOKUP($B168,'[1]PorEquipeHC 20aa_ddmmaaaa'!$EC$5:'[1]PorEquipeHC 20aa_ddmmaaaa'!$GS$1003,8,FALSE))</f>
        <v>A</v>
      </c>
      <c r="K168" s="209" t="str">
        <f>IF($B168:$B168&gt;0,VLOOKUP($B168,'[1]PorEquipeHC 20aa_ddmmaaaa'!$EC$5:'[1]PorEquipeHC 20aa_ddmmaaaa'!$GS$1003,9,FALSE))</f>
        <v>SR</v>
      </c>
      <c r="L168" s="80">
        <f>IF($B168:$B168&gt;0,VLOOKUP($B168,'[1]PorEquipeHC 20aa_ddmmaaaa'!$EC$5:'[1]PorEquipeHC 20aa_ddmmaaaa'!$GS$1003,45,FALSE))</f>
        <v>4</v>
      </c>
      <c r="M168" s="65" t="str">
        <f>IF($B168:$B168&gt;0,VLOOKUP($B168,'[1]PorEquipeHC 20aa_ddmmaaaa'!$EC$5:'[1]PorEquipeHC 20aa_ddmmaaaa'!$GS$1003,46,FALSE))</f>
        <v>X</v>
      </c>
      <c r="N168" s="80" t="e">
        <f>IF($B168:$B168&gt;0,VLOOKUP($B168,'[1]PorEquipeHC 20aa_ddmmaaaa'!$EC$5:'[1]PorEquipeHC 20aa_ddmmaaaa'!$GS$1003,64,FALSE))</f>
        <v>#NUM!</v>
      </c>
      <c r="O168" s="211" t="str">
        <f>IF($B168:$B168&gt;0,VLOOKUP($B168,'[1]PorEquipeHC 20aa_ddmmaaaa'!$EC$5:'[1]PorEquipeHC 20aa_ddmmaaaa'!$GS$1003,10,FALSE))</f>
        <v xml:space="preserve"> </v>
      </c>
      <c r="P168" s="211" t="str">
        <f>IF($B168:$B168&gt;0,VLOOKUP($B168,'[1]PorEquipeHC 20aa_ddmmaaaa'!$EC$5:'[1]PorEquipeHC 20aa_ddmmaaaa'!$GS$1003,11,FALSE))</f>
        <v xml:space="preserve"> </v>
      </c>
      <c r="Q168" s="211">
        <f>IF($B168:$B168&gt;0,VLOOKUP($B168,'[1]PorEquipeHC 20aa_ddmmaaaa'!$EC$5:'[1]PorEquipeHC 20aa_ddmmaaaa'!$GS$1003,12,FALSE))</f>
        <v>112</v>
      </c>
      <c r="R168" s="211">
        <f>IF($B168:$B168&gt;0,VLOOKUP($B168,'[1]PorEquipeHC 20aa_ddmmaaaa'!$EC$5:'[1]PorEquipeHC 20aa_ddmmaaaa'!$GS$1003,13,FALSE))</f>
        <v>112</v>
      </c>
      <c r="S168" s="211" t="str">
        <f>IF($B168:$B168&gt;0,VLOOKUP($B168,'[1]PorEquipeHC 20aa_ddmmaaaa'!$EC$5:'[1]PorEquipeHC 20aa_ddmmaaaa'!$GS$1003,14,FALSE))</f>
        <v xml:space="preserve"> </v>
      </c>
      <c r="T168" s="211">
        <f>IF($B168:$B168&gt;0,VLOOKUP($B168,'[1]PorEquipeHC 20aa_ddmmaaaa'!$EC$5:'[1]PorEquipeHC 20aa_ddmmaaaa'!$GS$1003,15,FALSE))</f>
        <v>118</v>
      </c>
      <c r="U168" s="211">
        <f>IF($B168:$B168&gt;0,VLOOKUP($B168,'[1]PorEquipeHC 20aa_ddmmaaaa'!$EC$5:'[1]PorEquipeHC 20aa_ddmmaaaa'!$GS$1003,16,FALSE))</f>
        <v>124</v>
      </c>
      <c r="V168" s="211" t="b">
        <f>IF($B168:$B168&gt;0,VLOOKUP($B168,'[1]PorEquipeHC 20aa_ddmmaaaa'!$EC$5:'[1]PorEquipeHC 20aa_ddmmaaaa'!$GS$1003,17,FALSE))</f>
        <v>0</v>
      </c>
      <c r="W168" s="211" t="b">
        <f>IF($B168:$B168&gt;0,VLOOKUP($B168,'[1]PorEquipeHC 20aa_ddmmaaaa'!$EC$5:'[1]PorEquipeHC 20aa_ddmmaaaa'!$GS$1003,18,FALSE))</f>
        <v>0</v>
      </c>
      <c r="X168" s="211" t="b">
        <f>IF($B168:$B168&gt;0,VLOOKUP($B168,'[1]PorEquipeHC 20aa_ddmmaaaa'!$EC$5:'[1]PorEquipeHC 20aa_ddmmaaaa'!$GS$1003,19,FALSE))</f>
        <v>0</v>
      </c>
      <c r="Y168" s="207"/>
      <c r="Z168" s="207"/>
      <c r="AA168" s="154"/>
      <c r="AB168" s="154"/>
      <c r="AC168" s="65" t="str">
        <f>C168</f>
        <v>155</v>
      </c>
      <c r="AD168" s="65" t="str">
        <f>D168</f>
        <v>HASHIZUME</v>
      </c>
      <c r="AE168" s="65" t="str">
        <f>E168</f>
        <v>AKIKO</v>
      </c>
      <c r="AF168" s="65" t="str">
        <f>F168</f>
        <v>F</v>
      </c>
      <c r="AG168" s="65" t="str">
        <f>G168</f>
        <v>06. KOK</v>
      </c>
      <c r="AH168" s="208">
        <f>H168</f>
        <v>18684</v>
      </c>
      <c r="AI168">
        <f>I168</f>
        <v>6</v>
      </c>
      <c r="AJ168" t="str">
        <f>J168</f>
        <v>A</v>
      </c>
      <c r="AK168" s="209" t="str">
        <f>K168</f>
        <v>SR</v>
      </c>
      <c r="AL168" s="65">
        <f>L168</f>
        <v>4</v>
      </c>
      <c r="AM168" s="66" t="str">
        <f>M168</f>
        <v>X</v>
      </c>
      <c r="AN168" s="65" t="e">
        <f>N168</f>
        <v>#NUM!</v>
      </c>
      <c r="AO168" s="65" t="str">
        <f>O168</f>
        <v xml:space="preserve"> </v>
      </c>
      <c r="AP168" s="67" t="str">
        <f>IF(AO168=" "," ",(AO168-2*$AI168))</f>
        <v xml:space="preserve"> </v>
      </c>
      <c r="AQ168" s="68"/>
      <c r="AR168" s="69"/>
      <c r="AS168" s="72" t="str">
        <f>P168</f>
        <v xml:space="preserve"> </v>
      </c>
      <c r="AT168" s="67" t="str">
        <f>IF(AS168=" "," ",(AS168-2*$AI168))</f>
        <v xml:space="preserve"> </v>
      </c>
      <c r="AU168" s="65"/>
      <c r="AV168" s="67"/>
      <c r="AW168" s="72">
        <f>Q168</f>
        <v>112</v>
      </c>
      <c r="AX168" s="67">
        <f>IF(AW168=" "," ",(AW168-2*$AI168))</f>
        <v>100</v>
      </c>
      <c r="AY168" s="67"/>
      <c r="AZ168" s="65"/>
      <c r="BA168" s="67">
        <f>R168</f>
        <v>112</v>
      </c>
      <c r="BB168" s="67">
        <f>IF(BA168=" "," ",(BA168-2*$AI168))</f>
        <v>100</v>
      </c>
      <c r="BC168" s="67"/>
      <c r="BD168" s="67"/>
      <c r="BE168" s="71" t="str">
        <f>S168</f>
        <v xml:space="preserve"> </v>
      </c>
      <c r="BF168" s="67" t="str">
        <f>IF(BE168=" "," ",(BE168-2*$AI168))</f>
        <v xml:space="preserve"> </v>
      </c>
      <c r="BG168" s="67"/>
      <c r="BH168" s="67"/>
      <c r="BI168" s="72">
        <f>T168</f>
        <v>118</v>
      </c>
      <c r="BJ168" s="67">
        <f>IF(BI168=" "," ",(BI168-2*$AI168))</f>
        <v>106</v>
      </c>
      <c r="BK168" s="67"/>
      <c r="BL168" s="67"/>
      <c r="BM168" s="72">
        <f>U168</f>
        <v>124</v>
      </c>
      <c r="BN168" s="67">
        <f>IF(BM168=" "," ",(BM168-2*$AI168))</f>
        <v>112</v>
      </c>
      <c r="BO168" s="67"/>
      <c r="BP168" s="67"/>
      <c r="BQ168" s="67" t="b">
        <f>V168</f>
        <v>0</v>
      </c>
      <c r="BR168" s="67">
        <f>IF(BQ168=" "," ",(BQ168-2*$AI168))</f>
        <v>-12</v>
      </c>
      <c r="BS168" s="67"/>
      <c r="BT168" s="67"/>
      <c r="BU168" s="67" t="b">
        <f>W168</f>
        <v>0</v>
      </c>
      <c r="BV168" s="67">
        <f>IF(BU168=" "," ",(BU168-2*$AI168))</f>
        <v>-12</v>
      </c>
      <c r="BW168" s="67"/>
      <c r="BX168" s="67"/>
      <c r="BY168" s="67" t="b">
        <f>X168</f>
        <v>0</v>
      </c>
      <c r="BZ168" s="67">
        <f>IF(BY168=" "," ",(BY168-2*$AI168))</f>
        <v>-12</v>
      </c>
      <c r="CA168" s="67"/>
      <c r="CB168" s="67"/>
      <c r="CC168" s="209" t="str">
        <f>IF(AK168="Senior",AK168,"...")</f>
        <v>...</v>
      </c>
      <c r="CD168" s="65">
        <f>L168</f>
        <v>4</v>
      </c>
      <c r="CE168" s="66" t="str">
        <f>M168</f>
        <v>X</v>
      </c>
      <c r="CF168" s="73">
        <f>AQ168*AO$4+AU168*AS$4+AY168*AW$4+BC168*BA$4+BG168*BE$4+BK168*BI$4+BO168*BM$4+BS168*BQ$4+BW168*BU$4+CA168*BY$4</f>
        <v>0</v>
      </c>
      <c r="CG168" s="156"/>
      <c r="CH168" s="1"/>
      <c r="DA168" s="19"/>
      <c r="DB168" s="19"/>
      <c r="DC168" s="67" t="s">
        <v>603</v>
      </c>
      <c r="DD168" s="67" t="s">
        <v>604</v>
      </c>
      <c r="DE168" s="67" t="s">
        <v>605</v>
      </c>
      <c r="DF168" s="67" t="s">
        <v>83</v>
      </c>
      <c r="DG168" s="67" t="s">
        <v>504</v>
      </c>
      <c r="DH168" s="75">
        <v>12831</v>
      </c>
      <c r="DI168" s="67">
        <v>12</v>
      </c>
      <c r="DJ168" s="67" t="s">
        <v>78</v>
      </c>
      <c r="DK168" s="76" t="s">
        <v>85</v>
      </c>
      <c r="DL168" s="67">
        <v>2</v>
      </c>
      <c r="DM168" s="77" t="s">
        <v>70</v>
      </c>
      <c r="DN168" s="67" t="e">
        <v>#NUM!</v>
      </c>
      <c r="DO168" s="67" t="s">
        <v>79</v>
      </c>
      <c r="DP168" s="67" t="s">
        <v>79</v>
      </c>
      <c r="DQ168" s="68"/>
      <c r="DR168" s="67"/>
      <c r="DS168" s="72" t="s">
        <v>79</v>
      </c>
      <c r="DT168" s="67" t="s">
        <v>79</v>
      </c>
      <c r="DU168" s="68"/>
      <c r="DV168" s="67"/>
      <c r="DW168" s="72">
        <v>121</v>
      </c>
      <c r="DX168" s="67">
        <v>97</v>
      </c>
      <c r="DY168" s="67"/>
      <c r="DZ168" s="67"/>
      <c r="EA168" s="67" t="s">
        <v>79</v>
      </c>
      <c r="EB168" s="67" t="s">
        <v>79</v>
      </c>
      <c r="EC168" s="67"/>
      <c r="ED168" s="67"/>
      <c r="EE168" s="71" t="s">
        <v>79</v>
      </c>
      <c r="EF168" s="67" t="s">
        <v>79</v>
      </c>
      <c r="EG168" s="67"/>
      <c r="EH168" s="67"/>
      <c r="EI168" s="72" t="s">
        <v>79</v>
      </c>
      <c r="EJ168" s="67" t="s">
        <v>79</v>
      </c>
      <c r="EK168" s="67"/>
      <c r="EL168" s="67"/>
      <c r="EM168" s="72">
        <v>127</v>
      </c>
      <c r="EN168" s="67">
        <v>103</v>
      </c>
      <c r="EO168" s="68"/>
      <c r="EP168" s="69"/>
      <c r="EQ168" s="67" t="b">
        <v>0</v>
      </c>
      <c r="ER168" s="67">
        <v>-24</v>
      </c>
      <c r="ES168" s="67"/>
      <c r="ET168" s="67"/>
      <c r="EU168" s="67" t="b">
        <v>0</v>
      </c>
      <c r="EV168" s="67">
        <v>-24</v>
      </c>
      <c r="EW168" s="68"/>
      <c r="EX168" s="69"/>
      <c r="EY168" s="67" t="b">
        <v>0</v>
      </c>
      <c r="EZ168" s="67">
        <v>-24</v>
      </c>
      <c r="FA168" s="67"/>
      <c r="FB168" s="67"/>
      <c r="FC168" s="76" t="s">
        <v>73</v>
      </c>
      <c r="FD168" s="67">
        <v>2</v>
      </c>
      <c r="FE168" s="77" t="s">
        <v>70</v>
      </c>
      <c r="FF168" s="68">
        <v>0</v>
      </c>
      <c r="FG168" s="83"/>
      <c r="FH168" s="65" t="str">
        <f t="shared" si="41"/>
        <v>MR</v>
      </c>
      <c r="FI168" s="65" t="str">
        <f t="shared" si="39"/>
        <v>F</v>
      </c>
      <c r="FJ168" s="65" t="str">
        <f t="shared" si="38"/>
        <v>07. GSP</v>
      </c>
      <c r="FK168" s="65">
        <f t="shared" si="42"/>
        <v>0</v>
      </c>
      <c r="FL168" s="79">
        <f t="shared" si="36"/>
        <v>35.5</v>
      </c>
      <c r="FM168" t="str">
        <f t="shared" si="40"/>
        <v>...</v>
      </c>
      <c r="FN168" t="str">
        <f t="shared" si="37"/>
        <v>...</v>
      </c>
      <c r="FO168" t="str">
        <f t="shared" si="35"/>
        <v>07. GSP</v>
      </c>
    </row>
    <row r="169" spans="1:171" ht="13.8" hidden="1" x14ac:dyDescent="0.25">
      <c r="A169" t="s">
        <v>1152</v>
      </c>
      <c r="B169" s="201" t="s">
        <v>429</v>
      </c>
      <c r="C169" s="80" t="str">
        <f>IF($B169:$B169&gt;0,VLOOKUP($B169,'[1]PorEquipeHC 20aa_ddmmaaaa'!$EC$5:'[1]PorEquipeHC 20aa_ddmmaaaa'!$GS$1003,1,FALSE))</f>
        <v>607</v>
      </c>
      <c r="D169" s="209" t="str">
        <f>IF($B169:$B169&gt;0,VLOOKUP($B169,'[1]PorEquipeHC 20aa_ddmmaaaa'!$EC$5:'[1]PorEquipeHC 20aa_ddmmaaaa'!$GS$1003,2,FALSE))</f>
        <v>ABE</v>
      </c>
      <c r="E169" s="209" t="str">
        <f>IF($B169:$B169&gt;0,VLOOKUP($B169,'[1]PorEquipeHC 20aa_ddmmaaaa'!$EC$5:'[1]PorEquipeHC 20aa_ddmmaaaa'!$GS$1003,3,FALSE))</f>
        <v>KAZUKO</v>
      </c>
      <c r="F169" s="66" t="str">
        <f>IF($B169:$B169&gt;0,VLOOKUP($B169,'[1]PorEquipeHC 20aa_ddmmaaaa'!$EC$5:'[1]PorEquipeHC 20aa_ddmmaaaa'!$GS$1003,4,FALSE))</f>
        <v>F</v>
      </c>
      <c r="G169" s="65" t="str">
        <f>IF($B169:$B169&gt;0,VLOOKUP($B169,'[1]PorEquipeHC 20aa_ddmmaaaa'!$EC$5:'[1]PorEquipeHC 20aa_ddmmaaaa'!$GS$1003,5,FALSE))</f>
        <v>06. KOK</v>
      </c>
      <c r="H169" s="210">
        <f>IF($B169:$B169&gt;0,VLOOKUP($B169,'[1]PorEquipeHC 20aa_ddmmaaaa'!$EC$5:'[1]PorEquipeHC 20aa_ddmmaaaa'!$GS$1003,6,FALSE))</f>
        <v>18129</v>
      </c>
      <c r="I169" s="80">
        <f>IF($B169:$B169&gt;0,VLOOKUP($B169,'[1]PorEquipeHC 20aa_ddmmaaaa'!$EC$5:'[1]PorEquipeHC 20aa_ddmmaaaa'!$GS$1003,7,FALSE))</f>
        <v>9</v>
      </c>
      <c r="J169" s="209" t="str">
        <f>IF($B169:$B169&gt;0,VLOOKUP($B169,'[1]PorEquipeHC 20aa_ddmmaaaa'!$EC$5:'[1]PorEquipeHC 20aa_ddmmaaaa'!$GS$1003,8,FALSE))</f>
        <v>B</v>
      </c>
      <c r="K169" s="209" t="str">
        <f>IF($B169:$B169&gt;0,VLOOKUP($B169,'[1]PorEquipeHC 20aa_ddmmaaaa'!$EC$5:'[1]PorEquipeHC 20aa_ddmmaaaa'!$GS$1003,9,FALSE))</f>
        <v>SR</v>
      </c>
      <c r="L169" s="80">
        <f>IF($B169:$B169&gt;0,VLOOKUP($B169,'[1]PorEquipeHC 20aa_ddmmaaaa'!$EC$5:'[1]PorEquipeHC 20aa_ddmmaaaa'!$GS$1003,45,FALSE))</f>
        <v>6</v>
      </c>
      <c r="M169" s="65" t="str">
        <f>IF($B169:$B169&gt;0,VLOOKUP($B169,'[1]PorEquipeHC 20aa_ddmmaaaa'!$EC$5:'[1]PorEquipeHC 20aa_ddmmaaaa'!$GS$1003,46,FALSE))</f>
        <v>X</v>
      </c>
      <c r="N169" s="80">
        <f>IF($B169:$B169&gt;0,VLOOKUP($B169,'[1]PorEquipeHC 20aa_ddmmaaaa'!$EC$5:'[1]PorEquipeHC 20aa_ddmmaaaa'!$GS$1003,64,FALSE))</f>
        <v>760</v>
      </c>
      <c r="O169" s="211">
        <f>IF($B169:$B169&gt;0,VLOOKUP($B169,'[1]PorEquipeHC 20aa_ddmmaaaa'!$EC$5:'[1]PorEquipeHC 20aa_ddmmaaaa'!$GS$1003,10,FALSE))</f>
        <v>127</v>
      </c>
      <c r="P169" s="211" t="str">
        <f>IF($B169:$B169&gt;0,VLOOKUP($B169,'[1]PorEquipeHC 20aa_ddmmaaaa'!$EC$5:'[1]PorEquipeHC 20aa_ddmmaaaa'!$GS$1003,11,FALSE))</f>
        <v xml:space="preserve"> </v>
      </c>
      <c r="Q169" s="211">
        <f>IF($B169:$B169&gt;0,VLOOKUP($B169,'[1]PorEquipeHC 20aa_ddmmaaaa'!$EC$5:'[1]PorEquipeHC 20aa_ddmmaaaa'!$GS$1003,12,FALSE))</f>
        <v>131</v>
      </c>
      <c r="R169" s="211">
        <f>IF($B169:$B169&gt;0,VLOOKUP($B169,'[1]PorEquipeHC 20aa_ddmmaaaa'!$EC$5:'[1]PorEquipeHC 20aa_ddmmaaaa'!$GS$1003,13,FALSE))</f>
        <v>123</v>
      </c>
      <c r="S169" s="211">
        <f>IF($B169:$B169&gt;0,VLOOKUP($B169,'[1]PorEquipeHC 20aa_ddmmaaaa'!$EC$5:'[1]PorEquipeHC 20aa_ddmmaaaa'!$GS$1003,14,FALSE))</f>
        <v>124</v>
      </c>
      <c r="T169" s="211">
        <f>IF($B169:$B169&gt;0,VLOOKUP($B169,'[1]PorEquipeHC 20aa_ddmmaaaa'!$EC$5:'[1]PorEquipeHC 20aa_ddmmaaaa'!$GS$1003,15,FALSE))</f>
        <v>125</v>
      </c>
      <c r="U169" s="211">
        <f>IF($B169:$B169&gt;0,VLOOKUP($B169,'[1]PorEquipeHC 20aa_ddmmaaaa'!$EC$5:'[1]PorEquipeHC 20aa_ddmmaaaa'!$GS$1003,16,FALSE))</f>
        <v>130</v>
      </c>
      <c r="V169" s="211" t="b">
        <f>IF($B169:$B169&gt;0,VLOOKUP($B169,'[1]PorEquipeHC 20aa_ddmmaaaa'!$EC$5:'[1]PorEquipeHC 20aa_ddmmaaaa'!$GS$1003,17,FALSE))</f>
        <v>0</v>
      </c>
      <c r="W169" s="211" t="b">
        <f>IF($B169:$B169&gt;0,VLOOKUP($B169,'[1]PorEquipeHC 20aa_ddmmaaaa'!$EC$5:'[1]PorEquipeHC 20aa_ddmmaaaa'!$GS$1003,18,FALSE))</f>
        <v>0</v>
      </c>
      <c r="X169" s="211" t="b">
        <f>IF($B169:$B169&gt;0,VLOOKUP($B169,'[1]PorEquipeHC 20aa_ddmmaaaa'!$EC$5:'[1]PorEquipeHC 20aa_ddmmaaaa'!$GS$1003,19,FALSE))</f>
        <v>0</v>
      </c>
      <c r="Y169" s="207"/>
      <c r="Z169" s="207"/>
      <c r="AA169" s="154"/>
      <c r="AB169" s="154"/>
      <c r="AC169" s="65" t="str">
        <f>C169</f>
        <v>607</v>
      </c>
      <c r="AD169" s="65" t="str">
        <f>D169</f>
        <v>ABE</v>
      </c>
      <c r="AE169" s="65" t="str">
        <f>E169</f>
        <v>KAZUKO</v>
      </c>
      <c r="AF169" s="65" t="str">
        <f>F169</f>
        <v>F</v>
      </c>
      <c r="AG169" s="65" t="str">
        <f>G169</f>
        <v>06. KOK</v>
      </c>
      <c r="AH169" s="208">
        <f>H169</f>
        <v>18129</v>
      </c>
      <c r="AI169">
        <f>I169</f>
        <v>9</v>
      </c>
      <c r="AJ169" t="str">
        <f>J169</f>
        <v>B</v>
      </c>
      <c r="AK169" s="209" t="str">
        <f>K169</f>
        <v>SR</v>
      </c>
      <c r="AL169" s="65">
        <f>L169</f>
        <v>6</v>
      </c>
      <c r="AM169" s="66" t="str">
        <f>M169</f>
        <v>X</v>
      </c>
      <c r="AN169" s="65">
        <f>N169</f>
        <v>760</v>
      </c>
      <c r="AO169" s="65">
        <f>O169</f>
        <v>127</v>
      </c>
      <c r="AP169" s="67">
        <f>IF(AO169=" "," ",(AO169-2*$AI169))</f>
        <v>109</v>
      </c>
      <c r="AQ169" s="68"/>
      <c r="AR169" s="69"/>
      <c r="AS169" s="72" t="str">
        <f>P169</f>
        <v xml:space="preserve"> </v>
      </c>
      <c r="AT169" s="67" t="str">
        <f>IF(AS169=" "," ",(AS169-2*$AI169))</f>
        <v xml:space="preserve"> </v>
      </c>
      <c r="AU169" s="65"/>
      <c r="AV169" s="67"/>
      <c r="AW169" s="72">
        <f>Q169</f>
        <v>131</v>
      </c>
      <c r="AX169" s="67">
        <f>IF(AW169=" "," ",(AW169-2*$AI169))</f>
        <v>113</v>
      </c>
      <c r="AY169" s="67"/>
      <c r="AZ169" s="65"/>
      <c r="BA169" s="67">
        <f>R169</f>
        <v>123</v>
      </c>
      <c r="BB169" s="67">
        <f>IF(BA169=" "," ",(BA169-2*$AI169))</f>
        <v>105</v>
      </c>
      <c r="BC169" s="67"/>
      <c r="BD169" s="67"/>
      <c r="BE169" s="71">
        <f>S169</f>
        <v>124</v>
      </c>
      <c r="BF169" s="67">
        <f>IF(BE169=" "," ",(BE169-2*$AI169))</f>
        <v>106</v>
      </c>
      <c r="BG169" s="67"/>
      <c r="BH169" s="67"/>
      <c r="BI169" s="72">
        <f>T169</f>
        <v>125</v>
      </c>
      <c r="BJ169" s="67">
        <f>IF(BI169=" "," ",(BI169-2*$AI169))</f>
        <v>107</v>
      </c>
      <c r="BK169" s="67"/>
      <c r="BL169" s="67"/>
      <c r="BM169" s="72">
        <f>U169</f>
        <v>130</v>
      </c>
      <c r="BN169" s="67">
        <f>IF(BM169=" "," ",(BM169-2*$AI169))</f>
        <v>112</v>
      </c>
      <c r="BO169" s="67"/>
      <c r="BP169" s="67"/>
      <c r="BQ169" s="67" t="b">
        <f>V169</f>
        <v>0</v>
      </c>
      <c r="BR169" s="67">
        <f>IF(BQ169=" "," ",(BQ169-2*$AI169))</f>
        <v>-18</v>
      </c>
      <c r="BS169" s="67"/>
      <c r="BT169" s="67"/>
      <c r="BU169" s="67" t="b">
        <f>W169</f>
        <v>0</v>
      </c>
      <c r="BV169" s="67">
        <f>IF(BU169=" "," ",(BU169-2*$AI169))</f>
        <v>-18</v>
      </c>
      <c r="BW169" s="67"/>
      <c r="BX169" s="67"/>
      <c r="BY169" s="67" t="b">
        <f>X169</f>
        <v>0</v>
      </c>
      <c r="BZ169" s="67">
        <f>IF(BY169=" "," ",(BY169-2*$AI169))</f>
        <v>-18</v>
      </c>
      <c r="CA169" s="67"/>
      <c r="CB169" s="67"/>
      <c r="CC169" s="209" t="str">
        <f>IF(AK169="Senior",AK169,"...")</f>
        <v>...</v>
      </c>
      <c r="CD169" s="65">
        <f>L169</f>
        <v>6</v>
      </c>
      <c r="CE169" s="66" t="str">
        <f>M169</f>
        <v>X</v>
      </c>
      <c r="CF169" s="73">
        <f>AQ169*AO$4+AU169*AS$4+AY169*AW$4+BC169*BA$4+BG169*BE$4+BK169*BI$4+BO169*BM$4+BS169*BQ$4+BW169*BU$4+CA169*BY$4</f>
        <v>0</v>
      </c>
      <c r="CG169" s="156"/>
      <c r="CH169" s="1"/>
      <c r="DA169" s="19"/>
      <c r="DB169" s="19"/>
      <c r="DC169" s="67" t="s">
        <v>607</v>
      </c>
      <c r="DD169" s="67" t="s">
        <v>608</v>
      </c>
      <c r="DE169" s="67" t="s">
        <v>609</v>
      </c>
      <c r="DF169" s="67" t="s">
        <v>65</v>
      </c>
      <c r="DG169" s="67" t="s">
        <v>504</v>
      </c>
      <c r="DH169" s="75">
        <v>14634</v>
      </c>
      <c r="DI169" s="67">
        <v>12</v>
      </c>
      <c r="DJ169" s="67" t="s">
        <v>78</v>
      </c>
      <c r="DK169" s="76" t="s">
        <v>85</v>
      </c>
      <c r="DL169" s="67">
        <v>1</v>
      </c>
      <c r="DM169" s="77" t="s">
        <v>70</v>
      </c>
      <c r="DN169" s="67" t="e">
        <v>#NUM!</v>
      </c>
      <c r="DO169" s="67" t="s">
        <v>79</v>
      </c>
      <c r="DP169" s="67" t="s">
        <v>79</v>
      </c>
      <c r="DQ169" s="68"/>
      <c r="DR169" s="67"/>
      <c r="DS169" s="72" t="s">
        <v>79</v>
      </c>
      <c r="DT169" s="67" t="s">
        <v>79</v>
      </c>
      <c r="DU169" s="68"/>
      <c r="DV169" s="67"/>
      <c r="DW169" s="72">
        <v>119</v>
      </c>
      <c r="DX169" s="67">
        <v>95</v>
      </c>
      <c r="DY169" s="67"/>
      <c r="DZ169" s="67"/>
      <c r="EA169" s="67" t="s">
        <v>79</v>
      </c>
      <c r="EB169" s="67" t="s">
        <v>79</v>
      </c>
      <c r="EC169" s="67"/>
      <c r="ED169" s="67"/>
      <c r="EE169" s="71" t="s">
        <v>79</v>
      </c>
      <c r="EF169" s="67" t="s">
        <v>79</v>
      </c>
      <c r="EG169" s="67"/>
      <c r="EH169" s="67"/>
      <c r="EI169" s="72" t="s">
        <v>79</v>
      </c>
      <c r="EJ169" s="67" t="s">
        <v>79</v>
      </c>
      <c r="EK169" s="67"/>
      <c r="EL169" s="67"/>
      <c r="EM169" s="72" t="s">
        <v>79</v>
      </c>
      <c r="EN169" s="67" t="s">
        <v>79</v>
      </c>
      <c r="EO169" s="67"/>
      <c r="EP169" s="67"/>
      <c r="EQ169" s="67" t="b">
        <v>0</v>
      </c>
      <c r="ER169" s="67">
        <v>-24</v>
      </c>
      <c r="ES169" s="67"/>
      <c r="ET169" s="67"/>
      <c r="EU169" s="67" t="b">
        <v>0</v>
      </c>
      <c r="EV169" s="67">
        <v>-24</v>
      </c>
      <c r="EW169" s="67"/>
      <c r="EX169" s="67"/>
      <c r="EY169" s="67" t="b">
        <v>0</v>
      </c>
      <c r="EZ169" s="67">
        <v>-24</v>
      </c>
      <c r="FA169" s="67"/>
      <c r="FB169" s="67"/>
      <c r="FC169" s="76" t="s">
        <v>73</v>
      </c>
      <c r="FD169" s="67">
        <v>1</v>
      </c>
      <c r="FE169" s="77" t="s">
        <v>70</v>
      </c>
      <c r="FF169" s="68">
        <v>0</v>
      </c>
      <c r="FG169" s="83"/>
      <c r="FH169" s="65" t="str">
        <f t="shared" si="41"/>
        <v>MR</v>
      </c>
      <c r="FI169" s="65" t="str">
        <f t="shared" si="39"/>
        <v>M</v>
      </c>
      <c r="FJ169" s="65" t="str">
        <f t="shared" si="38"/>
        <v>07. GSP</v>
      </c>
      <c r="FK169" s="65">
        <f t="shared" si="42"/>
        <v>0</v>
      </c>
      <c r="FL169" s="79">
        <f t="shared" si="36"/>
        <v>35.5</v>
      </c>
      <c r="FM169" t="str">
        <f>IF(FJ169&lt;&gt;FJ170,FL169,"...")</f>
        <v>...</v>
      </c>
      <c r="FN169" t="str">
        <f t="shared" si="37"/>
        <v>...</v>
      </c>
      <c r="FO169" t="str">
        <f t="shared" si="35"/>
        <v>07. GSP</v>
      </c>
    </row>
    <row r="170" spans="1:171" ht="13.8" hidden="1" x14ac:dyDescent="0.25">
      <c r="A170" t="s">
        <v>1152</v>
      </c>
      <c r="B170" s="201" t="s">
        <v>484</v>
      </c>
      <c r="C170" s="80" t="str">
        <f>IF($B170:$B170&gt;0,VLOOKUP($B170,'[1]PorEquipeHC 20aa_ddmmaaaa'!$EC$5:'[1]PorEquipeHC 20aa_ddmmaaaa'!$GS$1003,1,FALSE))</f>
        <v>977</v>
      </c>
      <c r="D170" s="209" t="str">
        <f>IF($B170:$B170&gt;0,VLOOKUP($B170,'[1]PorEquipeHC 20aa_ddmmaaaa'!$EC$5:'[1]PorEquipeHC 20aa_ddmmaaaa'!$GS$1003,2,FALSE))</f>
        <v>DE ARAUJO A. GOMES</v>
      </c>
      <c r="E170" s="209" t="str">
        <f>IF($B170:$B170&gt;0,VLOOKUP($B170,'[1]PorEquipeHC 20aa_ddmmaaaa'!$EC$5:'[1]PorEquipeHC 20aa_ddmmaaaa'!$GS$1003,3,FALSE))</f>
        <v>ROSIMAR</v>
      </c>
      <c r="F170" s="66" t="str">
        <f>IF($B170:$B170&gt;0,VLOOKUP($B170,'[1]PorEquipeHC 20aa_ddmmaaaa'!$EC$5:'[1]PorEquipeHC 20aa_ddmmaaaa'!$GS$1003,4,FALSE))</f>
        <v>F</v>
      </c>
      <c r="G170" s="65" t="str">
        <f>IF($B170:$B170&gt;0,VLOOKUP($B170,'[1]PorEquipeHC 20aa_ddmmaaaa'!$EC$5:'[1]PorEquipeHC 20aa_ddmmaaaa'!$GS$1003,5,FALSE))</f>
        <v>11. NCC</v>
      </c>
      <c r="H170" s="210">
        <f>IF($B170:$B170&gt;0,VLOOKUP($B170,'[1]PorEquipeHC 20aa_ddmmaaaa'!$EC$5:'[1]PorEquipeHC 20aa_ddmmaaaa'!$GS$1003,6,FALSE))</f>
        <v>23484</v>
      </c>
      <c r="I170" s="80">
        <f>IF($B170:$B170&gt;0,VLOOKUP($B170,'[1]PorEquipeHC 20aa_ddmmaaaa'!$EC$5:'[1]PorEquipeHC 20aa_ddmmaaaa'!$GS$1003,7,FALSE))</f>
        <v>9</v>
      </c>
      <c r="J170" s="209" t="str">
        <f>IF($B170:$B170&gt;0,VLOOKUP($B170,'[1]PorEquipeHC 20aa_ddmmaaaa'!$EC$5:'[1]PorEquipeHC 20aa_ddmmaaaa'!$GS$1003,8,FALSE))</f>
        <v>B</v>
      </c>
      <c r="K170" s="209" t="str">
        <f>IF($B170:$B170&gt;0,VLOOKUP($B170,'[1]PorEquipeHC 20aa_ddmmaaaa'!$EC$5:'[1]PorEquipeHC 20aa_ddmmaaaa'!$GS$1003,9,FALSE))</f>
        <v>NSR</v>
      </c>
      <c r="L170" s="80">
        <f>IF($B170:$B170&gt;0,VLOOKUP($B170,'[1]PorEquipeHC 20aa_ddmmaaaa'!$EC$5:'[1]PorEquipeHC 20aa_ddmmaaaa'!$GS$1003,45,FALSE))</f>
        <v>6</v>
      </c>
      <c r="M170" s="65" t="str">
        <f>IF($B170:$B170&gt;0,VLOOKUP($B170,'[1]PorEquipeHC 20aa_ddmmaaaa'!$EC$5:'[1]PorEquipeHC 20aa_ddmmaaaa'!$GS$1003,46,FALSE))</f>
        <v>X</v>
      </c>
      <c r="N170" s="80">
        <f>IF($B170:$B170&gt;0,VLOOKUP($B170,'[1]PorEquipeHC 20aa_ddmmaaaa'!$EC$5:'[1]PorEquipeHC 20aa_ddmmaaaa'!$GS$1003,64,FALSE))</f>
        <v>735</v>
      </c>
      <c r="O170" s="211">
        <f>IF($B170:$B170&gt;0,VLOOKUP($B170,'[1]PorEquipeHC 20aa_ddmmaaaa'!$EC$5:'[1]PorEquipeHC 20aa_ddmmaaaa'!$GS$1003,10,FALSE))</f>
        <v>120</v>
      </c>
      <c r="P170" s="211">
        <f>IF($B170:$B170&gt;0,VLOOKUP($B170,'[1]PorEquipeHC 20aa_ddmmaaaa'!$EC$5:'[1]PorEquipeHC 20aa_ddmmaaaa'!$GS$1003,11,FALSE))</f>
        <v>121</v>
      </c>
      <c r="Q170" s="211">
        <f>IF($B170:$B170&gt;0,VLOOKUP($B170,'[1]PorEquipeHC 20aa_ddmmaaaa'!$EC$5:'[1]PorEquipeHC 20aa_ddmmaaaa'!$GS$1003,12,FALSE))</f>
        <v>131</v>
      </c>
      <c r="R170" s="211">
        <f>IF($B170:$B170&gt;0,VLOOKUP($B170,'[1]PorEquipeHC 20aa_ddmmaaaa'!$EC$5:'[1]PorEquipeHC 20aa_ddmmaaaa'!$GS$1003,13,FALSE))</f>
        <v>121</v>
      </c>
      <c r="S170" s="211">
        <f>IF($B170:$B170&gt;0,VLOOKUP($B170,'[1]PorEquipeHC 20aa_ddmmaaaa'!$EC$5:'[1]PorEquipeHC 20aa_ddmmaaaa'!$GS$1003,14,FALSE))</f>
        <v>112</v>
      </c>
      <c r="T170" s="211" t="str">
        <f>IF($B170:$B170&gt;0,VLOOKUP($B170,'[1]PorEquipeHC 20aa_ddmmaaaa'!$EC$5:'[1]PorEquipeHC 20aa_ddmmaaaa'!$GS$1003,15,FALSE))</f>
        <v xml:space="preserve"> </v>
      </c>
      <c r="U170" s="211">
        <f>IF($B170:$B170&gt;0,VLOOKUP($B170,'[1]PorEquipeHC 20aa_ddmmaaaa'!$EC$5:'[1]PorEquipeHC 20aa_ddmmaaaa'!$GS$1003,16,FALSE))</f>
        <v>130</v>
      </c>
      <c r="V170" s="211" t="b">
        <f>IF($B170:$B170&gt;0,VLOOKUP($B170,'[1]PorEquipeHC 20aa_ddmmaaaa'!$EC$5:'[1]PorEquipeHC 20aa_ddmmaaaa'!$GS$1003,17,FALSE))</f>
        <v>0</v>
      </c>
      <c r="W170" s="211" t="b">
        <f>IF($B170:$B170&gt;0,VLOOKUP($B170,'[1]PorEquipeHC 20aa_ddmmaaaa'!$EC$5:'[1]PorEquipeHC 20aa_ddmmaaaa'!$GS$1003,18,FALSE))</f>
        <v>0</v>
      </c>
      <c r="X170" s="211" t="b">
        <f>IF($B170:$B170&gt;0,VLOOKUP($B170,'[1]PorEquipeHC 20aa_ddmmaaaa'!$EC$5:'[1]PorEquipeHC 20aa_ddmmaaaa'!$GS$1003,19,FALSE))</f>
        <v>0</v>
      </c>
      <c r="Y170" s="207"/>
      <c r="Z170" s="207"/>
      <c r="AA170" s="154"/>
      <c r="AB170" s="154"/>
      <c r="AC170" s="65" t="str">
        <f>C170</f>
        <v>977</v>
      </c>
      <c r="AD170" s="65" t="str">
        <f>D170</f>
        <v>DE ARAUJO A. GOMES</v>
      </c>
      <c r="AE170" s="65" t="str">
        <f>E170</f>
        <v>ROSIMAR</v>
      </c>
      <c r="AF170" s="65" t="str">
        <f>F170</f>
        <v>F</v>
      </c>
      <c r="AG170" s="65" t="str">
        <f>G170</f>
        <v>11. NCC</v>
      </c>
      <c r="AH170" s="208">
        <f>H170</f>
        <v>23484</v>
      </c>
      <c r="AI170">
        <f>I170</f>
        <v>9</v>
      </c>
      <c r="AJ170" t="str">
        <f>J170</f>
        <v>B</v>
      </c>
      <c r="AK170" s="209" t="str">
        <f>K170</f>
        <v>NSR</v>
      </c>
      <c r="AL170" s="65">
        <f>L170</f>
        <v>6</v>
      </c>
      <c r="AM170" s="66" t="str">
        <f>M170</f>
        <v>X</v>
      </c>
      <c r="AN170" s="65">
        <f>N170</f>
        <v>735</v>
      </c>
      <c r="AO170" s="65">
        <f>O170</f>
        <v>120</v>
      </c>
      <c r="AP170" s="67">
        <f>IF(AO170=" "," ",(AO170-2*$AI170))</f>
        <v>102</v>
      </c>
      <c r="AQ170" s="68"/>
      <c r="AR170" s="69"/>
      <c r="AS170" s="72">
        <f>P170</f>
        <v>121</v>
      </c>
      <c r="AT170" s="67">
        <f>IF(AS170=" "," ",(AS170-2*$AI170))</f>
        <v>103</v>
      </c>
      <c r="AU170" s="65"/>
      <c r="AV170" s="67"/>
      <c r="AW170" s="72">
        <f>Q170</f>
        <v>131</v>
      </c>
      <c r="AX170" s="67">
        <f>IF(AW170=" "," ",(AW170-2*$AI170))</f>
        <v>113</v>
      </c>
      <c r="AY170" s="67"/>
      <c r="AZ170" s="65"/>
      <c r="BA170" s="67">
        <f>R170</f>
        <v>121</v>
      </c>
      <c r="BB170" s="67">
        <f>IF(BA170=" "," ",(BA170-2*$AI170))</f>
        <v>103</v>
      </c>
      <c r="BC170" s="67"/>
      <c r="BD170" s="67"/>
      <c r="BE170" s="71">
        <f>S170</f>
        <v>112</v>
      </c>
      <c r="BF170" s="67">
        <f>IF(BE170=" "," ",(BE170-2*$AI170))</f>
        <v>94</v>
      </c>
      <c r="BG170" s="67"/>
      <c r="BH170" s="67"/>
      <c r="BI170" s="72" t="str">
        <f>T170</f>
        <v xml:space="preserve"> </v>
      </c>
      <c r="BJ170" s="67" t="str">
        <f>IF(BI170=" "," ",(BI170-2*$AI170))</f>
        <v xml:space="preserve"> </v>
      </c>
      <c r="BK170" s="67"/>
      <c r="BL170" s="67"/>
      <c r="BM170" s="72">
        <f>U170</f>
        <v>130</v>
      </c>
      <c r="BN170" s="67">
        <f>IF(BM170=" "," ",(BM170-2*$AI170))</f>
        <v>112</v>
      </c>
      <c r="BO170" s="67"/>
      <c r="BP170" s="67"/>
      <c r="BQ170" s="67" t="b">
        <f>V170</f>
        <v>0</v>
      </c>
      <c r="BR170" s="67">
        <f>IF(BQ170=" "," ",(BQ170-2*$AI170))</f>
        <v>-18</v>
      </c>
      <c r="BS170" s="67"/>
      <c r="BT170" s="67"/>
      <c r="BU170" s="67" t="b">
        <f>W170</f>
        <v>0</v>
      </c>
      <c r="BV170" s="67">
        <f>IF(BU170=" "," ",(BU170-2*$AI170))</f>
        <v>-18</v>
      </c>
      <c r="BW170" s="67"/>
      <c r="BX170" s="67"/>
      <c r="BY170" s="67" t="b">
        <f>X170</f>
        <v>0</v>
      </c>
      <c r="BZ170" s="67">
        <f>IF(BY170=" "," ",(BY170-2*$AI170))</f>
        <v>-18</v>
      </c>
      <c r="CA170" s="67"/>
      <c r="CB170" s="67"/>
      <c r="CC170" s="209" t="str">
        <f>IF(AK170="Senior",AK170,"...")</f>
        <v>...</v>
      </c>
      <c r="CD170" s="65">
        <f>L170</f>
        <v>6</v>
      </c>
      <c r="CE170" s="66" t="str">
        <f>M170</f>
        <v>X</v>
      </c>
      <c r="CF170" s="73">
        <f>AQ170*AO$4+AU170*AS$4+AY170*AW$4+BC170*BA$4+BG170*BE$4+BK170*BI$4+BO170*BM$4+BS170*BQ$4+BW170*BU$4+CA170*BY$4</f>
        <v>0</v>
      </c>
      <c r="CG170" s="156"/>
      <c r="CH170" s="1"/>
      <c r="DA170" s="19"/>
      <c r="DB170" s="19"/>
      <c r="DC170" s="67" t="s">
        <v>610</v>
      </c>
      <c r="DD170" s="67" t="s">
        <v>450</v>
      </c>
      <c r="DE170" s="67" t="s">
        <v>256</v>
      </c>
      <c r="DF170" s="67" t="s">
        <v>83</v>
      </c>
      <c r="DG170" s="67" t="s">
        <v>504</v>
      </c>
      <c r="DH170" s="75">
        <v>15722</v>
      </c>
      <c r="DI170" s="67">
        <v>12</v>
      </c>
      <c r="DJ170" s="67" t="s">
        <v>78</v>
      </c>
      <c r="DK170" s="76" t="s">
        <v>102</v>
      </c>
      <c r="DL170" s="67">
        <v>2</v>
      </c>
      <c r="DM170" s="77" t="s">
        <v>70</v>
      </c>
      <c r="DN170" s="67" t="e">
        <v>#NUM!</v>
      </c>
      <c r="DO170" s="67">
        <v>129</v>
      </c>
      <c r="DP170" s="67">
        <v>105</v>
      </c>
      <c r="DQ170" s="68"/>
      <c r="DR170" s="67"/>
      <c r="DS170" s="72" t="s">
        <v>79</v>
      </c>
      <c r="DT170" s="67" t="s">
        <v>79</v>
      </c>
      <c r="DU170" s="68"/>
      <c r="DV170" s="67"/>
      <c r="DW170" s="72">
        <v>131</v>
      </c>
      <c r="DX170" s="67">
        <v>107</v>
      </c>
      <c r="DY170" s="67"/>
      <c r="DZ170" s="67"/>
      <c r="EA170" s="67" t="s">
        <v>79</v>
      </c>
      <c r="EB170" s="67" t="s">
        <v>79</v>
      </c>
      <c r="EC170" s="67"/>
      <c r="ED170" s="67"/>
      <c r="EE170" s="71" t="s">
        <v>79</v>
      </c>
      <c r="EF170" s="67" t="s">
        <v>79</v>
      </c>
      <c r="EG170" s="67"/>
      <c r="EH170" s="67"/>
      <c r="EI170" s="72" t="s">
        <v>79</v>
      </c>
      <c r="EJ170" s="67" t="s">
        <v>79</v>
      </c>
      <c r="EK170" s="67"/>
      <c r="EL170" s="67"/>
      <c r="EM170" s="72" t="s">
        <v>79</v>
      </c>
      <c r="EN170" s="67" t="s">
        <v>79</v>
      </c>
      <c r="EO170" s="67"/>
      <c r="EP170" s="67"/>
      <c r="EQ170" s="67" t="b">
        <v>0</v>
      </c>
      <c r="ER170" s="67">
        <v>-24</v>
      </c>
      <c r="ES170" s="67"/>
      <c r="ET170" s="67"/>
      <c r="EU170" s="67" t="b">
        <v>0</v>
      </c>
      <c r="EV170" s="67">
        <v>-24</v>
      </c>
      <c r="EW170" s="67"/>
      <c r="EX170" s="67"/>
      <c r="EY170" s="67" t="b">
        <v>0</v>
      </c>
      <c r="EZ170" s="67">
        <v>-24</v>
      </c>
      <c r="FA170" s="67"/>
      <c r="FB170" s="67"/>
      <c r="FC170" s="76" t="s">
        <v>73</v>
      </c>
      <c r="FD170" s="67">
        <v>2</v>
      </c>
      <c r="FE170" s="77" t="s">
        <v>70</v>
      </c>
      <c r="FF170" s="68">
        <v>0</v>
      </c>
      <c r="FG170" s="83"/>
      <c r="FH170" s="65" t="str">
        <f t="shared" si="41"/>
        <v>SR</v>
      </c>
      <c r="FI170" s="65" t="str">
        <f t="shared" si="39"/>
        <v>F</v>
      </c>
      <c r="FJ170" s="65" t="str">
        <f t="shared" si="38"/>
        <v>07. GSP</v>
      </c>
      <c r="FK170" s="65">
        <f t="shared" si="42"/>
        <v>0</v>
      </c>
      <c r="FL170" s="79">
        <f t="shared" si="36"/>
        <v>35.5</v>
      </c>
      <c r="FM170" t="str">
        <f>IF(FJ170&lt;&gt;FJ171,FL170,"...")</f>
        <v>...</v>
      </c>
      <c r="FN170" t="str">
        <f t="shared" si="37"/>
        <v>...</v>
      </c>
      <c r="FO170" t="str">
        <f>DG170</f>
        <v>07. GSP</v>
      </c>
    </row>
    <row r="171" spans="1:171" ht="13.8" hidden="1" x14ac:dyDescent="0.25">
      <c r="A171" t="s">
        <v>1152</v>
      </c>
      <c r="B171" s="201" t="s">
        <v>413</v>
      </c>
      <c r="C171" s="80" t="str">
        <f>IF($B171:$B171&gt;0,VLOOKUP($B171,'[1]PorEquipeHC 20aa_ddmmaaaa'!$EC$5:'[1]PorEquipeHC 20aa_ddmmaaaa'!$GS$1003,1,FALSE))</f>
        <v>176</v>
      </c>
      <c r="D171" s="209" t="str">
        <f>IF($B171:$B171&gt;0,VLOOKUP($B171,'[1]PorEquipeHC 20aa_ddmmaaaa'!$EC$5:'[1]PorEquipeHC 20aa_ddmmaaaa'!$GS$1003,2,FALSE))</f>
        <v>SHAKUDA</v>
      </c>
      <c r="E171" s="209" t="str">
        <f>IF($B171:$B171&gt;0,VLOOKUP($B171,'[1]PorEquipeHC 20aa_ddmmaaaa'!$EC$5:'[1]PorEquipeHC 20aa_ddmmaaaa'!$GS$1003,3,FALSE))</f>
        <v>MIYOKO</v>
      </c>
      <c r="F171" s="66" t="str">
        <f>IF($B171:$B171&gt;0,VLOOKUP($B171,'[1]PorEquipeHC 20aa_ddmmaaaa'!$EC$5:'[1]PorEquipeHC 20aa_ddmmaaaa'!$GS$1003,4,FALSE))</f>
        <v>F</v>
      </c>
      <c r="G171" s="65" t="str">
        <f>IF($B171:$B171&gt;0,VLOOKUP($B171,'[1]PorEquipeHC 20aa_ddmmaaaa'!$EC$5:'[1]PorEquipeHC 20aa_ddmmaaaa'!$GS$1003,5,FALSE))</f>
        <v>06. KOK</v>
      </c>
      <c r="H171" s="210">
        <f>IF($B171:$B171&gt;0,VLOOKUP($B171,'[1]PorEquipeHC 20aa_ddmmaaaa'!$EC$5:'[1]PorEquipeHC 20aa_ddmmaaaa'!$GS$1003,6,FALSE))</f>
        <v>15849</v>
      </c>
      <c r="I171" s="80">
        <f>IF($B171:$B171&gt;0,VLOOKUP($B171,'[1]PorEquipeHC 20aa_ddmmaaaa'!$EC$5:'[1]PorEquipeHC 20aa_ddmmaaaa'!$GS$1003,7,FALSE))</f>
        <v>12</v>
      </c>
      <c r="J171" s="209" t="str">
        <f>IF($B171:$B171&gt;0,VLOOKUP($B171,'[1]PorEquipeHC 20aa_ddmmaaaa'!$EC$5:'[1]PorEquipeHC 20aa_ddmmaaaa'!$GS$1003,8,FALSE))</f>
        <v>C</v>
      </c>
      <c r="K171" s="209" t="str">
        <f>IF($B171:$B171&gt;0,VLOOKUP($B171,'[1]PorEquipeHC 20aa_ddmmaaaa'!$EC$5:'[1]PorEquipeHC 20aa_ddmmaaaa'!$GS$1003,9,FALSE))</f>
        <v>SR</v>
      </c>
      <c r="L171" s="80">
        <f>IF($B171:$B171&gt;0,VLOOKUP($B171,'[1]PorEquipeHC 20aa_ddmmaaaa'!$EC$5:'[1]PorEquipeHC 20aa_ddmmaaaa'!$GS$1003,45,FALSE))</f>
        <v>6</v>
      </c>
      <c r="M171" s="65" t="str">
        <f>IF($B171:$B171&gt;0,VLOOKUP($B171,'[1]PorEquipeHC 20aa_ddmmaaaa'!$EC$5:'[1]PorEquipeHC 20aa_ddmmaaaa'!$GS$1003,46,FALSE))</f>
        <v>X</v>
      </c>
      <c r="N171" s="80">
        <f>IF($B171:$B171&gt;0,VLOOKUP($B171,'[1]PorEquipeHC 20aa_ddmmaaaa'!$EC$5:'[1]PorEquipeHC 20aa_ddmmaaaa'!$GS$1003,64,FALSE))</f>
        <v>777</v>
      </c>
      <c r="O171" s="211">
        <f>IF($B171:$B171&gt;0,VLOOKUP($B171,'[1]PorEquipeHC 20aa_ddmmaaaa'!$EC$5:'[1]PorEquipeHC 20aa_ddmmaaaa'!$GS$1003,10,FALSE))</f>
        <v>119</v>
      </c>
      <c r="P171" s="211">
        <f>IF($B171:$B171&gt;0,VLOOKUP($B171,'[1]PorEquipeHC 20aa_ddmmaaaa'!$EC$5:'[1]PorEquipeHC 20aa_ddmmaaaa'!$GS$1003,11,FALSE))</f>
        <v>132</v>
      </c>
      <c r="Q171" s="211">
        <f>IF($B171:$B171&gt;0,VLOOKUP($B171,'[1]PorEquipeHC 20aa_ddmmaaaa'!$EC$5:'[1]PorEquipeHC 20aa_ddmmaaaa'!$GS$1003,12,FALSE))</f>
        <v>138</v>
      </c>
      <c r="R171" s="211">
        <f>IF($B171:$B171&gt;0,VLOOKUP($B171,'[1]PorEquipeHC 20aa_ddmmaaaa'!$EC$5:'[1]PorEquipeHC 20aa_ddmmaaaa'!$GS$1003,13,FALSE))</f>
        <v>125</v>
      </c>
      <c r="S171" s="211">
        <f>IF($B171:$B171&gt;0,VLOOKUP($B171,'[1]PorEquipeHC 20aa_ddmmaaaa'!$EC$5:'[1]PorEquipeHC 20aa_ddmmaaaa'!$GS$1003,14,FALSE))</f>
        <v>127</v>
      </c>
      <c r="T171" s="211" t="str">
        <f>IF($B171:$B171&gt;0,VLOOKUP($B171,'[1]PorEquipeHC 20aa_ddmmaaaa'!$EC$5:'[1]PorEquipeHC 20aa_ddmmaaaa'!$GS$1003,15,FALSE))</f>
        <v xml:space="preserve"> </v>
      </c>
      <c r="U171" s="211">
        <f>IF($B171:$B171&gt;0,VLOOKUP($B171,'[1]PorEquipeHC 20aa_ddmmaaaa'!$EC$5:'[1]PorEquipeHC 20aa_ddmmaaaa'!$GS$1003,16,FALSE))</f>
        <v>136</v>
      </c>
      <c r="V171" s="211" t="b">
        <f>IF($B171:$B171&gt;0,VLOOKUP($B171,'[1]PorEquipeHC 20aa_ddmmaaaa'!$EC$5:'[1]PorEquipeHC 20aa_ddmmaaaa'!$GS$1003,17,FALSE))</f>
        <v>0</v>
      </c>
      <c r="W171" s="211" t="b">
        <f>IF($B171:$B171&gt;0,VLOOKUP($B171,'[1]PorEquipeHC 20aa_ddmmaaaa'!$EC$5:'[1]PorEquipeHC 20aa_ddmmaaaa'!$GS$1003,18,FALSE))</f>
        <v>0</v>
      </c>
      <c r="X171" s="211" t="b">
        <f>IF($B171:$B171&gt;0,VLOOKUP($B171,'[1]PorEquipeHC 20aa_ddmmaaaa'!$EC$5:'[1]PorEquipeHC 20aa_ddmmaaaa'!$GS$1003,19,FALSE))</f>
        <v>0</v>
      </c>
      <c r="Y171" s="207"/>
      <c r="Z171" s="207"/>
      <c r="AA171" s="154"/>
      <c r="AB171" s="154"/>
      <c r="AC171" s="65" t="str">
        <f>C171</f>
        <v>176</v>
      </c>
      <c r="AD171" s="65" t="str">
        <f>D171</f>
        <v>SHAKUDA</v>
      </c>
      <c r="AE171" s="65" t="str">
        <f>E171</f>
        <v>MIYOKO</v>
      </c>
      <c r="AF171" s="65" t="str">
        <f>F171</f>
        <v>F</v>
      </c>
      <c r="AG171" s="65" t="str">
        <f>G171</f>
        <v>06. KOK</v>
      </c>
      <c r="AH171" s="208">
        <f>H171</f>
        <v>15849</v>
      </c>
      <c r="AI171">
        <f>I171</f>
        <v>12</v>
      </c>
      <c r="AJ171" t="str">
        <f>J171</f>
        <v>C</v>
      </c>
      <c r="AK171" s="209" t="str">
        <f>K171</f>
        <v>SR</v>
      </c>
      <c r="AL171" s="65">
        <f>L171</f>
        <v>6</v>
      </c>
      <c r="AM171" s="66" t="str">
        <f>M171</f>
        <v>X</v>
      </c>
      <c r="AN171" s="65">
        <f>N171</f>
        <v>777</v>
      </c>
      <c r="AO171" s="65">
        <f>O171</f>
        <v>119</v>
      </c>
      <c r="AP171" s="67">
        <f>IF(AO171=" "," ",(AO171-2*$AI171))</f>
        <v>95</v>
      </c>
      <c r="AQ171" s="68"/>
      <c r="AR171" s="69"/>
      <c r="AS171" s="72">
        <f>P171</f>
        <v>132</v>
      </c>
      <c r="AT171" s="67">
        <f>IF(AS171=" "," ",(AS171-2*$AI171))</f>
        <v>108</v>
      </c>
      <c r="AU171" s="65"/>
      <c r="AV171" s="67"/>
      <c r="AW171" s="72">
        <f>Q171</f>
        <v>138</v>
      </c>
      <c r="AX171" s="67">
        <f>IF(AW171=" "," ",(AW171-2*$AI171))</f>
        <v>114</v>
      </c>
      <c r="AY171" s="67"/>
      <c r="AZ171" s="65"/>
      <c r="BA171" s="67">
        <f>R171</f>
        <v>125</v>
      </c>
      <c r="BB171" s="67">
        <f>IF(BA171=" "," ",(BA171-2*$AI171))</f>
        <v>101</v>
      </c>
      <c r="BC171" s="67"/>
      <c r="BD171" s="67"/>
      <c r="BE171" s="71">
        <f>S171</f>
        <v>127</v>
      </c>
      <c r="BF171" s="67">
        <f>IF(BE171=" "," ",(BE171-2*$AI171))</f>
        <v>103</v>
      </c>
      <c r="BG171" s="67"/>
      <c r="BH171" s="67"/>
      <c r="BI171" s="72" t="str">
        <f>T171</f>
        <v xml:space="preserve"> </v>
      </c>
      <c r="BJ171" s="67" t="str">
        <f>IF(BI171=" "," ",(BI171-2*$AI171))</f>
        <v xml:space="preserve"> </v>
      </c>
      <c r="BK171" s="67"/>
      <c r="BL171" s="67"/>
      <c r="BM171" s="72">
        <f>U171</f>
        <v>136</v>
      </c>
      <c r="BN171" s="67">
        <f>IF(BM171=" "," ",(BM171-2*$AI171))</f>
        <v>112</v>
      </c>
      <c r="BO171" s="67"/>
      <c r="BP171" s="67"/>
      <c r="BQ171" s="67" t="b">
        <f>V171</f>
        <v>0</v>
      </c>
      <c r="BR171" s="67">
        <f>IF(BQ171=" "," ",(BQ171-2*$AI171))</f>
        <v>-24</v>
      </c>
      <c r="BS171" s="67"/>
      <c r="BT171" s="67"/>
      <c r="BU171" s="67" t="b">
        <f>W171</f>
        <v>0</v>
      </c>
      <c r="BV171" s="67">
        <f>IF(BU171=" "," ",(BU171-2*$AI171))</f>
        <v>-24</v>
      </c>
      <c r="BW171" s="67"/>
      <c r="BX171" s="67"/>
      <c r="BY171" s="67" t="b">
        <f>X171</f>
        <v>0</v>
      </c>
      <c r="BZ171" s="67">
        <f>IF(BY171=" "," ",(BY171-2*$AI171))</f>
        <v>-24</v>
      </c>
      <c r="CA171" s="67"/>
      <c r="CB171" s="67"/>
      <c r="CC171" s="209" t="str">
        <f>IF(AK171="Senior",AK171,"...")</f>
        <v>...</v>
      </c>
      <c r="CD171" s="65">
        <f>L171</f>
        <v>6</v>
      </c>
      <c r="CE171" s="66" t="str">
        <f>M171</f>
        <v>X</v>
      </c>
      <c r="CF171" s="73">
        <f>AQ171*AO$4+AU171*AS$4+AY171*AW$4+BC171*BA$4+BG171*BE$4+BK171*BI$4+BO171*BM$4+BS171*BQ$4+BW171*BU$4+CA171*BY$4</f>
        <v>0</v>
      </c>
      <c r="CG171" s="156"/>
      <c r="CH171" s="1"/>
      <c r="DA171" s="19"/>
      <c r="DB171" s="19"/>
      <c r="DC171" s="67" t="s">
        <v>611</v>
      </c>
      <c r="DD171" s="67" t="s">
        <v>612</v>
      </c>
      <c r="DE171" s="67" t="s">
        <v>613</v>
      </c>
      <c r="DF171" s="67" t="s">
        <v>83</v>
      </c>
      <c r="DG171" s="67" t="s">
        <v>504</v>
      </c>
      <c r="DH171" s="75">
        <v>16988</v>
      </c>
      <c r="DI171" s="67">
        <v>12</v>
      </c>
      <c r="DJ171" s="67" t="s">
        <v>78</v>
      </c>
      <c r="DK171" s="76" t="s">
        <v>102</v>
      </c>
      <c r="DL171" s="67">
        <v>5</v>
      </c>
      <c r="DM171" s="77" t="s">
        <v>70</v>
      </c>
      <c r="DN171" s="67" t="e">
        <v>#NUM!</v>
      </c>
      <c r="DO171" s="67">
        <v>132</v>
      </c>
      <c r="DP171" s="67">
        <v>108</v>
      </c>
      <c r="DQ171" s="68"/>
      <c r="DR171" s="67"/>
      <c r="DS171" s="72">
        <v>132</v>
      </c>
      <c r="DT171" s="67">
        <v>108</v>
      </c>
      <c r="DU171" s="68"/>
      <c r="DV171" s="67"/>
      <c r="DW171" s="72">
        <v>126</v>
      </c>
      <c r="DX171" s="67">
        <v>102</v>
      </c>
      <c r="DY171" s="67"/>
      <c r="DZ171" s="67"/>
      <c r="EA171" s="67" t="s">
        <v>79</v>
      </c>
      <c r="EB171" s="67" t="s">
        <v>79</v>
      </c>
      <c r="EC171" s="67"/>
      <c r="ED171" s="67"/>
      <c r="EE171" s="71" t="s">
        <v>79</v>
      </c>
      <c r="EF171" s="67" t="s">
        <v>79</v>
      </c>
      <c r="EG171" s="67"/>
      <c r="EH171" s="67"/>
      <c r="EI171" s="72">
        <v>139</v>
      </c>
      <c r="EJ171" s="67">
        <v>115</v>
      </c>
      <c r="EK171" s="67"/>
      <c r="EL171" s="67"/>
      <c r="EM171" s="72">
        <v>120</v>
      </c>
      <c r="EN171" s="67">
        <v>96</v>
      </c>
      <c r="EO171" s="67"/>
      <c r="EP171" s="67"/>
      <c r="EQ171" s="67" t="b">
        <v>0</v>
      </c>
      <c r="ER171" s="67">
        <v>-24</v>
      </c>
      <c r="ES171" s="67"/>
      <c r="ET171" s="67"/>
      <c r="EU171" s="67" t="b">
        <v>0</v>
      </c>
      <c r="EV171" s="67">
        <v>-24</v>
      </c>
      <c r="EW171" s="67"/>
      <c r="EX171" s="67"/>
      <c r="EY171" s="67" t="b">
        <v>0</v>
      </c>
      <c r="EZ171" s="67">
        <v>-24</v>
      </c>
      <c r="FA171" s="67"/>
      <c r="FB171" s="67"/>
      <c r="FC171" s="76" t="s">
        <v>73</v>
      </c>
      <c r="FD171" s="67">
        <v>5</v>
      </c>
      <c r="FE171" s="77" t="s">
        <v>70</v>
      </c>
      <c r="FF171" s="68">
        <v>0</v>
      </c>
      <c r="FG171" s="83"/>
      <c r="FH171" s="65" t="str">
        <f t="shared" si="41"/>
        <v>SR</v>
      </c>
      <c r="FI171" s="65" t="str">
        <f t="shared" si="39"/>
        <v>F</v>
      </c>
      <c r="FJ171" s="65" t="str">
        <f t="shared" si="38"/>
        <v>07. GSP</v>
      </c>
      <c r="FK171" s="65">
        <f t="shared" si="42"/>
        <v>0</v>
      </c>
      <c r="FL171" s="79">
        <f t="shared" si="36"/>
        <v>35.5</v>
      </c>
      <c r="FM171" t="str">
        <f t="shared" si="40"/>
        <v>...</v>
      </c>
      <c r="FN171" t="str">
        <f t="shared" si="37"/>
        <v>...</v>
      </c>
      <c r="FO171" t="str">
        <f t="shared" si="35"/>
        <v>07. GSP</v>
      </c>
    </row>
    <row r="172" spans="1:171" ht="13.8" hidden="1" x14ac:dyDescent="0.25">
      <c r="A172" t="s">
        <v>1152</v>
      </c>
      <c r="B172" s="201" t="s">
        <v>381</v>
      </c>
      <c r="C172" s="80" t="str">
        <f>IF($B172:$B172&gt;0,VLOOKUP($B172,'[1]PorEquipeHC 20aa_ddmmaaaa'!$EC$5:'[1]PorEquipeHC 20aa_ddmmaaaa'!$GS$1003,1,FALSE))</f>
        <v>550</v>
      </c>
      <c r="D172" s="209" t="str">
        <f>IF($B172:$B172&gt;0,VLOOKUP($B172,'[1]PorEquipeHC 20aa_ddmmaaaa'!$EC$5:'[1]PorEquipeHC 20aa_ddmmaaaa'!$GS$1003,2,FALSE))</f>
        <v>SAITO</v>
      </c>
      <c r="E172" s="209" t="str">
        <f>IF($B172:$B172&gt;0,VLOOKUP($B172,'[1]PorEquipeHC 20aa_ddmmaaaa'!$EC$5:'[1]PorEquipeHC 20aa_ddmmaaaa'!$GS$1003,3,FALSE))</f>
        <v>YOLANDO TOSHIO</v>
      </c>
      <c r="F172" s="66" t="str">
        <f>IF($B172:$B172&gt;0,VLOOKUP($B172,'[1]PorEquipeHC 20aa_ddmmaaaa'!$EC$5:'[1]PorEquipeHC 20aa_ddmmaaaa'!$GS$1003,4,FALSE))</f>
        <v>M</v>
      </c>
      <c r="G172" s="65" t="str">
        <f>IF($B172:$B172&gt;0,VLOOKUP($B172,'[1]PorEquipeHC 20aa_ddmmaaaa'!$EC$5:'[1]PorEquipeHC 20aa_ddmmaaaa'!$GS$1003,5,FALSE))</f>
        <v>12. COO</v>
      </c>
      <c r="H172" s="210">
        <f>IF($B172:$B172&gt;0,VLOOKUP($B172,'[1]PorEquipeHC 20aa_ddmmaaaa'!$EC$5:'[1]PorEquipeHC 20aa_ddmmaaaa'!$GS$1003,6,FALSE))</f>
        <v>18875</v>
      </c>
      <c r="I172" s="80">
        <f>IF($B172:$B172&gt;0,VLOOKUP($B172,'[1]PorEquipeHC 20aa_ddmmaaaa'!$EC$5:'[1]PorEquipeHC 20aa_ddmmaaaa'!$GS$1003,7,FALSE))</f>
        <v>12</v>
      </c>
      <c r="J172" s="209" t="str">
        <f>IF($B172:$B172&gt;0,VLOOKUP($B172,'[1]PorEquipeHC 20aa_ddmmaaaa'!$EC$5:'[1]PorEquipeHC 20aa_ddmmaaaa'!$GS$1003,8,FALSE))</f>
        <v>C</v>
      </c>
      <c r="K172" s="209" t="str">
        <f>IF($B172:$B172&gt;0,VLOOKUP($B172,'[1]PorEquipeHC 20aa_ddmmaaaa'!$EC$5:'[1]PorEquipeHC 20aa_ddmmaaaa'!$GS$1003,9,FALSE))</f>
        <v>SR</v>
      </c>
      <c r="L172" s="80">
        <f>IF($B172:$B172&gt;0,VLOOKUP($B172,'[1]PorEquipeHC 20aa_ddmmaaaa'!$EC$5:'[1]PorEquipeHC 20aa_ddmmaaaa'!$GS$1003,45,FALSE))</f>
        <v>4</v>
      </c>
      <c r="M172" s="65" t="str">
        <f>IF($B172:$B172&gt;0,VLOOKUP($B172,'[1]PorEquipeHC 20aa_ddmmaaaa'!$EC$5:'[1]PorEquipeHC 20aa_ddmmaaaa'!$GS$1003,46,FALSE))</f>
        <v>X</v>
      </c>
      <c r="N172" s="80" t="e">
        <f>IF($B172:$B172&gt;0,VLOOKUP($B172,'[1]PorEquipeHC 20aa_ddmmaaaa'!$EC$5:'[1]PorEquipeHC 20aa_ddmmaaaa'!$GS$1003,64,FALSE))</f>
        <v>#NUM!</v>
      </c>
      <c r="O172" s="211">
        <f>IF($B172:$B172&gt;0,VLOOKUP($B172,'[1]PorEquipeHC 20aa_ddmmaaaa'!$EC$5:'[1]PorEquipeHC 20aa_ddmmaaaa'!$GS$1003,10,FALSE))</f>
        <v>123</v>
      </c>
      <c r="P172" s="211" t="str">
        <f>IF($B172:$B172&gt;0,VLOOKUP($B172,'[1]PorEquipeHC 20aa_ddmmaaaa'!$EC$5:'[1]PorEquipeHC 20aa_ddmmaaaa'!$GS$1003,11,FALSE))</f>
        <v xml:space="preserve"> </v>
      </c>
      <c r="Q172" s="211" t="str">
        <f>IF($B172:$B172&gt;0,VLOOKUP($B172,'[1]PorEquipeHC 20aa_ddmmaaaa'!$EC$5:'[1]PorEquipeHC 20aa_ddmmaaaa'!$GS$1003,12,FALSE))</f>
        <v xml:space="preserve"> </v>
      </c>
      <c r="R172" s="211">
        <f>IF($B172:$B172&gt;0,VLOOKUP($B172,'[1]PorEquipeHC 20aa_ddmmaaaa'!$EC$5:'[1]PorEquipeHC 20aa_ddmmaaaa'!$GS$1003,13,FALSE))</f>
        <v>124</v>
      </c>
      <c r="S172" s="211">
        <f>IF($B172:$B172&gt;0,VLOOKUP($B172,'[1]PorEquipeHC 20aa_ddmmaaaa'!$EC$5:'[1]PorEquipeHC 20aa_ddmmaaaa'!$GS$1003,14,FALSE))</f>
        <v>140</v>
      </c>
      <c r="T172" s="211" t="str">
        <f>IF($B172:$B172&gt;0,VLOOKUP($B172,'[1]PorEquipeHC 20aa_ddmmaaaa'!$EC$5:'[1]PorEquipeHC 20aa_ddmmaaaa'!$GS$1003,15,FALSE))</f>
        <v xml:space="preserve"> </v>
      </c>
      <c r="U172" s="211">
        <f>IF($B172:$B172&gt;0,VLOOKUP($B172,'[1]PorEquipeHC 20aa_ddmmaaaa'!$EC$5:'[1]PorEquipeHC 20aa_ddmmaaaa'!$GS$1003,16,FALSE))</f>
        <v>136</v>
      </c>
      <c r="V172" s="211" t="b">
        <f>IF($B172:$B172&gt;0,VLOOKUP($B172,'[1]PorEquipeHC 20aa_ddmmaaaa'!$EC$5:'[1]PorEquipeHC 20aa_ddmmaaaa'!$GS$1003,17,FALSE))</f>
        <v>0</v>
      </c>
      <c r="W172" s="211" t="b">
        <f>IF($B172:$B172&gt;0,VLOOKUP($B172,'[1]PorEquipeHC 20aa_ddmmaaaa'!$EC$5:'[1]PorEquipeHC 20aa_ddmmaaaa'!$GS$1003,18,FALSE))</f>
        <v>0</v>
      </c>
      <c r="X172" s="211" t="b">
        <f>IF($B172:$B172&gt;0,VLOOKUP($B172,'[1]PorEquipeHC 20aa_ddmmaaaa'!$EC$5:'[1]PorEquipeHC 20aa_ddmmaaaa'!$GS$1003,19,FALSE))</f>
        <v>0</v>
      </c>
      <c r="Y172" s="207"/>
      <c r="Z172" s="207"/>
      <c r="AA172" s="154"/>
      <c r="AB172" s="154"/>
      <c r="AC172" s="65" t="str">
        <f>C172</f>
        <v>550</v>
      </c>
      <c r="AD172" s="65" t="str">
        <f>D172</f>
        <v>SAITO</v>
      </c>
      <c r="AE172" s="65" t="str">
        <f>E172</f>
        <v>YOLANDO TOSHIO</v>
      </c>
      <c r="AF172" s="65" t="str">
        <f>F172</f>
        <v>M</v>
      </c>
      <c r="AG172" s="65" t="str">
        <f>G172</f>
        <v>12. COO</v>
      </c>
      <c r="AH172" s="208">
        <f>H172</f>
        <v>18875</v>
      </c>
      <c r="AI172">
        <f>I172</f>
        <v>12</v>
      </c>
      <c r="AJ172" t="str">
        <f>J172</f>
        <v>C</v>
      </c>
      <c r="AK172" s="209" t="str">
        <f>K172</f>
        <v>SR</v>
      </c>
      <c r="AL172" s="65">
        <f>L172</f>
        <v>4</v>
      </c>
      <c r="AM172" s="66" t="str">
        <f>M172</f>
        <v>X</v>
      </c>
      <c r="AN172" s="65" t="e">
        <f>N172</f>
        <v>#NUM!</v>
      </c>
      <c r="AO172" s="65">
        <f>O172</f>
        <v>123</v>
      </c>
      <c r="AP172" s="67">
        <f>IF(AO172=" "," ",(AO172-2*$AI172))</f>
        <v>99</v>
      </c>
      <c r="AQ172" s="68"/>
      <c r="AR172" s="69"/>
      <c r="AS172" s="72" t="str">
        <f>P172</f>
        <v xml:space="preserve"> </v>
      </c>
      <c r="AT172" s="67" t="str">
        <f>IF(AS172=" "," ",(AS172-2*$AI172))</f>
        <v xml:space="preserve"> </v>
      </c>
      <c r="AU172" s="65"/>
      <c r="AV172" s="67"/>
      <c r="AW172" s="72" t="str">
        <f>Q172</f>
        <v xml:space="preserve"> </v>
      </c>
      <c r="AX172" s="67" t="str">
        <f>IF(AW172=" "," ",(AW172-2*$AI172))</f>
        <v xml:space="preserve"> </v>
      </c>
      <c r="AY172" s="67"/>
      <c r="AZ172" s="65"/>
      <c r="BA172" s="67">
        <f>R172</f>
        <v>124</v>
      </c>
      <c r="BB172" s="67">
        <f>IF(BA172=" "," ",(BA172-2*$AI172))</f>
        <v>100</v>
      </c>
      <c r="BC172" s="67"/>
      <c r="BD172" s="67"/>
      <c r="BE172" s="71">
        <f>S172</f>
        <v>140</v>
      </c>
      <c r="BF172" s="67">
        <f>IF(BE172=" "," ",(BE172-2*$AI172))</f>
        <v>116</v>
      </c>
      <c r="BG172" s="67"/>
      <c r="BH172" s="67"/>
      <c r="BI172" s="72" t="str">
        <f>T172</f>
        <v xml:space="preserve"> </v>
      </c>
      <c r="BJ172" s="67" t="str">
        <f>IF(BI172=" "," ",(BI172-2*$AI172))</f>
        <v xml:space="preserve"> </v>
      </c>
      <c r="BK172" s="67"/>
      <c r="BL172" s="67"/>
      <c r="BM172" s="72">
        <f>U172</f>
        <v>136</v>
      </c>
      <c r="BN172" s="67">
        <f>IF(BM172=" "," ",(BM172-2*$AI172))</f>
        <v>112</v>
      </c>
      <c r="BO172" s="67"/>
      <c r="BP172" s="67"/>
      <c r="BQ172" s="67" t="b">
        <f>V172</f>
        <v>0</v>
      </c>
      <c r="BR172" s="67">
        <f>IF(BQ172=" "," ",(BQ172-2*$AI172))</f>
        <v>-24</v>
      </c>
      <c r="BS172" s="67"/>
      <c r="BT172" s="67"/>
      <c r="BU172" s="67" t="b">
        <f>W172</f>
        <v>0</v>
      </c>
      <c r="BV172" s="67">
        <f>IF(BU172=" "," ",(BU172-2*$AI172))</f>
        <v>-24</v>
      </c>
      <c r="BW172" s="67"/>
      <c r="BX172" s="67"/>
      <c r="BY172" s="67" t="b">
        <f>X172</f>
        <v>0</v>
      </c>
      <c r="BZ172" s="67">
        <f>IF(BY172=" "," ",(BY172-2*$AI172))</f>
        <v>-24</v>
      </c>
      <c r="CA172" s="67"/>
      <c r="CB172" s="67"/>
      <c r="CC172" s="209" t="str">
        <f>IF(AK172="Senior",AK172,"...")</f>
        <v>...</v>
      </c>
      <c r="CD172" s="65">
        <f>L172</f>
        <v>4</v>
      </c>
      <c r="CE172" s="66" t="str">
        <f>M172</f>
        <v>X</v>
      </c>
      <c r="CF172" s="73">
        <f>AQ172*AO$4+AU172*AS$4+AY172*AW$4+BC172*BA$4+BG172*BE$4+BK172*BI$4+BO172*BM$4+BS172*BQ$4+BW172*BU$4+CA172*BY$4</f>
        <v>0</v>
      </c>
      <c r="CG172" s="156"/>
      <c r="CH172" s="1"/>
      <c r="DA172" s="19"/>
      <c r="DB172" s="19"/>
      <c r="DC172" s="67" t="s">
        <v>614</v>
      </c>
      <c r="DD172" s="67" t="s">
        <v>547</v>
      </c>
      <c r="DE172" s="67" t="s">
        <v>615</v>
      </c>
      <c r="DF172" s="67" t="s">
        <v>83</v>
      </c>
      <c r="DG172" s="67" t="s">
        <v>504</v>
      </c>
      <c r="DH172" s="75">
        <v>17833</v>
      </c>
      <c r="DI172" s="67">
        <v>12</v>
      </c>
      <c r="DJ172" s="67" t="s">
        <v>78</v>
      </c>
      <c r="DK172" s="76" t="s">
        <v>102</v>
      </c>
      <c r="DL172" s="67">
        <v>4</v>
      </c>
      <c r="DM172" s="77" t="s">
        <v>70</v>
      </c>
      <c r="DN172" s="67" t="e">
        <v>#NUM!</v>
      </c>
      <c r="DO172" s="67">
        <v>125</v>
      </c>
      <c r="DP172" s="67">
        <v>101</v>
      </c>
      <c r="DQ172" s="68"/>
      <c r="DR172" s="67"/>
      <c r="DS172" s="72" t="s">
        <v>79</v>
      </c>
      <c r="DT172" s="67" t="s">
        <v>79</v>
      </c>
      <c r="DU172" s="68"/>
      <c r="DV172" s="67"/>
      <c r="DW172" s="72">
        <v>123</v>
      </c>
      <c r="DX172" s="67">
        <v>99</v>
      </c>
      <c r="DY172" s="67"/>
      <c r="DZ172" s="67"/>
      <c r="EA172" s="67" t="s">
        <v>79</v>
      </c>
      <c r="EB172" s="67" t="s">
        <v>79</v>
      </c>
      <c r="EC172" s="67"/>
      <c r="ED172" s="67"/>
      <c r="EE172" s="71" t="s">
        <v>79</v>
      </c>
      <c r="EF172" s="67" t="s">
        <v>79</v>
      </c>
      <c r="EG172" s="67"/>
      <c r="EH172" s="67"/>
      <c r="EI172" s="72">
        <v>129</v>
      </c>
      <c r="EJ172" s="67">
        <v>105</v>
      </c>
      <c r="EK172" s="67"/>
      <c r="EL172" s="67"/>
      <c r="EM172" s="72">
        <v>124</v>
      </c>
      <c r="EN172" s="67">
        <v>100</v>
      </c>
      <c r="EO172" s="67"/>
      <c r="EP172" s="67"/>
      <c r="EQ172" s="67" t="b">
        <v>0</v>
      </c>
      <c r="ER172" s="67">
        <v>-24</v>
      </c>
      <c r="ES172" s="67"/>
      <c r="ET172" s="67"/>
      <c r="EU172" s="67" t="b">
        <v>0</v>
      </c>
      <c r="EV172" s="67">
        <v>-24</v>
      </c>
      <c r="EW172" s="67"/>
      <c r="EX172" s="67"/>
      <c r="EY172" s="67" t="b">
        <v>0</v>
      </c>
      <c r="EZ172" s="67">
        <v>-24</v>
      </c>
      <c r="FA172" s="67"/>
      <c r="FB172" s="67"/>
      <c r="FC172" s="76" t="s">
        <v>73</v>
      </c>
      <c r="FD172" s="67">
        <v>4</v>
      </c>
      <c r="FE172" s="77" t="s">
        <v>70</v>
      </c>
      <c r="FF172" s="68">
        <v>0</v>
      </c>
      <c r="FG172" s="83"/>
      <c r="FH172" s="65" t="str">
        <f t="shared" si="41"/>
        <v>SR</v>
      </c>
      <c r="FI172" s="65" t="str">
        <f t="shared" si="39"/>
        <v>F</v>
      </c>
      <c r="FJ172" s="65" t="str">
        <f t="shared" si="38"/>
        <v>07. GSP</v>
      </c>
      <c r="FK172" s="65">
        <f t="shared" si="42"/>
        <v>0</v>
      </c>
      <c r="FL172" s="79">
        <f t="shared" si="36"/>
        <v>35.5</v>
      </c>
      <c r="FM172" t="str">
        <f t="shared" si="40"/>
        <v>...</v>
      </c>
      <c r="FN172" t="str">
        <f t="shared" si="37"/>
        <v>...</v>
      </c>
      <c r="FO172" t="str">
        <f t="shared" si="35"/>
        <v>07. GSP</v>
      </c>
    </row>
    <row r="173" spans="1:171" ht="13.8" hidden="1" x14ac:dyDescent="0.25">
      <c r="A173" t="s">
        <v>1152</v>
      </c>
      <c r="B173" s="65" t="s">
        <v>187</v>
      </c>
      <c r="C173" s="80" t="str">
        <f>IF($B173:$B173&gt;0,VLOOKUP($B173,'[1]PorEquipeHC 20aa_ddmmaaaa'!$EC$5:'[1]PorEquipeHC 20aa_ddmmaaaa'!$GS$1003,1,FALSE))</f>
        <v>398</v>
      </c>
      <c r="D173" s="209" t="str">
        <f>IF($B173:$B173&gt;0,VLOOKUP($B173,'[1]PorEquipeHC 20aa_ddmmaaaa'!$EC$5:'[1]PorEquipeHC 20aa_ddmmaaaa'!$GS$1003,2,FALSE))</f>
        <v>MURAKAMI DOKAN</v>
      </c>
      <c r="E173" s="209" t="str">
        <f>IF($B173:$B173&gt;0,VLOOKUP($B173,'[1]PorEquipeHC 20aa_ddmmaaaa'!$EC$5:'[1]PorEquipeHC 20aa_ddmmaaaa'!$GS$1003,3,FALSE))</f>
        <v>RUMI</v>
      </c>
      <c r="F173" s="66" t="str">
        <f>IF($B173:$B173&gt;0,VLOOKUP($B173,'[1]PorEquipeHC 20aa_ddmmaaaa'!$EC$5:'[1]PorEquipeHC 20aa_ddmmaaaa'!$GS$1003,4,FALSE))</f>
        <v>F</v>
      </c>
      <c r="G173" s="65" t="str">
        <f>IF($B173:$B173&gt;0,VLOOKUP($B173,'[1]PorEquipeHC 20aa_ddmmaaaa'!$EC$5:'[1]PorEquipeHC 20aa_ddmmaaaa'!$GS$1003,5,FALSE))</f>
        <v>01. PIE</v>
      </c>
      <c r="H173" s="210">
        <f>IF($B173:$B173&gt;0,VLOOKUP($B173,'[1]PorEquipeHC 20aa_ddmmaaaa'!$EC$5:'[1]PorEquipeHC 20aa_ddmmaaaa'!$GS$1003,6,FALSE))</f>
        <v>23092</v>
      </c>
      <c r="I173" s="80">
        <f>IF($B173:$B173&gt;0,VLOOKUP($B173,'[1]PorEquipeHC 20aa_ddmmaaaa'!$EC$5:'[1]PorEquipeHC 20aa_ddmmaaaa'!$GS$1003,7,FALSE))</f>
        <v>12</v>
      </c>
      <c r="J173" s="209" t="str">
        <f>IF($B173:$B173&gt;0,VLOOKUP($B173,'[1]PorEquipeHC 20aa_ddmmaaaa'!$EC$5:'[1]PorEquipeHC 20aa_ddmmaaaa'!$GS$1003,8,FALSE))</f>
        <v>C</v>
      </c>
      <c r="K173" s="209" t="str">
        <f>IF($B173:$B173&gt;0,VLOOKUP($B173,'[1]PorEquipeHC 20aa_ddmmaaaa'!$EC$5:'[1]PorEquipeHC 20aa_ddmmaaaa'!$GS$1003,9,FALSE))</f>
        <v>NSR</v>
      </c>
      <c r="L173" s="80">
        <f>IF($B173:$B173&gt;0,VLOOKUP($B173,'[1]PorEquipeHC 20aa_ddmmaaaa'!$EC$5:'[1]PorEquipeHC 20aa_ddmmaaaa'!$GS$1003,45,FALSE))</f>
        <v>7</v>
      </c>
      <c r="M173" s="65" t="str">
        <f>IF($B173:$B173&gt;0,VLOOKUP($B173,'[1]PorEquipeHC 20aa_ddmmaaaa'!$EC$5:'[1]PorEquipeHC 20aa_ddmmaaaa'!$GS$1003,46,FALSE))</f>
        <v>X</v>
      </c>
      <c r="N173" s="80">
        <f>IF($B173:$B173&gt;0,VLOOKUP($B173,'[1]PorEquipeHC 20aa_ddmmaaaa'!$EC$5:'[1]PorEquipeHC 20aa_ddmmaaaa'!$GS$1003,64,FALSE))</f>
        <v>769</v>
      </c>
      <c r="O173" s="211">
        <f>IF($B173:$B173&gt;0,VLOOKUP($B173,'[1]PorEquipeHC 20aa_ddmmaaaa'!$EC$5:'[1]PorEquipeHC 20aa_ddmmaaaa'!$GS$1003,10,FALSE))</f>
        <v>129</v>
      </c>
      <c r="P173" s="211">
        <f>IF($B173:$B173&gt;0,VLOOKUP($B173,'[1]PorEquipeHC 20aa_ddmmaaaa'!$EC$5:'[1]PorEquipeHC 20aa_ddmmaaaa'!$GS$1003,11,FALSE))</f>
        <v>125</v>
      </c>
      <c r="Q173" s="211">
        <f>IF($B173:$B173&gt;0,VLOOKUP($B173,'[1]PorEquipeHC 20aa_ddmmaaaa'!$EC$5:'[1]PorEquipeHC 20aa_ddmmaaaa'!$GS$1003,12,FALSE))</f>
        <v>125</v>
      </c>
      <c r="R173" s="211">
        <f>IF($B173:$B173&gt;0,VLOOKUP($B173,'[1]PorEquipeHC 20aa_ddmmaaaa'!$EC$5:'[1]PorEquipeHC 20aa_ddmmaaaa'!$GS$1003,13,FALSE))</f>
        <v>122</v>
      </c>
      <c r="S173" s="211">
        <f>IF($B173:$B173&gt;0,VLOOKUP($B173,'[1]PorEquipeHC 20aa_ddmmaaaa'!$EC$5:'[1]PorEquipeHC 20aa_ddmmaaaa'!$GS$1003,14,FALSE))</f>
        <v>137</v>
      </c>
      <c r="T173" s="211">
        <f>IF($B173:$B173&gt;0,VLOOKUP($B173,'[1]PorEquipeHC 20aa_ddmmaaaa'!$EC$5:'[1]PorEquipeHC 20aa_ddmmaaaa'!$GS$1003,15,FALSE))</f>
        <v>132</v>
      </c>
      <c r="U173" s="211">
        <f>IF($B173:$B173&gt;0,VLOOKUP($B173,'[1]PorEquipeHC 20aa_ddmmaaaa'!$EC$5:'[1]PorEquipeHC 20aa_ddmmaaaa'!$GS$1003,16,FALSE))</f>
        <v>136</v>
      </c>
      <c r="V173" s="211" t="b">
        <f>IF($B173:$B173&gt;0,VLOOKUP($B173,'[1]PorEquipeHC 20aa_ddmmaaaa'!$EC$5:'[1]PorEquipeHC 20aa_ddmmaaaa'!$GS$1003,17,FALSE))</f>
        <v>0</v>
      </c>
      <c r="W173" s="211" t="b">
        <f>IF($B173:$B173&gt;0,VLOOKUP($B173,'[1]PorEquipeHC 20aa_ddmmaaaa'!$EC$5:'[1]PorEquipeHC 20aa_ddmmaaaa'!$GS$1003,18,FALSE))</f>
        <v>0</v>
      </c>
      <c r="X173" s="211" t="b">
        <f>IF($B173:$B173&gt;0,VLOOKUP($B173,'[1]PorEquipeHC 20aa_ddmmaaaa'!$EC$5:'[1]PorEquipeHC 20aa_ddmmaaaa'!$GS$1003,19,FALSE))</f>
        <v>0</v>
      </c>
      <c r="Y173" s="207"/>
      <c r="Z173" s="207"/>
      <c r="AA173" s="154"/>
      <c r="AB173" s="154"/>
      <c r="AC173" s="65" t="str">
        <f>C173</f>
        <v>398</v>
      </c>
      <c r="AD173" s="65" t="str">
        <f>D173</f>
        <v>MURAKAMI DOKAN</v>
      </c>
      <c r="AE173" s="65" t="str">
        <f>E173</f>
        <v>RUMI</v>
      </c>
      <c r="AF173" s="65" t="str">
        <f>F173</f>
        <v>F</v>
      </c>
      <c r="AG173" s="65" t="str">
        <f>G173</f>
        <v>01. PIE</v>
      </c>
      <c r="AH173" s="208">
        <f>H173</f>
        <v>23092</v>
      </c>
      <c r="AI173">
        <f>I173</f>
        <v>12</v>
      </c>
      <c r="AJ173" t="str">
        <f>J173</f>
        <v>C</v>
      </c>
      <c r="AK173" s="209" t="str">
        <f>K173</f>
        <v>NSR</v>
      </c>
      <c r="AL173" s="65">
        <f>L173</f>
        <v>7</v>
      </c>
      <c r="AM173" s="66" t="str">
        <f>M173</f>
        <v>X</v>
      </c>
      <c r="AN173" s="65">
        <f>N173</f>
        <v>769</v>
      </c>
      <c r="AO173" s="65">
        <f>O173</f>
        <v>129</v>
      </c>
      <c r="AP173" s="67">
        <f>IF(AO173=" "," ",(AO173-2*$AI173))</f>
        <v>105</v>
      </c>
      <c r="AQ173" s="68"/>
      <c r="AR173" s="69"/>
      <c r="AS173" s="72">
        <f>P173</f>
        <v>125</v>
      </c>
      <c r="AT173" s="67">
        <f>IF(AS173=" "," ",(AS173-2*$AI173))</f>
        <v>101</v>
      </c>
      <c r="AU173" s="65"/>
      <c r="AV173" s="67"/>
      <c r="AW173" s="72">
        <f>Q173</f>
        <v>125</v>
      </c>
      <c r="AX173" s="67">
        <f>IF(AW173=" "," ",(AW173-2*$AI173))</f>
        <v>101</v>
      </c>
      <c r="AY173" s="67"/>
      <c r="AZ173" s="65"/>
      <c r="BA173" s="67">
        <f>R173</f>
        <v>122</v>
      </c>
      <c r="BB173" s="67">
        <f>IF(BA173=" "," ",(BA173-2*$AI173))</f>
        <v>98</v>
      </c>
      <c r="BC173" s="67"/>
      <c r="BD173" s="67"/>
      <c r="BE173" s="71">
        <f>S173</f>
        <v>137</v>
      </c>
      <c r="BF173" s="67">
        <f>IF(BE173=" "," ",(BE173-2*$AI173))</f>
        <v>113</v>
      </c>
      <c r="BG173" s="67"/>
      <c r="BH173" s="67"/>
      <c r="BI173" s="72">
        <f>T173</f>
        <v>132</v>
      </c>
      <c r="BJ173" s="67">
        <f>IF(BI173=" "," ",(BI173-2*$AI173))</f>
        <v>108</v>
      </c>
      <c r="BK173" s="67"/>
      <c r="BL173" s="67"/>
      <c r="BM173" s="72">
        <f>U173</f>
        <v>136</v>
      </c>
      <c r="BN173" s="67">
        <f>IF(BM173=" "," ",(BM173-2*$AI173))</f>
        <v>112</v>
      </c>
      <c r="BO173" s="67"/>
      <c r="BP173" s="67"/>
      <c r="BQ173" s="67" t="b">
        <f>V173</f>
        <v>0</v>
      </c>
      <c r="BR173" s="67">
        <f>IF(BQ173=" "," ",(BQ173-2*$AI173))</f>
        <v>-24</v>
      </c>
      <c r="BS173" s="67"/>
      <c r="BT173" s="67"/>
      <c r="BU173" s="67" t="b">
        <f>W173</f>
        <v>0</v>
      </c>
      <c r="BV173" s="67">
        <f>IF(BU173=" "," ",(BU173-2*$AI173))</f>
        <v>-24</v>
      </c>
      <c r="BW173" s="67"/>
      <c r="BX173" s="67"/>
      <c r="BY173" s="67" t="b">
        <f>X173</f>
        <v>0</v>
      </c>
      <c r="BZ173" s="67">
        <f>IF(BY173=" "," ",(BY173-2*$AI173))</f>
        <v>-24</v>
      </c>
      <c r="CA173" s="67"/>
      <c r="CB173" s="67"/>
      <c r="CC173" s="209" t="str">
        <f>IF(AK173="Senior",AK173,"...")</f>
        <v>...</v>
      </c>
      <c r="CD173" s="65">
        <f>L173</f>
        <v>7</v>
      </c>
      <c r="CE173" s="66" t="str">
        <f>M173</f>
        <v>X</v>
      </c>
      <c r="CF173" s="73">
        <f>AQ173*AO$4+AU173*AS$4+AY173*AW$4+BC173*BA$4+BG173*BE$4+BK173*BI$4+BO173*BM$4+BS173*BQ$4+BW173*BU$4+CA173*BY$4</f>
        <v>0</v>
      </c>
      <c r="CG173" s="156"/>
      <c r="CH173" s="1"/>
      <c r="DA173" s="19"/>
      <c r="DB173" s="19"/>
      <c r="DC173" s="67" t="s">
        <v>617</v>
      </c>
      <c r="DD173" s="67" t="s">
        <v>618</v>
      </c>
      <c r="DE173" s="67" t="s">
        <v>619</v>
      </c>
      <c r="DF173" s="67" t="s">
        <v>83</v>
      </c>
      <c r="DG173" s="67" t="s">
        <v>504</v>
      </c>
      <c r="DH173" s="75">
        <v>18316</v>
      </c>
      <c r="DI173" s="67">
        <v>12</v>
      </c>
      <c r="DJ173" s="67" t="s">
        <v>78</v>
      </c>
      <c r="DK173" s="76" t="s">
        <v>102</v>
      </c>
      <c r="DL173" s="67">
        <v>1</v>
      </c>
      <c r="DM173" s="77" t="s">
        <v>70</v>
      </c>
      <c r="DN173" s="67" t="e">
        <v>#NUM!</v>
      </c>
      <c r="DO173" s="67" t="s">
        <v>79</v>
      </c>
      <c r="DP173" s="67" t="s">
        <v>79</v>
      </c>
      <c r="DQ173" s="68"/>
      <c r="DR173" s="67"/>
      <c r="DS173" s="72" t="s">
        <v>79</v>
      </c>
      <c r="DT173" s="67" t="s">
        <v>79</v>
      </c>
      <c r="DU173" s="68"/>
      <c r="DV173" s="69"/>
      <c r="DW173" s="72" t="s">
        <v>79</v>
      </c>
      <c r="DX173" s="67" t="s">
        <v>79</v>
      </c>
      <c r="DY173" s="67"/>
      <c r="DZ173" s="67"/>
      <c r="EA173" s="67" t="s">
        <v>79</v>
      </c>
      <c r="EB173" s="67" t="s">
        <v>79</v>
      </c>
      <c r="EC173" s="67"/>
      <c r="ED173" s="67"/>
      <c r="EE173" s="71" t="s">
        <v>79</v>
      </c>
      <c r="EF173" s="67" t="s">
        <v>79</v>
      </c>
      <c r="EG173" s="68"/>
      <c r="EH173" s="69"/>
      <c r="EI173" s="72" t="s">
        <v>79</v>
      </c>
      <c r="EJ173" s="67" t="s">
        <v>79</v>
      </c>
      <c r="EK173" s="67"/>
      <c r="EL173" s="67"/>
      <c r="EM173" s="72">
        <v>131</v>
      </c>
      <c r="EN173" s="67">
        <v>107</v>
      </c>
      <c r="EO173" s="68"/>
      <c r="EP173" s="69"/>
      <c r="EQ173" s="67" t="b">
        <v>0</v>
      </c>
      <c r="ER173" s="67">
        <v>-24</v>
      </c>
      <c r="ES173" s="67"/>
      <c r="ET173" s="67"/>
      <c r="EU173" s="67" t="b">
        <v>0</v>
      </c>
      <c r="EV173" s="67">
        <v>-24</v>
      </c>
      <c r="EW173" s="67"/>
      <c r="EX173" s="67"/>
      <c r="EY173" s="67" t="b">
        <v>0</v>
      </c>
      <c r="EZ173" s="67">
        <v>-24</v>
      </c>
      <c r="FA173" s="67"/>
      <c r="FB173" s="67"/>
      <c r="FC173" s="76" t="s">
        <v>73</v>
      </c>
      <c r="FD173" s="67">
        <v>1</v>
      </c>
      <c r="FE173" s="77" t="s">
        <v>70</v>
      </c>
      <c r="FF173" s="68">
        <v>0</v>
      </c>
      <c r="FG173" s="83"/>
      <c r="FH173" s="65" t="str">
        <f t="shared" si="41"/>
        <v>SR</v>
      </c>
      <c r="FI173" s="65" t="str">
        <f t="shared" si="39"/>
        <v>F</v>
      </c>
      <c r="FJ173" s="65" t="str">
        <f t="shared" si="38"/>
        <v>07. GSP</v>
      </c>
      <c r="FK173" s="65">
        <f t="shared" si="42"/>
        <v>0</v>
      </c>
      <c r="FL173" s="79">
        <f t="shared" si="36"/>
        <v>35.5</v>
      </c>
      <c r="FM173" t="str">
        <f t="shared" si="40"/>
        <v>...</v>
      </c>
      <c r="FN173" t="str">
        <f t="shared" si="37"/>
        <v>...</v>
      </c>
      <c r="FO173" t="str">
        <f t="shared" si="35"/>
        <v>07. GSP</v>
      </c>
    </row>
    <row r="174" spans="1:171" ht="13.8" hidden="1" x14ac:dyDescent="0.25">
      <c r="A174" t="s">
        <v>1152</v>
      </c>
      <c r="B174" s="201" t="s">
        <v>234</v>
      </c>
      <c r="C174" s="80" t="str">
        <f>IF($B174:$B174&gt;0,VLOOKUP($B174,'[1]PorEquipeHC 20aa_ddmmaaaa'!$EC$5:'[1]PorEquipeHC 20aa_ddmmaaaa'!$GS$1003,1,FALSE))</f>
        <v>834</v>
      </c>
      <c r="D174" s="209" t="str">
        <f>IF($B174:$B174&gt;0,VLOOKUP($B174,'[1]PorEquipeHC 20aa_ddmmaaaa'!$EC$5:'[1]PorEquipeHC 20aa_ddmmaaaa'!$GS$1003,2,FALSE))</f>
        <v>YAMANO</v>
      </c>
      <c r="E174" s="209" t="str">
        <f>IF($B174:$B174&gt;0,VLOOKUP($B174,'[1]PorEquipeHC 20aa_ddmmaaaa'!$EC$5:'[1]PorEquipeHC 20aa_ddmmaaaa'!$GS$1003,3,FALSE))</f>
        <v>PAULO</v>
      </c>
      <c r="F174" s="66" t="str">
        <f>IF($B174:$B174&gt;0,VLOOKUP($B174,'[1]PorEquipeHC 20aa_ddmmaaaa'!$EC$5:'[1]PorEquipeHC 20aa_ddmmaaaa'!$GS$1003,4,FALSE))</f>
        <v>M</v>
      </c>
      <c r="G174" s="65" t="str">
        <f>IF($B174:$B174&gt;0,VLOOKUP($B174,'[1]PorEquipeHC 20aa_ddmmaaaa'!$EC$5:'[1]PorEquipeHC 20aa_ddmmaaaa'!$GS$1003,5,FALSE))</f>
        <v>03. IBI</v>
      </c>
      <c r="H174" s="210">
        <f>IF($B174:$B174&gt;0,VLOOKUP($B174,'[1]PorEquipeHC 20aa_ddmmaaaa'!$EC$5:'[1]PorEquipeHC 20aa_ddmmaaaa'!$GS$1003,6,FALSE))</f>
        <v>17828</v>
      </c>
      <c r="I174" s="80">
        <f>IF($B174:$B174&gt;0,VLOOKUP($B174,'[1]PorEquipeHC 20aa_ddmmaaaa'!$EC$5:'[1]PorEquipeHC 20aa_ddmmaaaa'!$GS$1003,7,FALSE))</f>
        <v>6</v>
      </c>
      <c r="J174" s="209" t="str">
        <f>IF($B174:$B174&gt;0,VLOOKUP($B174,'[1]PorEquipeHC 20aa_ddmmaaaa'!$EC$5:'[1]PorEquipeHC 20aa_ddmmaaaa'!$GS$1003,8,FALSE))</f>
        <v>A</v>
      </c>
      <c r="K174" s="209" t="str">
        <f>IF($B174:$B174&gt;0,VLOOKUP($B174,'[1]PorEquipeHC 20aa_ddmmaaaa'!$EC$5:'[1]PorEquipeHC 20aa_ddmmaaaa'!$GS$1003,9,FALSE))</f>
        <v>SR</v>
      </c>
      <c r="L174" s="80">
        <f>IF($B174:$B174&gt;0,VLOOKUP($B174,'[1]PorEquipeHC 20aa_ddmmaaaa'!$EC$5:'[1]PorEquipeHC 20aa_ddmmaaaa'!$GS$1003,45,FALSE))</f>
        <v>7</v>
      </c>
      <c r="M174" s="65" t="str">
        <f>IF($B174:$B174&gt;0,VLOOKUP($B174,'[1]PorEquipeHC 20aa_ddmmaaaa'!$EC$5:'[1]PorEquipeHC 20aa_ddmmaaaa'!$GS$1003,46,FALSE))</f>
        <v>X</v>
      </c>
      <c r="N174" s="80">
        <f>IF($B174:$B174&gt;0,VLOOKUP($B174,'[1]PorEquipeHC 20aa_ddmmaaaa'!$EC$5:'[1]PorEquipeHC 20aa_ddmmaaaa'!$GS$1003,64,FALSE))</f>
        <v>687</v>
      </c>
      <c r="O174" s="211">
        <f>IF($B174:$B174&gt;0,VLOOKUP($B174,'[1]PorEquipeHC 20aa_ddmmaaaa'!$EC$5:'[1]PorEquipeHC 20aa_ddmmaaaa'!$GS$1003,10,FALSE))</f>
        <v>116</v>
      </c>
      <c r="P174" s="211">
        <f>IF($B174:$B174&gt;0,VLOOKUP($B174,'[1]PorEquipeHC 20aa_ddmmaaaa'!$EC$5:'[1]PorEquipeHC 20aa_ddmmaaaa'!$GS$1003,11,FALSE))</f>
        <v>117</v>
      </c>
      <c r="Q174" s="211">
        <f>IF($B174:$B174&gt;0,VLOOKUP($B174,'[1]PorEquipeHC 20aa_ddmmaaaa'!$EC$5:'[1]PorEquipeHC 20aa_ddmmaaaa'!$GS$1003,12,FALSE))</f>
        <v>107</v>
      </c>
      <c r="R174" s="211">
        <f>IF($B174:$B174&gt;0,VLOOKUP($B174,'[1]PorEquipeHC 20aa_ddmmaaaa'!$EC$5:'[1]PorEquipeHC 20aa_ddmmaaaa'!$GS$1003,13,FALSE))</f>
        <v>115</v>
      </c>
      <c r="S174" s="211">
        <f>IF($B174:$B174&gt;0,VLOOKUP($B174,'[1]PorEquipeHC 20aa_ddmmaaaa'!$EC$5:'[1]PorEquipeHC 20aa_ddmmaaaa'!$GS$1003,14,FALSE))</f>
        <v>115</v>
      </c>
      <c r="T174" s="211">
        <f>IF($B174:$B174&gt;0,VLOOKUP($B174,'[1]PorEquipeHC 20aa_ddmmaaaa'!$EC$5:'[1]PorEquipeHC 20aa_ddmmaaaa'!$GS$1003,15,FALSE))</f>
        <v>117</v>
      </c>
      <c r="U174" s="211">
        <f>IF($B174:$B174&gt;0,VLOOKUP($B174,'[1]PorEquipeHC 20aa_ddmmaaaa'!$EC$5:'[1]PorEquipeHC 20aa_ddmmaaaa'!$GS$1003,16,FALSE))</f>
        <v>125</v>
      </c>
      <c r="V174" s="211" t="b">
        <f>IF($B174:$B174&gt;0,VLOOKUP($B174,'[1]PorEquipeHC 20aa_ddmmaaaa'!$EC$5:'[1]PorEquipeHC 20aa_ddmmaaaa'!$GS$1003,17,FALSE))</f>
        <v>0</v>
      </c>
      <c r="W174" s="211" t="b">
        <f>IF($B174:$B174&gt;0,VLOOKUP($B174,'[1]PorEquipeHC 20aa_ddmmaaaa'!$EC$5:'[1]PorEquipeHC 20aa_ddmmaaaa'!$GS$1003,18,FALSE))</f>
        <v>0</v>
      </c>
      <c r="X174" s="211" t="b">
        <f>IF($B174:$B174&gt;0,VLOOKUP($B174,'[1]PorEquipeHC 20aa_ddmmaaaa'!$EC$5:'[1]PorEquipeHC 20aa_ddmmaaaa'!$GS$1003,19,FALSE))</f>
        <v>0</v>
      </c>
      <c r="Y174" s="207"/>
      <c r="Z174" s="207"/>
      <c r="AA174" s="154"/>
      <c r="AB174" s="154"/>
      <c r="AC174" s="65" t="str">
        <f>C174</f>
        <v>834</v>
      </c>
      <c r="AD174" s="65" t="str">
        <f>D174</f>
        <v>YAMANO</v>
      </c>
      <c r="AE174" s="65" t="str">
        <f>E174</f>
        <v>PAULO</v>
      </c>
      <c r="AF174" s="65" t="str">
        <f>F174</f>
        <v>M</v>
      </c>
      <c r="AG174" s="65" t="str">
        <f>G174</f>
        <v>03. IBI</v>
      </c>
      <c r="AH174" s="208">
        <f>H174</f>
        <v>17828</v>
      </c>
      <c r="AI174">
        <f>I174</f>
        <v>6</v>
      </c>
      <c r="AJ174" t="str">
        <f>J174</f>
        <v>A</v>
      </c>
      <c r="AK174" s="209" t="str">
        <f>K174</f>
        <v>SR</v>
      </c>
      <c r="AL174" s="65">
        <f>L174</f>
        <v>7</v>
      </c>
      <c r="AM174" s="66" t="str">
        <f>M174</f>
        <v>X</v>
      </c>
      <c r="AN174" s="65">
        <f>N174</f>
        <v>687</v>
      </c>
      <c r="AO174" s="65">
        <f>O174</f>
        <v>116</v>
      </c>
      <c r="AP174" s="67">
        <f>IF(AO174=" "," ",(AO174-2*$AI174))</f>
        <v>104</v>
      </c>
      <c r="AQ174" s="68"/>
      <c r="AR174" s="69"/>
      <c r="AS174" s="72">
        <f>P174</f>
        <v>117</v>
      </c>
      <c r="AT174" s="67">
        <f>IF(AS174=" "," ",(AS174-2*$AI174))</f>
        <v>105</v>
      </c>
      <c r="AU174" s="65"/>
      <c r="AV174" s="67"/>
      <c r="AW174" s="72">
        <f>Q174</f>
        <v>107</v>
      </c>
      <c r="AX174" s="67">
        <f>IF(AW174=" "," ",(AW174-2*$AI174))</f>
        <v>95</v>
      </c>
      <c r="AY174" s="67"/>
      <c r="AZ174" s="65"/>
      <c r="BA174" s="67">
        <f>R174</f>
        <v>115</v>
      </c>
      <c r="BB174" s="67">
        <f>IF(BA174=" "," ",(BA174-2*$AI174))</f>
        <v>103</v>
      </c>
      <c r="BC174" s="67"/>
      <c r="BD174" s="67"/>
      <c r="BE174" s="71">
        <f>S174</f>
        <v>115</v>
      </c>
      <c r="BF174" s="67">
        <f>IF(BE174=" "," ",(BE174-2*$AI174))</f>
        <v>103</v>
      </c>
      <c r="BG174" s="67"/>
      <c r="BH174" s="67"/>
      <c r="BI174" s="72">
        <f>T174</f>
        <v>117</v>
      </c>
      <c r="BJ174" s="67">
        <f>IF(BI174=" "," ",(BI174-2*$AI174))</f>
        <v>105</v>
      </c>
      <c r="BK174" s="67"/>
      <c r="BL174" s="67"/>
      <c r="BM174" s="72">
        <f>U174</f>
        <v>125</v>
      </c>
      <c r="BN174" s="67">
        <f>IF(BM174=" "," ",(BM174-2*$AI174))</f>
        <v>113</v>
      </c>
      <c r="BO174" s="67"/>
      <c r="BP174" s="67"/>
      <c r="BQ174" s="67" t="b">
        <f>V174</f>
        <v>0</v>
      </c>
      <c r="BR174" s="67">
        <f>IF(BQ174=" "," ",(BQ174-2*$AI174))</f>
        <v>-12</v>
      </c>
      <c r="BS174" s="67"/>
      <c r="BT174" s="67"/>
      <c r="BU174" s="67" t="b">
        <f>W174</f>
        <v>0</v>
      </c>
      <c r="BV174" s="67">
        <f>IF(BU174=" "," ",(BU174-2*$AI174))</f>
        <v>-12</v>
      </c>
      <c r="BW174" s="67"/>
      <c r="BX174" s="67"/>
      <c r="BY174" s="67" t="b">
        <f>X174</f>
        <v>0</v>
      </c>
      <c r="BZ174" s="67">
        <f>IF(BY174=" "," ",(BY174-2*$AI174))</f>
        <v>-12</v>
      </c>
      <c r="CA174" s="67"/>
      <c r="CB174" s="67"/>
      <c r="CC174" s="209" t="str">
        <f>IF(AK174="Senior",AK174,"...")</f>
        <v>...</v>
      </c>
      <c r="CD174" s="65">
        <f>L174</f>
        <v>7</v>
      </c>
      <c r="CE174" s="66" t="str">
        <f>M174</f>
        <v>X</v>
      </c>
      <c r="CF174" s="73">
        <f>AQ174*AO$4+AU174*AS$4+AY174*AW$4+BC174*BA$4+BG174*BE$4+BK174*BI$4+BO174*BM$4+BS174*BQ$4+BW174*BU$4+CA174*BY$4</f>
        <v>0</v>
      </c>
      <c r="CG174" s="156"/>
      <c r="CH174" s="1"/>
      <c r="DA174" s="19"/>
      <c r="DB174" s="19"/>
      <c r="DC174" s="67" t="s">
        <v>199</v>
      </c>
      <c r="DD174" s="67" t="s">
        <v>527</v>
      </c>
      <c r="DE174" s="67" t="s">
        <v>620</v>
      </c>
      <c r="DF174" s="67" t="s">
        <v>83</v>
      </c>
      <c r="DG174" s="67" t="s">
        <v>504</v>
      </c>
      <c r="DH174" s="75">
        <v>18352</v>
      </c>
      <c r="DI174" s="67">
        <v>12</v>
      </c>
      <c r="DJ174" s="67" t="s">
        <v>78</v>
      </c>
      <c r="DK174" s="76" t="s">
        <v>102</v>
      </c>
      <c r="DL174" s="67">
        <v>7</v>
      </c>
      <c r="DM174" s="77" t="s">
        <v>70</v>
      </c>
      <c r="DN174" s="67">
        <v>764</v>
      </c>
      <c r="DO174" s="67">
        <v>120</v>
      </c>
      <c r="DP174" s="67">
        <v>96</v>
      </c>
      <c r="DQ174" s="68"/>
      <c r="DR174" s="67"/>
      <c r="DS174" s="72">
        <v>132</v>
      </c>
      <c r="DT174" s="67">
        <v>108</v>
      </c>
      <c r="DU174" s="68"/>
      <c r="DV174" s="67"/>
      <c r="DW174" s="72">
        <v>139</v>
      </c>
      <c r="DX174" s="67">
        <v>115</v>
      </c>
      <c r="DY174" s="67"/>
      <c r="DZ174" s="67"/>
      <c r="EA174" s="67">
        <v>119</v>
      </c>
      <c r="EB174" s="67">
        <v>95</v>
      </c>
      <c r="EC174" s="67"/>
      <c r="ED174" s="67"/>
      <c r="EE174" s="71">
        <v>138</v>
      </c>
      <c r="EF174" s="67">
        <v>114</v>
      </c>
      <c r="EG174" s="67"/>
      <c r="EH174" s="67"/>
      <c r="EI174" s="72">
        <v>134</v>
      </c>
      <c r="EJ174" s="67">
        <v>110</v>
      </c>
      <c r="EK174" s="68"/>
      <c r="EL174" s="69"/>
      <c r="EM174" s="72">
        <v>121</v>
      </c>
      <c r="EN174" s="67">
        <v>97</v>
      </c>
      <c r="EO174" s="67"/>
      <c r="EP174" s="67"/>
      <c r="EQ174" s="67" t="b">
        <v>0</v>
      </c>
      <c r="ER174" s="67">
        <v>-24</v>
      </c>
      <c r="ES174" s="67"/>
      <c r="ET174" s="67"/>
      <c r="EU174" s="67" t="b">
        <v>0</v>
      </c>
      <c r="EV174" s="67">
        <v>-24</v>
      </c>
      <c r="EW174" s="67"/>
      <c r="EX174" s="67"/>
      <c r="EY174" s="67" t="b">
        <v>0</v>
      </c>
      <c r="EZ174" s="67">
        <v>-24</v>
      </c>
      <c r="FA174" s="67"/>
      <c r="FB174" s="67"/>
      <c r="FC174" s="76" t="s">
        <v>73</v>
      </c>
      <c r="FD174" s="67">
        <v>7</v>
      </c>
      <c r="FE174" s="77" t="s">
        <v>70</v>
      </c>
      <c r="FF174" s="68">
        <v>0</v>
      </c>
      <c r="FG174" s="83"/>
      <c r="FH174" s="65" t="str">
        <f t="shared" si="41"/>
        <v>SR</v>
      </c>
      <c r="FI174" s="65" t="str">
        <f t="shared" si="39"/>
        <v>F</v>
      </c>
      <c r="FJ174" s="65" t="str">
        <f t="shared" si="38"/>
        <v>07. GSP</v>
      </c>
      <c r="FK174" s="65">
        <f t="shared" si="42"/>
        <v>0</v>
      </c>
      <c r="FL174" s="79">
        <f t="shared" si="36"/>
        <v>35.5</v>
      </c>
      <c r="FM174" t="str">
        <f t="shared" si="40"/>
        <v>...</v>
      </c>
      <c r="FN174" t="str">
        <f t="shared" si="37"/>
        <v>...</v>
      </c>
      <c r="FO174" t="str">
        <f t="shared" si="35"/>
        <v>07. GSP</v>
      </c>
    </row>
    <row r="175" spans="1:171" ht="13.8" hidden="1" x14ac:dyDescent="0.25">
      <c r="A175" t="s">
        <v>1152</v>
      </c>
      <c r="B175" s="201" t="s">
        <v>791</v>
      </c>
      <c r="C175" s="80" t="str">
        <f>IF($B175:$B175&gt;0,VLOOKUP($B175,'[1]PorEquipeHC 20aa_ddmmaaaa'!$EC$5:'[1]PorEquipeHC 20aa_ddmmaaaa'!$GS$1003,1,FALSE))</f>
        <v>335</v>
      </c>
      <c r="D175" s="209" t="str">
        <f>IF($B175:$B175&gt;0,VLOOKUP($B175,'[1]PorEquipeHC 20aa_ddmmaaaa'!$EC$5:'[1]PorEquipeHC 20aa_ddmmaaaa'!$GS$1003,2,FALSE))</f>
        <v>KITANO</v>
      </c>
      <c r="E175" s="209" t="str">
        <f>IF($B175:$B175&gt;0,VLOOKUP($B175,'[1]PorEquipeHC 20aa_ddmmaaaa'!$EC$5:'[1]PorEquipeHC 20aa_ddmmaaaa'!$GS$1003,3,FALSE))</f>
        <v>KAZUO</v>
      </c>
      <c r="F175" s="66" t="str">
        <f>IF($B175:$B175&gt;0,VLOOKUP($B175,'[1]PorEquipeHC 20aa_ddmmaaaa'!$EC$5:'[1]PorEquipeHC 20aa_ddmmaaaa'!$GS$1003,4,FALSE))</f>
        <v>M</v>
      </c>
      <c r="G175" s="65" t="str">
        <f>IF($B175:$B175&gt;0,VLOOKUP($B175,'[1]PorEquipeHC 20aa_ddmmaaaa'!$EC$5:'[1]PorEquipeHC 20aa_ddmmaaaa'!$GS$1003,5,FALSE))</f>
        <v>11. NCC</v>
      </c>
      <c r="H175" s="210">
        <f>IF($B175:$B175&gt;0,VLOOKUP($B175,'[1]PorEquipeHC 20aa_ddmmaaaa'!$EC$5:'[1]PorEquipeHC 20aa_ddmmaaaa'!$GS$1003,6,FALSE))</f>
        <v>19890</v>
      </c>
      <c r="I175" s="80">
        <f>IF($B175:$B175&gt;0,VLOOKUP($B175,'[1]PorEquipeHC 20aa_ddmmaaaa'!$EC$5:'[1]PorEquipeHC 20aa_ddmmaaaa'!$GS$1003,7,FALSE))</f>
        <v>8</v>
      </c>
      <c r="J175" s="209" t="str">
        <f>IF($B175:$B175&gt;0,VLOOKUP($B175,'[1]PorEquipeHC 20aa_ddmmaaaa'!$EC$5:'[1]PorEquipeHC 20aa_ddmmaaaa'!$GS$1003,8,FALSE))</f>
        <v>B</v>
      </c>
      <c r="K175" s="209" t="str">
        <f>IF($B175:$B175&gt;0,VLOOKUP($B175,'[1]PorEquipeHC 20aa_ddmmaaaa'!$EC$5:'[1]PorEquipeHC 20aa_ddmmaaaa'!$GS$1003,9,FALSE))</f>
        <v>NSR</v>
      </c>
      <c r="L175" s="80">
        <f>IF($B175:$B175&gt;0,VLOOKUP($B175,'[1]PorEquipeHC 20aa_ddmmaaaa'!$EC$5:'[1]PorEquipeHC 20aa_ddmmaaaa'!$GS$1003,45,FALSE))</f>
        <v>4</v>
      </c>
      <c r="M175" s="65" t="str">
        <f>IF($B175:$B175&gt;0,VLOOKUP($B175,'[1]PorEquipeHC 20aa_ddmmaaaa'!$EC$5:'[1]PorEquipeHC 20aa_ddmmaaaa'!$GS$1003,46,FALSE))</f>
        <v>X</v>
      </c>
      <c r="N175" s="80" t="e">
        <f>IF($B175:$B175&gt;0,VLOOKUP($B175,'[1]PorEquipeHC 20aa_ddmmaaaa'!$EC$5:'[1]PorEquipeHC 20aa_ddmmaaaa'!$GS$1003,64,FALSE))</f>
        <v>#NUM!</v>
      </c>
      <c r="O175" s="211">
        <f>IF($B175:$B175&gt;0,VLOOKUP($B175,'[1]PorEquipeHC 20aa_ddmmaaaa'!$EC$5:'[1]PorEquipeHC 20aa_ddmmaaaa'!$GS$1003,10,FALSE))</f>
        <v>115</v>
      </c>
      <c r="P175" s="211" t="str">
        <f>IF($B175:$B175&gt;0,VLOOKUP($B175,'[1]PorEquipeHC 20aa_ddmmaaaa'!$EC$5:'[1]PorEquipeHC 20aa_ddmmaaaa'!$GS$1003,11,FALSE))</f>
        <v xml:space="preserve"> </v>
      </c>
      <c r="Q175" s="211" t="str">
        <f>IF($B175:$B175&gt;0,VLOOKUP($B175,'[1]PorEquipeHC 20aa_ddmmaaaa'!$EC$5:'[1]PorEquipeHC 20aa_ddmmaaaa'!$GS$1003,12,FALSE))</f>
        <v xml:space="preserve"> </v>
      </c>
      <c r="R175" s="211" t="str">
        <f>IF($B175:$B175&gt;0,VLOOKUP($B175,'[1]PorEquipeHC 20aa_ddmmaaaa'!$EC$5:'[1]PorEquipeHC 20aa_ddmmaaaa'!$GS$1003,13,FALSE))</f>
        <v xml:space="preserve"> </v>
      </c>
      <c r="S175" s="211">
        <f>IF($B175:$B175&gt;0,VLOOKUP($B175,'[1]PorEquipeHC 20aa_ddmmaaaa'!$EC$5:'[1]PorEquipeHC 20aa_ddmmaaaa'!$GS$1003,14,FALSE))</f>
        <v>105</v>
      </c>
      <c r="T175" s="211">
        <f>IF($B175:$B175&gt;0,VLOOKUP($B175,'[1]PorEquipeHC 20aa_ddmmaaaa'!$EC$5:'[1]PorEquipeHC 20aa_ddmmaaaa'!$GS$1003,15,FALSE))</f>
        <v>120</v>
      </c>
      <c r="U175" s="211">
        <f>IF($B175:$B175&gt;0,VLOOKUP($B175,'[1]PorEquipeHC 20aa_ddmmaaaa'!$EC$5:'[1]PorEquipeHC 20aa_ddmmaaaa'!$GS$1003,16,FALSE))</f>
        <v>129</v>
      </c>
      <c r="V175" s="211" t="b">
        <f>IF($B175:$B175&gt;0,VLOOKUP($B175,'[1]PorEquipeHC 20aa_ddmmaaaa'!$EC$5:'[1]PorEquipeHC 20aa_ddmmaaaa'!$GS$1003,17,FALSE))</f>
        <v>0</v>
      </c>
      <c r="W175" s="211" t="b">
        <f>IF($B175:$B175&gt;0,VLOOKUP($B175,'[1]PorEquipeHC 20aa_ddmmaaaa'!$EC$5:'[1]PorEquipeHC 20aa_ddmmaaaa'!$GS$1003,18,FALSE))</f>
        <v>0</v>
      </c>
      <c r="X175" s="211" t="b">
        <f>IF($B175:$B175&gt;0,VLOOKUP($B175,'[1]PorEquipeHC 20aa_ddmmaaaa'!$EC$5:'[1]PorEquipeHC 20aa_ddmmaaaa'!$GS$1003,19,FALSE))</f>
        <v>0</v>
      </c>
      <c r="Y175" s="207"/>
      <c r="Z175" s="207"/>
      <c r="AA175" s="154"/>
      <c r="AB175" s="154"/>
      <c r="AC175" s="65" t="str">
        <f>C175</f>
        <v>335</v>
      </c>
      <c r="AD175" s="65" t="str">
        <f>D175</f>
        <v>KITANO</v>
      </c>
      <c r="AE175" s="65" t="str">
        <f>E175</f>
        <v>KAZUO</v>
      </c>
      <c r="AF175" s="65" t="str">
        <f>F175</f>
        <v>M</v>
      </c>
      <c r="AG175" s="65" t="str">
        <f>G175</f>
        <v>11. NCC</v>
      </c>
      <c r="AH175" s="208">
        <f>H175</f>
        <v>19890</v>
      </c>
      <c r="AI175">
        <f>I175</f>
        <v>8</v>
      </c>
      <c r="AJ175" t="str">
        <f>J175</f>
        <v>B</v>
      </c>
      <c r="AK175" s="209" t="str">
        <f>K175</f>
        <v>NSR</v>
      </c>
      <c r="AL175" s="65">
        <f>L175</f>
        <v>4</v>
      </c>
      <c r="AM175" s="66" t="str">
        <f>M175</f>
        <v>X</v>
      </c>
      <c r="AN175" s="65" t="e">
        <f>N175</f>
        <v>#NUM!</v>
      </c>
      <c r="AO175" s="65">
        <f>O175</f>
        <v>115</v>
      </c>
      <c r="AP175" s="67">
        <f>IF(AO175=" "," ",(AO175-2*$AI175))</f>
        <v>99</v>
      </c>
      <c r="AQ175" s="68"/>
      <c r="AR175" s="69"/>
      <c r="AS175" s="72" t="str">
        <f>P175</f>
        <v xml:space="preserve"> </v>
      </c>
      <c r="AT175" s="67" t="str">
        <f>IF(AS175=" "," ",(AS175-2*$AI175))</f>
        <v xml:space="preserve"> </v>
      </c>
      <c r="AU175" s="65"/>
      <c r="AV175" s="67"/>
      <c r="AW175" s="72" t="str">
        <f>Q175</f>
        <v xml:space="preserve"> </v>
      </c>
      <c r="AX175" s="67" t="str">
        <f>IF(AW175=" "," ",(AW175-2*$AI175))</f>
        <v xml:space="preserve"> </v>
      </c>
      <c r="AY175" s="67"/>
      <c r="AZ175" s="65"/>
      <c r="BA175" s="67" t="str">
        <f>R175</f>
        <v xml:space="preserve"> </v>
      </c>
      <c r="BB175" s="67" t="str">
        <f>IF(BA175=" "," ",(BA175-2*$AI175))</f>
        <v xml:space="preserve"> </v>
      </c>
      <c r="BC175" s="67"/>
      <c r="BD175" s="67"/>
      <c r="BE175" s="71">
        <f>S175</f>
        <v>105</v>
      </c>
      <c r="BF175" s="67">
        <f>IF(BE175=" "," ",(BE175-2*$AI175))</f>
        <v>89</v>
      </c>
      <c r="BG175" s="68">
        <v>6</v>
      </c>
      <c r="BH175" s="69" t="s">
        <v>71</v>
      </c>
      <c r="BI175" s="72">
        <f>T175</f>
        <v>120</v>
      </c>
      <c r="BJ175" s="67">
        <f>IF(BI175=" "," ",(BI175-2*$AI175))</f>
        <v>104</v>
      </c>
      <c r="BK175" s="67"/>
      <c r="BL175" s="67"/>
      <c r="BM175" s="72">
        <f>U175</f>
        <v>129</v>
      </c>
      <c r="BN175" s="67">
        <f>IF(BM175=" "," ",(BM175-2*$AI175))</f>
        <v>113</v>
      </c>
      <c r="BO175" s="67"/>
      <c r="BP175" s="67"/>
      <c r="BQ175" s="67" t="b">
        <f>V175</f>
        <v>0</v>
      </c>
      <c r="BR175" s="67">
        <f>IF(BQ175=" "," ",(BQ175-2*$AI175))</f>
        <v>-16</v>
      </c>
      <c r="BS175" s="67"/>
      <c r="BT175" s="67"/>
      <c r="BU175" s="67" t="b">
        <f>W175</f>
        <v>0</v>
      </c>
      <c r="BV175" s="67">
        <f>IF(BU175=" "," ",(BU175-2*$AI175))</f>
        <v>-16</v>
      </c>
      <c r="BW175" s="67"/>
      <c r="BX175" s="67"/>
      <c r="BY175" s="67" t="b">
        <f>X175</f>
        <v>0</v>
      </c>
      <c r="BZ175" s="67">
        <f>IF(BY175=" "," ",(BY175-2*$AI175))</f>
        <v>-16</v>
      </c>
      <c r="CA175" s="67"/>
      <c r="CB175" s="67"/>
      <c r="CC175" s="209" t="str">
        <f>IF(AK175="Senior",AK175,"...")</f>
        <v>...</v>
      </c>
      <c r="CD175" s="65">
        <f>L175</f>
        <v>4</v>
      </c>
      <c r="CE175" s="66" t="str">
        <f>M175</f>
        <v>X</v>
      </c>
      <c r="CF175" s="73">
        <f>AQ175*AO$4+AU175*AS$4+AY175*AW$4+BC175*BA$4+BG175*BE$4+BK175*BI$4+BO175*BM$4+BS175*BQ$4+BW175*BU$4+CA175*BY$4</f>
        <v>6</v>
      </c>
      <c r="CG175" s="156"/>
      <c r="CH175" s="1"/>
      <c r="DA175" s="19"/>
      <c r="DB175" s="19"/>
      <c r="DC175" s="67" t="s">
        <v>623</v>
      </c>
      <c r="DD175" s="67" t="s">
        <v>624</v>
      </c>
      <c r="DE175" s="67" t="s">
        <v>625</v>
      </c>
      <c r="DF175" s="67" t="s">
        <v>83</v>
      </c>
      <c r="DG175" s="67" t="s">
        <v>504</v>
      </c>
      <c r="DH175" s="75">
        <v>18680</v>
      </c>
      <c r="DI175" s="67">
        <v>12</v>
      </c>
      <c r="DJ175" s="67" t="s">
        <v>78</v>
      </c>
      <c r="DK175" s="76" t="s">
        <v>102</v>
      </c>
      <c r="DL175" s="67">
        <v>4</v>
      </c>
      <c r="DM175" s="77" t="s">
        <v>70</v>
      </c>
      <c r="DN175" s="67" t="e">
        <v>#NUM!</v>
      </c>
      <c r="DO175" s="67" t="s">
        <v>79</v>
      </c>
      <c r="DP175" s="67" t="s">
        <v>79</v>
      </c>
      <c r="DQ175" s="68"/>
      <c r="DR175" s="69"/>
      <c r="DS175" s="72" t="s">
        <v>79</v>
      </c>
      <c r="DT175" s="67" t="s">
        <v>79</v>
      </c>
      <c r="DU175" s="68"/>
      <c r="DV175" s="67"/>
      <c r="DW175" s="72">
        <v>144</v>
      </c>
      <c r="DX175" s="67">
        <v>120</v>
      </c>
      <c r="DY175" s="68"/>
      <c r="DZ175" s="67"/>
      <c r="EA175" s="67" t="s">
        <v>79</v>
      </c>
      <c r="EB175" s="67" t="s">
        <v>79</v>
      </c>
      <c r="EC175" s="68"/>
      <c r="ED175" s="67"/>
      <c r="EE175" s="71">
        <v>154</v>
      </c>
      <c r="EF175" s="67">
        <v>130</v>
      </c>
      <c r="EG175" s="67"/>
      <c r="EH175" s="67"/>
      <c r="EI175" s="72">
        <v>135</v>
      </c>
      <c r="EJ175" s="67">
        <v>111</v>
      </c>
      <c r="EK175" s="68"/>
      <c r="EL175" s="69"/>
      <c r="EM175" s="72">
        <v>139</v>
      </c>
      <c r="EN175" s="67">
        <v>115</v>
      </c>
      <c r="EO175" s="67"/>
      <c r="EP175" s="67"/>
      <c r="EQ175" s="67" t="b">
        <v>0</v>
      </c>
      <c r="ER175" s="67">
        <v>-24</v>
      </c>
      <c r="ES175" s="68"/>
      <c r="ET175" s="69"/>
      <c r="EU175" s="67" t="b">
        <v>0</v>
      </c>
      <c r="EV175" s="67">
        <v>-24</v>
      </c>
      <c r="EW175" s="67"/>
      <c r="EX175" s="67"/>
      <c r="EY175" s="67" t="b">
        <v>0</v>
      </c>
      <c r="EZ175" s="67">
        <v>-24</v>
      </c>
      <c r="FA175" s="67"/>
      <c r="FB175" s="67"/>
      <c r="FC175" s="76" t="s">
        <v>73</v>
      </c>
      <c r="FD175" s="67">
        <v>4</v>
      </c>
      <c r="FE175" s="77" t="s">
        <v>70</v>
      </c>
      <c r="FF175" s="68">
        <v>0</v>
      </c>
      <c r="FG175" s="83"/>
      <c r="FH175" s="65" t="str">
        <f t="shared" si="41"/>
        <v>SR</v>
      </c>
      <c r="FI175" s="65" t="str">
        <f t="shared" si="39"/>
        <v>F</v>
      </c>
      <c r="FJ175" s="65" t="str">
        <f t="shared" si="38"/>
        <v>07. GSP</v>
      </c>
      <c r="FK175" s="65">
        <f t="shared" si="42"/>
        <v>0</v>
      </c>
      <c r="FL175" s="79">
        <f t="shared" si="36"/>
        <v>35.5</v>
      </c>
      <c r="FM175" t="str">
        <f t="shared" si="40"/>
        <v>...</v>
      </c>
      <c r="FN175" t="str">
        <f t="shared" si="37"/>
        <v>...</v>
      </c>
      <c r="FO175" t="str">
        <f t="shared" si="35"/>
        <v>07. GSP</v>
      </c>
    </row>
    <row r="176" spans="1:171" ht="13.8" hidden="1" x14ac:dyDescent="0.25">
      <c r="A176" t="s">
        <v>1152</v>
      </c>
      <c r="B176" s="201" t="s">
        <v>407</v>
      </c>
      <c r="C176" s="80" t="str">
        <f>IF($B176:$B176&gt;0,VLOOKUP($B176,'[1]PorEquipeHC 20aa_ddmmaaaa'!$EC$5:'[1]PorEquipeHC 20aa_ddmmaaaa'!$GS$1003,1,FALSE))</f>
        <v>895</v>
      </c>
      <c r="D176" s="209" t="str">
        <f>IF($B176:$B176&gt;0,VLOOKUP($B176,'[1]PorEquipeHC 20aa_ddmmaaaa'!$EC$5:'[1]PorEquipeHC 20aa_ddmmaaaa'!$GS$1003,2,FALSE))</f>
        <v>TOYONAGA</v>
      </c>
      <c r="E176" s="209" t="str">
        <f>IF($B176:$B176&gt;0,VLOOKUP($B176,'[1]PorEquipeHC 20aa_ddmmaaaa'!$EC$5:'[1]PorEquipeHC 20aa_ddmmaaaa'!$GS$1003,3,FALSE))</f>
        <v>SEIJIN</v>
      </c>
      <c r="F176" s="66" t="str">
        <f>IF($B176:$B176&gt;0,VLOOKUP($B176,'[1]PorEquipeHC 20aa_ddmmaaaa'!$EC$5:'[1]PorEquipeHC 20aa_ddmmaaaa'!$GS$1003,4,FALSE))</f>
        <v>M</v>
      </c>
      <c r="G176" s="65" t="str">
        <f>IF($B176:$B176&gt;0,VLOOKUP($B176,'[1]PorEquipeHC 20aa_ddmmaaaa'!$EC$5:'[1]PorEquipeHC 20aa_ddmmaaaa'!$GS$1003,5,FALSE))</f>
        <v>16. SUM</v>
      </c>
      <c r="H176" s="210">
        <f>IF($B176:$B176&gt;0,VLOOKUP($B176,'[1]PorEquipeHC 20aa_ddmmaaaa'!$EC$5:'[1]PorEquipeHC 20aa_ddmmaaaa'!$GS$1003,6,FALSE))</f>
        <v>19733</v>
      </c>
      <c r="I176" s="80">
        <f>IF($B176:$B176&gt;0,VLOOKUP($B176,'[1]PorEquipeHC 20aa_ddmmaaaa'!$EC$5:'[1]PorEquipeHC 20aa_ddmmaaaa'!$GS$1003,7,FALSE))</f>
        <v>9</v>
      </c>
      <c r="J176" s="209" t="str">
        <f>IF($B176:$B176&gt;0,VLOOKUP($B176,'[1]PorEquipeHC 20aa_ddmmaaaa'!$EC$5:'[1]PorEquipeHC 20aa_ddmmaaaa'!$GS$1003,8,FALSE))</f>
        <v>B</v>
      </c>
      <c r="K176" s="209" t="str">
        <f>IF($B176:$B176&gt;0,VLOOKUP($B176,'[1]PorEquipeHC 20aa_ddmmaaaa'!$EC$5:'[1]PorEquipeHC 20aa_ddmmaaaa'!$GS$1003,9,FALSE))</f>
        <v>NSR</v>
      </c>
      <c r="L176" s="80">
        <f>IF($B176:$B176&gt;0,VLOOKUP($B176,'[1]PorEquipeHC 20aa_ddmmaaaa'!$EC$5:'[1]PorEquipeHC 20aa_ddmmaaaa'!$GS$1003,45,FALSE))</f>
        <v>3</v>
      </c>
      <c r="M176" s="65" t="str">
        <f>IF($B176:$B176&gt;0,VLOOKUP($B176,'[1]PorEquipeHC 20aa_ddmmaaaa'!$EC$5:'[1]PorEquipeHC 20aa_ddmmaaaa'!$GS$1003,46,FALSE))</f>
        <v>X</v>
      </c>
      <c r="N176" s="80" t="e">
        <f>IF($B176:$B176&gt;0,VLOOKUP($B176,'[1]PorEquipeHC 20aa_ddmmaaaa'!$EC$5:'[1]PorEquipeHC 20aa_ddmmaaaa'!$GS$1003,64,FALSE))</f>
        <v>#NUM!</v>
      </c>
      <c r="O176" s="211">
        <f>IF($B176:$B176&gt;0,VLOOKUP($B176,'[1]PorEquipeHC 20aa_ddmmaaaa'!$EC$5:'[1]PorEquipeHC 20aa_ddmmaaaa'!$GS$1003,10,FALSE))</f>
        <v>114</v>
      </c>
      <c r="P176" s="211" t="str">
        <f>IF($B176:$B176&gt;0,VLOOKUP($B176,'[1]PorEquipeHC 20aa_ddmmaaaa'!$EC$5:'[1]PorEquipeHC 20aa_ddmmaaaa'!$GS$1003,11,FALSE))</f>
        <v xml:space="preserve"> </v>
      </c>
      <c r="Q176" s="211" t="str">
        <f>IF($B176:$B176&gt;0,VLOOKUP($B176,'[1]PorEquipeHC 20aa_ddmmaaaa'!$EC$5:'[1]PorEquipeHC 20aa_ddmmaaaa'!$GS$1003,12,FALSE))</f>
        <v xml:space="preserve"> </v>
      </c>
      <c r="R176" s="211">
        <f>IF($B176:$B176&gt;0,VLOOKUP($B176,'[1]PorEquipeHC 20aa_ddmmaaaa'!$EC$5:'[1]PorEquipeHC 20aa_ddmmaaaa'!$GS$1003,13,FALSE))</f>
        <v>119</v>
      </c>
      <c r="S176" s="211" t="str">
        <f>IF($B176:$B176&gt;0,VLOOKUP($B176,'[1]PorEquipeHC 20aa_ddmmaaaa'!$EC$5:'[1]PorEquipeHC 20aa_ddmmaaaa'!$GS$1003,14,FALSE))</f>
        <v xml:space="preserve"> </v>
      </c>
      <c r="T176" s="211" t="str">
        <f>IF($B176:$B176&gt;0,VLOOKUP($B176,'[1]PorEquipeHC 20aa_ddmmaaaa'!$EC$5:'[1]PorEquipeHC 20aa_ddmmaaaa'!$GS$1003,15,FALSE))</f>
        <v xml:space="preserve"> </v>
      </c>
      <c r="U176" s="211">
        <f>IF($B176:$B176&gt;0,VLOOKUP($B176,'[1]PorEquipeHC 20aa_ddmmaaaa'!$EC$5:'[1]PorEquipeHC 20aa_ddmmaaaa'!$GS$1003,16,FALSE))</f>
        <v>131</v>
      </c>
      <c r="V176" s="211" t="b">
        <f>IF($B176:$B176&gt;0,VLOOKUP($B176,'[1]PorEquipeHC 20aa_ddmmaaaa'!$EC$5:'[1]PorEquipeHC 20aa_ddmmaaaa'!$GS$1003,17,FALSE))</f>
        <v>0</v>
      </c>
      <c r="W176" s="211" t="b">
        <f>IF($B176:$B176&gt;0,VLOOKUP($B176,'[1]PorEquipeHC 20aa_ddmmaaaa'!$EC$5:'[1]PorEquipeHC 20aa_ddmmaaaa'!$GS$1003,18,FALSE))</f>
        <v>0</v>
      </c>
      <c r="X176" s="211" t="b">
        <f>IF($B176:$B176&gt;0,VLOOKUP($B176,'[1]PorEquipeHC 20aa_ddmmaaaa'!$EC$5:'[1]PorEquipeHC 20aa_ddmmaaaa'!$GS$1003,19,FALSE))</f>
        <v>0</v>
      </c>
      <c r="Y176" s="207"/>
      <c r="Z176" s="207"/>
      <c r="AA176" s="154"/>
      <c r="AB176" s="154"/>
      <c r="AC176" s="65" t="str">
        <f>C176</f>
        <v>895</v>
      </c>
      <c r="AD176" s="65" t="str">
        <f>D176</f>
        <v>TOYONAGA</v>
      </c>
      <c r="AE176" s="65" t="str">
        <f>E176</f>
        <v>SEIJIN</v>
      </c>
      <c r="AF176" s="65" t="str">
        <f>F176</f>
        <v>M</v>
      </c>
      <c r="AG176" s="65" t="str">
        <f>G176</f>
        <v>16. SUM</v>
      </c>
      <c r="AH176" s="208">
        <f>H176</f>
        <v>19733</v>
      </c>
      <c r="AI176">
        <f>I176</f>
        <v>9</v>
      </c>
      <c r="AJ176" t="str">
        <f>J176</f>
        <v>B</v>
      </c>
      <c r="AK176" s="209" t="str">
        <f>K176</f>
        <v>NSR</v>
      </c>
      <c r="AL176" s="65">
        <f>L176</f>
        <v>3</v>
      </c>
      <c r="AM176" s="66" t="str">
        <f>M176</f>
        <v>X</v>
      </c>
      <c r="AN176" s="65" t="e">
        <f>N176</f>
        <v>#NUM!</v>
      </c>
      <c r="AO176" s="65">
        <f>O176</f>
        <v>114</v>
      </c>
      <c r="AP176" s="67">
        <f>IF(AO176=" "," ",(AO176-2*$AI176))</f>
        <v>96</v>
      </c>
      <c r="AQ176" s="68"/>
      <c r="AR176" s="69"/>
      <c r="AS176" s="72" t="str">
        <f>P176</f>
        <v xml:space="preserve"> </v>
      </c>
      <c r="AT176" s="67" t="str">
        <f>IF(AS176=" "," ",(AS176-2*$AI176))</f>
        <v xml:space="preserve"> </v>
      </c>
      <c r="AU176" s="65"/>
      <c r="AV176" s="67"/>
      <c r="AW176" s="72" t="str">
        <f>Q176</f>
        <v xml:space="preserve"> </v>
      </c>
      <c r="AX176" s="67" t="str">
        <f>IF(AW176=" "," ",(AW176-2*$AI176))</f>
        <v xml:space="preserve"> </v>
      </c>
      <c r="AY176" s="67"/>
      <c r="AZ176" s="65"/>
      <c r="BA176" s="67">
        <f>R176</f>
        <v>119</v>
      </c>
      <c r="BB176" s="67">
        <f>IF(BA176=" "," ",(BA176-2*$AI176))</f>
        <v>101</v>
      </c>
      <c r="BC176" s="67"/>
      <c r="BD176" s="67"/>
      <c r="BE176" s="71" t="str">
        <f>S176</f>
        <v xml:space="preserve"> </v>
      </c>
      <c r="BF176" s="67" t="str">
        <f>IF(BE176=" "," ",(BE176-2*$AI176))</f>
        <v xml:space="preserve"> </v>
      </c>
      <c r="BG176" s="67"/>
      <c r="BH176" s="67"/>
      <c r="BI176" s="72" t="str">
        <f>T176</f>
        <v xml:space="preserve"> </v>
      </c>
      <c r="BJ176" s="67" t="str">
        <f>IF(BI176=" "," ",(BI176-2*$AI176))</f>
        <v xml:space="preserve"> </v>
      </c>
      <c r="BK176" s="67"/>
      <c r="BL176" s="67"/>
      <c r="BM176" s="72">
        <f>U176</f>
        <v>131</v>
      </c>
      <c r="BN176" s="67">
        <f>IF(BM176=" "," ",(BM176-2*$AI176))</f>
        <v>113</v>
      </c>
      <c r="BO176" s="67"/>
      <c r="BP176" s="67"/>
      <c r="BQ176" s="67" t="b">
        <f>V176</f>
        <v>0</v>
      </c>
      <c r="BR176" s="67">
        <f>IF(BQ176=" "," ",(BQ176-2*$AI176))</f>
        <v>-18</v>
      </c>
      <c r="BS176" s="67"/>
      <c r="BT176" s="67"/>
      <c r="BU176" s="67" t="b">
        <f>W176</f>
        <v>0</v>
      </c>
      <c r="BV176" s="67">
        <f>IF(BU176=" "," ",(BU176-2*$AI176))</f>
        <v>-18</v>
      </c>
      <c r="BW176" s="67"/>
      <c r="BX176" s="67"/>
      <c r="BY176" s="67" t="b">
        <f>X176</f>
        <v>0</v>
      </c>
      <c r="BZ176" s="67">
        <f>IF(BY176=" "," ",(BY176-2*$AI176))</f>
        <v>-18</v>
      </c>
      <c r="CA176" s="67"/>
      <c r="CB176" s="67"/>
      <c r="CC176" s="209" t="str">
        <f>IF(AK176="Senior",AK176,"...")</f>
        <v>...</v>
      </c>
      <c r="CD176" s="65">
        <f>L176</f>
        <v>3</v>
      </c>
      <c r="CE176" s="66" t="str">
        <f>M176</f>
        <v>X</v>
      </c>
      <c r="CF176" s="73">
        <f>AQ176*AO$4+AU176*AS$4+AY176*AW$4+BC176*BA$4+BG176*BE$4+BK176*BI$4+BO176*BM$4+BS176*BQ$4+BW176*BU$4+CA176*BY$4</f>
        <v>0</v>
      </c>
      <c r="CG176" s="156"/>
      <c r="CH176" s="1"/>
      <c r="DA176" s="19"/>
      <c r="DB176" s="19"/>
      <c r="DC176" s="67" t="s">
        <v>300</v>
      </c>
      <c r="DD176" s="67" t="s">
        <v>626</v>
      </c>
      <c r="DE176" s="67" t="s">
        <v>627</v>
      </c>
      <c r="DF176" s="67" t="s">
        <v>83</v>
      </c>
      <c r="DG176" s="67" t="s">
        <v>504</v>
      </c>
      <c r="DH176" s="75">
        <v>18830</v>
      </c>
      <c r="DI176" s="67">
        <v>12</v>
      </c>
      <c r="DJ176" s="67" t="s">
        <v>78</v>
      </c>
      <c r="DK176" s="76" t="s">
        <v>102</v>
      </c>
      <c r="DL176" s="67">
        <v>5</v>
      </c>
      <c r="DM176" s="77" t="s">
        <v>70</v>
      </c>
      <c r="DN176" s="67" t="e">
        <v>#NUM!</v>
      </c>
      <c r="DO176" s="67">
        <v>123</v>
      </c>
      <c r="DP176" s="67">
        <v>99</v>
      </c>
      <c r="DQ176" s="68"/>
      <c r="DR176" s="67"/>
      <c r="DS176" s="72">
        <v>145</v>
      </c>
      <c r="DT176" s="67">
        <v>121</v>
      </c>
      <c r="DU176" s="68"/>
      <c r="DV176" s="67"/>
      <c r="DW176" s="72">
        <v>130</v>
      </c>
      <c r="DX176" s="67">
        <v>106</v>
      </c>
      <c r="DY176" s="68"/>
      <c r="DZ176" s="69"/>
      <c r="EA176" s="67">
        <v>122</v>
      </c>
      <c r="EB176" s="67">
        <v>98</v>
      </c>
      <c r="EC176" s="67"/>
      <c r="ED176" s="67"/>
      <c r="EE176" s="71" t="s">
        <v>79</v>
      </c>
      <c r="EF176" s="67" t="s">
        <v>79</v>
      </c>
      <c r="EG176" s="67"/>
      <c r="EH176" s="67"/>
      <c r="EI176" s="72">
        <v>143</v>
      </c>
      <c r="EJ176" s="67">
        <v>119</v>
      </c>
      <c r="EK176" s="67"/>
      <c r="EL176" s="67"/>
      <c r="EM176" s="72" t="s">
        <v>79</v>
      </c>
      <c r="EN176" s="67" t="s">
        <v>79</v>
      </c>
      <c r="EO176" s="67"/>
      <c r="EP176" s="67"/>
      <c r="EQ176" s="67" t="b">
        <v>0</v>
      </c>
      <c r="ER176" s="67">
        <v>-24</v>
      </c>
      <c r="ES176" s="67"/>
      <c r="ET176" s="67"/>
      <c r="EU176" s="67" t="b">
        <v>0</v>
      </c>
      <c r="EV176" s="67">
        <v>-24</v>
      </c>
      <c r="EW176" s="68"/>
      <c r="EX176" s="69"/>
      <c r="EY176" s="67" t="b">
        <v>0</v>
      </c>
      <c r="EZ176" s="67">
        <v>-24</v>
      </c>
      <c r="FA176" s="67"/>
      <c r="FB176" s="67"/>
      <c r="FC176" s="76" t="s">
        <v>73</v>
      </c>
      <c r="FD176" s="67">
        <v>5</v>
      </c>
      <c r="FE176" s="77" t="s">
        <v>70</v>
      </c>
      <c r="FF176" s="68">
        <v>0</v>
      </c>
      <c r="FG176" s="83"/>
      <c r="FH176" s="65" t="str">
        <f t="shared" si="41"/>
        <v>SR</v>
      </c>
      <c r="FI176" s="65" t="str">
        <f t="shared" si="39"/>
        <v>F</v>
      </c>
      <c r="FJ176" s="65" t="str">
        <f t="shared" si="38"/>
        <v>07. GSP</v>
      </c>
      <c r="FK176" s="65">
        <f t="shared" si="42"/>
        <v>0</v>
      </c>
      <c r="FL176" s="79">
        <f t="shared" si="36"/>
        <v>35.5</v>
      </c>
      <c r="FM176" t="str">
        <f t="shared" si="40"/>
        <v>...</v>
      </c>
      <c r="FN176" t="str">
        <f t="shared" si="37"/>
        <v>...</v>
      </c>
      <c r="FO176" t="str">
        <f t="shared" si="35"/>
        <v>07. GSP</v>
      </c>
    </row>
    <row r="177" spans="1:171" ht="13.8" hidden="1" x14ac:dyDescent="0.25">
      <c r="A177" t="s">
        <v>1152</v>
      </c>
      <c r="B177" s="201" t="s">
        <v>699</v>
      </c>
      <c r="C177" s="80" t="str">
        <f>IF($B177:$B177&gt;0,VLOOKUP($B177,'[1]PorEquipeHC 20aa_ddmmaaaa'!$EC$5:'[1]PorEquipeHC 20aa_ddmmaaaa'!$GS$1003,1,FALSE))</f>
        <v>820</v>
      </c>
      <c r="D177" s="209" t="str">
        <f>IF($B177:$B177&gt;0,VLOOKUP($B177,'[1]PorEquipeHC 20aa_ddmmaaaa'!$EC$5:'[1]PorEquipeHC 20aa_ddmmaaaa'!$GS$1003,2,FALSE))</f>
        <v>RIBEIRO</v>
      </c>
      <c r="E177" s="209" t="str">
        <f>IF($B177:$B177&gt;0,VLOOKUP($B177,'[1]PorEquipeHC 20aa_ddmmaaaa'!$EC$5:'[1]PorEquipeHC 20aa_ddmmaaaa'!$GS$1003,3,FALSE))</f>
        <v>JORGE LUIZ</v>
      </c>
      <c r="F177" s="66" t="str">
        <f>IF($B177:$B177&gt;0,VLOOKUP($B177,'[1]PorEquipeHC 20aa_ddmmaaaa'!$EC$5:'[1]PorEquipeHC 20aa_ddmmaaaa'!$GS$1003,4,FALSE))</f>
        <v>M</v>
      </c>
      <c r="G177" s="65" t="str">
        <f>IF($B177:$B177&gt;0,VLOOKUP($B177,'[1]PorEquipeHC 20aa_ddmmaaaa'!$EC$5:'[1]PorEquipeHC 20aa_ddmmaaaa'!$GS$1003,5,FALSE))</f>
        <v>10. ITA</v>
      </c>
      <c r="H177" s="210">
        <f>IF($B177:$B177&gt;0,VLOOKUP($B177,'[1]PorEquipeHC 20aa_ddmmaaaa'!$EC$5:'[1]PorEquipeHC 20aa_ddmmaaaa'!$GS$1003,6,FALSE))</f>
        <v>19037</v>
      </c>
      <c r="I177" s="80">
        <f>IF($B177:$B177&gt;0,VLOOKUP($B177,'[1]PorEquipeHC 20aa_ddmmaaaa'!$EC$5:'[1]PorEquipeHC 20aa_ddmmaaaa'!$GS$1003,7,FALSE))</f>
        <v>12</v>
      </c>
      <c r="J177" s="209" t="str">
        <f>IF($B177:$B177&gt;0,VLOOKUP($B177,'[1]PorEquipeHC 20aa_ddmmaaaa'!$EC$5:'[1]PorEquipeHC 20aa_ddmmaaaa'!$GS$1003,8,FALSE))</f>
        <v>C</v>
      </c>
      <c r="K177" s="209" t="str">
        <f>IF($B177:$B177&gt;0,VLOOKUP($B177,'[1]PorEquipeHC 20aa_ddmmaaaa'!$EC$5:'[1]PorEquipeHC 20aa_ddmmaaaa'!$GS$1003,9,FALSE))</f>
        <v>NSR</v>
      </c>
      <c r="L177" s="80">
        <f>IF($B177:$B177&gt;0,VLOOKUP($B177,'[1]PorEquipeHC 20aa_ddmmaaaa'!$EC$5:'[1]PorEquipeHC 20aa_ddmmaaaa'!$GS$1003,45,FALSE))</f>
        <v>5</v>
      </c>
      <c r="M177" s="65" t="str">
        <f>IF($B177:$B177&gt;0,VLOOKUP($B177,'[1]PorEquipeHC 20aa_ddmmaaaa'!$EC$5:'[1]PorEquipeHC 20aa_ddmmaaaa'!$GS$1003,46,FALSE))</f>
        <v>X</v>
      </c>
      <c r="N177" s="80" t="e">
        <f>IF($B177:$B177&gt;0,VLOOKUP($B177,'[1]PorEquipeHC 20aa_ddmmaaaa'!$EC$5:'[1]PorEquipeHC 20aa_ddmmaaaa'!$GS$1003,64,FALSE))</f>
        <v>#NUM!</v>
      </c>
      <c r="O177" s="211">
        <f>IF($B177:$B177&gt;0,VLOOKUP($B177,'[1]PorEquipeHC 20aa_ddmmaaaa'!$EC$5:'[1]PorEquipeHC 20aa_ddmmaaaa'!$GS$1003,10,FALSE))</f>
        <v>129</v>
      </c>
      <c r="P177" s="211">
        <f>IF($B177:$B177&gt;0,VLOOKUP($B177,'[1]PorEquipeHC 20aa_ddmmaaaa'!$EC$5:'[1]PorEquipeHC 20aa_ddmmaaaa'!$GS$1003,11,FALSE))</f>
        <v>160</v>
      </c>
      <c r="Q177" s="211">
        <f>IF($B177:$B177&gt;0,VLOOKUP($B177,'[1]PorEquipeHC 20aa_ddmmaaaa'!$EC$5:'[1]PorEquipeHC 20aa_ddmmaaaa'!$GS$1003,12,FALSE))</f>
        <v>126</v>
      </c>
      <c r="R177" s="211" t="str">
        <f>IF($B177:$B177&gt;0,VLOOKUP($B177,'[1]PorEquipeHC 20aa_ddmmaaaa'!$EC$5:'[1]PorEquipeHC 20aa_ddmmaaaa'!$GS$1003,13,FALSE))</f>
        <v xml:space="preserve"> </v>
      </c>
      <c r="S177" s="211" t="str">
        <f>IF($B177:$B177&gt;0,VLOOKUP($B177,'[1]PorEquipeHC 20aa_ddmmaaaa'!$EC$5:'[1]PorEquipeHC 20aa_ddmmaaaa'!$GS$1003,14,FALSE))</f>
        <v xml:space="preserve"> </v>
      </c>
      <c r="T177" s="211">
        <f>IF($B177:$B177&gt;0,VLOOKUP($B177,'[1]PorEquipeHC 20aa_ddmmaaaa'!$EC$5:'[1]PorEquipeHC 20aa_ddmmaaaa'!$GS$1003,15,FALSE))</f>
        <v>119</v>
      </c>
      <c r="U177" s="211">
        <f>IF($B177:$B177&gt;0,VLOOKUP($B177,'[1]PorEquipeHC 20aa_ddmmaaaa'!$EC$5:'[1]PorEquipeHC 20aa_ddmmaaaa'!$GS$1003,16,FALSE))</f>
        <v>137</v>
      </c>
      <c r="V177" s="211" t="b">
        <f>IF($B177:$B177&gt;0,VLOOKUP($B177,'[1]PorEquipeHC 20aa_ddmmaaaa'!$EC$5:'[1]PorEquipeHC 20aa_ddmmaaaa'!$GS$1003,17,FALSE))</f>
        <v>0</v>
      </c>
      <c r="W177" s="211" t="b">
        <f>IF($B177:$B177&gt;0,VLOOKUP($B177,'[1]PorEquipeHC 20aa_ddmmaaaa'!$EC$5:'[1]PorEquipeHC 20aa_ddmmaaaa'!$GS$1003,18,FALSE))</f>
        <v>0</v>
      </c>
      <c r="X177" s="211" t="b">
        <f>IF($B177:$B177&gt;0,VLOOKUP($B177,'[1]PorEquipeHC 20aa_ddmmaaaa'!$EC$5:'[1]PorEquipeHC 20aa_ddmmaaaa'!$GS$1003,19,FALSE))</f>
        <v>0</v>
      </c>
      <c r="Y177" s="207"/>
      <c r="Z177" s="207"/>
      <c r="AA177" s="154"/>
      <c r="AB177" s="154"/>
      <c r="AC177" s="65" t="str">
        <f>C177</f>
        <v>820</v>
      </c>
      <c r="AD177" s="65" t="str">
        <f>D177</f>
        <v>RIBEIRO</v>
      </c>
      <c r="AE177" s="65" t="str">
        <f>E177</f>
        <v>JORGE LUIZ</v>
      </c>
      <c r="AF177" s="65" t="str">
        <f>F177</f>
        <v>M</v>
      </c>
      <c r="AG177" s="65" t="str">
        <f>G177</f>
        <v>10. ITA</v>
      </c>
      <c r="AH177" s="208">
        <f>H177</f>
        <v>19037</v>
      </c>
      <c r="AI177">
        <f>I177</f>
        <v>12</v>
      </c>
      <c r="AJ177" t="str">
        <f>J177</f>
        <v>C</v>
      </c>
      <c r="AK177" s="209" t="str">
        <f>K177</f>
        <v>NSR</v>
      </c>
      <c r="AL177" s="65">
        <f>L177</f>
        <v>5</v>
      </c>
      <c r="AM177" s="66" t="str">
        <f>M177</f>
        <v>X</v>
      </c>
      <c r="AN177" s="65" t="e">
        <f>N177</f>
        <v>#NUM!</v>
      </c>
      <c r="AO177" s="65">
        <f>O177</f>
        <v>129</v>
      </c>
      <c r="AP177" s="67">
        <f>IF(AO177=" "," ",(AO177-2*$AI177))</f>
        <v>105</v>
      </c>
      <c r="AQ177" s="68"/>
      <c r="AR177" s="69"/>
      <c r="AS177" s="72">
        <f>P177</f>
        <v>160</v>
      </c>
      <c r="AT177" s="67">
        <f>IF(AS177=" "," ",(AS177-2*$AI177))</f>
        <v>136</v>
      </c>
      <c r="AU177" s="65"/>
      <c r="AV177" s="67"/>
      <c r="AW177" s="72">
        <f>Q177</f>
        <v>126</v>
      </c>
      <c r="AX177" s="67">
        <f>IF(AW177=" "," ",(AW177-2*$AI177))</f>
        <v>102</v>
      </c>
      <c r="AY177" s="67"/>
      <c r="AZ177" s="65"/>
      <c r="BA177" s="67" t="str">
        <f>R177</f>
        <v xml:space="preserve"> </v>
      </c>
      <c r="BB177" s="67" t="str">
        <f>IF(BA177=" "," ",(BA177-2*$AI177))</f>
        <v xml:space="preserve"> </v>
      </c>
      <c r="BC177" s="67"/>
      <c r="BD177" s="67"/>
      <c r="BE177" s="71" t="str">
        <f>S177</f>
        <v xml:space="preserve"> </v>
      </c>
      <c r="BF177" s="67" t="str">
        <f>IF(BE177=" "," ",(BE177-2*$AI177))</f>
        <v xml:space="preserve"> </v>
      </c>
      <c r="BG177" s="67"/>
      <c r="BH177" s="67"/>
      <c r="BI177" s="72">
        <f>T177</f>
        <v>119</v>
      </c>
      <c r="BJ177" s="67">
        <f>IF(BI177=" "," ",(BI177-2*$AI177))</f>
        <v>95</v>
      </c>
      <c r="BK177" s="67"/>
      <c r="BL177" s="67"/>
      <c r="BM177" s="72">
        <f>U177</f>
        <v>137</v>
      </c>
      <c r="BN177" s="67">
        <f>IF(BM177=" "," ",(BM177-2*$AI177))</f>
        <v>113</v>
      </c>
      <c r="BO177" s="67"/>
      <c r="BP177" s="67"/>
      <c r="BQ177" s="67" t="b">
        <f>V177</f>
        <v>0</v>
      </c>
      <c r="BR177" s="67">
        <f>IF(BQ177=" "," ",(BQ177-2*$AI177))</f>
        <v>-24</v>
      </c>
      <c r="BS177" s="67"/>
      <c r="BT177" s="67"/>
      <c r="BU177" s="67" t="b">
        <f>W177</f>
        <v>0</v>
      </c>
      <c r="BV177" s="67">
        <f>IF(BU177=" "," ",(BU177-2*$AI177))</f>
        <v>-24</v>
      </c>
      <c r="BW177" s="67"/>
      <c r="BX177" s="67"/>
      <c r="BY177" s="67" t="b">
        <f>X177</f>
        <v>0</v>
      </c>
      <c r="BZ177" s="67">
        <f>IF(BY177=" "," ",(BY177-2*$AI177))</f>
        <v>-24</v>
      </c>
      <c r="CA177" s="67"/>
      <c r="CB177" s="67"/>
      <c r="CC177" s="209" t="str">
        <f>IF(AK177="Senior",AK177,"...")</f>
        <v>...</v>
      </c>
      <c r="CD177" s="65">
        <f>L177</f>
        <v>5</v>
      </c>
      <c r="CE177" s="66" t="str">
        <f>M177</f>
        <v>X</v>
      </c>
      <c r="CF177" s="73">
        <f>AQ177*AO$4+AU177*AS$4+AY177*AW$4+BC177*BA$4+BG177*BE$4+BK177*BI$4+BO177*BM$4+BS177*BQ$4+BW177*BU$4+CA177*BY$4</f>
        <v>0</v>
      </c>
      <c r="CG177" s="156"/>
      <c r="CH177" s="1"/>
      <c r="DA177" s="19"/>
      <c r="DB177" s="19"/>
      <c r="DC177" s="67" t="s">
        <v>628</v>
      </c>
      <c r="DD177" s="67" t="s">
        <v>629</v>
      </c>
      <c r="DE177" s="67" t="s">
        <v>630</v>
      </c>
      <c r="DF177" s="67" t="s">
        <v>65</v>
      </c>
      <c r="DG177" s="67" t="s">
        <v>504</v>
      </c>
      <c r="DH177" s="75">
        <v>18945</v>
      </c>
      <c r="DI177" s="67">
        <v>12</v>
      </c>
      <c r="DJ177" s="67" t="s">
        <v>78</v>
      </c>
      <c r="DK177" s="76" t="s">
        <v>102</v>
      </c>
      <c r="DL177" s="67">
        <v>2</v>
      </c>
      <c r="DM177" s="77" t="s">
        <v>70</v>
      </c>
      <c r="DN177" s="67" t="e">
        <v>#NUM!</v>
      </c>
      <c r="DO177" s="67" t="s">
        <v>79</v>
      </c>
      <c r="DP177" s="67" t="s">
        <v>79</v>
      </c>
      <c r="DQ177" s="68"/>
      <c r="DR177" s="67"/>
      <c r="DS177" s="72" t="s">
        <v>79</v>
      </c>
      <c r="DT177" s="67" t="s">
        <v>79</v>
      </c>
      <c r="DU177" s="68"/>
      <c r="DV177" s="67"/>
      <c r="DW177" s="72" t="s">
        <v>79</v>
      </c>
      <c r="DX177" s="67" t="s">
        <v>79</v>
      </c>
      <c r="DY177" s="67"/>
      <c r="DZ177" s="67"/>
      <c r="EA177" s="67" t="s">
        <v>79</v>
      </c>
      <c r="EB177" s="67" t="s">
        <v>79</v>
      </c>
      <c r="EC177" s="67"/>
      <c r="ED177" s="67"/>
      <c r="EE177" s="71">
        <v>137</v>
      </c>
      <c r="EF177" s="67">
        <v>113</v>
      </c>
      <c r="EG177" s="67"/>
      <c r="EH177" s="67"/>
      <c r="EI177" s="72" t="s">
        <v>79</v>
      </c>
      <c r="EJ177" s="67" t="s">
        <v>79</v>
      </c>
      <c r="EK177" s="67"/>
      <c r="EL177" s="67"/>
      <c r="EM177" s="72">
        <v>128</v>
      </c>
      <c r="EN177" s="67">
        <v>104</v>
      </c>
      <c r="EO177" s="67"/>
      <c r="EP177" s="67"/>
      <c r="EQ177" s="67" t="b">
        <v>0</v>
      </c>
      <c r="ER177" s="67">
        <v>-24</v>
      </c>
      <c r="ES177" s="67"/>
      <c r="ET177" s="67"/>
      <c r="EU177" s="67" t="b">
        <v>0</v>
      </c>
      <c r="EV177" s="67">
        <v>-24</v>
      </c>
      <c r="EW177" s="67"/>
      <c r="EX177" s="67"/>
      <c r="EY177" s="67" t="b">
        <v>0</v>
      </c>
      <c r="EZ177" s="67">
        <v>-24</v>
      </c>
      <c r="FA177" s="67"/>
      <c r="FB177" s="67"/>
      <c r="FC177" s="76" t="s">
        <v>73</v>
      </c>
      <c r="FD177" s="67">
        <v>2</v>
      </c>
      <c r="FE177" s="77" t="s">
        <v>70</v>
      </c>
      <c r="FF177" s="68">
        <v>0</v>
      </c>
      <c r="FG177" s="83"/>
      <c r="FH177" s="65" t="str">
        <f t="shared" si="41"/>
        <v>SR</v>
      </c>
      <c r="FI177" s="65" t="str">
        <f t="shared" si="39"/>
        <v>M</v>
      </c>
      <c r="FJ177" s="65" t="str">
        <f t="shared" si="38"/>
        <v>07. GSP</v>
      </c>
      <c r="FK177" s="65">
        <f t="shared" si="42"/>
        <v>0</v>
      </c>
      <c r="FL177" s="79">
        <f t="shared" si="36"/>
        <v>35.5</v>
      </c>
      <c r="FM177" t="str">
        <f t="shared" si="40"/>
        <v>...</v>
      </c>
      <c r="FN177" t="str">
        <f t="shared" si="37"/>
        <v>...</v>
      </c>
      <c r="FO177" t="str">
        <f t="shared" si="35"/>
        <v>07. GSP</v>
      </c>
    </row>
    <row r="178" spans="1:171" ht="13.8" hidden="1" x14ac:dyDescent="0.25">
      <c r="A178" t="s">
        <v>1152</v>
      </c>
      <c r="B178" s="65" t="s">
        <v>384</v>
      </c>
      <c r="C178" s="80" t="str">
        <f>IF($B178:$B178&gt;0,VLOOKUP($B178,'[1]PorEquipeHC 20aa_ddmmaaaa'!$EC$5:'[1]PorEquipeHC 20aa_ddmmaaaa'!$GS$1003,1,FALSE))</f>
        <v>693</v>
      </c>
      <c r="D178" s="209" t="str">
        <f>IF($B178:$B178&gt;0,VLOOKUP($B178,'[1]PorEquipeHC 20aa_ddmmaaaa'!$EC$5:'[1]PorEquipeHC 20aa_ddmmaaaa'!$GS$1003,2,FALSE))</f>
        <v>PEREIRA T. MACHADO</v>
      </c>
      <c r="E178" s="209" t="str">
        <f>IF($B178:$B178&gt;0,VLOOKUP($B178,'[1]PorEquipeHC 20aa_ddmmaaaa'!$EC$5:'[1]PorEquipeHC 20aa_ddmmaaaa'!$GS$1003,3,FALSE))</f>
        <v>MARIA DO SOCORRO</v>
      </c>
      <c r="F178" s="66" t="str">
        <f>IF($B178:$B178&gt;0,VLOOKUP($B178,'[1]PorEquipeHC 20aa_ddmmaaaa'!$EC$5:'[1]PorEquipeHC 20aa_ddmmaaaa'!$GS$1003,4,FALSE))</f>
        <v>F</v>
      </c>
      <c r="G178" s="65" t="str">
        <f>IF($B178:$B178&gt;0,VLOOKUP($B178,'[1]PorEquipeHC 20aa_ddmmaaaa'!$EC$5:'[1]PorEquipeHC 20aa_ddmmaaaa'!$GS$1003,5,FALSE))</f>
        <v>18. SOR</v>
      </c>
      <c r="H178" s="210">
        <f>IF($B178:$B178&gt;0,VLOOKUP($B178,'[1]PorEquipeHC 20aa_ddmmaaaa'!$EC$5:'[1]PorEquipeHC 20aa_ddmmaaaa'!$GS$1003,6,FALSE))</f>
        <v>21554</v>
      </c>
      <c r="I178" s="80">
        <f>IF($B178:$B178&gt;0,VLOOKUP($B178,'[1]PorEquipeHC 20aa_ddmmaaaa'!$EC$5:'[1]PorEquipeHC 20aa_ddmmaaaa'!$GS$1003,7,FALSE))</f>
        <v>12</v>
      </c>
      <c r="J178" s="209" t="str">
        <f>IF($B178:$B178&gt;0,VLOOKUP($B178,'[1]PorEquipeHC 20aa_ddmmaaaa'!$EC$5:'[1]PorEquipeHC 20aa_ddmmaaaa'!$GS$1003,8,FALSE))</f>
        <v>C</v>
      </c>
      <c r="K178" s="209" t="str">
        <f>IF($B178:$B178&gt;0,VLOOKUP($B178,'[1]PorEquipeHC 20aa_ddmmaaaa'!$EC$5:'[1]PorEquipeHC 20aa_ddmmaaaa'!$GS$1003,9,FALSE))</f>
        <v>NSR</v>
      </c>
      <c r="L178" s="80">
        <f>IF($B178:$B178&gt;0,VLOOKUP($B178,'[1]PorEquipeHC 20aa_ddmmaaaa'!$EC$5:'[1]PorEquipeHC 20aa_ddmmaaaa'!$GS$1003,45,FALSE))</f>
        <v>5</v>
      </c>
      <c r="M178" s="65" t="str">
        <f>IF($B178:$B178&gt;0,VLOOKUP($B178,'[1]PorEquipeHC 20aa_ddmmaaaa'!$EC$5:'[1]PorEquipeHC 20aa_ddmmaaaa'!$GS$1003,46,FALSE))</f>
        <v>X</v>
      </c>
      <c r="N178" s="80" t="e">
        <f>IF($B178:$B178&gt;0,VLOOKUP($B178,'[1]PorEquipeHC 20aa_ddmmaaaa'!$EC$5:'[1]PorEquipeHC 20aa_ddmmaaaa'!$GS$1003,64,FALSE))</f>
        <v>#NUM!</v>
      </c>
      <c r="O178" s="211">
        <f>IF($B178:$B178&gt;0,VLOOKUP($B178,'[1]PorEquipeHC 20aa_ddmmaaaa'!$EC$5:'[1]PorEquipeHC 20aa_ddmmaaaa'!$GS$1003,10,FALSE))</f>
        <v>124</v>
      </c>
      <c r="P178" s="211">
        <f>IF($B178:$B178&gt;0,VLOOKUP($B178,'[1]PorEquipeHC 20aa_ddmmaaaa'!$EC$5:'[1]PorEquipeHC 20aa_ddmmaaaa'!$GS$1003,11,FALSE))</f>
        <v>122</v>
      </c>
      <c r="Q178" s="211" t="str">
        <f>IF($B178:$B178&gt;0,VLOOKUP($B178,'[1]PorEquipeHC 20aa_ddmmaaaa'!$EC$5:'[1]PorEquipeHC 20aa_ddmmaaaa'!$GS$1003,12,FALSE))</f>
        <v xml:space="preserve"> </v>
      </c>
      <c r="R178" s="211">
        <f>IF($B178:$B178&gt;0,VLOOKUP($B178,'[1]PorEquipeHC 20aa_ddmmaaaa'!$EC$5:'[1]PorEquipeHC 20aa_ddmmaaaa'!$GS$1003,13,FALSE))</f>
        <v>124</v>
      </c>
      <c r="S178" s="211" t="str">
        <f>IF($B178:$B178&gt;0,VLOOKUP($B178,'[1]PorEquipeHC 20aa_ddmmaaaa'!$EC$5:'[1]PorEquipeHC 20aa_ddmmaaaa'!$GS$1003,14,FALSE))</f>
        <v xml:space="preserve"> </v>
      </c>
      <c r="T178" s="211">
        <f>IF($B178:$B178&gt;0,VLOOKUP($B178,'[1]PorEquipeHC 20aa_ddmmaaaa'!$EC$5:'[1]PorEquipeHC 20aa_ddmmaaaa'!$GS$1003,15,FALSE))</f>
        <v>122</v>
      </c>
      <c r="U178" s="211">
        <f>IF($B178:$B178&gt;0,VLOOKUP($B178,'[1]PorEquipeHC 20aa_ddmmaaaa'!$EC$5:'[1]PorEquipeHC 20aa_ddmmaaaa'!$GS$1003,16,FALSE))</f>
        <v>137</v>
      </c>
      <c r="V178" s="211" t="b">
        <f>IF($B178:$B178&gt;0,VLOOKUP($B178,'[1]PorEquipeHC 20aa_ddmmaaaa'!$EC$5:'[1]PorEquipeHC 20aa_ddmmaaaa'!$GS$1003,17,FALSE))</f>
        <v>0</v>
      </c>
      <c r="W178" s="211" t="b">
        <f>IF($B178:$B178&gt;0,VLOOKUP($B178,'[1]PorEquipeHC 20aa_ddmmaaaa'!$EC$5:'[1]PorEquipeHC 20aa_ddmmaaaa'!$GS$1003,18,FALSE))</f>
        <v>0</v>
      </c>
      <c r="X178" s="211" t="b">
        <f>IF($B178:$B178&gt;0,VLOOKUP($B178,'[1]PorEquipeHC 20aa_ddmmaaaa'!$EC$5:'[1]PorEquipeHC 20aa_ddmmaaaa'!$GS$1003,19,FALSE))</f>
        <v>0</v>
      </c>
      <c r="Y178" s="207"/>
      <c r="Z178" s="207"/>
      <c r="AA178" s="154"/>
      <c r="AB178" s="154"/>
      <c r="AC178" s="65" t="str">
        <f>C178</f>
        <v>693</v>
      </c>
      <c r="AD178" s="65" t="str">
        <f>D178</f>
        <v>PEREIRA T. MACHADO</v>
      </c>
      <c r="AE178" s="65" t="str">
        <f>E178</f>
        <v>MARIA DO SOCORRO</v>
      </c>
      <c r="AF178" s="65" t="str">
        <f>F178</f>
        <v>F</v>
      </c>
      <c r="AG178" s="65" t="str">
        <f>G178</f>
        <v>18. SOR</v>
      </c>
      <c r="AH178" s="208">
        <f>H178</f>
        <v>21554</v>
      </c>
      <c r="AI178">
        <f>I178</f>
        <v>12</v>
      </c>
      <c r="AJ178" t="str">
        <f>J178</f>
        <v>C</v>
      </c>
      <c r="AK178" s="209" t="str">
        <f>K178</f>
        <v>NSR</v>
      </c>
      <c r="AL178" s="65">
        <f>L178</f>
        <v>5</v>
      </c>
      <c r="AM178" s="66" t="str">
        <f>M178</f>
        <v>X</v>
      </c>
      <c r="AN178" s="65" t="e">
        <f>N178</f>
        <v>#NUM!</v>
      </c>
      <c r="AO178" s="65">
        <f>O178</f>
        <v>124</v>
      </c>
      <c r="AP178" s="67">
        <f>IF(AO178=" "," ",(AO178-2*$AI178))</f>
        <v>100</v>
      </c>
      <c r="AQ178" s="68"/>
      <c r="AR178" s="69"/>
      <c r="AS178" s="72">
        <f>P178</f>
        <v>122</v>
      </c>
      <c r="AT178" s="67">
        <f>IF(AS178=" "," ",(AS178-2*$AI178))</f>
        <v>98</v>
      </c>
      <c r="AU178" s="65"/>
      <c r="AV178" s="67"/>
      <c r="AW178" s="72" t="str">
        <f>Q178</f>
        <v xml:space="preserve"> </v>
      </c>
      <c r="AX178" s="67" t="str">
        <f>IF(AW178=" "," ",(AW178-2*$AI178))</f>
        <v xml:space="preserve"> </v>
      </c>
      <c r="AY178" s="67"/>
      <c r="AZ178" s="65"/>
      <c r="BA178" s="67">
        <f>R178</f>
        <v>124</v>
      </c>
      <c r="BB178" s="67">
        <f>IF(BA178=" "," ",(BA178-2*$AI178))</f>
        <v>100</v>
      </c>
      <c r="BC178" s="67"/>
      <c r="BD178" s="67"/>
      <c r="BE178" s="71" t="str">
        <f>S178</f>
        <v xml:space="preserve"> </v>
      </c>
      <c r="BF178" s="67" t="str">
        <f>IF(BE178=" "," ",(BE178-2*$AI178))</f>
        <v xml:space="preserve"> </v>
      </c>
      <c r="BG178" s="67"/>
      <c r="BH178" s="67"/>
      <c r="BI178" s="72">
        <f>T178</f>
        <v>122</v>
      </c>
      <c r="BJ178" s="67">
        <f>IF(BI178=" "," ",(BI178-2*$AI178))</f>
        <v>98</v>
      </c>
      <c r="BK178" s="67"/>
      <c r="BL178" s="67"/>
      <c r="BM178" s="72">
        <f>U178</f>
        <v>137</v>
      </c>
      <c r="BN178" s="67">
        <f>IF(BM178=" "," ",(BM178-2*$AI178))</f>
        <v>113</v>
      </c>
      <c r="BO178" s="67"/>
      <c r="BP178" s="67"/>
      <c r="BQ178" s="67" t="b">
        <f>V178</f>
        <v>0</v>
      </c>
      <c r="BR178" s="67">
        <f>IF(BQ178=" "," ",(BQ178-2*$AI178))</f>
        <v>-24</v>
      </c>
      <c r="BS178" s="67"/>
      <c r="BT178" s="67"/>
      <c r="BU178" s="67" t="b">
        <f>W178</f>
        <v>0</v>
      </c>
      <c r="BV178" s="67">
        <f>IF(BU178=" "," ",(BU178-2*$AI178))</f>
        <v>-24</v>
      </c>
      <c r="BW178" s="67"/>
      <c r="BX178" s="67"/>
      <c r="BY178" s="67" t="b">
        <f>X178</f>
        <v>0</v>
      </c>
      <c r="BZ178" s="67">
        <f>IF(BY178=" "," ",(BY178-2*$AI178))</f>
        <v>-24</v>
      </c>
      <c r="CA178" s="67"/>
      <c r="CB178" s="67"/>
      <c r="CC178" s="209" t="str">
        <f>IF(AK178="Senior",AK178,"...")</f>
        <v>...</v>
      </c>
      <c r="CD178" s="65">
        <f>L178</f>
        <v>5</v>
      </c>
      <c r="CE178" s="66" t="str">
        <f>M178</f>
        <v>X</v>
      </c>
      <c r="CF178" s="73">
        <f>AQ178*AO$4+AU178*AS$4+AY178*AW$4+BC178*BA$4+BG178*BE$4+BK178*BI$4+BO178*BM$4+BS178*BQ$4+BW178*BU$4+CA178*BY$4</f>
        <v>0</v>
      </c>
      <c r="CG178" s="156"/>
      <c r="CH178" s="1"/>
      <c r="DA178" s="19"/>
      <c r="DB178" s="19"/>
      <c r="DC178" s="67" t="s">
        <v>632</v>
      </c>
      <c r="DD178" s="67" t="s">
        <v>633</v>
      </c>
      <c r="DE178" s="67" t="s">
        <v>264</v>
      </c>
      <c r="DF178" s="67" t="s">
        <v>65</v>
      </c>
      <c r="DG178" s="67" t="s">
        <v>504</v>
      </c>
      <c r="DH178" s="75">
        <v>19373</v>
      </c>
      <c r="DI178" s="67">
        <v>12</v>
      </c>
      <c r="DJ178" s="67" t="s">
        <v>78</v>
      </c>
      <c r="DK178" s="76" t="s">
        <v>69</v>
      </c>
      <c r="DL178" s="67">
        <v>0</v>
      </c>
      <c r="DM178" s="77" t="s">
        <v>70</v>
      </c>
      <c r="DN178" s="67" t="e">
        <v>#NUM!</v>
      </c>
      <c r="DO178" s="67" t="s">
        <v>79</v>
      </c>
      <c r="DP178" s="67" t="s">
        <v>79</v>
      </c>
      <c r="DQ178" s="68"/>
      <c r="DR178" s="67"/>
      <c r="DS178" s="72" t="s">
        <v>79</v>
      </c>
      <c r="DT178" s="67" t="s">
        <v>79</v>
      </c>
      <c r="DU178" s="68"/>
      <c r="DV178" s="67"/>
      <c r="DW178" s="72" t="s">
        <v>79</v>
      </c>
      <c r="DX178" s="67" t="s">
        <v>79</v>
      </c>
      <c r="DY178" s="67"/>
      <c r="DZ178" s="67"/>
      <c r="EA178" s="67" t="s">
        <v>79</v>
      </c>
      <c r="EB178" s="67" t="s">
        <v>79</v>
      </c>
      <c r="EC178" s="67"/>
      <c r="ED178" s="67"/>
      <c r="EE178" s="71" t="s">
        <v>79</v>
      </c>
      <c r="EF178" s="67" t="s">
        <v>79</v>
      </c>
      <c r="EG178" s="68"/>
      <c r="EH178" s="69"/>
      <c r="EI178" s="72" t="s">
        <v>79</v>
      </c>
      <c r="EJ178" s="67" t="s">
        <v>79</v>
      </c>
      <c r="EK178" s="67"/>
      <c r="EL178" s="67"/>
      <c r="EM178" s="72" t="s">
        <v>79</v>
      </c>
      <c r="EN178" s="67" t="s">
        <v>79</v>
      </c>
      <c r="EO178" s="67"/>
      <c r="EP178" s="67"/>
      <c r="EQ178" s="67" t="b">
        <v>0</v>
      </c>
      <c r="ER178" s="67">
        <v>-24</v>
      </c>
      <c r="ES178" s="67"/>
      <c r="ET178" s="67"/>
      <c r="EU178" s="67" t="b">
        <v>0</v>
      </c>
      <c r="EV178" s="67">
        <v>-24</v>
      </c>
      <c r="EW178" s="67"/>
      <c r="EX178" s="67"/>
      <c r="EY178" s="67" t="b">
        <v>0</v>
      </c>
      <c r="EZ178" s="67">
        <v>-24</v>
      </c>
      <c r="FA178" s="67"/>
      <c r="FB178" s="67"/>
      <c r="FC178" s="76" t="s">
        <v>73</v>
      </c>
      <c r="FD178" s="67">
        <v>0</v>
      </c>
      <c r="FE178" s="77" t="s">
        <v>70</v>
      </c>
      <c r="FF178" s="68">
        <v>0</v>
      </c>
      <c r="FG178" s="83"/>
      <c r="FH178" s="65" t="str">
        <f t="shared" si="41"/>
        <v>NSR</v>
      </c>
      <c r="FI178" s="65" t="str">
        <f t="shared" si="39"/>
        <v>M</v>
      </c>
      <c r="FJ178" s="65" t="str">
        <f t="shared" si="38"/>
        <v>07. GSP</v>
      </c>
      <c r="FK178" s="65">
        <f t="shared" si="42"/>
        <v>0</v>
      </c>
      <c r="FL178" s="79">
        <f t="shared" si="36"/>
        <v>35.5</v>
      </c>
      <c r="FM178" t="str">
        <f t="shared" si="40"/>
        <v>...</v>
      </c>
      <c r="FN178" t="str">
        <f t="shared" si="37"/>
        <v>...</v>
      </c>
      <c r="FO178" t="str">
        <f t="shared" si="35"/>
        <v>07. GSP</v>
      </c>
    </row>
    <row r="179" spans="1:171" ht="13.8" hidden="1" x14ac:dyDescent="0.25">
      <c r="A179" t="s">
        <v>1152</v>
      </c>
      <c r="B179" s="201" t="s">
        <v>416</v>
      </c>
      <c r="C179" s="80" t="str">
        <f>IF($B179:$B179&gt;0,VLOOKUP($B179,'[1]PorEquipeHC 20aa_ddmmaaaa'!$EC$5:'[1]PorEquipeHC 20aa_ddmmaaaa'!$GS$1003,1,FALSE))</f>
        <v>270</v>
      </c>
      <c r="D179" s="209" t="str">
        <f>IF($B179:$B179&gt;0,VLOOKUP($B179,'[1]PorEquipeHC 20aa_ddmmaaaa'!$EC$5:'[1]PorEquipeHC 20aa_ddmmaaaa'!$GS$1003,2,FALSE))</f>
        <v>NOZAWA</v>
      </c>
      <c r="E179" s="209" t="str">
        <f>IF($B179:$B179&gt;0,VLOOKUP($B179,'[1]PorEquipeHC 20aa_ddmmaaaa'!$EC$5:'[1]PorEquipeHC 20aa_ddmmaaaa'!$GS$1003,3,FALSE))</f>
        <v>ASSAMI</v>
      </c>
      <c r="F179" s="66" t="str">
        <f>IF($B179:$B179&gt;0,VLOOKUP($B179,'[1]PorEquipeHC 20aa_ddmmaaaa'!$EC$5:'[1]PorEquipeHC 20aa_ddmmaaaa'!$GS$1003,4,FALSE))</f>
        <v>F</v>
      </c>
      <c r="G179" s="65" t="str">
        <f>IF($B179:$B179&gt;0,VLOOKUP($B179,'[1]PorEquipeHC 20aa_ddmmaaaa'!$EC$5:'[1]PorEquipeHC 20aa_ddmmaaaa'!$GS$1003,5,FALSE))</f>
        <v>06. KOK</v>
      </c>
      <c r="H179" s="210">
        <f>IF($B179:$B179&gt;0,VLOOKUP($B179,'[1]PorEquipeHC 20aa_ddmmaaaa'!$EC$5:'[1]PorEquipeHC 20aa_ddmmaaaa'!$GS$1003,6,FALSE))</f>
        <v>23351</v>
      </c>
      <c r="I179" s="80">
        <f>IF($B179:$B179&gt;0,VLOOKUP($B179,'[1]PorEquipeHC 20aa_ddmmaaaa'!$EC$5:'[1]PorEquipeHC 20aa_ddmmaaaa'!$GS$1003,7,FALSE))</f>
        <v>12</v>
      </c>
      <c r="J179" s="209" t="str">
        <f>IF($B179:$B179&gt;0,VLOOKUP($B179,'[1]PorEquipeHC 20aa_ddmmaaaa'!$EC$5:'[1]PorEquipeHC 20aa_ddmmaaaa'!$GS$1003,8,FALSE))</f>
        <v>C</v>
      </c>
      <c r="K179" s="209" t="str">
        <f>IF($B179:$B179&gt;0,VLOOKUP($B179,'[1]PorEquipeHC 20aa_ddmmaaaa'!$EC$5:'[1]PorEquipeHC 20aa_ddmmaaaa'!$GS$1003,9,FALSE))</f>
        <v>NSR</v>
      </c>
      <c r="L179" s="80">
        <f>IF($B179:$B179&gt;0,VLOOKUP($B179,'[1]PorEquipeHC 20aa_ddmmaaaa'!$EC$5:'[1]PorEquipeHC 20aa_ddmmaaaa'!$GS$1003,45,FALSE))</f>
        <v>7</v>
      </c>
      <c r="M179" s="65" t="str">
        <f>IF($B179:$B179&gt;0,VLOOKUP($B179,'[1]PorEquipeHC 20aa_ddmmaaaa'!$EC$5:'[1]PorEquipeHC 20aa_ddmmaaaa'!$GS$1003,46,FALSE))</f>
        <v>X</v>
      </c>
      <c r="N179" s="80">
        <f>IF($B179:$B179&gt;0,VLOOKUP($B179,'[1]PorEquipeHC 20aa_ddmmaaaa'!$EC$5:'[1]PorEquipeHC 20aa_ddmmaaaa'!$GS$1003,64,FALSE))</f>
        <v>795</v>
      </c>
      <c r="O179" s="211">
        <f>IF($B179:$B179&gt;0,VLOOKUP($B179,'[1]PorEquipeHC 20aa_ddmmaaaa'!$EC$5:'[1]PorEquipeHC 20aa_ddmmaaaa'!$GS$1003,10,FALSE))</f>
        <v>136</v>
      </c>
      <c r="P179" s="211">
        <f>IF($B179:$B179&gt;0,VLOOKUP($B179,'[1]PorEquipeHC 20aa_ddmmaaaa'!$EC$5:'[1]PorEquipeHC 20aa_ddmmaaaa'!$GS$1003,11,FALSE))</f>
        <v>129</v>
      </c>
      <c r="Q179" s="211">
        <f>IF($B179:$B179&gt;0,VLOOKUP($B179,'[1]PorEquipeHC 20aa_ddmmaaaa'!$EC$5:'[1]PorEquipeHC 20aa_ddmmaaaa'!$GS$1003,12,FALSE))</f>
        <v>132</v>
      </c>
      <c r="R179" s="211">
        <f>IF($B179:$B179&gt;0,VLOOKUP($B179,'[1]PorEquipeHC 20aa_ddmmaaaa'!$EC$5:'[1]PorEquipeHC 20aa_ddmmaaaa'!$GS$1003,13,FALSE))</f>
        <v>125</v>
      </c>
      <c r="S179" s="211">
        <f>IF($B179:$B179&gt;0,VLOOKUP($B179,'[1]PorEquipeHC 20aa_ddmmaaaa'!$EC$5:'[1]PorEquipeHC 20aa_ddmmaaaa'!$GS$1003,14,FALSE))</f>
        <v>136</v>
      </c>
      <c r="T179" s="211">
        <f>IF($B179:$B179&gt;0,VLOOKUP($B179,'[1]PorEquipeHC 20aa_ddmmaaaa'!$EC$5:'[1]PorEquipeHC 20aa_ddmmaaaa'!$GS$1003,15,FALSE))</f>
        <v>138</v>
      </c>
      <c r="U179" s="211">
        <f>IF($B179:$B179&gt;0,VLOOKUP($B179,'[1]PorEquipeHC 20aa_ddmmaaaa'!$EC$5:'[1]PorEquipeHC 20aa_ddmmaaaa'!$GS$1003,16,FALSE))</f>
        <v>137</v>
      </c>
      <c r="V179" s="211" t="b">
        <f>IF($B179:$B179&gt;0,VLOOKUP($B179,'[1]PorEquipeHC 20aa_ddmmaaaa'!$EC$5:'[1]PorEquipeHC 20aa_ddmmaaaa'!$GS$1003,17,FALSE))</f>
        <v>0</v>
      </c>
      <c r="W179" s="211" t="b">
        <f>IF($B179:$B179&gt;0,VLOOKUP($B179,'[1]PorEquipeHC 20aa_ddmmaaaa'!$EC$5:'[1]PorEquipeHC 20aa_ddmmaaaa'!$GS$1003,18,FALSE))</f>
        <v>0</v>
      </c>
      <c r="X179" s="211" t="b">
        <f>IF($B179:$B179&gt;0,VLOOKUP($B179,'[1]PorEquipeHC 20aa_ddmmaaaa'!$EC$5:'[1]PorEquipeHC 20aa_ddmmaaaa'!$GS$1003,19,FALSE))</f>
        <v>0</v>
      </c>
      <c r="Y179" s="207"/>
      <c r="Z179" s="207"/>
      <c r="AA179" s="154"/>
      <c r="AB179" s="154"/>
      <c r="AC179" s="65" t="str">
        <f>C179</f>
        <v>270</v>
      </c>
      <c r="AD179" s="65" t="str">
        <f>D179</f>
        <v>NOZAWA</v>
      </c>
      <c r="AE179" s="65" t="str">
        <f>E179</f>
        <v>ASSAMI</v>
      </c>
      <c r="AF179" s="65" t="str">
        <f>F179</f>
        <v>F</v>
      </c>
      <c r="AG179" s="65" t="str">
        <f>G179</f>
        <v>06. KOK</v>
      </c>
      <c r="AH179" s="208">
        <f>H179</f>
        <v>23351</v>
      </c>
      <c r="AI179">
        <f>I179</f>
        <v>12</v>
      </c>
      <c r="AJ179" t="str">
        <f>J179</f>
        <v>C</v>
      </c>
      <c r="AK179" s="209" t="str">
        <f>K179</f>
        <v>NSR</v>
      </c>
      <c r="AL179" s="65">
        <f>L179</f>
        <v>7</v>
      </c>
      <c r="AM179" s="66" t="str">
        <f>M179</f>
        <v>X</v>
      </c>
      <c r="AN179" s="65">
        <f>N179</f>
        <v>795</v>
      </c>
      <c r="AO179" s="65">
        <f>O179</f>
        <v>136</v>
      </c>
      <c r="AP179" s="67">
        <f>IF(AO179=" "," ",(AO179-2*$AI179))</f>
        <v>112</v>
      </c>
      <c r="AQ179" s="68"/>
      <c r="AR179" s="69"/>
      <c r="AS179" s="72">
        <f>P179</f>
        <v>129</v>
      </c>
      <c r="AT179" s="67">
        <f>IF(AS179=" "," ",(AS179-2*$AI179))</f>
        <v>105</v>
      </c>
      <c r="AU179" s="65"/>
      <c r="AV179" s="67"/>
      <c r="AW179" s="72">
        <f>Q179</f>
        <v>132</v>
      </c>
      <c r="AX179" s="67">
        <f>IF(AW179=" "," ",(AW179-2*$AI179))</f>
        <v>108</v>
      </c>
      <c r="AY179" s="67"/>
      <c r="AZ179" s="65"/>
      <c r="BA179" s="67">
        <f>R179</f>
        <v>125</v>
      </c>
      <c r="BB179" s="67">
        <f>IF(BA179=" "," ",(BA179-2*$AI179))</f>
        <v>101</v>
      </c>
      <c r="BC179" s="67"/>
      <c r="BD179" s="67"/>
      <c r="BE179" s="71">
        <f>S179</f>
        <v>136</v>
      </c>
      <c r="BF179" s="67">
        <f>IF(BE179=" "," ",(BE179-2*$AI179))</f>
        <v>112</v>
      </c>
      <c r="BG179" s="67"/>
      <c r="BH179" s="67"/>
      <c r="BI179" s="72">
        <f>T179</f>
        <v>138</v>
      </c>
      <c r="BJ179" s="67">
        <f>IF(BI179=" "," ",(BI179-2*$AI179))</f>
        <v>114</v>
      </c>
      <c r="BK179" s="67"/>
      <c r="BL179" s="67"/>
      <c r="BM179" s="72">
        <f>U179</f>
        <v>137</v>
      </c>
      <c r="BN179" s="67">
        <f>IF(BM179=" "," ",(BM179-2*$AI179))</f>
        <v>113</v>
      </c>
      <c r="BO179" s="67"/>
      <c r="BP179" s="67"/>
      <c r="BQ179" s="67" t="b">
        <f>V179</f>
        <v>0</v>
      </c>
      <c r="BR179" s="67">
        <f>IF(BQ179=" "," ",(BQ179-2*$AI179))</f>
        <v>-24</v>
      </c>
      <c r="BS179" s="67"/>
      <c r="BT179" s="67"/>
      <c r="BU179" s="67" t="b">
        <f>W179</f>
        <v>0</v>
      </c>
      <c r="BV179" s="67">
        <f>IF(BU179=" "," ",(BU179-2*$AI179))</f>
        <v>-24</v>
      </c>
      <c r="BW179" s="67"/>
      <c r="BX179" s="67"/>
      <c r="BY179" s="67" t="b">
        <f>X179</f>
        <v>0</v>
      </c>
      <c r="BZ179" s="67">
        <f>IF(BY179=" "," ",(BY179-2*$AI179))</f>
        <v>-24</v>
      </c>
      <c r="CA179" s="67"/>
      <c r="CB179" s="67"/>
      <c r="CC179" s="209" t="str">
        <f>IF(AK179="Senior",AK179,"...")</f>
        <v>...</v>
      </c>
      <c r="CD179" s="65">
        <f>L179</f>
        <v>7</v>
      </c>
      <c r="CE179" s="66" t="str">
        <f>M179</f>
        <v>X</v>
      </c>
      <c r="CF179" s="73">
        <f>AQ179*AO$4+AU179*AS$4+AY179*AW$4+BC179*BA$4+BG179*BE$4+BK179*BI$4+BO179*BM$4+BS179*BQ$4+BW179*BU$4+CA179*BY$4</f>
        <v>0</v>
      </c>
      <c r="CG179" s="156"/>
      <c r="CH179" s="1"/>
      <c r="DA179" s="19"/>
      <c r="DB179" s="19"/>
      <c r="DC179" s="67" t="s">
        <v>634</v>
      </c>
      <c r="DD179" s="67" t="s">
        <v>635</v>
      </c>
      <c r="DE179" s="67" t="s">
        <v>636</v>
      </c>
      <c r="DF179" s="67" t="s">
        <v>83</v>
      </c>
      <c r="DG179" s="67" t="s">
        <v>504</v>
      </c>
      <c r="DH179" s="75">
        <v>19669</v>
      </c>
      <c r="DI179" s="67">
        <v>12</v>
      </c>
      <c r="DJ179" s="67" t="s">
        <v>78</v>
      </c>
      <c r="DK179" s="76" t="s">
        <v>69</v>
      </c>
      <c r="DL179" s="67">
        <v>3</v>
      </c>
      <c r="DM179" s="77" t="s">
        <v>70</v>
      </c>
      <c r="DN179" s="67" t="e">
        <v>#NUM!</v>
      </c>
      <c r="DO179" s="67" t="s">
        <v>79</v>
      </c>
      <c r="DP179" s="67" t="s">
        <v>79</v>
      </c>
      <c r="DQ179" s="68"/>
      <c r="DR179" s="67"/>
      <c r="DS179" s="72" t="s">
        <v>79</v>
      </c>
      <c r="DT179" s="67" t="s">
        <v>79</v>
      </c>
      <c r="DU179" s="68"/>
      <c r="DV179" s="69"/>
      <c r="DW179" s="72">
        <v>128</v>
      </c>
      <c r="DX179" s="67">
        <v>104</v>
      </c>
      <c r="DY179" s="67"/>
      <c r="DZ179" s="67"/>
      <c r="EA179" s="67" t="s">
        <v>79</v>
      </c>
      <c r="EB179" s="67" t="s">
        <v>79</v>
      </c>
      <c r="EC179" s="67"/>
      <c r="ED179" s="67"/>
      <c r="EE179" s="71" t="s">
        <v>79</v>
      </c>
      <c r="EF179" s="67" t="s">
        <v>79</v>
      </c>
      <c r="EG179" s="67"/>
      <c r="EH179" s="67"/>
      <c r="EI179" s="72">
        <v>131</v>
      </c>
      <c r="EJ179" s="67">
        <v>107</v>
      </c>
      <c r="EK179" s="68"/>
      <c r="EL179" s="69"/>
      <c r="EM179" s="72">
        <v>131</v>
      </c>
      <c r="EN179" s="67">
        <v>107</v>
      </c>
      <c r="EO179" s="67"/>
      <c r="EP179" s="67"/>
      <c r="EQ179" s="67" t="b">
        <v>0</v>
      </c>
      <c r="ER179" s="67">
        <v>-24</v>
      </c>
      <c r="ES179" s="67"/>
      <c r="ET179" s="67"/>
      <c r="EU179" s="67" t="b">
        <v>0</v>
      </c>
      <c r="EV179" s="67">
        <v>-24</v>
      </c>
      <c r="EW179" s="68"/>
      <c r="EX179" s="69"/>
      <c r="EY179" s="67" t="b">
        <v>0</v>
      </c>
      <c r="EZ179" s="67">
        <v>-24</v>
      </c>
      <c r="FA179" s="67"/>
      <c r="FB179" s="67"/>
      <c r="FC179" s="76" t="s">
        <v>73</v>
      </c>
      <c r="FD179" s="67">
        <v>3</v>
      </c>
      <c r="FE179" s="77" t="s">
        <v>70</v>
      </c>
      <c r="FF179" s="68">
        <v>0</v>
      </c>
      <c r="FG179" s="83"/>
      <c r="FH179" s="65" t="str">
        <f t="shared" si="41"/>
        <v>NSR</v>
      </c>
      <c r="FI179" s="65" t="str">
        <f t="shared" si="39"/>
        <v>F</v>
      </c>
      <c r="FJ179" s="65" t="str">
        <f t="shared" si="38"/>
        <v>07. GSP</v>
      </c>
      <c r="FK179" s="65">
        <f t="shared" si="42"/>
        <v>0</v>
      </c>
      <c r="FL179" s="79">
        <f t="shared" si="36"/>
        <v>35.5</v>
      </c>
      <c r="FM179" t="str">
        <f>IF(FJ179&lt;&gt;FJ180,FL179,"...")</f>
        <v>...</v>
      </c>
      <c r="FN179" t="str">
        <f t="shared" si="37"/>
        <v>...</v>
      </c>
      <c r="FO179" t="str">
        <f t="shared" si="35"/>
        <v>07. GSP</v>
      </c>
    </row>
    <row r="180" spans="1:171" ht="13.8" hidden="1" x14ac:dyDescent="0.25">
      <c r="A180" t="s">
        <v>1152</v>
      </c>
      <c r="B180" s="201" t="s">
        <v>428</v>
      </c>
      <c r="C180" s="80" t="str">
        <f>IF($B180:$B180&gt;0,VLOOKUP($B180,'[1]PorEquipeHC 20aa_ddmmaaaa'!$EC$5:'[1]PorEquipeHC 20aa_ddmmaaaa'!$GS$1003,1,FALSE))</f>
        <v>873</v>
      </c>
      <c r="D180" s="209" t="str">
        <f>IF($B180:$B180&gt;0,VLOOKUP($B180,'[1]PorEquipeHC 20aa_ddmmaaaa'!$EC$5:'[1]PorEquipeHC 20aa_ddmmaaaa'!$GS$1003,2,FALSE))</f>
        <v>M. TANIGUTI</v>
      </c>
      <c r="E180" s="209" t="str">
        <f>IF($B180:$B180&gt;0,VLOOKUP($B180,'[1]PorEquipeHC 20aa_ddmmaaaa'!$EC$5:'[1]PorEquipeHC 20aa_ddmmaaaa'!$GS$1003,3,FALSE))</f>
        <v>MARINA JUNKO</v>
      </c>
      <c r="F180" s="66" t="str">
        <f>IF($B180:$B180&gt;0,VLOOKUP($B180,'[1]PorEquipeHC 20aa_ddmmaaaa'!$EC$5:'[1]PorEquipeHC 20aa_ddmmaaaa'!$GS$1003,4,FALSE))</f>
        <v>F</v>
      </c>
      <c r="G180" s="65" t="str">
        <f>IF($B180:$B180&gt;0,VLOOKUP($B180,'[1]PorEquipeHC 20aa_ddmmaaaa'!$EC$5:'[1]PorEquipeHC 20aa_ddmmaaaa'!$GS$1003,5,FALSE))</f>
        <v>16. SUM</v>
      </c>
      <c r="H180" s="210">
        <f>IF($B180:$B180&gt;0,VLOOKUP($B180,'[1]PorEquipeHC 20aa_ddmmaaaa'!$EC$5:'[1]PorEquipeHC 20aa_ddmmaaaa'!$GS$1003,6,FALSE))</f>
        <v>23431</v>
      </c>
      <c r="I180" s="80">
        <f>IF($B180:$B180&gt;0,VLOOKUP($B180,'[1]PorEquipeHC 20aa_ddmmaaaa'!$EC$5:'[1]PorEquipeHC 20aa_ddmmaaaa'!$GS$1003,7,FALSE))</f>
        <v>3</v>
      </c>
      <c r="J180" s="209" t="str">
        <f>IF($B180:$B180&gt;0,VLOOKUP($B180,'[1]PorEquipeHC 20aa_ddmmaaaa'!$EC$5:'[1]PorEquipeHC 20aa_ddmmaaaa'!$GS$1003,8,FALSE))</f>
        <v>EX</v>
      </c>
      <c r="K180" s="209" t="str">
        <f>IF($B180:$B180&gt;0,VLOOKUP($B180,'[1]PorEquipeHC 20aa_ddmmaaaa'!$EC$5:'[1]PorEquipeHC 20aa_ddmmaaaa'!$GS$1003,9,FALSE))</f>
        <v>NSR</v>
      </c>
      <c r="L180" s="80">
        <f>IF($B180:$B180&gt;0,VLOOKUP($B180,'[1]PorEquipeHC 20aa_ddmmaaaa'!$EC$5:'[1]PorEquipeHC 20aa_ddmmaaaa'!$GS$1003,45,FALSE))</f>
        <v>7</v>
      </c>
      <c r="M180" s="65" t="str">
        <f>IF($B180:$B180&gt;0,VLOOKUP($B180,'[1]PorEquipeHC 20aa_ddmmaaaa'!$EC$5:'[1]PorEquipeHC 20aa_ddmmaaaa'!$GS$1003,46,FALSE))</f>
        <v>X</v>
      </c>
      <c r="N180" s="80">
        <f>IF($B180:$B180&gt;0,VLOOKUP($B180,'[1]PorEquipeHC 20aa_ddmmaaaa'!$EC$5:'[1]PorEquipeHC 20aa_ddmmaaaa'!$GS$1003,64,FALSE))</f>
        <v>676</v>
      </c>
      <c r="O180" s="211">
        <f>IF($B180:$B180&gt;0,VLOOKUP($B180,'[1]PorEquipeHC 20aa_ddmmaaaa'!$EC$5:'[1]PorEquipeHC 20aa_ddmmaaaa'!$GS$1003,10,FALSE))</f>
        <v>107</v>
      </c>
      <c r="P180" s="211">
        <f>IF($B180:$B180&gt;0,VLOOKUP($B180,'[1]PorEquipeHC 20aa_ddmmaaaa'!$EC$5:'[1]PorEquipeHC 20aa_ddmmaaaa'!$GS$1003,11,FALSE))</f>
        <v>125</v>
      </c>
      <c r="Q180" s="211">
        <f>IF($B180:$B180&gt;0,VLOOKUP($B180,'[1]PorEquipeHC 20aa_ddmmaaaa'!$EC$5:'[1]PorEquipeHC 20aa_ddmmaaaa'!$GS$1003,12,FALSE))</f>
        <v>114</v>
      </c>
      <c r="R180" s="211">
        <f>IF($B180:$B180&gt;0,VLOOKUP($B180,'[1]PorEquipeHC 20aa_ddmmaaaa'!$EC$5:'[1]PorEquipeHC 20aa_ddmmaaaa'!$GS$1003,13,FALSE))</f>
        <v>108</v>
      </c>
      <c r="S180" s="211">
        <f>IF($B180:$B180&gt;0,VLOOKUP($B180,'[1]PorEquipeHC 20aa_ddmmaaaa'!$EC$5:'[1]PorEquipeHC 20aa_ddmmaaaa'!$GS$1003,14,FALSE))</f>
        <v>109</v>
      </c>
      <c r="T180" s="211">
        <f>IF($B180:$B180&gt;0,VLOOKUP($B180,'[1]PorEquipeHC 20aa_ddmmaaaa'!$EC$5:'[1]PorEquipeHC 20aa_ddmmaaaa'!$GS$1003,15,FALSE))</f>
        <v>118</v>
      </c>
      <c r="U180" s="211">
        <f>IF($B180:$B180&gt;0,VLOOKUP($B180,'[1]PorEquipeHC 20aa_ddmmaaaa'!$EC$5:'[1]PorEquipeHC 20aa_ddmmaaaa'!$GS$1003,16,FALSE))</f>
        <v>120</v>
      </c>
      <c r="V180" s="211" t="b">
        <f>IF($B180:$B180&gt;0,VLOOKUP($B180,'[1]PorEquipeHC 20aa_ddmmaaaa'!$EC$5:'[1]PorEquipeHC 20aa_ddmmaaaa'!$GS$1003,17,FALSE))</f>
        <v>0</v>
      </c>
      <c r="W180" s="211" t="b">
        <f>IF($B180:$B180&gt;0,VLOOKUP($B180,'[1]PorEquipeHC 20aa_ddmmaaaa'!$EC$5:'[1]PorEquipeHC 20aa_ddmmaaaa'!$GS$1003,18,FALSE))</f>
        <v>0</v>
      </c>
      <c r="X180" s="211" t="b">
        <f>IF($B180:$B180&gt;0,VLOOKUP($B180,'[1]PorEquipeHC 20aa_ddmmaaaa'!$EC$5:'[1]PorEquipeHC 20aa_ddmmaaaa'!$GS$1003,19,FALSE))</f>
        <v>0</v>
      </c>
      <c r="Y180" s="207"/>
      <c r="Z180" s="207"/>
      <c r="AA180" s="154"/>
      <c r="AB180" s="154"/>
      <c r="AC180" s="65" t="str">
        <f>C180</f>
        <v>873</v>
      </c>
      <c r="AD180" s="65" t="str">
        <f>D180</f>
        <v>M. TANIGUTI</v>
      </c>
      <c r="AE180" s="65" t="str">
        <f>E180</f>
        <v>MARINA JUNKO</v>
      </c>
      <c r="AF180" s="65" t="str">
        <f>F180</f>
        <v>F</v>
      </c>
      <c r="AG180" s="65" t="str">
        <f>G180</f>
        <v>16. SUM</v>
      </c>
      <c r="AH180" s="208">
        <f>H180</f>
        <v>23431</v>
      </c>
      <c r="AI180">
        <f>I180</f>
        <v>3</v>
      </c>
      <c r="AJ180" t="str">
        <f>J180</f>
        <v>EX</v>
      </c>
      <c r="AK180" s="209" t="str">
        <f>K180</f>
        <v>NSR</v>
      </c>
      <c r="AL180" s="65">
        <f>L180</f>
        <v>7</v>
      </c>
      <c r="AM180" s="66" t="str">
        <f>M180</f>
        <v>X</v>
      </c>
      <c r="AN180" s="65">
        <f>N180</f>
        <v>676</v>
      </c>
      <c r="AO180" s="65">
        <f>O180</f>
        <v>107</v>
      </c>
      <c r="AP180" s="67">
        <f>IF(AO180=" "," ",(AO180-2*$AI180))</f>
        <v>101</v>
      </c>
      <c r="AQ180" s="68"/>
      <c r="AR180" s="69"/>
      <c r="AS180" s="72">
        <f>P180</f>
        <v>125</v>
      </c>
      <c r="AT180" s="67">
        <f>IF(AS180=" "," ",(AS180-2*$AI180))</f>
        <v>119</v>
      </c>
      <c r="AU180" s="65"/>
      <c r="AV180" s="67"/>
      <c r="AW180" s="72">
        <f>Q180</f>
        <v>114</v>
      </c>
      <c r="AX180" s="67">
        <f>IF(AW180=" "," ",(AW180-2*$AI180))</f>
        <v>108</v>
      </c>
      <c r="AY180" s="67"/>
      <c r="AZ180" s="65"/>
      <c r="BA180" s="67">
        <f>R180</f>
        <v>108</v>
      </c>
      <c r="BB180" s="67">
        <f>IF(BA180=" "," ",(BA180-2*$AI180))</f>
        <v>102</v>
      </c>
      <c r="BC180" s="67"/>
      <c r="BD180" s="67"/>
      <c r="BE180" s="71">
        <f>S180</f>
        <v>109</v>
      </c>
      <c r="BF180" s="67">
        <f>IF(BE180=" "," ",(BE180-2*$AI180))</f>
        <v>103</v>
      </c>
      <c r="BG180" s="67"/>
      <c r="BH180" s="67"/>
      <c r="BI180" s="72">
        <f>T180</f>
        <v>118</v>
      </c>
      <c r="BJ180" s="67">
        <f>IF(BI180=" "," ",(BI180-2*$AI180))</f>
        <v>112</v>
      </c>
      <c r="BK180" s="67"/>
      <c r="BL180" s="67"/>
      <c r="BM180" s="72">
        <f>U180</f>
        <v>120</v>
      </c>
      <c r="BN180" s="67">
        <f>IF(BM180=" "," ",(BM180-2*$AI180))</f>
        <v>114</v>
      </c>
      <c r="BO180" s="67"/>
      <c r="BP180" s="67"/>
      <c r="BQ180" s="67" t="b">
        <f>V180</f>
        <v>0</v>
      </c>
      <c r="BR180" s="67">
        <f>IF(BQ180=" "," ",(BQ180-2*$AI180))</f>
        <v>-6</v>
      </c>
      <c r="BS180" s="67"/>
      <c r="BT180" s="67"/>
      <c r="BU180" s="67" t="b">
        <f>W180</f>
        <v>0</v>
      </c>
      <c r="BV180" s="67">
        <f>IF(BU180=" "," ",(BU180-2*$AI180))</f>
        <v>-6</v>
      </c>
      <c r="BW180" s="67"/>
      <c r="BX180" s="67"/>
      <c r="BY180" s="67" t="b">
        <f>X180</f>
        <v>0</v>
      </c>
      <c r="BZ180" s="67">
        <f>IF(BY180=" "," ",(BY180-2*$AI180))</f>
        <v>-6</v>
      </c>
      <c r="CA180" s="67"/>
      <c r="CB180" s="67"/>
      <c r="CC180" s="209" t="str">
        <f>IF(AK180="Senior",AK180,"...")</f>
        <v>...</v>
      </c>
      <c r="CD180" s="65">
        <f>L180</f>
        <v>7</v>
      </c>
      <c r="CE180" s="66" t="str">
        <f>M180</f>
        <v>X</v>
      </c>
      <c r="CF180" s="73">
        <f>AQ180*AO$4+AU180*AS$4+AY180*AW$4+BC180*BA$4+BG180*BE$4+BK180*BI$4+BO180*BM$4+BS180*BQ$4+BW180*BU$4+CA180*BY$4</f>
        <v>0</v>
      </c>
      <c r="CG180" s="156"/>
      <c r="CH180" s="1"/>
      <c r="DA180" s="19"/>
      <c r="DB180" s="19"/>
      <c r="DC180" s="67" t="s">
        <v>1137</v>
      </c>
      <c r="DD180" s="67" t="s">
        <v>1138</v>
      </c>
      <c r="DE180" s="67" t="s">
        <v>1139</v>
      </c>
      <c r="DF180" s="67" t="s">
        <v>65</v>
      </c>
      <c r="DG180" s="67" t="s">
        <v>504</v>
      </c>
      <c r="DH180" s="75">
        <v>21525</v>
      </c>
      <c r="DI180" s="67">
        <v>12</v>
      </c>
      <c r="DJ180" s="67" t="s">
        <v>78</v>
      </c>
      <c r="DK180" s="76" t="s">
        <v>69</v>
      </c>
      <c r="DL180" s="67">
        <v>1</v>
      </c>
      <c r="DM180" s="77" t="s">
        <v>70</v>
      </c>
      <c r="DN180" s="67" t="e">
        <v>#NUM!</v>
      </c>
      <c r="DO180" s="67" t="s">
        <v>79</v>
      </c>
      <c r="DP180" s="67" t="s">
        <v>79</v>
      </c>
      <c r="DQ180" s="68"/>
      <c r="DR180" s="69"/>
      <c r="DS180" s="72" t="s">
        <v>79</v>
      </c>
      <c r="DT180" s="67" t="s">
        <v>79</v>
      </c>
      <c r="DU180" s="68"/>
      <c r="DV180" s="67"/>
      <c r="DW180" s="72" t="s">
        <v>79</v>
      </c>
      <c r="DX180" s="67" t="s">
        <v>79</v>
      </c>
      <c r="DY180" s="67"/>
      <c r="DZ180" s="67"/>
      <c r="EA180" s="67" t="s">
        <v>79</v>
      </c>
      <c r="EB180" s="67" t="s">
        <v>79</v>
      </c>
      <c r="EC180" s="67"/>
      <c r="ED180" s="67"/>
      <c r="EE180" s="71" t="s">
        <v>79</v>
      </c>
      <c r="EF180" s="67" t="s">
        <v>79</v>
      </c>
      <c r="EG180" s="67"/>
      <c r="EH180" s="67"/>
      <c r="EI180" s="72" t="s">
        <v>79</v>
      </c>
      <c r="EJ180" s="67" t="s">
        <v>79</v>
      </c>
      <c r="EK180" s="68"/>
      <c r="EL180" s="69"/>
      <c r="EM180" s="72">
        <v>119</v>
      </c>
      <c r="EN180" s="67">
        <v>95</v>
      </c>
      <c r="EO180" s="67"/>
      <c r="EP180" s="67"/>
      <c r="EQ180" s="67" t="b">
        <v>0</v>
      </c>
      <c r="ER180" s="67">
        <v>-24</v>
      </c>
      <c r="ES180" s="67"/>
      <c r="ET180" s="67"/>
      <c r="EU180" s="67" t="b">
        <v>0</v>
      </c>
      <c r="EV180" s="67">
        <v>-24</v>
      </c>
      <c r="EW180" s="67"/>
      <c r="EX180" s="67"/>
      <c r="EY180" s="67" t="b">
        <v>0</v>
      </c>
      <c r="EZ180" s="67">
        <v>-24</v>
      </c>
      <c r="FA180" s="67"/>
      <c r="FB180" s="67"/>
      <c r="FC180" s="76" t="s">
        <v>73</v>
      </c>
      <c r="FD180" s="67">
        <v>1</v>
      </c>
      <c r="FE180" s="77" t="s">
        <v>70</v>
      </c>
      <c r="FF180" s="68">
        <v>0</v>
      </c>
      <c r="FG180" s="83"/>
      <c r="FH180" s="65" t="str">
        <f t="shared" si="41"/>
        <v>NSR</v>
      </c>
      <c r="FI180" s="65" t="str">
        <f t="shared" si="39"/>
        <v>M</v>
      </c>
      <c r="FJ180" s="65" t="str">
        <f t="shared" si="38"/>
        <v>07. GSP</v>
      </c>
      <c r="FK180" s="65">
        <f t="shared" si="42"/>
        <v>0</v>
      </c>
      <c r="FL180" s="79">
        <f t="shared" si="36"/>
        <v>35.5</v>
      </c>
      <c r="FM180">
        <f>IF(FJ180&lt;&gt;FJ181,FL180,"...")</f>
        <v>35.5</v>
      </c>
      <c r="FN180" t="str">
        <f t="shared" si="37"/>
        <v>07. GSP</v>
      </c>
      <c r="FO180" t="str">
        <f t="shared" si="35"/>
        <v>07. GSP</v>
      </c>
    </row>
    <row r="181" spans="1:171" ht="13.8" hidden="1" x14ac:dyDescent="0.25">
      <c r="A181" t="s">
        <v>1152</v>
      </c>
      <c r="B181" s="201" t="s">
        <v>445</v>
      </c>
      <c r="C181" s="80" t="str">
        <f>IF($B181:$B181&gt;0,VLOOKUP($B181,'[1]PorEquipeHC 20aa_ddmmaaaa'!$EC$5:'[1]PorEquipeHC 20aa_ddmmaaaa'!$GS$1003,1,FALSE))</f>
        <v>793</v>
      </c>
      <c r="D181" s="209" t="str">
        <f>IF($B181:$B181&gt;0,VLOOKUP($B181,'[1]PorEquipeHC 20aa_ddmmaaaa'!$EC$5:'[1]PorEquipeHC 20aa_ddmmaaaa'!$GS$1003,2,FALSE))</f>
        <v>MINAMI</v>
      </c>
      <c r="E181" s="209" t="str">
        <f>IF($B181:$B181&gt;0,VLOOKUP($B181,'[1]PorEquipeHC 20aa_ddmmaaaa'!$EC$5:'[1]PorEquipeHC 20aa_ddmmaaaa'!$GS$1003,3,FALSE))</f>
        <v>TEREZA</v>
      </c>
      <c r="F181" s="66" t="str">
        <f>IF($B181:$B181&gt;0,VLOOKUP($B181,'[1]PorEquipeHC 20aa_ddmmaaaa'!$EC$5:'[1]PorEquipeHC 20aa_ddmmaaaa'!$GS$1003,4,FALSE))</f>
        <v>F</v>
      </c>
      <c r="G181" s="65" t="str">
        <f>IF($B181:$B181&gt;0,VLOOKUP($B181,'[1]PorEquipeHC 20aa_ddmmaaaa'!$EC$5:'[1]PorEquipeHC 20aa_ddmmaaaa'!$GS$1003,5,FALSE))</f>
        <v>15. BIR</v>
      </c>
      <c r="H181" s="210">
        <f>IF($B181:$B181&gt;0,VLOOKUP($B181,'[1]PorEquipeHC 20aa_ddmmaaaa'!$EC$5:'[1]PorEquipeHC 20aa_ddmmaaaa'!$GS$1003,6,FALSE))</f>
        <v>18584</v>
      </c>
      <c r="I181" s="80">
        <f>IF($B181:$B181&gt;0,VLOOKUP($B181,'[1]PorEquipeHC 20aa_ddmmaaaa'!$EC$5:'[1]PorEquipeHC 20aa_ddmmaaaa'!$GS$1003,7,FALSE))</f>
        <v>7</v>
      </c>
      <c r="J181" s="209" t="str">
        <f>IF($B181:$B181&gt;0,VLOOKUP($B181,'[1]PorEquipeHC 20aa_ddmmaaaa'!$EC$5:'[1]PorEquipeHC 20aa_ddmmaaaa'!$GS$1003,8,FALSE))</f>
        <v>B</v>
      </c>
      <c r="K181" s="209" t="str">
        <f>IF($B181:$B181&gt;0,VLOOKUP($B181,'[1]PorEquipeHC 20aa_ddmmaaaa'!$EC$5:'[1]PorEquipeHC 20aa_ddmmaaaa'!$GS$1003,9,FALSE))</f>
        <v>SR</v>
      </c>
      <c r="L181" s="80">
        <f>IF($B181:$B181&gt;0,VLOOKUP($B181,'[1]PorEquipeHC 20aa_ddmmaaaa'!$EC$5:'[1]PorEquipeHC 20aa_ddmmaaaa'!$GS$1003,45,FALSE))</f>
        <v>7</v>
      </c>
      <c r="M181" s="65" t="str">
        <f>IF($B181:$B181&gt;0,VLOOKUP($B181,'[1]PorEquipeHC 20aa_ddmmaaaa'!$EC$5:'[1]PorEquipeHC 20aa_ddmmaaaa'!$GS$1003,46,FALSE))</f>
        <v>X</v>
      </c>
      <c r="N181" s="80">
        <f>IF($B181:$B181&gt;0,VLOOKUP($B181,'[1]PorEquipeHC 20aa_ddmmaaaa'!$EC$5:'[1]PorEquipeHC 20aa_ddmmaaaa'!$GS$1003,64,FALSE))</f>
        <v>708</v>
      </c>
      <c r="O181" s="211">
        <f>IF($B181:$B181&gt;0,VLOOKUP($B181,'[1]PorEquipeHC 20aa_ddmmaaaa'!$EC$5:'[1]PorEquipeHC 20aa_ddmmaaaa'!$GS$1003,10,FALSE))</f>
        <v>113</v>
      </c>
      <c r="P181" s="211">
        <f>IF($B181:$B181&gt;0,VLOOKUP($B181,'[1]PorEquipeHC 20aa_ddmmaaaa'!$EC$5:'[1]PorEquipeHC 20aa_ddmmaaaa'!$GS$1003,11,FALSE))</f>
        <v>121</v>
      </c>
      <c r="Q181" s="211">
        <f>IF($B181:$B181&gt;0,VLOOKUP($B181,'[1]PorEquipeHC 20aa_ddmmaaaa'!$EC$5:'[1]PorEquipeHC 20aa_ddmmaaaa'!$GS$1003,12,FALSE))</f>
        <v>123</v>
      </c>
      <c r="R181" s="211">
        <f>IF($B181:$B181&gt;0,VLOOKUP($B181,'[1]PorEquipeHC 20aa_ddmmaaaa'!$EC$5:'[1]PorEquipeHC 20aa_ddmmaaaa'!$GS$1003,13,FALSE))</f>
        <v>116</v>
      </c>
      <c r="S181" s="211">
        <f>IF($B181:$B181&gt;0,VLOOKUP($B181,'[1]PorEquipeHC 20aa_ddmmaaaa'!$EC$5:'[1]PorEquipeHC 20aa_ddmmaaaa'!$GS$1003,14,FALSE))</f>
        <v>116</v>
      </c>
      <c r="T181" s="211">
        <f>IF($B181:$B181&gt;0,VLOOKUP($B181,'[1]PorEquipeHC 20aa_ddmmaaaa'!$EC$5:'[1]PorEquipeHC 20aa_ddmmaaaa'!$GS$1003,15,FALSE))</f>
        <v>119</v>
      </c>
      <c r="U181" s="211">
        <f>IF($B181:$B181&gt;0,VLOOKUP($B181,'[1]PorEquipeHC 20aa_ddmmaaaa'!$EC$5:'[1]PorEquipeHC 20aa_ddmmaaaa'!$GS$1003,16,FALSE))</f>
        <v>128</v>
      </c>
      <c r="V181" s="211" t="b">
        <f>IF($B181:$B181&gt;0,VLOOKUP($B181,'[1]PorEquipeHC 20aa_ddmmaaaa'!$EC$5:'[1]PorEquipeHC 20aa_ddmmaaaa'!$GS$1003,17,FALSE))</f>
        <v>0</v>
      </c>
      <c r="W181" s="211" t="b">
        <f>IF($B181:$B181&gt;0,VLOOKUP($B181,'[1]PorEquipeHC 20aa_ddmmaaaa'!$EC$5:'[1]PorEquipeHC 20aa_ddmmaaaa'!$GS$1003,18,FALSE))</f>
        <v>0</v>
      </c>
      <c r="X181" s="211" t="b">
        <f>IF($B181:$B181&gt;0,VLOOKUP($B181,'[1]PorEquipeHC 20aa_ddmmaaaa'!$EC$5:'[1]PorEquipeHC 20aa_ddmmaaaa'!$GS$1003,19,FALSE))</f>
        <v>0</v>
      </c>
      <c r="Y181" s="207"/>
      <c r="Z181" s="207"/>
      <c r="AA181" s="154"/>
      <c r="AB181" s="154"/>
      <c r="AC181" s="65" t="str">
        <f>C181</f>
        <v>793</v>
      </c>
      <c r="AD181" s="65" t="str">
        <f>D181</f>
        <v>MINAMI</v>
      </c>
      <c r="AE181" s="65" t="str">
        <f>E181</f>
        <v>TEREZA</v>
      </c>
      <c r="AF181" s="65" t="str">
        <f>F181</f>
        <v>F</v>
      </c>
      <c r="AG181" s="65" t="str">
        <f>G181</f>
        <v>15. BIR</v>
      </c>
      <c r="AH181" s="208">
        <f>H181</f>
        <v>18584</v>
      </c>
      <c r="AI181">
        <f>I181</f>
        <v>7</v>
      </c>
      <c r="AJ181" t="str">
        <f>J181</f>
        <v>B</v>
      </c>
      <c r="AK181" s="209" t="str">
        <f>K181</f>
        <v>SR</v>
      </c>
      <c r="AL181" s="65">
        <f>L181</f>
        <v>7</v>
      </c>
      <c r="AM181" s="66" t="str">
        <f>M181</f>
        <v>X</v>
      </c>
      <c r="AN181" s="65">
        <f>N181</f>
        <v>708</v>
      </c>
      <c r="AO181" s="65">
        <f>O181</f>
        <v>113</v>
      </c>
      <c r="AP181" s="67">
        <f>IF(AO181=" "," ",(AO181-2*$AI181))</f>
        <v>99</v>
      </c>
      <c r="AQ181" s="68"/>
      <c r="AR181" s="69"/>
      <c r="AS181" s="72">
        <f>P181</f>
        <v>121</v>
      </c>
      <c r="AT181" s="67">
        <f>IF(AS181=" "," ",(AS181-2*$AI181))</f>
        <v>107</v>
      </c>
      <c r="AU181" s="65"/>
      <c r="AV181" s="67"/>
      <c r="AW181" s="72">
        <f>Q181</f>
        <v>123</v>
      </c>
      <c r="AX181" s="67">
        <f>IF(AW181=" "," ",(AW181-2*$AI181))</f>
        <v>109</v>
      </c>
      <c r="AY181" s="67"/>
      <c r="AZ181" s="65"/>
      <c r="BA181" s="67">
        <f>R181</f>
        <v>116</v>
      </c>
      <c r="BB181" s="67">
        <f>IF(BA181=" "," ",(BA181-2*$AI181))</f>
        <v>102</v>
      </c>
      <c r="BC181" s="67"/>
      <c r="BD181" s="67"/>
      <c r="BE181" s="71">
        <f>S181</f>
        <v>116</v>
      </c>
      <c r="BF181" s="67">
        <f>IF(BE181=" "," ",(BE181-2*$AI181))</f>
        <v>102</v>
      </c>
      <c r="BG181" s="67"/>
      <c r="BH181" s="67"/>
      <c r="BI181" s="72">
        <f>T181</f>
        <v>119</v>
      </c>
      <c r="BJ181" s="67">
        <f>IF(BI181=" "," ",(BI181-2*$AI181))</f>
        <v>105</v>
      </c>
      <c r="BK181" s="67"/>
      <c r="BL181" s="67"/>
      <c r="BM181" s="72">
        <f>U181</f>
        <v>128</v>
      </c>
      <c r="BN181" s="67">
        <f>IF(BM181=" "," ",(BM181-2*$AI181))</f>
        <v>114</v>
      </c>
      <c r="BO181" s="67"/>
      <c r="BP181" s="67"/>
      <c r="BQ181" s="67" t="b">
        <f>V181</f>
        <v>0</v>
      </c>
      <c r="BR181" s="67">
        <f>IF(BQ181=" "," ",(BQ181-2*$AI181))</f>
        <v>-14</v>
      </c>
      <c r="BS181" s="67"/>
      <c r="BT181" s="67"/>
      <c r="BU181" s="67" t="b">
        <f>W181</f>
        <v>0</v>
      </c>
      <c r="BV181" s="67">
        <f>IF(BU181=" "," ",(BU181-2*$AI181))</f>
        <v>-14</v>
      </c>
      <c r="BW181" s="67"/>
      <c r="BX181" s="67"/>
      <c r="BY181" s="67" t="b">
        <f>X181</f>
        <v>0</v>
      </c>
      <c r="BZ181" s="67">
        <f>IF(BY181=" "," ",(BY181-2*$AI181))</f>
        <v>-14</v>
      </c>
      <c r="CA181" s="67"/>
      <c r="CB181" s="67"/>
      <c r="CC181" s="209" t="str">
        <f>IF(AK181="Senior",AK181,"...")</f>
        <v>...</v>
      </c>
      <c r="CD181" s="65">
        <f>L181</f>
        <v>7</v>
      </c>
      <c r="CE181" s="66" t="str">
        <f>M181</f>
        <v>X</v>
      </c>
      <c r="CF181" s="73">
        <f>AQ181*AO$4+AU181*AS$4+AY181*AW$4+BC181*BA$4+BG181*BE$4+BK181*BI$4+BO181*BM$4+BS181*BQ$4+BW181*BU$4+CA181*BY$4</f>
        <v>0</v>
      </c>
      <c r="CG181" s="156"/>
      <c r="CH181" s="1"/>
      <c r="DA181" s="19"/>
      <c r="DB181" s="19"/>
      <c r="DC181" s="67" t="s">
        <v>229</v>
      </c>
      <c r="DD181" s="67" t="s">
        <v>639</v>
      </c>
      <c r="DE181" s="67" t="s">
        <v>340</v>
      </c>
      <c r="DF181" s="67" t="s">
        <v>65</v>
      </c>
      <c r="DG181" s="67" t="s">
        <v>640</v>
      </c>
      <c r="DH181" s="75">
        <v>24451</v>
      </c>
      <c r="DI181" s="67">
        <v>2</v>
      </c>
      <c r="DJ181" s="67" t="s">
        <v>111</v>
      </c>
      <c r="DK181" s="76" t="s">
        <v>69</v>
      </c>
      <c r="DL181" s="67">
        <v>7</v>
      </c>
      <c r="DM181" s="77" t="s">
        <v>70</v>
      </c>
      <c r="DN181" s="67">
        <v>620</v>
      </c>
      <c r="DO181" s="67">
        <v>104</v>
      </c>
      <c r="DP181" s="67">
        <v>100</v>
      </c>
      <c r="DQ181" s="68"/>
      <c r="DR181" s="67"/>
      <c r="DS181" s="72">
        <v>95</v>
      </c>
      <c r="DT181" s="67">
        <v>91</v>
      </c>
      <c r="DU181" s="68">
        <v>10</v>
      </c>
      <c r="DV181" s="67" t="s">
        <v>61</v>
      </c>
      <c r="DW181" s="72">
        <v>113</v>
      </c>
      <c r="DX181" s="67">
        <v>109</v>
      </c>
      <c r="DY181" s="67"/>
      <c r="DZ181" s="67"/>
      <c r="EA181" s="67">
        <v>101</v>
      </c>
      <c r="EB181" s="67">
        <v>97</v>
      </c>
      <c r="EC181" s="67"/>
      <c r="ED181" s="67"/>
      <c r="EE181" s="71">
        <v>107</v>
      </c>
      <c r="EF181" s="67">
        <v>103</v>
      </c>
      <c r="EG181" s="68"/>
      <c r="EH181" s="69"/>
      <c r="EI181" s="72">
        <v>107</v>
      </c>
      <c r="EJ181" s="67">
        <v>103</v>
      </c>
      <c r="EK181" s="67"/>
      <c r="EL181" s="67"/>
      <c r="EM181" s="72">
        <v>106</v>
      </c>
      <c r="EN181" s="67">
        <v>102</v>
      </c>
      <c r="EO181" s="67"/>
      <c r="EP181" s="67"/>
      <c r="EQ181" s="67" t="b">
        <v>0</v>
      </c>
      <c r="ER181" s="67">
        <v>-4</v>
      </c>
      <c r="ES181" s="67"/>
      <c r="ET181" s="67"/>
      <c r="EU181" s="67" t="b">
        <v>0</v>
      </c>
      <c r="EV181" s="67">
        <v>-4</v>
      </c>
      <c r="EW181" s="67"/>
      <c r="EX181" s="67"/>
      <c r="EY181" s="67" t="b">
        <v>0</v>
      </c>
      <c r="EZ181" s="67">
        <v>-4</v>
      </c>
      <c r="FA181" s="67"/>
      <c r="FB181" s="67"/>
      <c r="FC181" s="76" t="s">
        <v>73</v>
      </c>
      <c r="FD181" s="67">
        <v>7</v>
      </c>
      <c r="FE181" s="77" t="s">
        <v>70</v>
      </c>
      <c r="FF181" s="68">
        <v>10</v>
      </c>
      <c r="FG181" s="83"/>
      <c r="FH181" s="65" t="str">
        <f t="shared" si="41"/>
        <v>NSR</v>
      </c>
      <c r="FI181" s="65" t="str">
        <f t="shared" si="39"/>
        <v>M</v>
      </c>
      <c r="FJ181" s="65" t="str">
        <f t="shared" si="38"/>
        <v>08. SMA</v>
      </c>
      <c r="FK181" s="65">
        <f t="shared" si="42"/>
        <v>10</v>
      </c>
      <c r="FL181" s="79">
        <f>FK181</f>
        <v>10</v>
      </c>
      <c r="FM181" t="str">
        <f t="shared" si="40"/>
        <v>...</v>
      </c>
      <c r="FN181" t="str">
        <f t="shared" si="37"/>
        <v>...</v>
      </c>
      <c r="FO181" t="str">
        <f t="shared" si="35"/>
        <v>08. SMA</v>
      </c>
    </row>
    <row r="182" spans="1:171" ht="13.8" hidden="1" x14ac:dyDescent="0.25">
      <c r="A182" t="s">
        <v>1152</v>
      </c>
      <c r="B182" s="201" t="s">
        <v>394</v>
      </c>
      <c r="C182" s="80" t="str">
        <f>IF($B182:$B182&gt;0,VLOOKUP($B182,'[1]PorEquipeHC 20aa_ddmmaaaa'!$EC$5:'[1]PorEquipeHC 20aa_ddmmaaaa'!$GS$1003,1,FALSE))</f>
        <v>463</v>
      </c>
      <c r="D182" s="209" t="str">
        <f>IF($B182:$B182&gt;0,VLOOKUP($B182,'[1]PorEquipeHC 20aa_ddmmaaaa'!$EC$5:'[1]PorEquipeHC 20aa_ddmmaaaa'!$GS$1003,2,FALSE))</f>
        <v>ISHII</v>
      </c>
      <c r="E182" s="209" t="str">
        <f>IF($B182:$B182&gt;0,VLOOKUP($B182,'[1]PorEquipeHC 20aa_ddmmaaaa'!$EC$5:'[1]PorEquipeHC 20aa_ddmmaaaa'!$GS$1003,3,FALSE))</f>
        <v>HISANOBU</v>
      </c>
      <c r="F182" s="66" t="str">
        <f>IF($B182:$B182&gt;0,VLOOKUP($B182,'[1]PorEquipeHC 20aa_ddmmaaaa'!$EC$5:'[1]PorEquipeHC 20aa_ddmmaaaa'!$GS$1003,4,FALSE))</f>
        <v>M</v>
      </c>
      <c r="G182" s="65" t="str">
        <f>IF($B182:$B182&gt;0,VLOOKUP($B182,'[1]PorEquipeHC 20aa_ddmmaaaa'!$EC$5:'[1]PorEquipeHC 20aa_ddmmaaaa'!$GS$1003,5,FALSE))</f>
        <v>06. KOK</v>
      </c>
      <c r="H182" s="210">
        <f>IF($B182:$B182&gt;0,VLOOKUP($B182,'[1]PorEquipeHC 20aa_ddmmaaaa'!$EC$5:'[1]PorEquipeHC 20aa_ddmmaaaa'!$GS$1003,6,FALSE))</f>
        <v>14088</v>
      </c>
      <c r="I182" s="80">
        <f>IF($B182:$B182&gt;0,VLOOKUP($B182,'[1]PorEquipeHC 20aa_ddmmaaaa'!$EC$5:'[1]PorEquipeHC 20aa_ddmmaaaa'!$GS$1003,7,FALSE))</f>
        <v>9</v>
      </c>
      <c r="J182" s="209" t="str">
        <f>IF($B182:$B182&gt;0,VLOOKUP($B182,'[1]PorEquipeHC 20aa_ddmmaaaa'!$EC$5:'[1]PorEquipeHC 20aa_ddmmaaaa'!$GS$1003,8,FALSE))</f>
        <v>B</v>
      </c>
      <c r="K182" s="209" t="str">
        <f>IF($B182:$B182&gt;0,VLOOKUP($B182,'[1]PorEquipeHC 20aa_ddmmaaaa'!$EC$5:'[1]PorEquipeHC 20aa_ddmmaaaa'!$GS$1003,9,FALSE))</f>
        <v>MR</v>
      </c>
      <c r="L182" s="80">
        <f>IF($B182:$B182&gt;0,VLOOKUP($B182,'[1]PorEquipeHC 20aa_ddmmaaaa'!$EC$5:'[1]PorEquipeHC 20aa_ddmmaaaa'!$GS$1003,45,FALSE))</f>
        <v>6</v>
      </c>
      <c r="M182" s="65" t="str">
        <f>IF($B182:$B182&gt;0,VLOOKUP($B182,'[1]PorEquipeHC 20aa_ddmmaaaa'!$EC$5:'[1]PorEquipeHC 20aa_ddmmaaaa'!$GS$1003,46,FALSE))</f>
        <v>X</v>
      </c>
      <c r="N182" s="80">
        <f>IF($B182:$B182&gt;0,VLOOKUP($B182,'[1]PorEquipeHC 20aa_ddmmaaaa'!$EC$5:'[1]PorEquipeHC 20aa_ddmmaaaa'!$GS$1003,64,FALSE))</f>
        <v>790</v>
      </c>
      <c r="O182" s="211">
        <f>IF($B182:$B182&gt;0,VLOOKUP($B182,'[1]PorEquipeHC 20aa_ddmmaaaa'!$EC$5:'[1]PorEquipeHC 20aa_ddmmaaaa'!$GS$1003,10,FALSE))</f>
        <v>129</v>
      </c>
      <c r="P182" s="211" t="str">
        <f>IF($B182:$B182&gt;0,VLOOKUP($B182,'[1]PorEquipeHC 20aa_ddmmaaaa'!$EC$5:'[1]PorEquipeHC 20aa_ddmmaaaa'!$GS$1003,11,FALSE))</f>
        <v xml:space="preserve"> </v>
      </c>
      <c r="Q182" s="211">
        <f>IF($B182:$B182&gt;0,VLOOKUP($B182,'[1]PorEquipeHC 20aa_ddmmaaaa'!$EC$5:'[1]PorEquipeHC 20aa_ddmmaaaa'!$GS$1003,12,FALSE))</f>
        <v>144</v>
      </c>
      <c r="R182" s="211">
        <f>IF($B182:$B182&gt;0,VLOOKUP($B182,'[1]PorEquipeHC 20aa_ddmmaaaa'!$EC$5:'[1]PorEquipeHC 20aa_ddmmaaaa'!$GS$1003,13,FALSE))</f>
        <v>130</v>
      </c>
      <c r="S182" s="211">
        <f>IF($B182:$B182&gt;0,VLOOKUP($B182,'[1]PorEquipeHC 20aa_ddmmaaaa'!$EC$5:'[1]PorEquipeHC 20aa_ddmmaaaa'!$GS$1003,14,FALSE))</f>
        <v>124</v>
      </c>
      <c r="T182" s="211">
        <f>IF($B182:$B182&gt;0,VLOOKUP($B182,'[1]PorEquipeHC 20aa_ddmmaaaa'!$EC$5:'[1]PorEquipeHC 20aa_ddmmaaaa'!$GS$1003,15,FALSE))</f>
        <v>131</v>
      </c>
      <c r="U182" s="211">
        <f>IF($B182:$B182&gt;0,VLOOKUP($B182,'[1]PorEquipeHC 20aa_ddmmaaaa'!$EC$5:'[1]PorEquipeHC 20aa_ddmmaaaa'!$GS$1003,16,FALSE))</f>
        <v>132</v>
      </c>
      <c r="V182" s="211" t="b">
        <f>IF($B182:$B182&gt;0,VLOOKUP($B182,'[1]PorEquipeHC 20aa_ddmmaaaa'!$EC$5:'[1]PorEquipeHC 20aa_ddmmaaaa'!$GS$1003,17,FALSE))</f>
        <v>0</v>
      </c>
      <c r="W182" s="211" t="b">
        <f>IF($B182:$B182&gt;0,VLOOKUP($B182,'[1]PorEquipeHC 20aa_ddmmaaaa'!$EC$5:'[1]PorEquipeHC 20aa_ddmmaaaa'!$GS$1003,18,FALSE))</f>
        <v>0</v>
      </c>
      <c r="X182" s="211" t="b">
        <f>IF($B182:$B182&gt;0,VLOOKUP($B182,'[1]PorEquipeHC 20aa_ddmmaaaa'!$EC$5:'[1]PorEquipeHC 20aa_ddmmaaaa'!$GS$1003,19,FALSE))</f>
        <v>0</v>
      </c>
      <c r="Y182" s="207"/>
      <c r="Z182" s="207"/>
      <c r="AA182" s="154"/>
      <c r="AB182" s="154"/>
      <c r="AC182" s="65" t="str">
        <f>C182</f>
        <v>463</v>
      </c>
      <c r="AD182" s="65" t="str">
        <f>D182</f>
        <v>ISHII</v>
      </c>
      <c r="AE182" s="65" t="str">
        <f>E182</f>
        <v>HISANOBU</v>
      </c>
      <c r="AF182" s="65" t="str">
        <f>F182</f>
        <v>M</v>
      </c>
      <c r="AG182" s="65" t="str">
        <f>G182</f>
        <v>06. KOK</v>
      </c>
      <c r="AH182" s="208">
        <f>H182</f>
        <v>14088</v>
      </c>
      <c r="AI182">
        <f>I182</f>
        <v>9</v>
      </c>
      <c r="AJ182" t="str">
        <f>J182</f>
        <v>B</v>
      </c>
      <c r="AK182" s="209" t="str">
        <f>K182</f>
        <v>MR</v>
      </c>
      <c r="AL182" s="65">
        <f>L182</f>
        <v>6</v>
      </c>
      <c r="AM182" s="66" t="str">
        <f>M182</f>
        <v>X</v>
      </c>
      <c r="AN182" s="65">
        <f>N182</f>
        <v>790</v>
      </c>
      <c r="AO182" s="65">
        <f>O182</f>
        <v>129</v>
      </c>
      <c r="AP182" s="67">
        <f>IF(AO182=" "," ",(AO182-2*$AI182))</f>
        <v>111</v>
      </c>
      <c r="AQ182" s="68"/>
      <c r="AR182" s="69"/>
      <c r="AS182" s="72" t="str">
        <f>P182</f>
        <v xml:space="preserve"> </v>
      </c>
      <c r="AT182" s="67" t="str">
        <f>IF(AS182=" "," ",(AS182-2*$AI182))</f>
        <v xml:space="preserve"> </v>
      </c>
      <c r="AU182" s="65"/>
      <c r="AV182" s="67"/>
      <c r="AW182" s="72">
        <f>Q182</f>
        <v>144</v>
      </c>
      <c r="AX182" s="67">
        <f>IF(AW182=" "," ",(AW182-2*$AI182))</f>
        <v>126</v>
      </c>
      <c r="AY182" s="67"/>
      <c r="AZ182" s="65"/>
      <c r="BA182" s="67">
        <f>R182</f>
        <v>130</v>
      </c>
      <c r="BB182" s="67">
        <f>IF(BA182=" "," ",(BA182-2*$AI182))</f>
        <v>112</v>
      </c>
      <c r="BC182" s="67"/>
      <c r="BD182" s="67"/>
      <c r="BE182" s="71">
        <f>S182</f>
        <v>124</v>
      </c>
      <c r="BF182" s="67">
        <f>IF(BE182=" "," ",(BE182-2*$AI182))</f>
        <v>106</v>
      </c>
      <c r="BG182" s="67"/>
      <c r="BH182" s="67"/>
      <c r="BI182" s="72">
        <f>T182</f>
        <v>131</v>
      </c>
      <c r="BJ182" s="67">
        <f>IF(BI182=" "," ",(BI182-2*$AI182))</f>
        <v>113</v>
      </c>
      <c r="BK182" s="67"/>
      <c r="BL182" s="67"/>
      <c r="BM182" s="72">
        <f>U182</f>
        <v>132</v>
      </c>
      <c r="BN182" s="67">
        <f>IF(BM182=" "," ",(BM182-2*$AI182))</f>
        <v>114</v>
      </c>
      <c r="BO182" s="67"/>
      <c r="BP182" s="67"/>
      <c r="BQ182" s="67" t="b">
        <f>V182</f>
        <v>0</v>
      </c>
      <c r="BR182" s="67">
        <f>IF(BQ182=" "," ",(BQ182-2*$AI182))</f>
        <v>-18</v>
      </c>
      <c r="BS182" s="67"/>
      <c r="BT182" s="67"/>
      <c r="BU182" s="67" t="b">
        <f>W182</f>
        <v>0</v>
      </c>
      <c r="BV182" s="67">
        <f>IF(BU182=" "," ",(BU182-2*$AI182))</f>
        <v>-18</v>
      </c>
      <c r="BW182" s="67"/>
      <c r="BX182" s="67"/>
      <c r="BY182" s="67" t="b">
        <f>X182</f>
        <v>0</v>
      </c>
      <c r="BZ182" s="67">
        <f>IF(BY182=" "," ",(BY182-2*$AI182))</f>
        <v>-18</v>
      </c>
      <c r="CA182" s="67"/>
      <c r="CB182" s="67"/>
      <c r="CC182" s="209" t="str">
        <f>IF(AK182="Senior",AK182,"...")</f>
        <v>...</v>
      </c>
      <c r="CD182" s="65">
        <f>L182</f>
        <v>6</v>
      </c>
      <c r="CE182" s="66" t="str">
        <f>M182</f>
        <v>X</v>
      </c>
      <c r="CF182" s="73">
        <f>AQ182*AO$4+AU182*AS$4+AY182*AW$4+BC182*BA$4+BG182*BE$4+BK182*BI$4+BO182*BM$4+BS182*BQ$4+BW182*BU$4+CA182*BY$4</f>
        <v>0</v>
      </c>
      <c r="CG182" s="156"/>
      <c r="CH182" s="1"/>
      <c r="DA182" s="19"/>
      <c r="DB182" s="19"/>
      <c r="DC182" s="67" t="s">
        <v>564</v>
      </c>
      <c r="DD182" s="67" t="s">
        <v>642</v>
      </c>
      <c r="DE182" s="67" t="s">
        <v>643</v>
      </c>
      <c r="DF182" s="67" t="s">
        <v>83</v>
      </c>
      <c r="DG182" s="67" t="s">
        <v>640</v>
      </c>
      <c r="DH182" s="75">
        <v>18579</v>
      </c>
      <c r="DI182" s="67">
        <v>9</v>
      </c>
      <c r="DJ182" s="67" t="s">
        <v>84</v>
      </c>
      <c r="DK182" s="76" t="s">
        <v>102</v>
      </c>
      <c r="DL182" s="67">
        <v>4</v>
      </c>
      <c r="DM182" s="77" t="s">
        <v>70</v>
      </c>
      <c r="DN182" s="67" t="e">
        <v>#NUM!</v>
      </c>
      <c r="DO182" s="67">
        <v>114</v>
      </c>
      <c r="DP182" s="67">
        <v>96</v>
      </c>
      <c r="DQ182" s="68"/>
      <c r="DR182" s="69"/>
      <c r="DS182" s="72">
        <v>112</v>
      </c>
      <c r="DT182" s="67">
        <v>94</v>
      </c>
      <c r="DU182" s="68">
        <v>1</v>
      </c>
      <c r="DV182" s="69" t="s">
        <v>93</v>
      </c>
      <c r="DW182" s="72" t="s">
        <v>79</v>
      </c>
      <c r="DX182" s="67" t="s">
        <v>79</v>
      </c>
      <c r="DY182" s="67"/>
      <c r="DZ182" s="67"/>
      <c r="EA182" s="67">
        <v>123</v>
      </c>
      <c r="EB182" s="67">
        <v>105</v>
      </c>
      <c r="EC182" s="67"/>
      <c r="ED182" s="67"/>
      <c r="EE182" s="71">
        <v>126</v>
      </c>
      <c r="EF182" s="67">
        <v>108</v>
      </c>
      <c r="EG182" s="67"/>
      <c r="EH182" s="67"/>
      <c r="EI182" s="72" t="s">
        <v>79</v>
      </c>
      <c r="EJ182" s="67" t="s">
        <v>79</v>
      </c>
      <c r="EK182" s="67"/>
      <c r="EL182" s="67"/>
      <c r="EM182" s="72" t="s">
        <v>79</v>
      </c>
      <c r="EN182" s="67" t="s">
        <v>79</v>
      </c>
      <c r="EO182" s="67"/>
      <c r="EP182" s="67"/>
      <c r="EQ182" s="67" t="b">
        <v>0</v>
      </c>
      <c r="ER182" s="67">
        <v>-18</v>
      </c>
      <c r="ES182" s="67"/>
      <c r="ET182" s="67"/>
      <c r="EU182" s="67" t="b">
        <v>0</v>
      </c>
      <c r="EV182" s="67">
        <v>-18</v>
      </c>
      <c r="EW182" s="67"/>
      <c r="EX182" s="67"/>
      <c r="EY182" s="67" t="b">
        <v>0</v>
      </c>
      <c r="EZ182" s="67">
        <v>-18</v>
      </c>
      <c r="FA182" s="67"/>
      <c r="FB182" s="67"/>
      <c r="FC182" s="76" t="s">
        <v>73</v>
      </c>
      <c r="FD182" s="67">
        <v>4</v>
      </c>
      <c r="FE182" s="77" t="s">
        <v>70</v>
      </c>
      <c r="FF182" s="68">
        <v>1</v>
      </c>
      <c r="FG182" s="83"/>
      <c r="FH182" s="65" t="str">
        <f t="shared" si="41"/>
        <v>SR</v>
      </c>
      <c r="FI182" s="65" t="str">
        <f t="shared" si="39"/>
        <v>F</v>
      </c>
      <c r="FJ182" s="65" t="str">
        <f t="shared" si="38"/>
        <v>08. SMA</v>
      </c>
      <c r="FK182" s="65">
        <f t="shared" si="42"/>
        <v>1</v>
      </c>
      <c r="FL182" s="79">
        <f t="shared" ref="FL182:FL196" si="43">FL181+FK182</f>
        <v>11</v>
      </c>
      <c r="FM182" t="str">
        <f t="shared" si="40"/>
        <v>...</v>
      </c>
      <c r="FN182" t="str">
        <f t="shared" si="37"/>
        <v>...</v>
      </c>
      <c r="FO182" t="str">
        <f t="shared" si="35"/>
        <v>08. SMA</v>
      </c>
    </row>
    <row r="183" spans="1:171" ht="13.8" hidden="1" x14ac:dyDescent="0.25">
      <c r="A183" t="s">
        <v>1152</v>
      </c>
      <c r="B183" s="201" t="s">
        <v>398</v>
      </c>
      <c r="C183" s="80" t="str">
        <f>IF($B183:$B183&gt;0,VLOOKUP($B183,'[1]PorEquipeHC 20aa_ddmmaaaa'!$EC$5:'[1]PorEquipeHC 20aa_ddmmaaaa'!$GS$1003,1,FALSE))</f>
        <v>817</v>
      </c>
      <c r="D183" s="209" t="str">
        <f>IF($B183:$B183&gt;0,VLOOKUP($B183,'[1]PorEquipeHC 20aa_ddmmaaaa'!$EC$5:'[1]PorEquipeHC 20aa_ddmmaaaa'!$GS$1003,2,FALSE))</f>
        <v>KAWASAKI</v>
      </c>
      <c r="E183" s="209" t="str">
        <f>IF($B183:$B183&gt;0,VLOOKUP($B183,'[1]PorEquipeHC 20aa_ddmmaaaa'!$EC$5:'[1]PorEquipeHC 20aa_ddmmaaaa'!$GS$1003,3,FALSE))</f>
        <v>TOSHIO</v>
      </c>
      <c r="F183" s="66" t="str">
        <f>IF($B183:$B183&gt;0,VLOOKUP($B183,'[1]PorEquipeHC 20aa_ddmmaaaa'!$EC$5:'[1]PorEquipeHC 20aa_ddmmaaaa'!$GS$1003,4,FALSE))</f>
        <v>M</v>
      </c>
      <c r="G183" s="65" t="str">
        <f>IF($B183:$B183&gt;0,VLOOKUP($B183,'[1]PorEquipeHC 20aa_ddmmaaaa'!$EC$5:'[1]PorEquipeHC 20aa_ddmmaaaa'!$GS$1003,5,FALSE))</f>
        <v>06. KOK</v>
      </c>
      <c r="H183" s="210">
        <f>IF($B183:$B183&gt;0,VLOOKUP($B183,'[1]PorEquipeHC 20aa_ddmmaaaa'!$EC$5:'[1]PorEquipeHC 20aa_ddmmaaaa'!$GS$1003,6,FALSE))</f>
        <v>14865</v>
      </c>
      <c r="I183" s="80">
        <f>IF($B183:$B183&gt;0,VLOOKUP($B183,'[1]PorEquipeHC 20aa_ddmmaaaa'!$EC$5:'[1]PorEquipeHC 20aa_ddmmaaaa'!$GS$1003,7,FALSE))</f>
        <v>9</v>
      </c>
      <c r="J183" s="209" t="str">
        <f>IF($B183:$B183&gt;0,VLOOKUP($B183,'[1]PorEquipeHC 20aa_ddmmaaaa'!$EC$5:'[1]PorEquipeHC 20aa_ddmmaaaa'!$GS$1003,8,FALSE))</f>
        <v>B</v>
      </c>
      <c r="K183" s="209" t="str">
        <f>IF($B183:$B183&gt;0,VLOOKUP($B183,'[1]PorEquipeHC 20aa_ddmmaaaa'!$EC$5:'[1]PorEquipeHC 20aa_ddmmaaaa'!$GS$1003,9,FALSE))</f>
        <v>MR</v>
      </c>
      <c r="L183" s="80">
        <f>IF($B183:$B183&gt;0,VLOOKUP($B183,'[1]PorEquipeHC 20aa_ddmmaaaa'!$EC$5:'[1]PorEquipeHC 20aa_ddmmaaaa'!$GS$1003,45,FALSE))</f>
        <v>4</v>
      </c>
      <c r="M183" s="65" t="str">
        <f>IF($B183:$B183&gt;0,VLOOKUP($B183,'[1]PorEquipeHC 20aa_ddmmaaaa'!$EC$5:'[1]PorEquipeHC 20aa_ddmmaaaa'!$GS$1003,46,FALSE))</f>
        <v>X</v>
      </c>
      <c r="N183" s="80" t="e">
        <f>IF($B183:$B183&gt;0,VLOOKUP($B183,'[1]PorEquipeHC 20aa_ddmmaaaa'!$EC$5:'[1]PorEquipeHC 20aa_ddmmaaaa'!$GS$1003,64,FALSE))</f>
        <v>#NUM!</v>
      </c>
      <c r="O183" s="211" t="str">
        <f>IF($B183:$B183&gt;0,VLOOKUP($B183,'[1]PorEquipeHC 20aa_ddmmaaaa'!$EC$5:'[1]PorEquipeHC 20aa_ddmmaaaa'!$GS$1003,10,FALSE))</f>
        <v xml:space="preserve"> </v>
      </c>
      <c r="P183" s="211" t="str">
        <f>IF($B183:$B183&gt;0,VLOOKUP($B183,'[1]PorEquipeHC 20aa_ddmmaaaa'!$EC$5:'[1]PorEquipeHC 20aa_ddmmaaaa'!$GS$1003,11,FALSE))</f>
        <v xml:space="preserve"> </v>
      </c>
      <c r="Q183" s="211">
        <f>IF($B183:$B183&gt;0,VLOOKUP($B183,'[1]PorEquipeHC 20aa_ddmmaaaa'!$EC$5:'[1]PorEquipeHC 20aa_ddmmaaaa'!$GS$1003,12,FALSE))</f>
        <v>120</v>
      </c>
      <c r="R183" s="211">
        <f>IF($B183:$B183&gt;0,VLOOKUP($B183,'[1]PorEquipeHC 20aa_ddmmaaaa'!$EC$5:'[1]PorEquipeHC 20aa_ddmmaaaa'!$GS$1003,13,FALSE))</f>
        <v>119</v>
      </c>
      <c r="S183" s="211">
        <f>IF($B183:$B183&gt;0,VLOOKUP($B183,'[1]PorEquipeHC 20aa_ddmmaaaa'!$EC$5:'[1]PorEquipeHC 20aa_ddmmaaaa'!$GS$1003,14,FALSE))</f>
        <v>135</v>
      </c>
      <c r="T183" s="211" t="str">
        <f>IF($B183:$B183&gt;0,VLOOKUP($B183,'[1]PorEquipeHC 20aa_ddmmaaaa'!$EC$5:'[1]PorEquipeHC 20aa_ddmmaaaa'!$GS$1003,15,FALSE))</f>
        <v xml:space="preserve"> </v>
      </c>
      <c r="U183" s="211">
        <f>IF($B183:$B183&gt;0,VLOOKUP($B183,'[1]PorEquipeHC 20aa_ddmmaaaa'!$EC$5:'[1]PorEquipeHC 20aa_ddmmaaaa'!$GS$1003,16,FALSE))</f>
        <v>132</v>
      </c>
      <c r="V183" s="211" t="b">
        <f>IF($B183:$B183&gt;0,VLOOKUP($B183,'[1]PorEquipeHC 20aa_ddmmaaaa'!$EC$5:'[1]PorEquipeHC 20aa_ddmmaaaa'!$GS$1003,17,FALSE))</f>
        <v>0</v>
      </c>
      <c r="W183" s="211" t="b">
        <f>IF($B183:$B183&gt;0,VLOOKUP($B183,'[1]PorEquipeHC 20aa_ddmmaaaa'!$EC$5:'[1]PorEquipeHC 20aa_ddmmaaaa'!$GS$1003,18,FALSE))</f>
        <v>0</v>
      </c>
      <c r="X183" s="211" t="b">
        <f>IF($B183:$B183&gt;0,VLOOKUP($B183,'[1]PorEquipeHC 20aa_ddmmaaaa'!$EC$5:'[1]PorEquipeHC 20aa_ddmmaaaa'!$GS$1003,19,FALSE))</f>
        <v>0</v>
      </c>
      <c r="Y183" s="207"/>
      <c r="Z183" s="207"/>
      <c r="AA183" s="154"/>
      <c r="AB183" s="154"/>
      <c r="AC183" s="65" t="str">
        <f>C183</f>
        <v>817</v>
      </c>
      <c r="AD183" s="65" t="str">
        <f>D183</f>
        <v>KAWASAKI</v>
      </c>
      <c r="AE183" s="65" t="str">
        <f>E183</f>
        <v>TOSHIO</v>
      </c>
      <c r="AF183" s="65" t="str">
        <f>F183</f>
        <v>M</v>
      </c>
      <c r="AG183" s="65" t="str">
        <f>G183</f>
        <v>06. KOK</v>
      </c>
      <c r="AH183" s="208">
        <f>H183</f>
        <v>14865</v>
      </c>
      <c r="AI183">
        <f>I183</f>
        <v>9</v>
      </c>
      <c r="AJ183" t="str">
        <f>J183</f>
        <v>B</v>
      </c>
      <c r="AK183" s="209" t="str">
        <f>K183</f>
        <v>MR</v>
      </c>
      <c r="AL183" s="65">
        <f>L183</f>
        <v>4</v>
      </c>
      <c r="AM183" s="66" t="str">
        <f>M183</f>
        <v>X</v>
      </c>
      <c r="AN183" s="65" t="e">
        <f>N183</f>
        <v>#NUM!</v>
      </c>
      <c r="AO183" s="65" t="str">
        <f>O183</f>
        <v xml:space="preserve"> </v>
      </c>
      <c r="AP183" s="67" t="str">
        <f>IF(AO183=" "," ",(AO183-2*$AI183))</f>
        <v xml:space="preserve"> </v>
      </c>
      <c r="AQ183" s="68"/>
      <c r="AR183" s="69"/>
      <c r="AS183" s="72" t="str">
        <f>P183</f>
        <v xml:space="preserve"> </v>
      </c>
      <c r="AT183" s="67" t="str">
        <f>IF(AS183=" "," ",(AS183-2*$AI183))</f>
        <v xml:space="preserve"> </v>
      </c>
      <c r="AU183" s="65"/>
      <c r="AV183" s="67"/>
      <c r="AW183" s="72">
        <f>Q183</f>
        <v>120</v>
      </c>
      <c r="AX183" s="67">
        <f>IF(AW183=" "," ",(AW183-2*$AI183))</f>
        <v>102</v>
      </c>
      <c r="AY183" s="67"/>
      <c r="AZ183" s="65"/>
      <c r="BA183" s="67">
        <f>R183</f>
        <v>119</v>
      </c>
      <c r="BB183" s="67">
        <f>IF(BA183=" "," ",(BA183-2*$AI183))</f>
        <v>101</v>
      </c>
      <c r="BC183" s="67"/>
      <c r="BD183" s="67"/>
      <c r="BE183" s="71">
        <f>S183</f>
        <v>135</v>
      </c>
      <c r="BF183" s="67">
        <f>IF(BE183=" "," ",(BE183-2*$AI183))</f>
        <v>117</v>
      </c>
      <c r="BG183" s="67"/>
      <c r="BH183" s="67"/>
      <c r="BI183" s="72" t="str">
        <f>T183</f>
        <v xml:space="preserve"> </v>
      </c>
      <c r="BJ183" s="67" t="str">
        <f>IF(BI183=" "," ",(BI183-2*$AI183))</f>
        <v xml:space="preserve"> </v>
      </c>
      <c r="BK183" s="67"/>
      <c r="BL183" s="67"/>
      <c r="BM183" s="72">
        <f>U183</f>
        <v>132</v>
      </c>
      <c r="BN183" s="67">
        <f>IF(BM183=" "," ",(BM183-2*$AI183))</f>
        <v>114</v>
      </c>
      <c r="BO183" s="67"/>
      <c r="BP183" s="67"/>
      <c r="BQ183" s="67" t="b">
        <f>V183</f>
        <v>0</v>
      </c>
      <c r="BR183" s="67">
        <f>IF(BQ183=" "," ",(BQ183-2*$AI183))</f>
        <v>-18</v>
      </c>
      <c r="BS183" s="67"/>
      <c r="BT183" s="67"/>
      <c r="BU183" s="67" t="b">
        <f>W183</f>
        <v>0</v>
      </c>
      <c r="BV183" s="67">
        <f>IF(BU183=" "," ",(BU183-2*$AI183))</f>
        <v>-18</v>
      </c>
      <c r="BW183" s="67"/>
      <c r="BX183" s="67"/>
      <c r="BY183" s="67" t="b">
        <f>X183</f>
        <v>0</v>
      </c>
      <c r="BZ183" s="67">
        <f>IF(BY183=" "," ",(BY183-2*$AI183))</f>
        <v>-18</v>
      </c>
      <c r="CA183" s="67"/>
      <c r="CB183" s="67"/>
      <c r="CC183" s="209" t="str">
        <f>IF(AK183="Senior",AK183,"...")</f>
        <v>...</v>
      </c>
      <c r="CD183" s="65">
        <f>L183</f>
        <v>4</v>
      </c>
      <c r="CE183" s="66" t="str">
        <f>M183</f>
        <v>X</v>
      </c>
      <c r="CF183" s="73">
        <f>AQ183*AO$4+AU183*AS$4+AY183*AW$4+BC183*BA$4+BG183*BE$4+BK183*BI$4+BO183*BM$4+BS183*BQ$4+BW183*BU$4+CA183*BY$4</f>
        <v>0</v>
      </c>
      <c r="CG183" s="156"/>
      <c r="CH183" s="1"/>
      <c r="DA183" s="19"/>
      <c r="DB183" s="19"/>
      <c r="DC183" s="67" t="s">
        <v>151</v>
      </c>
      <c r="DD183" s="67" t="s">
        <v>639</v>
      </c>
      <c r="DE183" s="67" t="s">
        <v>644</v>
      </c>
      <c r="DF183" s="67" t="s">
        <v>83</v>
      </c>
      <c r="DG183" s="67" t="s">
        <v>640</v>
      </c>
      <c r="DH183" s="75">
        <v>23722</v>
      </c>
      <c r="DI183" s="67">
        <v>4</v>
      </c>
      <c r="DJ183" s="67" t="s">
        <v>68</v>
      </c>
      <c r="DK183" s="76" t="s">
        <v>69</v>
      </c>
      <c r="DL183" s="67">
        <v>7</v>
      </c>
      <c r="DM183" s="77" t="s">
        <v>70</v>
      </c>
      <c r="DN183" s="67">
        <v>640</v>
      </c>
      <c r="DO183" s="67">
        <v>108</v>
      </c>
      <c r="DP183" s="67">
        <v>100</v>
      </c>
      <c r="DQ183" s="68"/>
      <c r="DR183" s="67"/>
      <c r="DS183" s="72">
        <v>103</v>
      </c>
      <c r="DT183" s="67">
        <v>95</v>
      </c>
      <c r="DU183" s="68">
        <v>0.5</v>
      </c>
      <c r="DV183" s="67" t="s">
        <v>107</v>
      </c>
      <c r="DW183" s="72">
        <v>109</v>
      </c>
      <c r="DX183" s="67">
        <v>101</v>
      </c>
      <c r="DY183" s="67"/>
      <c r="DZ183" s="67"/>
      <c r="EA183" s="67">
        <v>101</v>
      </c>
      <c r="EB183" s="67">
        <v>93</v>
      </c>
      <c r="EC183" s="67"/>
      <c r="ED183" s="67"/>
      <c r="EE183" s="71">
        <v>109</v>
      </c>
      <c r="EF183" s="67">
        <v>101</v>
      </c>
      <c r="EG183" s="67"/>
      <c r="EH183" s="67"/>
      <c r="EI183" s="72">
        <v>110</v>
      </c>
      <c r="EJ183" s="67">
        <v>102</v>
      </c>
      <c r="EK183" s="67"/>
      <c r="EL183" s="67"/>
      <c r="EM183" s="72">
        <v>115</v>
      </c>
      <c r="EN183" s="67">
        <v>107</v>
      </c>
      <c r="EO183" s="67"/>
      <c r="EP183" s="67"/>
      <c r="EQ183" s="67" t="b">
        <v>0</v>
      </c>
      <c r="ER183" s="67">
        <v>-8</v>
      </c>
      <c r="ES183" s="67"/>
      <c r="ET183" s="67"/>
      <c r="EU183" s="67" t="b">
        <v>0</v>
      </c>
      <c r="EV183" s="67">
        <v>-8</v>
      </c>
      <c r="EW183" s="67"/>
      <c r="EX183" s="67"/>
      <c r="EY183" s="67" t="b">
        <v>0</v>
      </c>
      <c r="EZ183" s="67">
        <v>-8</v>
      </c>
      <c r="FA183" s="67"/>
      <c r="FB183" s="67"/>
      <c r="FC183" s="76" t="s">
        <v>73</v>
      </c>
      <c r="FD183" s="67">
        <v>7</v>
      </c>
      <c r="FE183" s="77" t="s">
        <v>70</v>
      </c>
      <c r="FF183" s="68">
        <v>0.5</v>
      </c>
      <c r="FG183" s="83"/>
      <c r="FH183" s="65" t="str">
        <f t="shared" si="41"/>
        <v>NSR</v>
      </c>
      <c r="FI183" s="65" t="str">
        <f t="shared" si="39"/>
        <v>F</v>
      </c>
      <c r="FJ183" s="65" t="str">
        <f t="shared" si="38"/>
        <v>08. SMA</v>
      </c>
      <c r="FK183" s="65">
        <f t="shared" si="42"/>
        <v>0.5</v>
      </c>
      <c r="FL183" s="79">
        <f t="shared" si="43"/>
        <v>11.5</v>
      </c>
      <c r="FM183" t="str">
        <f t="shared" si="40"/>
        <v>...</v>
      </c>
      <c r="FN183" t="str">
        <f t="shared" si="37"/>
        <v>...</v>
      </c>
      <c r="FO183" t="str">
        <f t="shared" si="35"/>
        <v>08. SMA</v>
      </c>
    </row>
    <row r="184" spans="1:171" ht="13.8" hidden="1" x14ac:dyDescent="0.25">
      <c r="A184" t="s">
        <v>1152</v>
      </c>
      <c r="B184" s="201" t="s">
        <v>660</v>
      </c>
      <c r="C184" s="80" t="str">
        <f>IF($B184:$B184&gt;0,VLOOKUP($B184,'[1]PorEquipeHC 20aa_ddmmaaaa'!$EC$5:'[1]PorEquipeHC 20aa_ddmmaaaa'!$GS$1003,1,FALSE))</f>
        <v>795</v>
      </c>
      <c r="D184" s="209" t="str">
        <f>IF($B184:$B184&gt;0,VLOOKUP($B184,'[1]PorEquipeHC 20aa_ddmmaaaa'!$EC$5:'[1]PorEquipeHC 20aa_ddmmaaaa'!$GS$1003,2,FALSE))</f>
        <v>TOMITA</v>
      </c>
      <c r="E184" s="209" t="str">
        <f>IF($B184:$B184&gt;0,VLOOKUP($B184,'[1]PorEquipeHC 20aa_ddmmaaaa'!$EC$5:'[1]PorEquipeHC 20aa_ddmmaaaa'!$GS$1003,3,FALSE))</f>
        <v>LUIZA</v>
      </c>
      <c r="F184" s="66" t="str">
        <f>IF($B184:$B184&gt;0,VLOOKUP($B184,'[1]PorEquipeHC 20aa_ddmmaaaa'!$EC$5:'[1]PorEquipeHC 20aa_ddmmaaaa'!$GS$1003,4,FALSE))</f>
        <v>F</v>
      </c>
      <c r="G184" s="65" t="str">
        <f>IF($B184:$B184&gt;0,VLOOKUP($B184,'[1]PorEquipeHC 20aa_ddmmaaaa'!$EC$5:'[1]PorEquipeHC 20aa_ddmmaaaa'!$GS$1003,5,FALSE))</f>
        <v>15. BIR</v>
      </c>
      <c r="H184" s="210">
        <f>IF($B184:$B184&gt;0,VLOOKUP($B184,'[1]PorEquipeHC 20aa_ddmmaaaa'!$EC$5:'[1]PorEquipeHC 20aa_ddmmaaaa'!$GS$1003,6,FALSE))</f>
        <v>17976</v>
      </c>
      <c r="I184" s="80">
        <f>IF($B184:$B184&gt;0,VLOOKUP($B184,'[1]PorEquipeHC 20aa_ddmmaaaa'!$EC$5:'[1]PorEquipeHC 20aa_ddmmaaaa'!$GS$1003,7,FALSE))</f>
        <v>9</v>
      </c>
      <c r="J184" s="209" t="str">
        <f>IF($B184:$B184&gt;0,VLOOKUP($B184,'[1]PorEquipeHC 20aa_ddmmaaaa'!$EC$5:'[1]PorEquipeHC 20aa_ddmmaaaa'!$GS$1003,8,FALSE))</f>
        <v>B</v>
      </c>
      <c r="K184" s="209" t="str">
        <f>IF($B184:$B184&gt;0,VLOOKUP($B184,'[1]PorEquipeHC 20aa_ddmmaaaa'!$EC$5:'[1]PorEquipeHC 20aa_ddmmaaaa'!$GS$1003,9,FALSE))</f>
        <v>SR</v>
      </c>
      <c r="L184" s="80">
        <f>IF($B184:$B184&gt;0,VLOOKUP($B184,'[1]PorEquipeHC 20aa_ddmmaaaa'!$EC$5:'[1]PorEquipeHC 20aa_ddmmaaaa'!$GS$1003,45,FALSE))</f>
        <v>6</v>
      </c>
      <c r="M184" s="65" t="str">
        <f>IF($B184:$B184&gt;0,VLOOKUP($B184,'[1]PorEquipeHC 20aa_ddmmaaaa'!$EC$5:'[1]PorEquipeHC 20aa_ddmmaaaa'!$GS$1003,46,FALSE))</f>
        <v>X</v>
      </c>
      <c r="N184" s="80">
        <f>IF($B184:$B184&gt;0,VLOOKUP($B184,'[1]PorEquipeHC 20aa_ddmmaaaa'!$EC$5:'[1]PorEquipeHC 20aa_ddmmaaaa'!$GS$1003,64,FALSE))</f>
        <v>761</v>
      </c>
      <c r="O184" s="211">
        <f>IF($B184:$B184&gt;0,VLOOKUP($B184,'[1]PorEquipeHC 20aa_ddmmaaaa'!$EC$5:'[1]PorEquipeHC 20aa_ddmmaaaa'!$GS$1003,10,FALSE))</f>
        <v>128</v>
      </c>
      <c r="P184" s="211">
        <f>IF($B184:$B184&gt;0,VLOOKUP($B184,'[1]PorEquipeHC 20aa_ddmmaaaa'!$EC$5:'[1]PorEquipeHC 20aa_ddmmaaaa'!$GS$1003,11,FALSE))</f>
        <v>128</v>
      </c>
      <c r="Q184" s="211" t="str">
        <f>IF($B184:$B184&gt;0,VLOOKUP($B184,'[1]PorEquipeHC 20aa_ddmmaaaa'!$EC$5:'[1]PorEquipeHC 20aa_ddmmaaaa'!$GS$1003,12,FALSE))</f>
        <v xml:space="preserve"> </v>
      </c>
      <c r="R184" s="211">
        <f>IF($B184:$B184&gt;0,VLOOKUP($B184,'[1]PorEquipeHC 20aa_ddmmaaaa'!$EC$5:'[1]PorEquipeHC 20aa_ddmmaaaa'!$GS$1003,13,FALSE))</f>
        <v>134</v>
      </c>
      <c r="S184" s="211">
        <f>IF($B184:$B184&gt;0,VLOOKUP($B184,'[1]PorEquipeHC 20aa_ddmmaaaa'!$EC$5:'[1]PorEquipeHC 20aa_ddmmaaaa'!$GS$1003,14,FALSE))</f>
        <v>125</v>
      </c>
      <c r="T184" s="211">
        <f>IF($B184:$B184&gt;0,VLOOKUP($B184,'[1]PorEquipeHC 20aa_ddmmaaaa'!$EC$5:'[1]PorEquipeHC 20aa_ddmmaaaa'!$GS$1003,15,FALSE))</f>
        <v>114</v>
      </c>
      <c r="U184" s="211">
        <f>IF($B184:$B184&gt;0,VLOOKUP($B184,'[1]PorEquipeHC 20aa_ddmmaaaa'!$EC$5:'[1]PorEquipeHC 20aa_ddmmaaaa'!$GS$1003,16,FALSE))</f>
        <v>132</v>
      </c>
      <c r="V184" s="211" t="b">
        <f>IF($B184:$B184&gt;0,VLOOKUP($B184,'[1]PorEquipeHC 20aa_ddmmaaaa'!$EC$5:'[1]PorEquipeHC 20aa_ddmmaaaa'!$GS$1003,17,FALSE))</f>
        <v>0</v>
      </c>
      <c r="W184" s="211" t="b">
        <f>IF($B184:$B184&gt;0,VLOOKUP($B184,'[1]PorEquipeHC 20aa_ddmmaaaa'!$EC$5:'[1]PorEquipeHC 20aa_ddmmaaaa'!$GS$1003,18,FALSE))</f>
        <v>0</v>
      </c>
      <c r="X184" s="211" t="b">
        <f>IF($B184:$B184&gt;0,VLOOKUP($B184,'[1]PorEquipeHC 20aa_ddmmaaaa'!$EC$5:'[1]PorEquipeHC 20aa_ddmmaaaa'!$GS$1003,19,FALSE))</f>
        <v>0</v>
      </c>
      <c r="Y184" s="207"/>
      <c r="Z184" s="207"/>
      <c r="AA184" s="154"/>
      <c r="AB184" s="154"/>
      <c r="AC184" s="65" t="str">
        <f>C184</f>
        <v>795</v>
      </c>
      <c r="AD184" s="65" t="str">
        <f>D184</f>
        <v>TOMITA</v>
      </c>
      <c r="AE184" s="65" t="str">
        <f>E184</f>
        <v>LUIZA</v>
      </c>
      <c r="AF184" s="65" t="str">
        <f>F184</f>
        <v>F</v>
      </c>
      <c r="AG184" s="65" t="str">
        <f>G184</f>
        <v>15. BIR</v>
      </c>
      <c r="AH184" s="208">
        <f>H184</f>
        <v>17976</v>
      </c>
      <c r="AI184">
        <f>I184</f>
        <v>9</v>
      </c>
      <c r="AJ184" t="str">
        <f>J184</f>
        <v>B</v>
      </c>
      <c r="AK184" s="209" t="str">
        <f>K184</f>
        <v>SR</v>
      </c>
      <c r="AL184" s="65">
        <f>L184</f>
        <v>6</v>
      </c>
      <c r="AM184" s="66" t="str">
        <f>M184</f>
        <v>X</v>
      </c>
      <c r="AN184" s="65">
        <f>N184</f>
        <v>761</v>
      </c>
      <c r="AO184" s="65">
        <f>O184</f>
        <v>128</v>
      </c>
      <c r="AP184" s="67">
        <f>IF(AO184=" "," ",(AO184-2*$AI184))</f>
        <v>110</v>
      </c>
      <c r="AQ184" s="68"/>
      <c r="AR184" s="69"/>
      <c r="AS184" s="72">
        <f>P184</f>
        <v>128</v>
      </c>
      <c r="AT184" s="67">
        <f>IF(AS184=" "," ",(AS184-2*$AI184))</f>
        <v>110</v>
      </c>
      <c r="AU184" s="65"/>
      <c r="AV184" s="67"/>
      <c r="AW184" s="72" t="str">
        <f>Q184</f>
        <v xml:space="preserve"> </v>
      </c>
      <c r="AX184" s="67" t="str">
        <f>IF(AW184=" "," ",(AW184-2*$AI184))</f>
        <v xml:space="preserve"> </v>
      </c>
      <c r="AY184" s="67"/>
      <c r="AZ184" s="65"/>
      <c r="BA184" s="67">
        <f>R184</f>
        <v>134</v>
      </c>
      <c r="BB184" s="67">
        <f>IF(BA184=" "," ",(BA184-2*$AI184))</f>
        <v>116</v>
      </c>
      <c r="BC184" s="67"/>
      <c r="BD184" s="67"/>
      <c r="BE184" s="71">
        <f>S184</f>
        <v>125</v>
      </c>
      <c r="BF184" s="67">
        <f>IF(BE184=" "," ",(BE184-2*$AI184))</f>
        <v>107</v>
      </c>
      <c r="BG184" s="67"/>
      <c r="BH184" s="67"/>
      <c r="BI184" s="72">
        <f>T184</f>
        <v>114</v>
      </c>
      <c r="BJ184" s="67">
        <f>IF(BI184=" "," ",(BI184-2*$AI184))</f>
        <v>96</v>
      </c>
      <c r="BK184" s="67"/>
      <c r="BL184" s="67"/>
      <c r="BM184" s="72">
        <f>U184</f>
        <v>132</v>
      </c>
      <c r="BN184" s="67">
        <f>IF(BM184=" "," ",(BM184-2*$AI184))</f>
        <v>114</v>
      </c>
      <c r="BO184" s="67"/>
      <c r="BP184" s="67"/>
      <c r="BQ184" s="67" t="b">
        <f>V184</f>
        <v>0</v>
      </c>
      <c r="BR184" s="67">
        <f>IF(BQ184=" "," ",(BQ184-2*$AI184))</f>
        <v>-18</v>
      </c>
      <c r="BS184" s="67"/>
      <c r="BT184" s="67"/>
      <c r="BU184" s="67" t="b">
        <f>W184</f>
        <v>0</v>
      </c>
      <c r="BV184" s="67">
        <f>IF(BU184=" "," ",(BU184-2*$AI184))</f>
        <v>-18</v>
      </c>
      <c r="BW184" s="67"/>
      <c r="BX184" s="67"/>
      <c r="BY184" s="67" t="b">
        <f>X184</f>
        <v>0</v>
      </c>
      <c r="BZ184" s="67">
        <f>IF(BY184=" "," ",(BY184-2*$AI184))</f>
        <v>-18</v>
      </c>
      <c r="CA184" s="67"/>
      <c r="CB184" s="67"/>
      <c r="CC184" s="209" t="str">
        <f>IF(AK184="Senior",AK184,"...")</f>
        <v>...</v>
      </c>
      <c r="CD184" s="65">
        <f>L184</f>
        <v>6</v>
      </c>
      <c r="CE184" s="66" t="str">
        <f>M184</f>
        <v>X</v>
      </c>
      <c r="CF184" s="73">
        <f>AQ184*AO$4+AU184*AS$4+AY184*AW$4+BC184*BA$4+BG184*BE$4+BK184*BI$4+BO184*BM$4+BS184*BQ$4+BW184*BU$4+CA184*BY$4</f>
        <v>0</v>
      </c>
      <c r="CG184" s="156"/>
      <c r="CH184" s="1"/>
      <c r="DA184" s="19"/>
      <c r="DB184" s="19"/>
      <c r="DC184" s="67" t="s">
        <v>499</v>
      </c>
      <c r="DD184" s="67" t="s">
        <v>421</v>
      </c>
      <c r="DE184" s="67" t="s">
        <v>533</v>
      </c>
      <c r="DF184" s="67" t="s">
        <v>65</v>
      </c>
      <c r="DG184" s="67" t="s">
        <v>640</v>
      </c>
      <c r="DH184" s="75">
        <v>18070</v>
      </c>
      <c r="DI184" s="67">
        <v>0</v>
      </c>
      <c r="DJ184" s="67" t="s">
        <v>111</v>
      </c>
      <c r="DK184" s="76" t="s">
        <v>102</v>
      </c>
      <c r="DL184" s="67">
        <v>7</v>
      </c>
      <c r="DM184" s="77" t="s">
        <v>70</v>
      </c>
      <c r="DN184" s="67">
        <v>624</v>
      </c>
      <c r="DO184" s="67">
        <v>103</v>
      </c>
      <c r="DP184" s="67">
        <v>103</v>
      </c>
      <c r="DQ184" s="68"/>
      <c r="DR184" s="67"/>
      <c r="DS184" s="72">
        <v>97</v>
      </c>
      <c r="DT184" s="67">
        <v>97</v>
      </c>
      <c r="DU184" s="68"/>
      <c r="DV184" s="67"/>
      <c r="DW184" s="72">
        <v>109</v>
      </c>
      <c r="DX184" s="67">
        <v>109</v>
      </c>
      <c r="DY184" s="67"/>
      <c r="DZ184" s="67"/>
      <c r="EA184" s="67">
        <v>104</v>
      </c>
      <c r="EB184" s="67">
        <v>104</v>
      </c>
      <c r="EC184" s="67"/>
      <c r="ED184" s="67"/>
      <c r="EE184" s="71">
        <v>103</v>
      </c>
      <c r="EF184" s="67">
        <v>103</v>
      </c>
      <c r="EG184" s="67"/>
      <c r="EH184" s="67"/>
      <c r="EI184" s="72">
        <v>120</v>
      </c>
      <c r="EJ184" s="67">
        <v>120</v>
      </c>
      <c r="EK184" s="67"/>
      <c r="EL184" s="67"/>
      <c r="EM184" s="72">
        <v>108</v>
      </c>
      <c r="EN184" s="67">
        <v>108</v>
      </c>
      <c r="EO184" s="68"/>
      <c r="EP184" s="69"/>
      <c r="EQ184" s="67" t="b">
        <v>0</v>
      </c>
      <c r="ER184" s="67">
        <v>0</v>
      </c>
      <c r="ES184" s="67"/>
      <c r="ET184" s="67"/>
      <c r="EU184" s="67" t="b">
        <v>0</v>
      </c>
      <c r="EV184" s="67">
        <v>0</v>
      </c>
      <c r="EW184" s="67"/>
      <c r="EX184" s="67"/>
      <c r="EY184" s="67" t="b">
        <v>0</v>
      </c>
      <c r="EZ184" s="67">
        <v>0</v>
      </c>
      <c r="FA184" s="67"/>
      <c r="FB184" s="67"/>
      <c r="FC184" s="76" t="s">
        <v>73</v>
      </c>
      <c r="FD184" s="67">
        <v>7</v>
      </c>
      <c r="FE184" s="77" t="s">
        <v>70</v>
      </c>
      <c r="FF184" s="68">
        <v>0</v>
      </c>
      <c r="FG184" s="83"/>
      <c r="FH184" s="65" t="str">
        <f t="shared" si="41"/>
        <v>SR</v>
      </c>
      <c r="FI184" s="65" t="str">
        <f t="shared" si="39"/>
        <v>M</v>
      </c>
      <c r="FJ184" s="65" t="str">
        <f t="shared" si="38"/>
        <v>08. SMA</v>
      </c>
      <c r="FK184" s="65">
        <f t="shared" si="42"/>
        <v>0</v>
      </c>
      <c r="FL184" s="79">
        <f t="shared" si="43"/>
        <v>11.5</v>
      </c>
      <c r="FM184" t="str">
        <f>IF(FJ184&lt;&gt;FJ185,FL184,"...")</f>
        <v>...</v>
      </c>
      <c r="FN184" t="str">
        <f t="shared" si="37"/>
        <v>...</v>
      </c>
      <c r="FO184" t="str">
        <f t="shared" si="35"/>
        <v>08. SMA</v>
      </c>
    </row>
    <row r="185" spans="1:171" ht="13.8" hidden="1" x14ac:dyDescent="0.25">
      <c r="A185" t="s">
        <v>1152</v>
      </c>
      <c r="B185" s="201" t="s">
        <v>295</v>
      </c>
      <c r="C185" s="80" t="str">
        <f>IF($B185:$B185&gt;0,VLOOKUP($B185,'[1]PorEquipeHC 20aa_ddmmaaaa'!$EC$5:'[1]PorEquipeHC 20aa_ddmmaaaa'!$GS$1003,1,FALSE))</f>
        <v>533</v>
      </c>
      <c r="D185" s="209" t="str">
        <f>IF($B185:$B185&gt;0,VLOOKUP($B185,'[1]PorEquipeHC 20aa_ddmmaaaa'!$EC$5:'[1]PorEquipeHC 20aa_ddmmaaaa'!$GS$1003,2,FALSE))</f>
        <v>TANAKA</v>
      </c>
      <c r="E185" s="209" t="str">
        <f>IF($B185:$B185&gt;0,VLOOKUP($B185,'[1]PorEquipeHC 20aa_ddmmaaaa'!$EC$5:'[1]PorEquipeHC 20aa_ddmmaaaa'!$GS$1003,3,FALSE))</f>
        <v>TAKAAKI</v>
      </c>
      <c r="F185" s="66" t="str">
        <f>IF($B185:$B185&gt;0,VLOOKUP($B185,'[1]PorEquipeHC 20aa_ddmmaaaa'!$EC$5:'[1]PorEquipeHC 20aa_ddmmaaaa'!$GS$1003,4,FALSE))</f>
        <v>M</v>
      </c>
      <c r="G185" s="65" t="str">
        <f>IF($B185:$B185&gt;0,VLOOKUP($B185,'[1]PorEquipeHC 20aa_ddmmaaaa'!$EC$5:'[1]PorEquipeHC 20aa_ddmmaaaa'!$GS$1003,5,FALSE))</f>
        <v>03. IBI</v>
      </c>
      <c r="H185" s="210">
        <f>IF($B185:$B185&gt;0,VLOOKUP($B185,'[1]PorEquipeHC 20aa_ddmmaaaa'!$EC$5:'[1]PorEquipeHC 20aa_ddmmaaaa'!$GS$1003,6,FALSE))</f>
        <v>14124</v>
      </c>
      <c r="I185" s="80">
        <f>IF($B185:$B185&gt;0,VLOOKUP($B185,'[1]PorEquipeHC 20aa_ddmmaaaa'!$EC$5:'[1]PorEquipeHC 20aa_ddmmaaaa'!$GS$1003,7,FALSE))</f>
        <v>12</v>
      </c>
      <c r="J185" s="209" t="str">
        <f>IF($B185:$B185&gt;0,VLOOKUP($B185,'[1]PorEquipeHC 20aa_ddmmaaaa'!$EC$5:'[1]PorEquipeHC 20aa_ddmmaaaa'!$GS$1003,8,FALSE))</f>
        <v>C</v>
      </c>
      <c r="K185" s="209" t="str">
        <f>IF($B185:$B185&gt;0,VLOOKUP($B185,'[1]PorEquipeHC 20aa_ddmmaaaa'!$EC$5:'[1]PorEquipeHC 20aa_ddmmaaaa'!$GS$1003,9,FALSE))</f>
        <v>MR</v>
      </c>
      <c r="L185" s="80">
        <f>IF($B185:$B185&gt;0,VLOOKUP($B185,'[1]PorEquipeHC 20aa_ddmmaaaa'!$EC$5:'[1]PorEquipeHC 20aa_ddmmaaaa'!$GS$1003,45,FALSE))</f>
        <v>7</v>
      </c>
      <c r="M185" s="65" t="str">
        <f>IF($B185:$B185&gt;0,VLOOKUP($B185,'[1]PorEquipeHC 20aa_ddmmaaaa'!$EC$5:'[1]PorEquipeHC 20aa_ddmmaaaa'!$GS$1003,46,FALSE))</f>
        <v>X</v>
      </c>
      <c r="N185" s="80">
        <f>IF($B185:$B185&gt;0,VLOOKUP($B185,'[1]PorEquipeHC 20aa_ddmmaaaa'!$EC$5:'[1]PorEquipeHC 20aa_ddmmaaaa'!$GS$1003,64,FALSE))</f>
        <v>779</v>
      </c>
      <c r="O185" s="211">
        <f>IF($B185:$B185&gt;0,VLOOKUP($B185,'[1]PorEquipeHC 20aa_ddmmaaaa'!$EC$5:'[1]PorEquipeHC 20aa_ddmmaaaa'!$GS$1003,10,FALSE))</f>
        <v>133</v>
      </c>
      <c r="P185" s="211">
        <f>IF($B185:$B185&gt;0,VLOOKUP($B185,'[1]PorEquipeHC 20aa_ddmmaaaa'!$EC$5:'[1]PorEquipeHC 20aa_ddmmaaaa'!$GS$1003,11,FALSE))</f>
        <v>128</v>
      </c>
      <c r="Q185" s="211">
        <f>IF($B185:$B185&gt;0,VLOOKUP($B185,'[1]PorEquipeHC 20aa_ddmmaaaa'!$EC$5:'[1]PorEquipeHC 20aa_ddmmaaaa'!$GS$1003,12,FALSE))</f>
        <v>123</v>
      </c>
      <c r="R185" s="211">
        <f>IF($B185:$B185&gt;0,VLOOKUP($B185,'[1]PorEquipeHC 20aa_ddmmaaaa'!$EC$5:'[1]PorEquipeHC 20aa_ddmmaaaa'!$GS$1003,13,FALSE))</f>
        <v>130</v>
      </c>
      <c r="S185" s="211">
        <f>IF($B185:$B185&gt;0,VLOOKUP($B185,'[1]PorEquipeHC 20aa_ddmmaaaa'!$EC$5:'[1]PorEquipeHC 20aa_ddmmaaaa'!$GS$1003,14,FALSE))</f>
        <v>136</v>
      </c>
      <c r="T185" s="211">
        <f>IF($B185:$B185&gt;0,VLOOKUP($B185,'[1]PorEquipeHC 20aa_ddmmaaaa'!$EC$5:'[1]PorEquipeHC 20aa_ddmmaaaa'!$GS$1003,15,FALSE))</f>
        <v>129</v>
      </c>
      <c r="U185" s="211">
        <f>IF($B185:$B185&gt;0,VLOOKUP($B185,'[1]PorEquipeHC 20aa_ddmmaaaa'!$EC$5:'[1]PorEquipeHC 20aa_ddmmaaaa'!$GS$1003,16,FALSE))</f>
        <v>138</v>
      </c>
      <c r="V185" s="211" t="b">
        <f>IF($B185:$B185&gt;0,VLOOKUP($B185,'[1]PorEquipeHC 20aa_ddmmaaaa'!$EC$5:'[1]PorEquipeHC 20aa_ddmmaaaa'!$GS$1003,17,FALSE))</f>
        <v>0</v>
      </c>
      <c r="W185" s="211" t="b">
        <f>IF($B185:$B185&gt;0,VLOOKUP($B185,'[1]PorEquipeHC 20aa_ddmmaaaa'!$EC$5:'[1]PorEquipeHC 20aa_ddmmaaaa'!$GS$1003,18,FALSE))</f>
        <v>0</v>
      </c>
      <c r="X185" s="211" t="b">
        <f>IF($B185:$B185&gt;0,VLOOKUP($B185,'[1]PorEquipeHC 20aa_ddmmaaaa'!$EC$5:'[1]PorEquipeHC 20aa_ddmmaaaa'!$GS$1003,19,FALSE))</f>
        <v>0</v>
      </c>
      <c r="Y185" s="207"/>
      <c r="Z185" s="207"/>
      <c r="AA185" s="154"/>
      <c r="AB185" s="154"/>
      <c r="AC185" s="65" t="str">
        <f>C185</f>
        <v>533</v>
      </c>
      <c r="AD185" s="65" t="str">
        <f>D185</f>
        <v>TANAKA</v>
      </c>
      <c r="AE185" s="65" t="str">
        <f>E185</f>
        <v>TAKAAKI</v>
      </c>
      <c r="AF185" s="65" t="str">
        <f>F185</f>
        <v>M</v>
      </c>
      <c r="AG185" s="65" t="str">
        <f>G185</f>
        <v>03. IBI</v>
      </c>
      <c r="AH185" s="208">
        <f>H185</f>
        <v>14124</v>
      </c>
      <c r="AI185">
        <f>I185</f>
        <v>12</v>
      </c>
      <c r="AJ185" t="str">
        <f>J185</f>
        <v>C</v>
      </c>
      <c r="AK185" s="209" t="str">
        <f>K185</f>
        <v>MR</v>
      </c>
      <c r="AL185" s="65">
        <f>L185</f>
        <v>7</v>
      </c>
      <c r="AM185" s="66" t="str">
        <f>M185</f>
        <v>X</v>
      </c>
      <c r="AN185" s="65">
        <f>N185</f>
        <v>779</v>
      </c>
      <c r="AO185" s="65">
        <f>O185</f>
        <v>133</v>
      </c>
      <c r="AP185" s="67">
        <f>IF(AO185=" "," ",(AO185-2*$AI185))</f>
        <v>109</v>
      </c>
      <c r="AQ185" s="68"/>
      <c r="AR185" s="69"/>
      <c r="AS185" s="72">
        <f>P185</f>
        <v>128</v>
      </c>
      <c r="AT185" s="67">
        <f>IF(AS185=" "," ",(AS185-2*$AI185))</f>
        <v>104</v>
      </c>
      <c r="AU185" s="65"/>
      <c r="AV185" s="67"/>
      <c r="AW185" s="72">
        <f>Q185</f>
        <v>123</v>
      </c>
      <c r="AX185" s="67">
        <f>IF(AW185=" "," ",(AW185-2*$AI185))</f>
        <v>99</v>
      </c>
      <c r="AY185" s="67"/>
      <c r="AZ185" s="65"/>
      <c r="BA185" s="67">
        <f>R185</f>
        <v>130</v>
      </c>
      <c r="BB185" s="67">
        <f>IF(BA185=" "," ",(BA185-2*$AI185))</f>
        <v>106</v>
      </c>
      <c r="BC185" s="67"/>
      <c r="BD185" s="67"/>
      <c r="BE185" s="71">
        <f>S185</f>
        <v>136</v>
      </c>
      <c r="BF185" s="67">
        <f>IF(BE185=" "," ",(BE185-2*$AI185))</f>
        <v>112</v>
      </c>
      <c r="BG185" s="67"/>
      <c r="BH185" s="67"/>
      <c r="BI185" s="72">
        <f>T185</f>
        <v>129</v>
      </c>
      <c r="BJ185" s="67">
        <f>IF(BI185=" "," ",(BI185-2*$AI185))</f>
        <v>105</v>
      </c>
      <c r="BK185" s="67"/>
      <c r="BL185" s="67"/>
      <c r="BM185" s="72">
        <f>U185</f>
        <v>138</v>
      </c>
      <c r="BN185" s="67">
        <f>IF(BM185=" "," ",(BM185-2*$AI185))</f>
        <v>114</v>
      </c>
      <c r="BO185" s="67"/>
      <c r="BP185" s="67"/>
      <c r="BQ185" s="67" t="b">
        <f>V185</f>
        <v>0</v>
      </c>
      <c r="BR185" s="67">
        <f>IF(BQ185=" "," ",(BQ185-2*$AI185))</f>
        <v>-24</v>
      </c>
      <c r="BS185" s="67"/>
      <c r="BT185" s="67"/>
      <c r="BU185" s="67" t="b">
        <f>W185</f>
        <v>0</v>
      </c>
      <c r="BV185" s="67">
        <f>IF(BU185=" "," ",(BU185-2*$AI185))</f>
        <v>-24</v>
      </c>
      <c r="BW185" s="67"/>
      <c r="BX185" s="67"/>
      <c r="BY185" s="67" t="b">
        <f>X185</f>
        <v>0</v>
      </c>
      <c r="BZ185" s="67">
        <f>IF(BY185=" "," ",(BY185-2*$AI185))</f>
        <v>-24</v>
      </c>
      <c r="CA185" s="67"/>
      <c r="CB185" s="67"/>
      <c r="CC185" s="209" t="str">
        <f>IF(AK185="Senior",AK185,"...")</f>
        <v>...</v>
      </c>
      <c r="CD185" s="65">
        <f>L185</f>
        <v>7</v>
      </c>
      <c r="CE185" s="66" t="str">
        <f>M185</f>
        <v>X</v>
      </c>
      <c r="CF185" s="73">
        <f>AQ185*AO$4+AU185*AS$4+AY185*AW$4+BC185*BA$4+BG185*BE$4+BK185*BI$4+BO185*BM$4+BS185*BQ$4+BW185*BU$4+CA185*BY$4</f>
        <v>0</v>
      </c>
      <c r="CG185" s="156"/>
      <c r="CH185" s="1"/>
      <c r="DA185" s="19"/>
      <c r="DB185" s="19"/>
      <c r="DC185" s="67" t="s">
        <v>348</v>
      </c>
      <c r="DD185" s="67" t="s">
        <v>645</v>
      </c>
      <c r="DE185" s="67" t="s">
        <v>646</v>
      </c>
      <c r="DF185" s="67" t="s">
        <v>65</v>
      </c>
      <c r="DG185" s="67" t="s">
        <v>640</v>
      </c>
      <c r="DH185" s="75">
        <v>25717</v>
      </c>
      <c r="DI185" s="67">
        <v>3</v>
      </c>
      <c r="DJ185" s="67" t="s">
        <v>111</v>
      </c>
      <c r="DK185" s="76" t="s">
        <v>69</v>
      </c>
      <c r="DL185" s="67">
        <v>7</v>
      </c>
      <c r="DM185" s="77" t="s">
        <v>70</v>
      </c>
      <c r="DN185" s="67">
        <v>647</v>
      </c>
      <c r="DO185" s="67">
        <v>102</v>
      </c>
      <c r="DP185" s="67">
        <v>96</v>
      </c>
      <c r="DQ185" s="68"/>
      <c r="DR185" s="67"/>
      <c r="DS185" s="72">
        <v>104</v>
      </c>
      <c r="DT185" s="67">
        <v>98</v>
      </c>
      <c r="DU185" s="68"/>
      <c r="DV185" s="67"/>
      <c r="DW185" s="72">
        <v>123</v>
      </c>
      <c r="DX185" s="67">
        <v>117</v>
      </c>
      <c r="DY185" s="67"/>
      <c r="DZ185" s="67"/>
      <c r="EA185" s="67">
        <v>106</v>
      </c>
      <c r="EB185" s="67">
        <v>100</v>
      </c>
      <c r="EC185" s="67"/>
      <c r="ED185" s="67"/>
      <c r="EE185" s="71">
        <v>108</v>
      </c>
      <c r="EF185" s="67">
        <v>102</v>
      </c>
      <c r="EG185" s="67"/>
      <c r="EH185" s="67"/>
      <c r="EI185" s="72">
        <v>113</v>
      </c>
      <c r="EJ185" s="67">
        <v>107</v>
      </c>
      <c r="EK185" s="67"/>
      <c r="EL185" s="67"/>
      <c r="EM185" s="72">
        <v>114</v>
      </c>
      <c r="EN185" s="67">
        <v>108</v>
      </c>
      <c r="EO185" s="67"/>
      <c r="EP185" s="67"/>
      <c r="EQ185" s="67" t="b">
        <v>0</v>
      </c>
      <c r="ER185" s="67">
        <v>-6</v>
      </c>
      <c r="ES185" s="68"/>
      <c r="ET185" s="69"/>
      <c r="EU185" s="67" t="b">
        <v>0</v>
      </c>
      <c r="EV185" s="67">
        <v>-6</v>
      </c>
      <c r="EW185" s="67"/>
      <c r="EX185" s="67"/>
      <c r="EY185" s="67" t="b">
        <v>0</v>
      </c>
      <c r="EZ185" s="67">
        <v>-6</v>
      </c>
      <c r="FA185" s="67"/>
      <c r="FB185" s="67"/>
      <c r="FC185" s="76" t="s">
        <v>73</v>
      </c>
      <c r="FD185" s="67">
        <v>7</v>
      </c>
      <c r="FE185" s="77" t="s">
        <v>70</v>
      </c>
      <c r="FF185" s="68">
        <v>0</v>
      </c>
      <c r="FG185" s="83"/>
      <c r="FH185" s="65" t="str">
        <f t="shared" si="41"/>
        <v>NSR</v>
      </c>
      <c r="FI185" s="65" t="str">
        <f t="shared" si="39"/>
        <v>M</v>
      </c>
      <c r="FJ185" s="65" t="str">
        <f t="shared" si="38"/>
        <v>08. SMA</v>
      </c>
      <c r="FK185" s="65">
        <f t="shared" si="42"/>
        <v>0</v>
      </c>
      <c r="FL185" s="79">
        <f t="shared" si="43"/>
        <v>11.5</v>
      </c>
      <c r="FM185" t="str">
        <f>IF(FJ185&lt;&gt;FJ186,FL185,"...")</f>
        <v>...</v>
      </c>
      <c r="FN185" t="str">
        <f t="shared" si="37"/>
        <v>...</v>
      </c>
      <c r="FO185" t="str">
        <f t="shared" si="35"/>
        <v>08. SMA</v>
      </c>
    </row>
    <row r="186" spans="1:171" ht="13.8" hidden="1" x14ac:dyDescent="0.25">
      <c r="A186" t="s">
        <v>1152</v>
      </c>
      <c r="B186" s="201" t="s">
        <v>277</v>
      </c>
      <c r="C186" s="80" t="str">
        <f>IF($B186:$B186&gt;0,VLOOKUP($B186,'[1]PorEquipeHC 20aa_ddmmaaaa'!$EC$5:'[1]PorEquipeHC 20aa_ddmmaaaa'!$GS$1003,1,FALSE))</f>
        <v>141</v>
      </c>
      <c r="D186" s="209" t="str">
        <f>IF($B186:$B186&gt;0,VLOOKUP($B186,'[1]PorEquipeHC 20aa_ddmmaaaa'!$EC$5:'[1]PorEquipeHC 20aa_ddmmaaaa'!$GS$1003,2,FALSE))</f>
        <v>HASHIZUME</v>
      </c>
      <c r="E186" s="209" t="str">
        <f>IF($B186:$B186&gt;0,VLOOKUP($B186,'[1]PorEquipeHC 20aa_ddmmaaaa'!$EC$5:'[1]PorEquipeHC 20aa_ddmmaaaa'!$GS$1003,3,FALSE))</f>
        <v>AKIO</v>
      </c>
      <c r="F186" s="66" t="str">
        <f>IF($B186:$B186&gt;0,VLOOKUP($B186,'[1]PorEquipeHC 20aa_ddmmaaaa'!$EC$5:'[1]PorEquipeHC 20aa_ddmmaaaa'!$GS$1003,4,FALSE))</f>
        <v>M</v>
      </c>
      <c r="G186" s="65" t="str">
        <f>IF($B186:$B186&gt;0,VLOOKUP($B186,'[1]PorEquipeHC 20aa_ddmmaaaa'!$EC$5:'[1]PorEquipeHC 20aa_ddmmaaaa'!$GS$1003,5,FALSE))</f>
        <v>06. KOK</v>
      </c>
      <c r="H186" s="210">
        <f>IF($B186:$B186&gt;0,VLOOKUP($B186,'[1]PorEquipeHC 20aa_ddmmaaaa'!$EC$5:'[1]PorEquipeHC 20aa_ddmmaaaa'!$GS$1003,6,FALSE))</f>
        <v>16851</v>
      </c>
      <c r="I186" s="80">
        <f>IF($B186:$B186&gt;0,VLOOKUP($B186,'[1]PorEquipeHC 20aa_ddmmaaaa'!$EC$5:'[1]PorEquipeHC 20aa_ddmmaaaa'!$GS$1003,7,FALSE))</f>
        <v>6</v>
      </c>
      <c r="J186" s="209" t="str">
        <f>IF($B186:$B186&gt;0,VLOOKUP($B186,'[1]PorEquipeHC 20aa_ddmmaaaa'!$EC$5:'[1]PorEquipeHC 20aa_ddmmaaaa'!$GS$1003,8,FALSE))</f>
        <v>A</v>
      </c>
      <c r="K186" s="209" t="str">
        <f>IF($B186:$B186&gt;0,VLOOKUP($B186,'[1]PorEquipeHC 20aa_ddmmaaaa'!$EC$5:'[1]PorEquipeHC 20aa_ddmmaaaa'!$GS$1003,9,FALSE))</f>
        <v>SR</v>
      </c>
      <c r="L186" s="80">
        <f>IF($B186:$B186&gt;0,VLOOKUP($B186,'[1]PorEquipeHC 20aa_ddmmaaaa'!$EC$5:'[1]PorEquipeHC 20aa_ddmmaaaa'!$GS$1003,45,FALSE))</f>
        <v>4</v>
      </c>
      <c r="M186" s="65" t="str">
        <f>IF($B186:$B186&gt;0,VLOOKUP($B186,'[1]PorEquipeHC 20aa_ddmmaaaa'!$EC$5:'[1]PorEquipeHC 20aa_ddmmaaaa'!$GS$1003,46,FALSE))</f>
        <v>X</v>
      </c>
      <c r="N186" s="80" t="e">
        <f>IF($B186:$B186&gt;0,VLOOKUP($B186,'[1]PorEquipeHC 20aa_ddmmaaaa'!$EC$5:'[1]PorEquipeHC 20aa_ddmmaaaa'!$GS$1003,64,FALSE))</f>
        <v>#NUM!</v>
      </c>
      <c r="O186" s="211" t="str">
        <f>IF($B186:$B186&gt;0,VLOOKUP($B186,'[1]PorEquipeHC 20aa_ddmmaaaa'!$EC$5:'[1]PorEquipeHC 20aa_ddmmaaaa'!$GS$1003,10,FALSE))</f>
        <v xml:space="preserve"> </v>
      </c>
      <c r="P186" s="211" t="str">
        <f>IF($B186:$B186&gt;0,VLOOKUP($B186,'[1]PorEquipeHC 20aa_ddmmaaaa'!$EC$5:'[1]PorEquipeHC 20aa_ddmmaaaa'!$GS$1003,11,FALSE))</f>
        <v xml:space="preserve"> </v>
      </c>
      <c r="Q186" s="211">
        <f>IF($B186:$B186&gt;0,VLOOKUP($B186,'[1]PorEquipeHC 20aa_ddmmaaaa'!$EC$5:'[1]PorEquipeHC 20aa_ddmmaaaa'!$GS$1003,12,FALSE))</f>
        <v>115</v>
      </c>
      <c r="R186" s="211">
        <f>IF($B186:$B186&gt;0,VLOOKUP($B186,'[1]PorEquipeHC 20aa_ddmmaaaa'!$EC$5:'[1]PorEquipeHC 20aa_ddmmaaaa'!$GS$1003,13,FALSE))</f>
        <v>110</v>
      </c>
      <c r="S186" s="211" t="str">
        <f>IF($B186:$B186&gt;0,VLOOKUP($B186,'[1]PorEquipeHC 20aa_ddmmaaaa'!$EC$5:'[1]PorEquipeHC 20aa_ddmmaaaa'!$GS$1003,14,FALSE))</f>
        <v xml:space="preserve"> </v>
      </c>
      <c r="T186" s="211">
        <f>IF($B186:$B186&gt;0,VLOOKUP($B186,'[1]PorEquipeHC 20aa_ddmmaaaa'!$EC$5:'[1]PorEquipeHC 20aa_ddmmaaaa'!$GS$1003,15,FALSE))</f>
        <v>114</v>
      </c>
      <c r="U186" s="211">
        <f>IF($B186:$B186&gt;0,VLOOKUP($B186,'[1]PorEquipeHC 20aa_ddmmaaaa'!$EC$5:'[1]PorEquipeHC 20aa_ddmmaaaa'!$GS$1003,16,FALSE))</f>
        <v>127</v>
      </c>
      <c r="V186" s="211" t="b">
        <f>IF($B186:$B186&gt;0,VLOOKUP($B186,'[1]PorEquipeHC 20aa_ddmmaaaa'!$EC$5:'[1]PorEquipeHC 20aa_ddmmaaaa'!$GS$1003,17,FALSE))</f>
        <v>0</v>
      </c>
      <c r="W186" s="211" t="b">
        <f>IF($B186:$B186&gt;0,VLOOKUP($B186,'[1]PorEquipeHC 20aa_ddmmaaaa'!$EC$5:'[1]PorEquipeHC 20aa_ddmmaaaa'!$GS$1003,18,FALSE))</f>
        <v>0</v>
      </c>
      <c r="X186" s="211" t="b">
        <f>IF($B186:$B186&gt;0,VLOOKUP($B186,'[1]PorEquipeHC 20aa_ddmmaaaa'!$EC$5:'[1]PorEquipeHC 20aa_ddmmaaaa'!$GS$1003,19,FALSE))</f>
        <v>0</v>
      </c>
      <c r="Y186" s="207"/>
      <c r="Z186" s="207"/>
      <c r="AA186" s="154"/>
      <c r="AB186" s="154"/>
      <c r="AC186" s="65" t="str">
        <f>C186</f>
        <v>141</v>
      </c>
      <c r="AD186" s="65" t="str">
        <f>D186</f>
        <v>HASHIZUME</v>
      </c>
      <c r="AE186" s="65" t="str">
        <f>E186</f>
        <v>AKIO</v>
      </c>
      <c r="AF186" s="65" t="str">
        <f>F186</f>
        <v>M</v>
      </c>
      <c r="AG186" s="65" t="str">
        <f>G186</f>
        <v>06. KOK</v>
      </c>
      <c r="AH186" s="208">
        <f>H186</f>
        <v>16851</v>
      </c>
      <c r="AI186">
        <f>I186</f>
        <v>6</v>
      </c>
      <c r="AJ186" t="str">
        <f>J186</f>
        <v>A</v>
      </c>
      <c r="AK186" s="209" t="str">
        <f>K186</f>
        <v>SR</v>
      </c>
      <c r="AL186" s="65">
        <f>L186</f>
        <v>4</v>
      </c>
      <c r="AM186" s="66" t="str">
        <f>M186</f>
        <v>X</v>
      </c>
      <c r="AN186" s="65" t="e">
        <f>N186</f>
        <v>#NUM!</v>
      </c>
      <c r="AO186" s="65" t="str">
        <f>O186</f>
        <v xml:space="preserve"> </v>
      </c>
      <c r="AP186" s="67" t="str">
        <f>IF(AO186=" "," ",(AO186-2*$AI186))</f>
        <v xml:space="preserve"> </v>
      </c>
      <c r="AQ186" s="68"/>
      <c r="AR186" s="69"/>
      <c r="AS186" s="72" t="str">
        <f>P186</f>
        <v xml:space="preserve"> </v>
      </c>
      <c r="AT186" s="67" t="str">
        <f>IF(AS186=" "," ",(AS186-2*$AI186))</f>
        <v xml:space="preserve"> </v>
      </c>
      <c r="AU186" s="65"/>
      <c r="AV186" s="67"/>
      <c r="AW186" s="72">
        <f>Q186</f>
        <v>115</v>
      </c>
      <c r="AX186" s="67">
        <f>IF(AW186=" "," ",(AW186-2*$AI186))</f>
        <v>103</v>
      </c>
      <c r="AY186" s="67"/>
      <c r="AZ186" s="65"/>
      <c r="BA186" s="67">
        <f>R186</f>
        <v>110</v>
      </c>
      <c r="BB186" s="67">
        <f>IF(BA186=" "," ",(BA186-2*$AI186))</f>
        <v>98</v>
      </c>
      <c r="BC186" s="67"/>
      <c r="BD186" s="67"/>
      <c r="BE186" s="71" t="str">
        <f>S186</f>
        <v xml:space="preserve"> </v>
      </c>
      <c r="BF186" s="67" t="str">
        <f>IF(BE186=" "," ",(BE186-2*$AI186))</f>
        <v xml:space="preserve"> </v>
      </c>
      <c r="BG186" s="67"/>
      <c r="BH186" s="67"/>
      <c r="BI186" s="72">
        <f>T186</f>
        <v>114</v>
      </c>
      <c r="BJ186" s="67">
        <f>IF(BI186=" "," ",(BI186-2*$AI186))</f>
        <v>102</v>
      </c>
      <c r="BK186" s="67"/>
      <c r="BL186" s="67"/>
      <c r="BM186" s="72">
        <f>U186</f>
        <v>127</v>
      </c>
      <c r="BN186" s="67">
        <f>IF(BM186=" "," ",(BM186-2*$AI186))</f>
        <v>115</v>
      </c>
      <c r="BO186" s="67"/>
      <c r="BP186" s="67"/>
      <c r="BQ186" s="67" t="b">
        <f>V186</f>
        <v>0</v>
      </c>
      <c r="BR186" s="67">
        <f>IF(BQ186=" "," ",(BQ186-2*$AI186))</f>
        <v>-12</v>
      </c>
      <c r="BS186" s="67"/>
      <c r="BT186" s="67"/>
      <c r="BU186" s="67" t="b">
        <f>W186</f>
        <v>0</v>
      </c>
      <c r="BV186" s="67">
        <f>IF(BU186=" "," ",(BU186-2*$AI186))</f>
        <v>-12</v>
      </c>
      <c r="BW186" s="67"/>
      <c r="BX186" s="67"/>
      <c r="BY186" s="67" t="b">
        <f>X186</f>
        <v>0</v>
      </c>
      <c r="BZ186" s="67">
        <f>IF(BY186=" "," ",(BY186-2*$AI186))</f>
        <v>-12</v>
      </c>
      <c r="CA186" s="67"/>
      <c r="CB186" s="67"/>
      <c r="CC186" s="209" t="str">
        <f>IF(AK186="Senior",AK186,"...")</f>
        <v>...</v>
      </c>
      <c r="CD186" s="65">
        <f>L186</f>
        <v>4</v>
      </c>
      <c r="CE186" s="66" t="str">
        <f>M186</f>
        <v>X</v>
      </c>
      <c r="CF186" s="73">
        <f>AQ186*AO$4+AU186*AS$4+AY186*AW$4+BC186*BA$4+BG186*BE$4+BK186*BI$4+BO186*BM$4+BS186*BQ$4+BW186*BU$4+CA186*BY$4</f>
        <v>0</v>
      </c>
      <c r="CG186" s="156"/>
      <c r="CH186" s="1"/>
      <c r="DA186" s="19"/>
      <c r="DB186" s="19"/>
      <c r="DC186" s="67" t="s">
        <v>462</v>
      </c>
      <c r="DD186" s="67" t="s">
        <v>135</v>
      </c>
      <c r="DE186" s="67" t="s">
        <v>648</v>
      </c>
      <c r="DF186" s="67" t="s">
        <v>83</v>
      </c>
      <c r="DG186" s="67" t="s">
        <v>640</v>
      </c>
      <c r="DH186" s="75">
        <v>26516</v>
      </c>
      <c r="DI186" s="67">
        <v>3</v>
      </c>
      <c r="DJ186" s="67" t="s">
        <v>111</v>
      </c>
      <c r="DK186" s="76" t="s">
        <v>69</v>
      </c>
      <c r="DL186" s="67">
        <v>7</v>
      </c>
      <c r="DM186" s="77" t="s">
        <v>70</v>
      </c>
      <c r="DN186" s="67">
        <v>650</v>
      </c>
      <c r="DO186" s="67">
        <v>103</v>
      </c>
      <c r="DP186" s="67">
        <v>97</v>
      </c>
      <c r="DQ186" s="68"/>
      <c r="DR186" s="69"/>
      <c r="DS186" s="72">
        <v>115</v>
      </c>
      <c r="DT186" s="67">
        <v>109</v>
      </c>
      <c r="DU186" s="68"/>
      <c r="DV186" s="69"/>
      <c r="DW186" s="72">
        <v>109</v>
      </c>
      <c r="DX186" s="67">
        <v>103</v>
      </c>
      <c r="DY186" s="67"/>
      <c r="DZ186" s="67"/>
      <c r="EA186" s="67">
        <v>109</v>
      </c>
      <c r="EB186" s="67">
        <v>103</v>
      </c>
      <c r="EC186" s="67"/>
      <c r="ED186" s="67"/>
      <c r="EE186" s="71">
        <v>108</v>
      </c>
      <c r="EF186" s="67">
        <v>102</v>
      </c>
      <c r="EG186" s="67"/>
      <c r="EH186" s="67"/>
      <c r="EI186" s="72">
        <v>113</v>
      </c>
      <c r="EJ186" s="67">
        <v>107</v>
      </c>
      <c r="EK186" s="67"/>
      <c r="EL186" s="67"/>
      <c r="EM186" s="72">
        <v>108</v>
      </c>
      <c r="EN186" s="67">
        <v>102</v>
      </c>
      <c r="EO186" s="67"/>
      <c r="EP186" s="67"/>
      <c r="EQ186" s="67" t="b">
        <v>0</v>
      </c>
      <c r="ER186" s="67">
        <v>-6</v>
      </c>
      <c r="ES186" s="67"/>
      <c r="ET186" s="67"/>
      <c r="EU186" s="67" t="b">
        <v>0</v>
      </c>
      <c r="EV186" s="67">
        <v>-6</v>
      </c>
      <c r="EW186" s="67"/>
      <c r="EX186" s="67"/>
      <c r="EY186" s="67" t="b">
        <v>0</v>
      </c>
      <c r="EZ186" s="67">
        <v>-6</v>
      </c>
      <c r="FA186" s="67"/>
      <c r="FB186" s="67"/>
      <c r="FC186" s="76" t="s">
        <v>73</v>
      </c>
      <c r="FD186" s="67">
        <v>7</v>
      </c>
      <c r="FE186" s="77" t="s">
        <v>70</v>
      </c>
      <c r="FF186" s="68">
        <v>0</v>
      </c>
      <c r="FG186" s="83"/>
      <c r="FH186" s="65" t="str">
        <f t="shared" si="41"/>
        <v>NSR</v>
      </c>
      <c r="FI186" s="65" t="str">
        <f t="shared" si="39"/>
        <v>F</v>
      </c>
      <c r="FJ186" s="65" t="str">
        <f t="shared" si="38"/>
        <v>08. SMA</v>
      </c>
      <c r="FK186" s="65">
        <f t="shared" si="42"/>
        <v>0</v>
      </c>
      <c r="FL186" s="79">
        <f t="shared" si="43"/>
        <v>11.5</v>
      </c>
      <c r="FM186" t="str">
        <f t="shared" ref="FM186:FM192" si="44">IF(FJ186&lt;&gt;FJ187,FL186,"...")</f>
        <v>...</v>
      </c>
      <c r="FN186" t="str">
        <f t="shared" si="37"/>
        <v>...</v>
      </c>
      <c r="FO186" t="str">
        <f t="shared" si="35"/>
        <v>08. SMA</v>
      </c>
    </row>
    <row r="187" spans="1:171" ht="13.8" hidden="1" x14ac:dyDescent="0.25">
      <c r="A187" t="s">
        <v>1152</v>
      </c>
      <c r="B187" s="65" t="s">
        <v>623</v>
      </c>
      <c r="C187" s="80" t="str">
        <f>IF($B187:$B187&gt;0,VLOOKUP($B187,'[1]PorEquipeHC 20aa_ddmmaaaa'!$EC$5:'[1]PorEquipeHC 20aa_ddmmaaaa'!$GS$1003,1,FALSE))</f>
        <v>731</v>
      </c>
      <c r="D187" s="209" t="str">
        <f>IF($B187:$B187&gt;0,VLOOKUP($B187,'[1]PorEquipeHC 20aa_ddmmaaaa'!$EC$5:'[1]PorEquipeHC 20aa_ddmmaaaa'!$GS$1003,2,FALSE))</f>
        <v>KONDO</v>
      </c>
      <c r="E187" s="209" t="str">
        <f>IF($B187:$B187&gt;0,VLOOKUP($B187,'[1]PorEquipeHC 20aa_ddmmaaaa'!$EC$5:'[1]PorEquipeHC 20aa_ddmmaaaa'!$GS$1003,3,FALSE))</f>
        <v>MARY TORII</v>
      </c>
      <c r="F187" s="66" t="str">
        <f>IF($B187:$B187&gt;0,VLOOKUP($B187,'[1]PorEquipeHC 20aa_ddmmaaaa'!$EC$5:'[1]PorEquipeHC 20aa_ddmmaaaa'!$GS$1003,4,FALSE))</f>
        <v>F</v>
      </c>
      <c r="G187" s="65" t="str">
        <f>IF($B187:$B187&gt;0,VLOOKUP($B187,'[1]PorEquipeHC 20aa_ddmmaaaa'!$EC$5:'[1]PorEquipeHC 20aa_ddmmaaaa'!$GS$1003,5,FALSE))</f>
        <v>07. GSP</v>
      </c>
      <c r="H187" s="210">
        <f>IF($B187:$B187&gt;0,VLOOKUP($B187,'[1]PorEquipeHC 20aa_ddmmaaaa'!$EC$5:'[1]PorEquipeHC 20aa_ddmmaaaa'!$GS$1003,6,FALSE))</f>
        <v>18680</v>
      </c>
      <c r="I187" s="80">
        <f>IF($B187:$B187&gt;0,VLOOKUP($B187,'[1]PorEquipeHC 20aa_ddmmaaaa'!$EC$5:'[1]PorEquipeHC 20aa_ddmmaaaa'!$GS$1003,7,FALSE))</f>
        <v>12</v>
      </c>
      <c r="J187" s="209" t="str">
        <f>IF($B187:$B187&gt;0,VLOOKUP($B187,'[1]PorEquipeHC 20aa_ddmmaaaa'!$EC$5:'[1]PorEquipeHC 20aa_ddmmaaaa'!$GS$1003,8,FALSE))</f>
        <v>C</v>
      </c>
      <c r="K187" s="209" t="str">
        <f>IF($B187:$B187&gt;0,VLOOKUP($B187,'[1]PorEquipeHC 20aa_ddmmaaaa'!$EC$5:'[1]PorEquipeHC 20aa_ddmmaaaa'!$GS$1003,9,FALSE))</f>
        <v>SR</v>
      </c>
      <c r="L187" s="80">
        <f>IF($B187:$B187&gt;0,VLOOKUP($B187,'[1]PorEquipeHC 20aa_ddmmaaaa'!$EC$5:'[1]PorEquipeHC 20aa_ddmmaaaa'!$GS$1003,45,FALSE))</f>
        <v>4</v>
      </c>
      <c r="M187" s="65" t="str">
        <f>IF($B187:$B187&gt;0,VLOOKUP($B187,'[1]PorEquipeHC 20aa_ddmmaaaa'!$EC$5:'[1]PorEquipeHC 20aa_ddmmaaaa'!$GS$1003,46,FALSE))</f>
        <v>X</v>
      </c>
      <c r="N187" s="80" t="e">
        <f>IF($B187:$B187&gt;0,VLOOKUP($B187,'[1]PorEquipeHC 20aa_ddmmaaaa'!$EC$5:'[1]PorEquipeHC 20aa_ddmmaaaa'!$GS$1003,64,FALSE))</f>
        <v>#NUM!</v>
      </c>
      <c r="O187" s="211" t="str">
        <f>IF($B187:$B187&gt;0,VLOOKUP($B187,'[1]PorEquipeHC 20aa_ddmmaaaa'!$EC$5:'[1]PorEquipeHC 20aa_ddmmaaaa'!$GS$1003,10,FALSE))</f>
        <v xml:space="preserve"> </v>
      </c>
      <c r="P187" s="211" t="str">
        <f>IF($B187:$B187&gt;0,VLOOKUP($B187,'[1]PorEquipeHC 20aa_ddmmaaaa'!$EC$5:'[1]PorEquipeHC 20aa_ddmmaaaa'!$GS$1003,11,FALSE))</f>
        <v xml:space="preserve"> </v>
      </c>
      <c r="Q187" s="211">
        <f>IF($B187:$B187&gt;0,VLOOKUP($B187,'[1]PorEquipeHC 20aa_ddmmaaaa'!$EC$5:'[1]PorEquipeHC 20aa_ddmmaaaa'!$GS$1003,12,FALSE))</f>
        <v>144</v>
      </c>
      <c r="R187" s="211" t="str">
        <f>IF($B187:$B187&gt;0,VLOOKUP($B187,'[1]PorEquipeHC 20aa_ddmmaaaa'!$EC$5:'[1]PorEquipeHC 20aa_ddmmaaaa'!$GS$1003,13,FALSE))</f>
        <v xml:space="preserve"> </v>
      </c>
      <c r="S187" s="211">
        <f>IF($B187:$B187&gt;0,VLOOKUP($B187,'[1]PorEquipeHC 20aa_ddmmaaaa'!$EC$5:'[1]PorEquipeHC 20aa_ddmmaaaa'!$GS$1003,14,FALSE))</f>
        <v>154</v>
      </c>
      <c r="T187" s="211">
        <f>IF($B187:$B187&gt;0,VLOOKUP($B187,'[1]PorEquipeHC 20aa_ddmmaaaa'!$EC$5:'[1]PorEquipeHC 20aa_ddmmaaaa'!$GS$1003,15,FALSE))</f>
        <v>135</v>
      </c>
      <c r="U187" s="211">
        <f>IF($B187:$B187&gt;0,VLOOKUP($B187,'[1]PorEquipeHC 20aa_ddmmaaaa'!$EC$5:'[1]PorEquipeHC 20aa_ddmmaaaa'!$GS$1003,16,FALSE))</f>
        <v>139</v>
      </c>
      <c r="V187" s="211" t="b">
        <f>IF($B187:$B187&gt;0,VLOOKUP($B187,'[1]PorEquipeHC 20aa_ddmmaaaa'!$EC$5:'[1]PorEquipeHC 20aa_ddmmaaaa'!$GS$1003,17,FALSE))</f>
        <v>0</v>
      </c>
      <c r="W187" s="211" t="b">
        <f>IF($B187:$B187&gt;0,VLOOKUP($B187,'[1]PorEquipeHC 20aa_ddmmaaaa'!$EC$5:'[1]PorEquipeHC 20aa_ddmmaaaa'!$GS$1003,18,FALSE))</f>
        <v>0</v>
      </c>
      <c r="X187" s="211" t="b">
        <f>IF($B187:$B187&gt;0,VLOOKUP($B187,'[1]PorEquipeHC 20aa_ddmmaaaa'!$EC$5:'[1]PorEquipeHC 20aa_ddmmaaaa'!$GS$1003,19,FALSE))</f>
        <v>0</v>
      </c>
      <c r="Y187" s="207"/>
      <c r="Z187" s="207"/>
      <c r="AA187" s="154"/>
      <c r="AB187" s="154"/>
      <c r="AC187" s="65" t="str">
        <f>C187</f>
        <v>731</v>
      </c>
      <c r="AD187" s="65" t="str">
        <f>D187</f>
        <v>KONDO</v>
      </c>
      <c r="AE187" s="65" t="str">
        <f>E187</f>
        <v>MARY TORII</v>
      </c>
      <c r="AF187" s="65" t="str">
        <f>F187</f>
        <v>F</v>
      </c>
      <c r="AG187" s="65" t="str">
        <f>G187</f>
        <v>07. GSP</v>
      </c>
      <c r="AH187" s="208">
        <f>H187</f>
        <v>18680</v>
      </c>
      <c r="AI187">
        <f>I187</f>
        <v>12</v>
      </c>
      <c r="AJ187" t="str">
        <f>J187</f>
        <v>C</v>
      </c>
      <c r="AK187" s="209" t="str">
        <f>K187</f>
        <v>SR</v>
      </c>
      <c r="AL187" s="65">
        <f>L187</f>
        <v>4</v>
      </c>
      <c r="AM187" s="66" t="str">
        <f>M187</f>
        <v>X</v>
      </c>
      <c r="AN187" s="65" t="e">
        <f>N187</f>
        <v>#NUM!</v>
      </c>
      <c r="AO187" s="65" t="str">
        <f>O187</f>
        <v xml:space="preserve"> </v>
      </c>
      <c r="AP187" s="67" t="str">
        <f>IF(AO187=" "," ",(AO187-2*$AI187))</f>
        <v xml:space="preserve"> </v>
      </c>
      <c r="AQ187" s="68"/>
      <c r="AR187" s="69"/>
      <c r="AS187" s="72" t="str">
        <f>P187</f>
        <v xml:space="preserve"> </v>
      </c>
      <c r="AT187" s="67" t="str">
        <f>IF(AS187=" "," ",(AS187-2*$AI187))</f>
        <v xml:space="preserve"> </v>
      </c>
      <c r="AU187" s="65"/>
      <c r="AV187" s="67"/>
      <c r="AW187" s="72">
        <f>Q187</f>
        <v>144</v>
      </c>
      <c r="AX187" s="67">
        <f>IF(AW187=" "," ",(AW187-2*$AI187))</f>
        <v>120</v>
      </c>
      <c r="AY187" s="67"/>
      <c r="AZ187" s="65"/>
      <c r="BA187" s="67" t="str">
        <f>R187</f>
        <v xml:space="preserve"> </v>
      </c>
      <c r="BB187" s="67" t="str">
        <f>IF(BA187=" "," ",(BA187-2*$AI187))</f>
        <v xml:space="preserve"> </v>
      </c>
      <c r="BC187" s="67"/>
      <c r="BD187" s="67"/>
      <c r="BE187" s="71">
        <f>S187</f>
        <v>154</v>
      </c>
      <c r="BF187" s="67">
        <f>IF(BE187=" "," ",(BE187-2*$AI187))</f>
        <v>130</v>
      </c>
      <c r="BG187" s="67"/>
      <c r="BH187" s="67"/>
      <c r="BI187" s="72">
        <f>T187</f>
        <v>135</v>
      </c>
      <c r="BJ187" s="67">
        <f>IF(BI187=" "," ",(BI187-2*$AI187))</f>
        <v>111</v>
      </c>
      <c r="BK187" s="67"/>
      <c r="BL187" s="67"/>
      <c r="BM187" s="72">
        <f>U187</f>
        <v>139</v>
      </c>
      <c r="BN187" s="67">
        <f>IF(BM187=" "," ",(BM187-2*$AI187))</f>
        <v>115</v>
      </c>
      <c r="BO187" s="67"/>
      <c r="BP187" s="67"/>
      <c r="BQ187" s="67" t="b">
        <f>V187</f>
        <v>0</v>
      </c>
      <c r="BR187" s="67">
        <f>IF(BQ187=" "," ",(BQ187-2*$AI187))</f>
        <v>-24</v>
      </c>
      <c r="BS187" s="67"/>
      <c r="BT187" s="67"/>
      <c r="BU187" s="67" t="b">
        <f>W187</f>
        <v>0</v>
      </c>
      <c r="BV187" s="67">
        <f>IF(BU187=" "," ",(BU187-2*$AI187))</f>
        <v>-24</v>
      </c>
      <c r="BW187" s="67"/>
      <c r="BX187" s="67"/>
      <c r="BY187" s="67" t="b">
        <f>X187</f>
        <v>0</v>
      </c>
      <c r="BZ187" s="67">
        <f>IF(BY187=" "," ",(BY187-2*$AI187))</f>
        <v>-24</v>
      </c>
      <c r="CA187" s="67"/>
      <c r="CB187" s="67"/>
      <c r="CC187" s="209" t="str">
        <f>IF(AK187="Senior",AK187,"...")</f>
        <v>...</v>
      </c>
      <c r="CD187" s="65">
        <f>L187</f>
        <v>4</v>
      </c>
      <c r="CE187" s="66" t="str">
        <f>M187</f>
        <v>X</v>
      </c>
      <c r="CF187" s="73">
        <f>AQ187*AO$4+AU187*AS$4+AY187*AW$4+BC187*BA$4+BG187*BE$4+BK187*BI$4+BO187*BM$4+BS187*BQ$4+BW187*BU$4+CA187*BY$4</f>
        <v>0</v>
      </c>
      <c r="CG187" s="156"/>
      <c r="CH187" s="1"/>
      <c r="DA187" s="19"/>
      <c r="DB187" s="19"/>
      <c r="DC187" s="67" t="s">
        <v>649</v>
      </c>
      <c r="DD187" s="67" t="s">
        <v>650</v>
      </c>
      <c r="DE187" s="67" t="s">
        <v>347</v>
      </c>
      <c r="DF187" s="67" t="s">
        <v>83</v>
      </c>
      <c r="DG187" s="67" t="s">
        <v>640</v>
      </c>
      <c r="DH187" s="75">
        <v>15201</v>
      </c>
      <c r="DI187" s="67">
        <v>4</v>
      </c>
      <c r="DJ187" s="67" t="s">
        <v>68</v>
      </c>
      <c r="DK187" s="76" t="s">
        <v>85</v>
      </c>
      <c r="DL187" s="67">
        <v>0</v>
      </c>
      <c r="DM187" s="77" t="s">
        <v>70</v>
      </c>
      <c r="DN187" s="67" t="e">
        <v>#NUM!</v>
      </c>
      <c r="DO187" s="67" t="s">
        <v>79</v>
      </c>
      <c r="DP187" s="67" t="s">
        <v>79</v>
      </c>
      <c r="DQ187" s="68"/>
      <c r="DR187" s="67"/>
      <c r="DS187" s="72" t="s">
        <v>79</v>
      </c>
      <c r="DT187" s="67" t="s">
        <v>79</v>
      </c>
      <c r="DU187" s="68"/>
      <c r="DV187" s="67"/>
      <c r="DW187" s="72" t="s">
        <v>79</v>
      </c>
      <c r="DX187" s="67" t="s">
        <v>79</v>
      </c>
      <c r="DY187" s="67"/>
      <c r="DZ187" s="67"/>
      <c r="EA187" s="67" t="s">
        <v>79</v>
      </c>
      <c r="EB187" s="67" t="s">
        <v>79</v>
      </c>
      <c r="EC187" s="67"/>
      <c r="ED187" s="67"/>
      <c r="EE187" s="71" t="s">
        <v>79</v>
      </c>
      <c r="EF187" s="67" t="s">
        <v>79</v>
      </c>
      <c r="EG187" s="67"/>
      <c r="EH187" s="67"/>
      <c r="EI187" s="72" t="s">
        <v>79</v>
      </c>
      <c r="EJ187" s="67" t="s">
        <v>79</v>
      </c>
      <c r="EK187" s="68"/>
      <c r="EL187" s="69"/>
      <c r="EM187" s="72" t="s">
        <v>79</v>
      </c>
      <c r="EN187" s="67" t="s">
        <v>79</v>
      </c>
      <c r="EO187" s="67"/>
      <c r="EP187" s="67"/>
      <c r="EQ187" s="67" t="b">
        <v>0</v>
      </c>
      <c r="ER187" s="67">
        <v>-8</v>
      </c>
      <c r="ES187" s="68"/>
      <c r="ET187" s="69"/>
      <c r="EU187" s="67" t="b">
        <v>0</v>
      </c>
      <c r="EV187" s="67">
        <v>-8</v>
      </c>
      <c r="EW187" s="67"/>
      <c r="EX187" s="67"/>
      <c r="EY187" s="67" t="b">
        <v>0</v>
      </c>
      <c r="EZ187" s="67">
        <v>-8</v>
      </c>
      <c r="FA187" s="68"/>
      <c r="FB187" s="69"/>
      <c r="FC187" s="76" t="s">
        <v>73</v>
      </c>
      <c r="FD187" s="67">
        <v>0</v>
      </c>
      <c r="FE187" s="77" t="s">
        <v>70</v>
      </c>
      <c r="FF187" s="68">
        <v>0</v>
      </c>
      <c r="FG187" s="83"/>
      <c r="FH187" s="65" t="str">
        <f t="shared" si="41"/>
        <v>MR</v>
      </c>
      <c r="FI187" s="65" t="str">
        <f t="shared" si="39"/>
        <v>F</v>
      </c>
      <c r="FJ187" s="65" t="str">
        <f t="shared" si="38"/>
        <v>08. SMA</v>
      </c>
      <c r="FK187" s="65">
        <f t="shared" si="42"/>
        <v>0</v>
      </c>
      <c r="FL187" s="79">
        <f t="shared" si="43"/>
        <v>11.5</v>
      </c>
      <c r="FM187" t="str">
        <f t="shared" si="44"/>
        <v>...</v>
      </c>
      <c r="FN187" t="str">
        <f t="shared" si="37"/>
        <v>...</v>
      </c>
      <c r="FO187" t="str">
        <f t="shared" si="35"/>
        <v>08. SMA</v>
      </c>
    </row>
    <row r="188" spans="1:171" ht="13.8" hidden="1" x14ac:dyDescent="0.25">
      <c r="A188" t="s">
        <v>1152</v>
      </c>
      <c r="B188" s="201" t="s">
        <v>534</v>
      </c>
      <c r="C188" s="80" t="str">
        <f>IF($B188:$B188&gt;0,VLOOKUP($B188,'[1]PorEquipeHC 20aa_ddmmaaaa'!$EC$5:'[1]PorEquipeHC 20aa_ddmmaaaa'!$GS$1003,1,FALSE))</f>
        <v>163</v>
      </c>
      <c r="D188" s="209" t="str">
        <f>IF($B188:$B188&gt;0,VLOOKUP($B188,'[1]PorEquipeHC 20aa_ddmmaaaa'!$EC$5:'[1]PorEquipeHC 20aa_ddmmaaaa'!$GS$1003,2,FALSE))</f>
        <v>KANEGANE</v>
      </c>
      <c r="E188" s="209" t="str">
        <f>IF($B188:$B188&gt;0,VLOOKUP($B188,'[1]PorEquipeHC 20aa_ddmmaaaa'!$EC$5:'[1]PorEquipeHC 20aa_ddmmaaaa'!$GS$1003,3,FALSE))</f>
        <v>MINEKO</v>
      </c>
      <c r="F188" s="66" t="str">
        <f>IF($B188:$B188&gt;0,VLOOKUP($B188,'[1]PorEquipeHC 20aa_ddmmaaaa'!$EC$5:'[1]PorEquipeHC 20aa_ddmmaaaa'!$GS$1003,4,FALSE))</f>
        <v>F</v>
      </c>
      <c r="G188" s="65" t="str">
        <f>IF($B188:$B188&gt;0,VLOOKUP($B188,'[1]PorEquipeHC 20aa_ddmmaaaa'!$EC$5:'[1]PorEquipeHC 20aa_ddmmaaaa'!$GS$1003,5,FALSE))</f>
        <v>08. SMA</v>
      </c>
      <c r="H188" s="210">
        <f>IF($B188:$B188&gt;0,VLOOKUP($B188,'[1]PorEquipeHC 20aa_ddmmaaaa'!$EC$5:'[1]PorEquipeHC 20aa_ddmmaaaa'!$GS$1003,6,FALSE))</f>
        <v>15760</v>
      </c>
      <c r="I188" s="80">
        <f>IF($B188:$B188&gt;0,VLOOKUP($B188,'[1]PorEquipeHC 20aa_ddmmaaaa'!$EC$5:'[1]PorEquipeHC 20aa_ddmmaaaa'!$GS$1003,7,FALSE))</f>
        <v>12</v>
      </c>
      <c r="J188" s="209" t="str">
        <f>IF($B188:$B188&gt;0,VLOOKUP($B188,'[1]PorEquipeHC 20aa_ddmmaaaa'!$EC$5:'[1]PorEquipeHC 20aa_ddmmaaaa'!$GS$1003,8,FALSE))</f>
        <v>C</v>
      </c>
      <c r="K188" s="209" t="str">
        <f>IF($B188:$B188&gt;0,VLOOKUP($B188,'[1]PorEquipeHC 20aa_ddmmaaaa'!$EC$5:'[1]PorEquipeHC 20aa_ddmmaaaa'!$GS$1003,9,FALSE))</f>
        <v>SR</v>
      </c>
      <c r="L188" s="80">
        <f>IF($B188:$B188&gt;0,VLOOKUP($B188,'[1]PorEquipeHC 20aa_ddmmaaaa'!$EC$5:'[1]PorEquipeHC 20aa_ddmmaaaa'!$GS$1003,45,FALSE))</f>
        <v>4</v>
      </c>
      <c r="M188" s="65" t="str">
        <f>IF($B188:$B188&gt;0,VLOOKUP($B188,'[1]PorEquipeHC 20aa_ddmmaaaa'!$EC$5:'[1]PorEquipeHC 20aa_ddmmaaaa'!$GS$1003,46,FALSE))</f>
        <v>X</v>
      </c>
      <c r="N188" s="80" t="e">
        <f>IF($B188:$B188&gt;0,VLOOKUP($B188,'[1]PorEquipeHC 20aa_ddmmaaaa'!$EC$5:'[1]PorEquipeHC 20aa_ddmmaaaa'!$GS$1003,64,FALSE))</f>
        <v>#NUM!</v>
      </c>
      <c r="O188" s="211" t="str">
        <f>IF($B188:$B188&gt;0,VLOOKUP($B188,'[1]PorEquipeHC 20aa_ddmmaaaa'!$EC$5:'[1]PorEquipeHC 20aa_ddmmaaaa'!$GS$1003,10,FALSE))</f>
        <v xml:space="preserve"> </v>
      </c>
      <c r="P188" s="211" t="str">
        <f>IF($B188:$B188&gt;0,VLOOKUP($B188,'[1]PorEquipeHC 20aa_ddmmaaaa'!$EC$5:'[1]PorEquipeHC 20aa_ddmmaaaa'!$GS$1003,11,FALSE))</f>
        <v xml:space="preserve"> </v>
      </c>
      <c r="Q188" s="211" t="str">
        <f>IF($B188:$B188&gt;0,VLOOKUP($B188,'[1]PorEquipeHC 20aa_ddmmaaaa'!$EC$5:'[1]PorEquipeHC 20aa_ddmmaaaa'!$GS$1003,12,FALSE))</f>
        <v xml:space="preserve"> </v>
      </c>
      <c r="R188" s="211">
        <f>IF($B188:$B188&gt;0,VLOOKUP($B188,'[1]PorEquipeHC 20aa_ddmmaaaa'!$EC$5:'[1]PorEquipeHC 20aa_ddmmaaaa'!$GS$1003,13,FALSE))</f>
        <v>128</v>
      </c>
      <c r="S188" s="211">
        <f>IF($B188:$B188&gt;0,VLOOKUP($B188,'[1]PorEquipeHC 20aa_ddmmaaaa'!$EC$5:'[1]PorEquipeHC 20aa_ddmmaaaa'!$GS$1003,14,FALSE))</f>
        <v>134</v>
      </c>
      <c r="T188" s="211">
        <f>IF($B188:$B188&gt;0,VLOOKUP($B188,'[1]PorEquipeHC 20aa_ddmmaaaa'!$EC$5:'[1]PorEquipeHC 20aa_ddmmaaaa'!$GS$1003,15,FALSE))</f>
        <v>129</v>
      </c>
      <c r="U188" s="211">
        <f>IF($B188:$B188&gt;0,VLOOKUP($B188,'[1]PorEquipeHC 20aa_ddmmaaaa'!$EC$5:'[1]PorEquipeHC 20aa_ddmmaaaa'!$GS$1003,16,FALSE))</f>
        <v>140</v>
      </c>
      <c r="V188" s="211" t="b">
        <f>IF($B188:$B188&gt;0,VLOOKUP($B188,'[1]PorEquipeHC 20aa_ddmmaaaa'!$EC$5:'[1]PorEquipeHC 20aa_ddmmaaaa'!$GS$1003,17,FALSE))</f>
        <v>0</v>
      </c>
      <c r="W188" s="211" t="b">
        <f>IF($B188:$B188&gt;0,VLOOKUP($B188,'[1]PorEquipeHC 20aa_ddmmaaaa'!$EC$5:'[1]PorEquipeHC 20aa_ddmmaaaa'!$GS$1003,18,FALSE))</f>
        <v>0</v>
      </c>
      <c r="X188" s="211" t="b">
        <f>IF($B188:$B188&gt;0,VLOOKUP($B188,'[1]PorEquipeHC 20aa_ddmmaaaa'!$EC$5:'[1]PorEquipeHC 20aa_ddmmaaaa'!$GS$1003,19,FALSE))</f>
        <v>0</v>
      </c>
      <c r="Y188" s="207"/>
      <c r="Z188" s="207"/>
      <c r="AA188" s="154"/>
      <c r="AB188" s="154"/>
      <c r="AC188" s="65" t="str">
        <f>C188</f>
        <v>163</v>
      </c>
      <c r="AD188" s="65" t="str">
        <f>D188</f>
        <v>KANEGANE</v>
      </c>
      <c r="AE188" s="65" t="str">
        <f>E188</f>
        <v>MINEKO</v>
      </c>
      <c r="AF188" s="65" t="str">
        <f>F188</f>
        <v>F</v>
      </c>
      <c r="AG188" s="65" t="str">
        <f>G188</f>
        <v>08. SMA</v>
      </c>
      <c r="AH188" s="208">
        <f>H188</f>
        <v>15760</v>
      </c>
      <c r="AI188">
        <f>I188</f>
        <v>12</v>
      </c>
      <c r="AJ188" t="str">
        <f>J188</f>
        <v>C</v>
      </c>
      <c r="AK188" s="209" t="str">
        <f>K188</f>
        <v>SR</v>
      </c>
      <c r="AL188" s="65">
        <f>L188</f>
        <v>4</v>
      </c>
      <c r="AM188" s="66" t="str">
        <f>M188</f>
        <v>X</v>
      </c>
      <c r="AN188" s="65" t="e">
        <f>N188</f>
        <v>#NUM!</v>
      </c>
      <c r="AO188" s="65" t="str">
        <f>O188</f>
        <v xml:space="preserve"> </v>
      </c>
      <c r="AP188" s="67" t="str">
        <f>IF(AO188=" "," ",(AO188-2*$AI188))</f>
        <v xml:space="preserve"> </v>
      </c>
      <c r="AQ188" s="68"/>
      <c r="AR188" s="69"/>
      <c r="AS188" s="72" t="str">
        <f>P188</f>
        <v xml:space="preserve"> </v>
      </c>
      <c r="AT188" s="67" t="str">
        <f>IF(AS188=" "," ",(AS188-2*$AI188))</f>
        <v xml:space="preserve"> </v>
      </c>
      <c r="AU188" s="65"/>
      <c r="AV188" s="67"/>
      <c r="AW188" s="72" t="str">
        <f>Q188</f>
        <v xml:space="preserve"> </v>
      </c>
      <c r="AX188" s="67" t="str">
        <f>IF(AW188=" "," ",(AW188-2*$AI188))</f>
        <v xml:space="preserve"> </v>
      </c>
      <c r="AY188" s="67"/>
      <c r="AZ188" s="65"/>
      <c r="BA188" s="67">
        <f>R188</f>
        <v>128</v>
      </c>
      <c r="BB188" s="67">
        <f>IF(BA188=" "," ",(BA188-2*$AI188))</f>
        <v>104</v>
      </c>
      <c r="BC188" s="67"/>
      <c r="BD188" s="67"/>
      <c r="BE188" s="71">
        <f>S188</f>
        <v>134</v>
      </c>
      <c r="BF188" s="67">
        <f>IF(BE188=" "," ",(BE188-2*$AI188))</f>
        <v>110</v>
      </c>
      <c r="BG188" s="67"/>
      <c r="BH188" s="67"/>
      <c r="BI188" s="72">
        <f>T188</f>
        <v>129</v>
      </c>
      <c r="BJ188" s="67">
        <f>IF(BI188=" "," ",(BI188-2*$AI188))</f>
        <v>105</v>
      </c>
      <c r="BK188" s="67"/>
      <c r="BL188" s="67"/>
      <c r="BM188" s="72">
        <f>U188</f>
        <v>140</v>
      </c>
      <c r="BN188" s="67">
        <f>IF(BM188=" "," ",(BM188-2*$AI188))</f>
        <v>116</v>
      </c>
      <c r="BO188" s="67"/>
      <c r="BP188" s="67"/>
      <c r="BQ188" s="67" t="b">
        <f>V188</f>
        <v>0</v>
      </c>
      <c r="BR188" s="67">
        <f>IF(BQ188=" "," ",(BQ188-2*$AI188))</f>
        <v>-24</v>
      </c>
      <c r="BS188" s="67"/>
      <c r="BT188" s="67"/>
      <c r="BU188" s="67" t="b">
        <f>W188</f>
        <v>0</v>
      </c>
      <c r="BV188" s="67">
        <f>IF(BU188=" "," ",(BU188-2*$AI188))</f>
        <v>-24</v>
      </c>
      <c r="BW188" s="67"/>
      <c r="BX188" s="67"/>
      <c r="BY188" s="67" t="b">
        <f>X188</f>
        <v>0</v>
      </c>
      <c r="BZ188" s="67">
        <f>IF(BY188=" "," ",(BY188-2*$AI188))</f>
        <v>-24</v>
      </c>
      <c r="CA188" s="67"/>
      <c r="CB188" s="67"/>
      <c r="CC188" s="209" t="str">
        <f>IF(AK188="Senior",AK188,"...")</f>
        <v>...</v>
      </c>
      <c r="CD188" s="65">
        <f>L188</f>
        <v>4</v>
      </c>
      <c r="CE188" s="66" t="str">
        <f>M188</f>
        <v>X</v>
      </c>
      <c r="CF188" s="73">
        <f>AQ188*AO$4+AU188*AS$4+AY188*AW$4+BC188*BA$4+BG188*BE$4+BK188*BI$4+BO188*BM$4+BS188*BQ$4+BW188*BU$4+CA188*BY$4</f>
        <v>0</v>
      </c>
      <c r="CG188" s="156"/>
      <c r="CH188" s="1"/>
      <c r="DA188" s="19"/>
      <c r="DB188" s="19"/>
      <c r="DC188" s="67" t="s">
        <v>651</v>
      </c>
      <c r="DD188" s="67" t="s">
        <v>652</v>
      </c>
      <c r="DE188" s="67" t="s">
        <v>154</v>
      </c>
      <c r="DF188" s="67" t="s">
        <v>65</v>
      </c>
      <c r="DG188" s="67" t="s">
        <v>640</v>
      </c>
      <c r="DH188" s="75">
        <v>14981</v>
      </c>
      <c r="DI188" s="67">
        <v>5</v>
      </c>
      <c r="DJ188" s="67" t="s">
        <v>68</v>
      </c>
      <c r="DK188" s="76" t="s">
        <v>85</v>
      </c>
      <c r="DL188" s="67">
        <v>1</v>
      </c>
      <c r="DM188" s="77" t="s">
        <v>70</v>
      </c>
      <c r="DN188" s="67" t="e">
        <v>#NUM!</v>
      </c>
      <c r="DO188" s="67" t="s">
        <v>79</v>
      </c>
      <c r="DP188" s="67" t="s">
        <v>79</v>
      </c>
      <c r="DQ188" s="68"/>
      <c r="DR188" s="67"/>
      <c r="DS188" s="72">
        <v>119</v>
      </c>
      <c r="DT188" s="67">
        <v>109</v>
      </c>
      <c r="DU188" s="68"/>
      <c r="DV188" s="67"/>
      <c r="DW188" s="72" t="s">
        <v>79</v>
      </c>
      <c r="DX188" s="67" t="s">
        <v>79</v>
      </c>
      <c r="DY188" s="67"/>
      <c r="DZ188" s="67"/>
      <c r="EA188" s="67" t="s">
        <v>79</v>
      </c>
      <c r="EB188" s="67" t="s">
        <v>79</v>
      </c>
      <c r="EC188" s="67"/>
      <c r="ED188" s="67"/>
      <c r="EE188" s="71" t="s">
        <v>79</v>
      </c>
      <c r="EF188" s="67" t="s">
        <v>79</v>
      </c>
      <c r="EG188" s="67"/>
      <c r="EH188" s="67"/>
      <c r="EI188" s="72" t="s">
        <v>79</v>
      </c>
      <c r="EJ188" s="67" t="s">
        <v>79</v>
      </c>
      <c r="EK188" s="67"/>
      <c r="EL188" s="67"/>
      <c r="EM188" s="72" t="s">
        <v>79</v>
      </c>
      <c r="EN188" s="67" t="s">
        <v>79</v>
      </c>
      <c r="EO188" s="67"/>
      <c r="EP188" s="67"/>
      <c r="EQ188" s="67" t="b">
        <v>0</v>
      </c>
      <c r="ER188" s="67">
        <v>-10</v>
      </c>
      <c r="ES188" s="67"/>
      <c r="ET188" s="67"/>
      <c r="EU188" s="67" t="b">
        <v>0</v>
      </c>
      <c r="EV188" s="67">
        <v>-10</v>
      </c>
      <c r="EW188" s="67"/>
      <c r="EX188" s="67"/>
      <c r="EY188" s="67" t="b">
        <v>0</v>
      </c>
      <c r="EZ188" s="67">
        <v>-10</v>
      </c>
      <c r="FA188" s="67"/>
      <c r="FB188" s="67"/>
      <c r="FC188" s="76" t="s">
        <v>73</v>
      </c>
      <c r="FD188" s="67">
        <v>1</v>
      </c>
      <c r="FE188" s="77" t="s">
        <v>70</v>
      </c>
      <c r="FF188" s="68">
        <v>0</v>
      </c>
      <c r="FG188" s="83"/>
      <c r="FH188" s="65" t="str">
        <f t="shared" si="41"/>
        <v>MR</v>
      </c>
      <c r="FI188" s="65" t="str">
        <f t="shared" si="39"/>
        <v>M</v>
      </c>
      <c r="FJ188" s="65" t="str">
        <f t="shared" si="38"/>
        <v>08. SMA</v>
      </c>
      <c r="FK188" s="65">
        <f t="shared" si="42"/>
        <v>0</v>
      </c>
      <c r="FL188" s="79">
        <f t="shared" si="43"/>
        <v>11.5</v>
      </c>
      <c r="FM188" t="str">
        <f t="shared" si="44"/>
        <v>...</v>
      </c>
      <c r="FN188" t="str">
        <f t="shared" si="37"/>
        <v>...</v>
      </c>
      <c r="FO188" t="str">
        <f t="shared" si="35"/>
        <v>08. SMA</v>
      </c>
    </row>
    <row r="189" spans="1:171" ht="13.8" hidden="1" x14ac:dyDescent="0.25">
      <c r="A189" t="s">
        <v>1153</v>
      </c>
      <c r="B189" s="201" t="s">
        <v>195</v>
      </c>
      <c r="C189" s="80" t="str">
        <f>IF($B189:$B189&gt;0,VLOOKUP($B189,'[1]PorEquipeHC 20aa_ddmmaaaa'!$EC$5:'[1]PorEquipeHC 20aa_ddmmaaaa'!$GS$1003,1,FALSE))</f>
        <v>647</v>
      </c>
      <c r="D189" s="209" t="str">
        <f>IF($B189:$B189&gt;0,VLOOKUP($B189,'[1]PorEquipeHC 20aa_ddmmaaaa'!$EC$5:'[1]PorEquipeHC 20aa_ddmmaaaa'!$GS$1003,2,FALSE))</f>
        <v>YOKOCHI</v>
      </c>
      <c r="E189" s="209" t="str">
        <f>IF($B189:$B189&gt;0,VLOOKUP($B189,'[1]PorEquipeHC 20aa_ddmmaaaa'!$EC$5:'[1]PorEquipeHC 20aa_ddmmaaaa'!$GS$1003,3,FALSE))</f>
        <v>MINORU</v>
      </c>
      <c r="F189" s="66" t="str">
        <f>IF($B189:$B189&gt;0,VLOOKUP($B189,'[1]PorEquipeHC 20aa_ddmmaaaa'!$EC$5:'[1]PorEquipeHC 20aa_ddmmaaaa'!$GS$1003,4,FALSE))</f>
        <v>M</v>
      </c>
      <c r="G189" s="65" t="str">
        <f>IF($B189:$B189&gt;0,VLOOKUP($B189,'[1]PorEquipeHC 20aa_ddmmaaaa'!$EC$5:'[1]PorEquipeHC 20aa_ddmmaaaa'!$GS$1003,5,FALSE))</f>
        <v>07. GSP</v>
      </c>
      <c r="H189" s="210">
        <f>IF($B189:$B189&gt;0,VLOOKUP($B189,'[1]PorEquipeHC 20aa_ddmmaaaa'!$EC$5:'[1]PorEquipeHC 20aa_ddmmaaaa'!$GS$1003,6,FALSE))</f>
        <v>11642</v>
      </c>
      <c r="I189" s="80">
        <f>IF($B189:$B189&gt;0,VLOOKUP($B189,'[1]PorEquipeHC 20aa_ddmmaaaa'!$EC$5:'[1]PorEquipeHC 20aa_ddmmaaaa'!$GS$1003,7,FALSE))</f>
        <v>10</v>
      </c>
      <c r="J189" s="209" t="str">
        <f>IF($B189:$B189&gt;0,VLOOKUP($B189,'[1]PorEquipeHC 20aa_ddmmaaaa'!$EC$5:'[1]PorEquipeHC 20aa_ddmmaaaa'!$GS$1003,8,FALSE))</f>
        <v>C</v>
      </c>
      <c r="K189" s="209" t="str">
        <f>IF($B189:$B189&gt;0,VLOOKUP($B189,'[1]PorEquipeHC 20aa_ddmmaaaa'!$EC$5:'[1]PorEquipeHC 20aa_ddmmaaaa'!$GS$1003,9,FALSE))</f>
        <v>MR</v>
      </c>
      <c r="L189" s="80">
        <f>IF($B189:$B189&gt;0,VLOOKUP($B189,'[1]PorEquipeHC 20aa_ddmmaaaa'!$EC$5:'[1]PorEquipeHC 20aa_ddmmaaaa'!$GS$1003,45,FALSE))</f>
        <v>6</v>
      </c>
      <c r="M189" s="65" t="str">
        <f>IF($B189:$B189&gt;0,VLOOKUP($B189,'[1]PorEquipeHC 20aa_ddmmaaaa'!$EC$5:'[1]PorEquipeHC 20aa_ddmmaaaa'!$GS$1003,46,FALSE))</f>
        <v>X</v>
      </c>
      <c r="N189" s="80">
        <f>IF($B189:$B189&gt;0,VLOOKUP($B189,'[1]PorEquipeHC 20aa_ddmmaaaa'!$EC$5:'[1]PorEquipeHC 20aa_ddmmaaaa'!$GS$1003,64,FALSE))</f>
        <v>747</v>
      </c>
      <c r="O189" s="211">
        <f>IF($B189:$B189&gt;0,VLOOKUP($B189,'[1]PorEquipeHC 20aa_ddmmaaaa'!$EC$5:'[1]PorEquipeHC 20aa_ddmmaaaa'!$GS$1003,10,FALSE))</f>
        <v>118</v>
      </c>
      <c r="P189" s="211" t="str">
        <f>IF($B189:$B189&gt;0,VLOOKUP($B189,'[1]PorEquipeHC 20aa_ddmmaaaa'!$EC$5:'[1]PorEquipeHC 20aa_ddmmaaaa'!$GS$1003,11,FALSE))</f>
        <v xml:space="preserve"> </v>
      </c>
      <c r="Q189" s="211">
        <f>IF($B189:$B189&gt;0,VLOOKUP($B189,'[1]PorEquipeHC 20aa_ddmmaaaa'!$EC$5:'[1]PorEquipeHC 20aa_ddmmaaaa'!$GS$1003,12,FALSE))</f>
        <v>127</v>
      </c>
      <c r="R189" s="211">
        <f>IF($B189:$B189&gt;0,VLOOKUP($B189,'[1]PorEquipeHC 20aa_ddmmaaaa'!$EC$5:'[1]PorEquipeHC 20aa_ddmmaaaa'!$GS$1003,13,FALSE))</f>
        <v>115</v>
      </c>
      <c r="S189" s="211">
        <f>IF($B189:$B189&gt;0,VLOOKUP($B189,'[1]PorEquipeHC 20aa_ddmmaaaa'!$EC$5:'[1]PorEquipeHC 20aa_ddmmaaaa'!$GS$1003,14,FALSE))</f>
        <v>124</v>
      </c>
      <c r="T189" s="211">
        <f>IF($B189:$B189&gt;0,VLOOKUP($B189,'[1]PorEquipeHC 20aa_ddmmaaaa'!$EC$5:'[1]PorEquipeHC 20aa_ddmmaaaa'!$GS$1003,15,FALSE))</f>
        <v>124</v>
      </c>
      <c r="U189" s="211">
        <f>IF($B189:$B189&gt;0,VLOOKUP($B189,'[1]PorEquipeHC 20aa_ddmmaaaa'!$EC$5:'[1]PorEquipeHC 20aa_ddmmaaaa'!$GS$1003,16,FALSE))</f>
        <v>139</v>
      </c>
      <c r="V189" s="211" t="b">
        <f>IF($B189:$B189&gt;0,VLOOKUP($B189,'[1]PorEquipeHC 20aa_ddmmaaaa'!$EC$5:'[1]PorEquipeHC 20aa_ddmmaaaa'!$GS$1003,17,FALSE))</f>
        <v>0</v>
      </c>
      <c r="W189" s="211" t="b">
        <f>IF($B189:$B189&gt;0,VLOOKUP($B189,'[1]PorEquipeHC 20aa_ddmmaaaa'!$EC$5:'[1]PorEquipeHC 20aa_ddmmaaaa'!$GS$1003,18,FALSE))</f>
        <v>0</v>
      </c>
      <c r="X189" s="211" t="b">
        <f>IF($B189:$B189&gt;0,VLOOKUP($B189,'[1]PorEquipeHC 20aa_ddmmaaaa'!$EC$5:'[1]PorEquipeHC 20aa_ddmmaaaa'!$GS$1003,19,FALSE))</f>
        <v>0</v>
      </c>
      <c r="Y189" s="207"/>
      <c r="Z189" s="207"/>
      <c r="AA189" s="154"/>
      <c r="AB189" s="154"/>
      <c r="AC189" s="65" t="str">
        <f>C189</f>
        <v>647</v>
      </c>
      <c r="AD189" s="65" t="str">
        <f>D189</f>
        <v>YOKOCHI</v>
      </c>
      <c r="AE189" s="65" t="str">
        <f>E189</f>
        <v>MINORU</v>
      </c>
      <c r="AF189" s="65" t="str">
        <f>F189</f>
        <v>M</v>
      </c>
      <c r="AG189" s="65" t="str">
        <f>G189</f>
        <v>07. GSP</v>
      </c>
      <c r="AH189" s="208">
        <f>H189</f>
        <v>11642</v>
      </c>
      <c r="AI189">
        <f>I189</f>
        <v>10</v>
      </c>
      <c r="AJ189" t="str">
        <f>J189</f>
        <v>C</v>
      </c>
      <c r="AK189" s="209" t="str">
        <f>K189</f>
        <v>MR</v>
      </c>
      <c r="AL189" s="65">
        <f>L189</f>
        <v>6</v>
      </c>
      <c r="AM189" s="66" t="str">
        <f>M189</f>
        <v>X</v>
      </c>
      <c r="AN189" s="65">
        <f>N189</f>
        <v>747</v>
      </c>
      <c r="AO189" s="65">
        <f>O189</f>
        <v>118</v>
      </c>
      <c r="AP189" s="67">
        <f>IF(AO189=" "," ",(AO189-2*$AI189))</f>
        <v>98</v>
      </c>
      <c r="AQ189" s="68"/>
      <c r="AR189" s="69"/>
      <c r="AS189" s="72" t="str">
        <f>P189</f>
        <v xml:space="preserve"> </v>
      </c>
      <c r="AT189" s="67" t="str">
        <f>IF(AS189=" "," ",(AS189-2*$AI189))</f>
        <v xml:space="preserve"> </v>
      </c>
      <c r="AU189" s="65"/>
      <c r="AV189" s="67"/>
      <c r="AW189" s="72">
        <f>Q189</f>
        <v>127</v>
      </c>
      <c r="AX189" s="67">
        <f>IF(AW189=" "," ",(AW189-2*$AI189))</f>
        <v>107</v>
      </c>
      <c r="AY189" s="67"/>
      <c r="AZ189" s="65"/>
      <c r="BA189" s="67">
        <f>R189</f>
        <v>115</v>
      </c>
      <c r="BB189" s="67">
        <f>IF(BA189=" "," ",(BA189-2*$AI189))</f>
        <v>95</v>
      </c>
      <c r="BC189" s="67"/>
      <c r="BD189" s="67"/>
      <c r="BE189" s="71">
        <f>S189</f>
        <v>124</v>
      </c>
      <c r="BF189" s="67">
        <f>IF(BE189=" "," ",(BE189-2*$AI189))</f>
        <v>104</v>
      </c>
      <c r="BG189" s="67"/>
      <c r="BH189" s="67"/>
      <c r="BI189" s="72">
        <f>T189</f>
        <v>124</v>
      </c>
      <c r="BJ189" s="67">
        <f>IF(BI189=" "," ",(BI189-2*$AI189))</f>
        <v>104</v>
      </c>
      <c r="BK189" s="67"/>
      <c r="BL189" s="67"/>
      <c r="BM189" s="72">
        <f>U189</f>
        <v>139</v>
      </c>
      <c r="BN189" s="67">
        <f>IF(BM189=" "," ",(BM189-2*$AI189))</f>
        <v>119</v>
      </c>
      <c r="BO189" s="67"/>
      <c r="BP189" s="67"/>
      <c r="BQ189" s="67" t="b">
        <f>V189</f>
        <v>0</v>
      </c>
      <c r="BR189" s="67">
        <f>IF(BQ189=" "," ",(BQ189-2*$AI189))</f>
        <v>-20</v>
      </c>
      <c r="BS189" s="67"/>
      <c r="BT189" s="67"/>
      <c r="BU189" s="67" t="b">
        <f>W189</f>
        <v>0</v>
      </c>
      <c r="BV189" s="67">
        <f>IF(BU189=" "," ",(BU189-2*$AI189))</f>
        <v>-20</v>
      </c>
      <c r="BW189" s="67"/>
      <c r="BX189" s="67"/>
      <c r="BY189" s="67" t="b">
        <f>X189</f>
        <v>0</v>
      </c>
      <c r="BZ189" s="67">
        <f>IF(BY189=" "," ",(BY189-2*$AI189))</f>
        <v>-20</v>
      </c>
      <c r="CA189" s="67"/>
      <c r="CB189" s="67"/>
      <c r="CC189" s="209" t="str">
        <f>IF(AK189="Senior",AK189,"...")</f>
        <v>...</v>
      </c>
      <c r="CD189" s="65">
        <f>L189</f>
        <v>6</v>
      </c>
      <c r="CE189" s="66" t="str">
        <f>M189</f>
        <v>X</v>
      </c>
      <c r="CF189" s="73">
        <f>AQ189*AO$4+AU189*AS$4+AY189*AW$4+BC189*BA$4+BG189*BE$4+BK189*BI$4+BO189*BM$4+BS189*BQ$4+BW189*BU$4+CA189*BY$4</f>
        <v>0</v>
      </c>
      <c r="CG189" s="156"/>
      <c r="CH189" s="1"/>
      <c r="DA189" s="19"/>
      <c r="DB189" s="19"/>
      <c r="DC189" s="67" t="s">
        <v>271</v>
      </c>
      <c r="DD189" s="67" t="s">
        <v>654</v>
      </c>
      <c r="DE189" s="67" t="s">
        <v>655</v>
      </c>
      <c r="DF189" s="67" t="s">
        <v>65</v>
      </c>
      <c r="DG189" s="67" t="s">
        <v>640</v>
      </c>
      <c r="DH189" s="75">
        <v>15177</v>
      </c>
      <c r="DI189" s="67">
        <v>5</v>
      </c>
      <c r="DJ189" s="67" t="s">
        <v>68</v>
      </c>
      <c r="DK189" s="76" t="s">
        <v>85</v>
      </c>
      <c r="DL189" s="67">
        <v>3</v>
      </c>
      <c r="DM189" s="77" t="s">
        <v>70</v>
      </c>
      <c r="DN189" s="67" t="e">
        <v>#NUM!</v>
      </c>
      <c r="DO189" s="67">
        <v>111</v>
      </c>
      <c r="DP189" s="67">
        <v>101</v>
      </c>
      <c r="DQ189" s="68"/>
      <c r="DR189" s="67"/>
      <c r="DS189" s="72">
        <v>106</v>
      </c>
      <c r="DT189" s="67">
        <v>96</v>
      </c>
      <c r="DU189" s="68"/>
      <c r="DV189" s="67"/>
      <c r="DW189" s="72" t="s">
        <v>79</v>
      </c>
      <c r="DX189" s="67" t="s">
        <v>79</v>
      </c>
      <c r="DY189" s="67"/>
      <c r="DZ189" s="67"/>
      <c r="EA189" s="67">
        <v>108</v>
      </c>
      <c r="EB189" s="67">
        <v>98</v>
      </c>
      <c r="EC189" s="67"/>
      <c r="ED189" s="67"/>
      <c r="EE189" s="71" t="s">
        <v>79</v>
      </c>
      <c r="EF189" s="67" t="s">
        <v>79</v>
      </c>
      <c r="EG189" s="67"/>
      <c r="EH189" s="67"/>
      <c r="EI189" s="72" t="s">
        <v>79</v>
      </c>
      <c r="EJ189" s="67" t="s">
        <v>79</v>
      </c>
      <c r="EK189" s="67"/>
      <c r="EL189" s="67"/>
      <c r="EM189" s="72" t="s">
        <v>79</v>
      </c>
      <c r="EN189" s="67" t="s">
        <v>79</v>
      </c>
      <c r="EO189" s="67"/>
      <c r="EP189" s="67"/>
      <c r="EQ189" s="67" t="b">
        <v>0</v>
      </c>
      <c r="ER189" s="67">
        <v>-10</v>
      </c>
      <c r="ES189" s="67"/>
      <c r="ET189" s="67"/>
      <c r="EU189" s="67" t="b">
        <v>0</v>
      </c>
      <c r="EV189" s="67">
        <v>-10</v>
      </c>
      <c r="EW189" s="67"/>
      <c r="EX189" s="67"/>
      <c r="EY189" s="67" t="b">
        <v>0</v>
      </c>
      <c r="EZ189" s="67">
        <v>-10</v>
      </c>
      <c r="FA189" s="67"/>
      <c r="FB189" s="67"/>
      <c r="FC189" s="76" t="s">
        <v>73</v>
      </c>
      <c r="FD189" s="67">
        <v>3</v>
      </c>
      <c r="FE189" s="77" t="s">
        <v>70</v>
      </c>
      <c r="FF189" s="68">
        <v>0</v>
      </c>
      <c r="FG189" s="83"/>
      <c r="FH189" s="65" t="str">
        <f t="shared" si="41"/>
        <v>MR</v>
      </c>
      <c r="FI189" s="65" t="str">
        <f t="shared" si="39"/>
        <v>M</v>
      </c>
      <c r="FJ189" s="65" t="str">
        <f t="shared" si="38"/>
        <v>08. SMA</v>
      </c>
      <c r="FK189" s="65">
        <f t="shared" si="42"/>
        <v>0</v>
      </c>
      <c r="FL189" s="79">
        <f t="shared" si="43"/>
        <v>11.5</v>
      </c>
      <c r="FM189" t="str">
        <f t="shared" si="44"/>
        <v>...</v>
      </c>
      <c r="FN189" t="str">
        <f t="shared" si="37"/>
        <v>...</v>
      </c>
      <c r="FO189" t="str">
        <f t="shared" ref="FO189:FO252" si="45">DG189</f>
        <v>08. SMA</v>
      </c>
    </row>
    <row r="190" spans="1:171" ht="13.8" hidden="1" x14ac:dyDescent="0.25">
      <c r="A190" t="s">
        <v>1152</v>
      </c>
      <c r="B190" s="201" t="s">
        <v>368</v>
      </c>
      <c r="C190" s="80" t="str">
        <f>IF($B190:$B190&gt;0,VLOOKUP($B190,'[1]PorEquipeHC 20aa_ddmmaaaa'!$EC$5:'[1]PorEquipeHC 20aa_ddmmaaaa'!$GS$1003,1,FALSE))</f>
        <v>273</v>
      </c>
      <c r="D190" s="209" t="str">
        <f>IF($B190:$B190&gt;0,VLOOKUP($B190,'[1]PorEquipeHC 20aa_ddmmaaaa'!$EC$5:'[1]PorEquipeHC 20aa_ddmmaaaa'!$GS$1003,2,FALSE))</f>
        <v>SHAKUDA</v>
      </c>
      <c r="E190" s="209" t="str">
        <f>IF($B190:$B190&gt;0,VLOOKUP($B190,'[1]PorEquipeHC 20aa_ddmmaaaa'!$EC$5:'[1]PorEquipeHC 20aa_ddmmaaaa'!$GS$1003,3,FALSE))</f>
        <v>TADASHI</v>
      </c>
      <c r="F190" s="66" t="str">
        <f>IF($B190:$B190&gt;0,VLOOKUP($B190,'[1]PorEquipeHC 20aa_ddmmaaaa'!$EC$5:'[1]PorEquipeHC 20aa_ddmmaaaa'!$GS$1003,4,FALSE))</f>
        <v>M</v>
      </c>
      <c r="G190" s="65" t="str">
        <f>IF($B190:$B190&gt;0,VLOOKUP($B190,'[1]PorEquipeHC 20aa_ddmmaaaa'!$EC$5:'[1]PorEquipeHC 20aa_ddmmaaaa'!$GS$1003,5,FALSE))</f>
        <v>06. KOK</v>
      </c>
      <c r="H190" s="210">
        <f>IF($B190:$B190&gt;0,VLOOKUP($B190,'[1]PorEquipeHC 20aa_ddmmaaaa'!$EC$5:'[1]PorEquipeHC 20aa_ddmmaaaa'!$GS$1003,6,FALSE))</f>
        <v>15013</v>
      </c>
      <c r="I190" s="80">
        <f>IF($B190:$B190&gt;0,VLOOKUP($B190,'[1]PorEquipeHC 20aa_ddmmaaaa'!$EC$5:'[1]PorEquipeHC 20aa_ddmmaaaa'!$GS$1003,7,FALSE))</f>
        <v>7</v>
      </c>
      <c r="J190" s="209" t="str">
        <f>IF($B190:$B190&gt;0,VLOOKUP($B190,'[1]PorEquipeHC 20aa_ddmmaaaa'!$EC$5:'[1]PorEquipeHC 20aa_ddmmaaaa'!$GS$1003,8,FALSE))</f>
        <v>B</v>
      </c>
      <c r="K190" s="209" t="str">
        <f>IF($B190:$B190&gt;0,VLOOKUP($B190,'[1]PorEquipeHC 20aa_ddmmaaaa'!$EC$5:'[1]PorEquipeHC 20aa_ddmmaaaa'!$GS$1003,9,FALSE))</f>
        <v>MR</v>
      </c>
      <c r="L190" s="80">
        <f>IF($B190:$B190&gt;0,VLOOKUP($B190,'[1]PorEquipeHC 20aa_ddmmaaaa'!$EC$5:'[1]PorEquipeHC 20aa_ddmmaaaa'!$GS$1003,45,FALSE))</f>
        <v>4</v>
      </c>
      <c r="M190" s="65" t="str">
        <f>IF($B190:$B190&gt;0,VLOOKUP($B190,'[1]PorEquipeHC 20aa_ddmmaaaa'!$EC$5:'[1]PorEquipeHC 20aa_ddmmaaaa'!$GS$1003,46,FALSE))</f>
        <v>X</v>
      </c>
      <c r="N190" s="80" t="e">
        <f>IF($B190:$B190&gt;0,VLOOKUP($B190,'[1]PorEquipeHC 20aa_ddmmaaaa'!$EC$5:'[1]PorEquipeHC 20aa_ddmmaaaa'!$GS$1003,64,FALSE))</f>
        <v>#NUM!</v>
      </c>
      <c r="O190" s="211">
        <f>IF($B190:$B190&gt;0,VLOOKUP($B190,'[1]PorEquipeHC 20aa_ddmmaaaa'!$EC$5:'[1]PorEquipeHC 20aa_ddmmaaaa'!$GS$1003,10,FALSE))</f>
        <v>129</v>
      </c>
      <c r="P190" s="211">
        <f>IF($B190:$B190&gt;0,VLOOKUP($B190,'[1]PorEquipeHC 20aa_ddmmaaaa'!$EC$5:'[1]PorEquipeHC 20aa_ddmmaaaa'!$GS$1003,11,FALSE))</f>
        <v>138</v>
      </c>
      <c r="Q190" s="211">
        <f>IF($B190:$B190&gt;0,VLOOKUP($B190,'[1]PorEquipeHC 20aa_ddmmaaaa'!$EC$5:'[1]PorEquipeHC 20aa_ddmmaaaa'!$GS$1003,12,FALSE))</f>
        <v>144</v>
      </c>
      <c r="R190" s="211" t="str">
        <f>IF($B190:$B190&gt;0,VLOOKUP($B190,'[1]PorEquipeHC 20aa_ddmmaaaa'!$EC$5:'[1]PorEquipeHC 20aa_ddmmaaaa'!$GS$1003,13,FALSE))</f>
        <v xml:space="preserve"> </v>
      </c>
      <c r="S190" s="211" t="str">
        <f>IF($B190:$B190&gt;0,VLOOKUP($B190,'[1]PorEquipeHC 20aa_ddmmaaaa'!$EC$5:'[1]PorEquipeHC 20aa_ddmmaaaa'!$GS$1003,14,FALSE))</f>
        <v xml:space="preserve"> </v>
      </c>
      <c r="T190" s="211" t="str">
        <f>IF($B190:$B190&gt;0,VLOOKUP($B190,'[1]PorEquipeHC 20aa_ddmmaaaa'!$EC$5:'[1]PorEquipeHC 20aa_ddmmaaaa'!$GS$1003,15,FALSE))</f>
        <v xml:space="preserve"> </v>
      </c>
      <c r="U190" s="211">
        <f>IF($B190:$B190&gt;0,VLOOKUP($B190,'[1]PorEquipeHC 20aa_ddmmaaaa'!$EC$5:'[1]PorEquipeHC 20aa_ddmmaaaa'!$GS$1003,16,FALSE))</f>
        <v>134</v>
      </c>
      <c r="V190" s="211" t="b">
        <f>IF($B190:$B190&gt;0,VLOOKUP($B190,'[1]PorEquipeHC 20aa_ddmmaaaa'!$EC$5:'[1]PorEquipeHC 20aa_ddmmaaaa'!$GS$1003,17,FALSE))</f>
        <v>0</v>
      </c>
      <c r="W190" s="211" t="b">
        <f>IF($B190:$B190&gt;0,VLOOKUP($B190,'[1]PorEquipeHC 20aa_ddmmaaaa'!$EC$5:'[1]PorEquipeHC 20aa_ddmmaaaa'!$GS$1003,18,FALSE))</f>
        <v>0</v>
      </c>
      <c r="X190" s="211" t="b">
        <f>IF($B190:$B190&gt;0,VLOOKUP($B190,'[1]PorEquipeHC 20aa_ddmmaaaa'!$EC$5:'[1]PorEquipeHC 20aa_ddmmaaaa'!$GS$1003,19,FALSE))</f>
        <v>0</v>
      </c>
      <c r="Y190" s="207"/>
      <c r="Z190" s="207"/>
      <c r="AA190" s="154"/>
      <c r="AB190" s="154"/>
      <c r="AC190" s="65" t="str">
        <f>C190</f>
        <v>273</v>
      </c>
      <c r="AD190" s="65" t="str">
        <f>D190</f>
        <v>SHAKUDA</v>
      </c>
      <c r="AE190" s="65" t="str">
        <f>E190</f>
        <v>TADASHI</v>
      </c>
      <c r="AF190" s="65" t="str">
        <f>F190</f>
        <v>M</v>
      </c>
      <c r="AG190" s="65" t="str">
        <f>G190</f>
        <v>06. KOK</v>
      </c>
      <c r="AH190" s="208">
        <f>H190</f>
        <v>15013</v>
      </c>
      <c r="AI190">
        <f>I190</f>
        <v>7</v>
      </c>
      <c r="AJ190" t="str">
        <f>J190</f>
        <v>B</v>
      </c>
      <c r="AK190" s="209" t="str">
        <f>K190</f>
        <v>MR</v>
      </c>
      <c r="AL190" s="65">
        <f>L190</f>
        <v>4</v>
      </c>
      <c r="AM190" s="66" t="str">
        <f>M190</f>
        <v>X</v>
      </c>
      <c r="AN190" s="65" t="e">
        <f>N190</f>
        <v>#NUM!</v>
      </c>
      <c r="AO190" s="65">
        <f>O190</f>
        <v>129</v>
      </c>
      <c r="AP190" s="67">
        <f>IF(AO190=" "," ",(AO190-2*$AI190))</f>
        <v>115</v>
      </c>
      <c r="AQ190" s="68"/>
      <c r="AR190" s="69"/>
      <c r="AS190" s="72">
        <f>P190</f>
        <v>138</v>
      </c>
      <c r="AT190" s="67">
        <f>IF(AS190=" "," ",(AS190-2*$AI190))</f>
        <v>124</v>
      </c>
      <c r="AU190" s="65"/>
      <c r="AV190" s="67"/>
      <c r="AW190" s="72">
        <f>Q190</f>
        <v>144</v>
      </c>
      <c r="AX190" s="67">
        <f>IF(AW190=" "," ",(AW190-2*$AI190))</f>
        <v>130</v>
      </c>
      <c r="AY190" s="67"/>
      <c r="AZ190" s="65"/>
      <c r="BA190" s="67" t="str">
        <f>R190</f>
        <v xml:space="preserve"> </v>
      </c>
      <c r="BB190" s="67" t="str">
        <f>IF(BA190=" "," ",(BA190-2*$AI190))</f>
        <v xml:space="preserve"> </v>
      </c>
      <c r="BC190" s="67"/>
      <c r="BD190" s="67"/>
      <c r="BE190" s="71" t="str">
        <f>S190</f>
        <v xml:space="preserve"> </v>
      </c>
      <c r="BF190" s="67" t="str">
        <f>IF(BE190=" "," ",(BE190-2*$AI190))</f>
        <v xml:space="preserve"> </v>
      </c>
      <c r="BG190" s="67"/>
      <c r="BH190" s="67"/>
      <c r="BI190" s="72" t="str">
        <f>T190</f>
        <v xml:space="preserve"> </v>
      </c>
      <c r="BJ190" s="67" t="str">
        <f>IF(BI190=" "," ",(BI190-2*$AI190))</f>
        <v xml:space="preserve"> </v>
      </c>
      <c r="BK190" s="67"/>
      <c r="BL190" s="67"/>
      <c r="BM190" s="72">
        <f>U190</f>
        <v>134</v>
      </c>
      <c r="BN190" s="67">
        <f>IF(BM190=" "," ",(BM190-2*$AI190))</f>
        <v>120</v>
      </c>
      <c r="BO190" s="67"/>
      <c r="BP190" s="67"/>
      <c r="BQ190" s="67" t="b">
        <f>V190</f>
        <v>0</v>
      </c>
      <c r="BR190" s="67">
        <f>IF(BQ190=" "," ",(BQ190-2*$AI190))</f>
        <v>-14</v>
      </c>
      <c r="BS190" s="67"/>
      <c r="BT190" s="67"/>
      <c r="BU190" s="67" t="b">
        <f>W190</f>
        <v>0</v>
      </c>
      <c r="BV190" s="67">
        <f>IF(BU190=" "," ",(BU190-2*$AI190))</f>
        <v>-14</v>
      </c>
      <c r="BW190" s="67"/>
      <c r="BX190" s="67"/>
      <c r="BY190" s="67" t="b">
        <f>X190</f>
        <v>0</v>
      </c>
      <c r="BZ190" s="67">
        <f>IF(BY190=" "," ",(BY190-2*$AI190))</f>
        <v>-14</v>
      </c>
      <c r="CA190" s="67"/>
      <c r="CB190" s="67"/>
      <c r="CC190" s="209" t="str">
        <f>IF(AK190="Senior",AK190,"...")</f>
        <v>...</v>
      </c>
      <c r="CD190" s="65">
        <f>L190</f>
        <v>4</v>
      </c>
      <c r="CE190" s="66" t="str">
        <f>M190</f>
        <v>X</v>
      </c>
      <c r="CF190" s="73">
        <f>AQ190*AO$4+AU190*AS$4+AY190*AW$4+BC190*BA$4+BG190*BE$4+BK190*BI$4+BO190*BM$4+BS190*BQ$4+BW190*BU$4+CA190*BY$4</f>
        <v>0</v>
      </c>
      <c r="CG190" s="156"/>
      <c r="CH190" s="1"/>
      <c r="DA190" s="19"/>
      <c r="DB190" s="19"/>
      <c r="DC190" s="67" t="s">
        <v>657</v>
      </c>
      <c r="DD190" s="67" t="s">
        <v>658</v>
      </c>
      <c r="DE190" s="67" t="s">
        <v>659</v>
      </c>
      <c r="DF190" s="67" t="s">
        <v>65</v>
      </c>
      <c r="DG190" s="67" t="s">
        <v>640</v>
      </c>
      <c r="DH190" s="75">
        <v>19664</v>
      </c>
      <c r="DI190" s="67">
        <v>6</v>
      </c>
      <c r="DJ190" s="67" t="s">
        <v>68</v>
      </c>
      <c r="DK190" s="76" t="s">
        <v>69</v>
      </c>
      <c r="DL190" s="67">
        <v>0</v>
      </c>
      <c r="DM190" s="77" t="s">
        <v>70</v>
      </c>
      <c r="DN190" s="67" t="e">
        <v>#NUM!</v>
      </c>
      <c r="DO190" s="67" t="s">
        <v>79</v>
      </c>
      <c r="DP190" s="67" t="s">
        <v>79</v>
      </c>
      <c r="DQ190" s="68"/>
      <c r="DR190" s="67"/>
      <c r="DS190" s="72" t="s">
        <v>79</v>
      </c>
      <c r="DT190" s="67" t="s">
        <v>79</v>
      </c>
      <c r="DU190" s="68"/>
      <c r="DV190" s="67"/>
      <c r="DW190" s="72" t="s">
        <v>79</v>
      </c>
      <c r="DX190" s="67" t="s">
        <v>79</v>
      </c>
      <c r="DY190" s="68"/>
      <c r="DZ190" s="67"/>
      <c r="EA190" s="67" t="s">
        <v>79</v>
      </c>
      <c r="EB190" s="67" t="s">
        <v>79</v>
      </c>
      <c r="EC190" s="68"/>
      <c r="ED190" s="67"/>
      <c r="EE190" s="71" t="s">
        <v>79</v>
      </c>
      <c r="EF190" s="67" t="s">
        <v>79</v>
      </c>
      <c r="EG190" s="67"/>
      <c r="EH190" s="67"/>
      <c r="EI190" s="72" t="s">
        <v>79</v>
      </c>
      <c r="EJ190" s="67" t="s">
        <v>79</v>
      </c>
      <c r="EK190" s="67"/>
      <c r="EL190" s="67"/>
      <c r="EM190" s="72" t="s">
        <v>79</v>
      </c>
      <c r="EN190" s="67" t="s">
        <v>79</v>
      </c>
      <c r="EO190" s="67"/>
      <c r="EP190" s="67"/>
      <c r="EQ190" s="67" t="b">
        <v>0</v>
      </c>
      <c r="ER190" s="67">
        <v>-12</v>
      </c>
      <c r="ES190" s="68"/>
      <c r="ET190" s="69"/>
      <c r="EU190" s="67" t="b">
        <v>0</v>
      </c>
      <c r="EV190" s="67">
        <v>-12</v>
      </c>
      <c r="EW190" s="67"/>
      <c r="EX190" s="67"/>
      <c r="EY190" s="67" t="b">
        <v>0</v>
      </c>
      <c r="EZ190" s="67">
        <v>-12</v>
      </c>
      <c r="FA190" s="68"/>
      <c r="FB190" s="69"/>
      <c r="FC190" s="76" t="s">
        <v>73</v>
      </c>
      <c r="FD190" s="67">
        <v>0</v>
      </c>
      <c r="FE190" s="77" t="s">
        <v>70</v>
      </c>
      <c r="FF190" s="68">
        <v>0</v>
      </c>
      <c r="FG190" s="83"/>
      <c r="FH190" s="65" t="str">
        <f t="shared" si="41"/>
        <v>NSR</v>
      </c>
      <c r="FI190" s="65" t="str">
        <f t="shared" si="39"/>
        <v>M</v>
      </c>
      <c r="FJ190" s="65" t="str">
        <f t="shared" si="38"/>
        <v>08. SMA</v>
      </c>
      <c r="FK190" s="65">
        <f t="shared" si="42"/>
        <v>0</v>
      </c>
      <c r="FL190" s="79">
        <f t="shared" si="43"/>
        <v>11.5</v>
      </c>
      <c r="FM190" t="str">
        <f t="shared" si="44"/>
        <v>...</v>
      </c>
      <c r="FN190" t="str">
        <f t="shared" si="37"/>
        <v>...</v>
      </c>
      <c r="FO190" t="str">
        <f t="shared" si="45"/>
        <v>08. SMA</v>
      </c>
    </row>
    <row r="191" spans="1:171" ht="13.8" hidden="1" x14ac:dyDescent="0.25">
      <c r="A191" t="s">
        <v>1152</v>
      </c>
      <c r="B191" t="s">
        <v>460</v>
      </c>
      <c r="C191" s="80" t="str">
        <f>IF($B191:$B191&gt;0,VLOOKUP($B191,'[1]PorEquipeHC 20aa_ddmmaaaa'!$EC$5:'[1]PorEquipeHC 20aa_ddmmaaaa'!$GS$1003,1,FALSE))</f>
        <v>706</v>
      </c>
      <c r="D191" s="209" t="str">
        <f>IF($B191:$B191&gt;0,VLOOKUP($B191,'[1]PorEquipeHC 20aa_ddmmaaaa'!$EC$5:'[1]PorEquipeHC 20aa_ddmmaaaa'!$GS$1003,2,FALSE))</f>
        <v>HIRAKAWA</v>
      </c>
      <c r="E191" s="209" t="str">
        <f>IF($B191:$B191&gt;0,VLOOKUP($B191,'[1]PorEquipeHC 20aa_ddmmaaaa'!$EC$5:'[1]PorEquipeHC 20aa_ddmmaaaa'!$GS$1003,3,FALSE))</f>
        <v>ISAO</v>
      </c>
      <c r="F191" s="66" t="str">
        <f>IF($B191:$B191&gt;0,VLOOKUP($B191,'[1]PorEquipeHC 20aa_ddmmaaaa'!$EC$5:'[1]PorEquipeHC 20aa_ddmmaaaa'!$GS$1003,4,FALSE))</f>
        <v>M</v>
      </c>
      <c r="G191" s="65" t="str">
        <f>IF($B191:$B191&gt;0,VLOOKUP($B191,'[1]PorEquipeHC 20aa_ddmmaaaa'!$EC$5:'[1]PorEquipeHC 20aa_ddmmaaaa'!$GS$1003,5,FALSE))</f>
        <v>06. KOK</v>
      </c>
      <c r="H191" s="210">
        <f>IF($B191:$B191&gt;0,VLOOKUP($B191,'[1]PorEquipeHC 20aa_ddmmaaaa'!$EC$5:'[1]PorEquipeHC 20aa_ddmmaaaa'!$GS$1003,6,FALSE))</f>
        <v>17410</v>
      </c>
      <c r="I191" s="80">
        <f>IF($B191:$B191&gt;0,VLOOKUP($B191,'[1]PorEquipeHC 20aa_ddmmaaaa'!$EC$5:'[1]PorEquipeHC 20aa_ddmmaaaa'!$GS$1003,7,FALSE))</f>
        <v>12</v>
      </c>
      <c r="J191" s="209" t="str">
        <f>IF($B191:$B191&gt;0,VLOOKUP($B191,'[1]PorEquipeHC 20aa_ddmmaaaa'!$EC$5:'[1]PorEquipeHC 20aa_ddmmaaaa'!$GS$1003,8,FALSE))</f>
        <v>C</v>
      </c>
      <c r="K191" s="209" t="str">
        <f>IF($B191:$B191&gt;0,VLOOKUP($B191,'[1]PorEquipeHC 20aa_ddmmaaaa'!$EC$5:'[1]PorEquipeHC 20aa_ddmmaaaa'!$GS$1003,9,FALSE))</f>
        <v>SR</v>
      </c>
      <c r="L191" s="80">
        <f>IF($B191:$B191&gt;0,VLOOKUP($B191,'[1]PorEquipeHC 20aa_ddmmaaaa'!$EC$5:'[1]PorEquipeHC 20aa_ddmmaaaa'!$GS$1003,45,FALSE))</f>
        <v>5</v>
      </c>
      <c r="M191" s="65" t="str">
        <f>IF($B191:$B191&gt;0,VLOOKUP($B191,'[1]PorEquipeHC 20aa_ddmmaaaa'!$EC$5:'[1]PorEquipeHC 20aa_ddmmaaaa'!$GS$1003,46,FALSE))</f>
        <v>X</v>
      </c>
      <c r="N191" s="80" t="e">
        <f>IF($B191:$B191&gt;0,VLOOKUP($B191,'[1]PorEquipeHC 20aa_ddmmaaaa'!$EC$5:'[1]PorEquipeHC 20aa_ddmmaaaa'!$GS$1003,64,FALSE))</f>
        <v>#NUM!</v>
      </c>
      <c r="O191" s="211">
        <f>IF($B191:$B191&gt;0,VLOOKUP($B191,'[1]PorEquipeHC 20aa_ddmmaaaa'!$EC$5:'[1]PorEquipeHC 20aa_ddmmaaaa'!$GS$1003,10,FALSE))</f>
        <v>136</v>
      </c>
      <c r="P191" s="211" t="str">
        <f>IF($B191:$B191&gt;0,VLOOKUP($B191,'[1]PorEquipeHC 20aa_ddmmaaaa'!$EC$5:'[1]PorEquipeHC 20aa_ddmmaaaa'!$GS$1003,11,FALSE))</f>
        <v xml:space="preserve"> </v>
      </c>
      <c r="Q191" s="211">
        <f>IF($B191:$B191&gt;0,VLOOKUP($B191,'[1]PorEquipeHC 20aa_ddmmaaaa'!$EC$5:'[1]PorEquipeHC 20aa_ddmmaaaa'!$GS$1003,12,FALSE))</f>
        <v>133</v>
      </c>
      <c r="R191" s="211" t="str">
        <f>IF($B191:$B191&gt;0,VLOOKUP($B191,'[1]PorEquipeHC 20aa_ddmmaaaa'!$EC$5:'[1]PorEquipeHC 20aa_ddmmaaaa'!$GS$1003,13,FALSE))</f>
        <v xml:space="preserve"> </v>
      </c>
      <c r="S191" s="211">
        <f>IF($B191:$B191&gt;0,VLOOKUP($B191,'[1]PorEquipeHC 20aa_ddmmaaaa'!$EC$5:'[1]PorEquipeHC 20aa_ddmmaaaa'!$GS$1003,14,FALSE))</f>
        <v>135</v>
      </c>
      <c r="T191" s="211">
        <f>IF($B191:$B191&gt;0,VLOOKUP($B191,'[1]PorEquipeHC 20aa_ddmmaaaa'!$EC$5:'[1]PorEquipeHC 20aa_ddmmaaaa'!$GS$1003,15,FALSE))</f>
        <v>153</v>
      </c>
      <c r="U191" s="211">
        <f>IF($B191:$B191&gt;0,VLOOKUP($B191,'[1]PorEquipeHC 20aa_ddmmaaaa'!$EC$5:'[1]PorEquipeHC 20aa_ddmmaaaa'!$GS$1003,16,FALSE))</f>
        <v>144</v>
      </c>
      <c r="V191" s="211" t="b">
        <f>IF($B191:$B191&gt;0,VLOOKUP($B191,'[1]PorEquipeHC 20aa_ddmmaaaa'!$EC$5:'[1]PorEquipeHC 20aa_ddmmaaaa'!$GS$1003,17,FALSE))</f>
        <v>0</v>
      </c>
      <c r="W191" s="211" t="b">
        <f>IF($B191:$B191&gt;0,VLOOKUP($B191,'[1]PorEquipeHC 20aa_ddmmaaaa'!$EC$5:'[1]PorEquipeHC 20aa_ddmmaaaa'!$GS$1003,18,FALSE))</f>
        <v>0</v>
      </c>
      <c r="X191" s="211" t="b">
        <f>IF($B191:$B191&gt;0,VLOOKUP($B191,'[1]PorEquipeHC 20aa_ddmmaaaa'!$EC$5:'[1]PorEquipeHC 20aa_ddmmaaaa'!$GS$1003,19,FALSE))</f>
        <v>0</v>
      </c>
      <c r="Y191" s="207"/>
      <c r="Z191" s="207"/>
      <c r="AA191" s="154"/>
      <c r="AB191" s="154"/>
      <c r="AC191" s="65" t="str">
        <f>C191</f>
        <v>706</v>
      </c>
      <c r="AD191" s="65" t="str">
        <f>D191</f>
        <v>HIRAKAWA</v>
      </c>
      <c r="AE191" s="65" t="str">
        <f>E191</f>
        <v>ISAO</v>
      </c>
      <c r="AF191" s="65" t="str">
        <f>F191</f>
        <v>M</v>
      </c>
      <c r="AG191" s="65" t="str">
        <f>G191</f>
        <v>06. KOK</v>
      </c>
      <c r="AH191" s="208">
        <f>H191</f>
        <v>17410</v>
      </c>
      <c r="AI191">
        <f>I191</f>
        <v>12</v>
      </c>
      <c r="AJ191" t="str">
        <f>J191</f>
        <v>C</v>
      </c>
      <c r="AK191" s="209" t="str">
        <f>K191</f>
        <v>SR</v>
      </c>
      <c r="AL191" s="65">
        <f>L191</f>
        <v>5</v>
      </c>
      <c r="AM191" s="66" t="str">
        <f>M191</f>
        <v>X</v>
      </c>
      <c r="AN191" s="65" t="e">
        <f>N191</f>
        <v>#NUM!</v>
      </c>
      <c r="AO191" s="65">
        <f>O191</f>
        <v>136</v>
      </c>
      <c r="AP191" s="67">
        <f>IF(AO191=" "," ",(AO191-2*$AI191))</f>
        <v>112</v>
      </c>
      <c r="AQ191" s="68"/>
      <c r="AR191" s="69"/>
      <c r="AS191" s="72" t="str">
        <f>P191</f>
        <v xml:space="preserve"> </v>
      </c>
      <c r="AT191" s="67" t="str">
        <f>IF(AS191=" "," ",(AS191-2*$AI191))</f>
        <v xml:space="preserve"> </v>
      </c>
      <c r="AU191" s="65"/>
      <c r="AV191" s="67"/>
      <c r="AW191" s="72">
        <f>Q191</f>
        <v>133</v>
      </c>
      <c r="AX191" s="67">
        <f>IF(AW191=" "," ",(AW191-2*$AI191))</f>
        <v>109</v>
      </c>
      <c r="AY191" s="67"/>
      <c r="AZ191" s="65"/>
      <c r="BA191" s="67" t="str">
        <f>R191</f>
        <v xml:space="preserve"> </v>
      </c>
      <c r="BB191" s="67" t="str">
        <f>IF(BA191=" "," ",(BA191-2*$AI191))</f>
        <v xml:space="preserve"> </v>
      </c>
      <c r="BC191" s="67"/>
      <c r="BD191" s="67"/>
      <c r="BE191" s="71">
        <f>S191</f>
        <v>135</v>
      </c>
      <c r="BF191" s="67">
        <f>IF(BE191=" "," ",(BE191-2*$AI191))</f>
        <v>111</v>
      </c>
      <c r="BG191" s="67"/>
      <c r="BH191" s="67"/>
      <c r="BI191" s="72">
        <f>T191</f>
        <v>153</v>
      </c>
      <c r="BJ191" s="67">
        <f>IF(BI191=" "," ",(BI191-2*$AI191))</f>
        <v>129</v>
      </c>
      <c r="BK191" s="67"/>
      <c r="BL191" s="67"/>
      <c r="BM191" s="72">
        <f>U191</f>
        <v>144</v>
      </c>
      <c r="BN191" s="67">
        <f>IF(BM191=" "," ",(BM191-2*$AI191))</f>
        <v>120</v>
      </c>
      <c r="BO191" s="67"/>
      <c r="BP191" s="67"/>
      <c r="BQ191" s="67" t="b">
        <f>V191</f>
        <v>0</v>
      </c>
      <c r="BR191" s="67">
        <f>IF(BQ191=" "," ",(BQ191-2*$AI191))</f>
        <v>-24</v>
      </c>
      <c r="BS191" s="67"/>
      <c r="BT191" s="67"/>
      <c r="BU191" s="67" t="b">
        <f>W191</f>
        <v>0</v>
      </c>
      <c r="BV191" s="67">
        <f>IF(BU191=" "," ",(BU191-2*$AI191))</f>
        <v>-24</v>
      </c>
      <c r="BW191" s="67"/>
      <c r="BX191" s="67"/>
      <c r="BY191" s="67" t="b">
        <f>X191</f>
        <v>0</v>
      </c>
      <c r="BZ191" s="67">
        <f>IF(BY191=" "," ",(BY191-2*$AI191))</f>
        <v>-24</v>
      </c>
      <c r="CA191" s="67"/>
      <c r="CB191" s="67"/>
      <c r="CC191" s="209" t="str">
        <f>IF(AK191="Senior",AK191,"...")</f>
        <v>...</v>
      </c>
      <c r="CD191" s="65">
        <f>L191</f>
        <v>5</v>
      </c>
      <c r="CE191" s="66" t="str">
        <f>M191</f>
        <v>X</v>
      </c>
      <c r="CF191" s="73">
        <f>AQ191*AO$4+AU191*AS$4+AY191*AW$4+BC191*BA$4+BG191*BE$4+BK191*BI$4+BO191*BM$4+BS191*BQ$4+BW191*BU$4+CA191*BY$4</f>
        <v>0</v>
      </c>
      <c r="CG191" s="156"/>
      <c r="CH191" s="1"/>
      <c r="DA191" s="19"/>
      <c r="DB191" s="19"/>
      <c r="DC191" s="67" t="s">
        <v>544</v>
      </c>
      <c r="DD191" s="67" t="s">
        <v>654</v>
      </c>
      <c r="DE191" s="67" t="s">
        <v>661</v>
      </c>
      <c r="DF191" s="67" t="s">
        <v>83</v>
      </c>
      <c r="DG191" s="67" t="s">
        <v>640</v>
      </c>
      <c r="DH191" s="75">
        <v>17739</v>
      </c>
      <c r="DI191" s="67">
        <v>7</v>
      </c>
      <c r="DJ191" s="67" t="s">
        <v>84</v>
      </c>
      <c r="DK191" s="76" t="s">
        <v>102</v>
      </c>
      <c r="DL191" s="67">
        <v>2</v>
      </c>
      <c r="DM191" s="77" t="s">
        <v>70</v>
      </c>
      <c r="DN191" s="67" t="e">
        <v>#NUM!</v>
      </c>
      <c r="DO191" s="67">
        <v>113</v>
      </c>
      <c r="DP191" s="67">
        <v>99</v>
      </c>
      <c r="DQ191" s="68"/>
      <c r="DR191" s="67"/>
      <c r="DS191" s="72" t="s">
        <v>79</v>
      </c>
      <c r="DT191" s="67" t="s">
        <v>79</v>
      </c>
      <c r="DU191" s="68"/>
      <c r="DV191" s="67"/>
      <c r="DW191" s="72" t="s">
        <v>79</v>
      </c>
      <c r="DX191" s="67" t="s">
        <v>79</v>
      </c>
      <c r="DY191" s="67"/>
      <c r="DZ191" s="67"/>
      <c r="EA191" s="67">
        <v>119</v>
      </c>
      <c r="EB191" s="67">
        <v>105</v>
      </c>
      <c r="EC191" s="67"/>
      <c r="ED191" s="67"/>
      <c r="EE191" s="71" t="s">
        <v>79</v>
      </c>
      <c r="EF191" s="67" t="s">
        <v>79</v>
      </c>
      <c r="EG191" s="67"/>
      <c r="EH191" s="67"/>
      <c r="EI191" s="72" t="s">
        <v>79</v>
      </c>
      <c r="EJ191" s="67" t="s">
        <v>79</v>
      </c>
      <c r="EK191" s="67"/>
      <c r="EL191" s="67"/>
      <c r="EM191" s="72" t="s">
        <v>79</v>
      </c>
      <c r="EN191" s="67" t="s">
        <v>79</v>
      </c>
      <c r="EO191" s="67"/>
      <c r="EP191" s="67"/>
      <c r="EQ191" s="67" t="b">
        <v>0</v>
      </c>
      <c r="ER191" s="67">
        <v>-14</v>
      </c>
      <c r="ES191" s="67"/>
      <c r="ET191" s="67"/>
      <c r="EU191" s="67" t="b">
        <v>0</v>
      </c>
      <c r="EV191" s="67">
        <v>-14</v>
      </c>
      <c r="EW191" s="67"/>
      <c r="EX191" s="67"/>
      <c r="EY191" s="67" t="b">
        <v>0</v>
      </c>
      <c r="EZ191" s="67">
        <v>-14</v>
      </c>
      <c r="FA191" s="67"/>
      <c r="FB191" s="67"/>
      <c r="FC191" s="76" t="s">
        <v>73</v>
      </c>
      <c r="FD191" s="67">
        <v>2</v>
      </c>
      <c r="FE191" s="77" t="s">
        <v>70</v>
      </c>
      <c r="FF191" s="68">
        <v>0</v>
      </c>
      <c r="FG191" s="83"/>
      <c r="FH191" s="65" t="str">
        <f t="shared" si="41"/>
        <v>SR</v>
      </c>
      <c r="FI191" s="65" t="str">
        <f t="shared" si="39"/>
        <v>F</v>
      </c>
      <c r="FJ191" s="65" t="str">
        <f t="shared" si="38"/>
        <v>08. SMA</v>
      </c>
      <c r="FK191" s="65">
        <f t="shared" si="42"/>
        <v>0</v>
      </c>
      <c r="FL191" s="79">
        <f t="shared" si="43"/>
        <v>11.5</v>
      </c>
      <c r="FM191" t="str">
        <f t="shared" si="44"/>
        <v>...</v>
      </c>
      <c r="FN191" t="str">
        <f t="shared" si="37"/>
        <v>...</v>
      </c>
      <c r="FO191" t="str">
        <f t="shared" si="45"/>
        <v>08. SMA</v>
      </c>
    </row>
    <row r="192" spans="1:171" ht="13.8" hidden="1" x14ac:dyDescent="0.25">
      <c r="A192" t="s">
        <v>1152</v>
      </c>
      <c r="B192" s="201" t="s">
        <v>1054</v>
      </c>
      <c r="C192" s="80" t="str">
        <f>IF($B192:$B192&gt;0,VLOOKUP($B192,'[1]PorEquipeHC 20aa_ddmmaaaa'!$EC$5:'[1]PorEquipeHC 20aa_ddmmaaaa'!$GS$1003,1,FALSE))</f>
        <v>896</v>
      </c>
      <c r="D192" s="209" t="str">
        <f>IF($B192:$B192&gt;0,VLOOKUP($B192,'[1]PorEquipeHC 20aa_ddmmaaaa'!$EC$5:'[1]PorEquipeHC 20aa_ddmmaaaa'!$GS$1003,2,FALSE))</f>
        <v>CUKAUSKAS</v>
      </c>
      <c r="E192" s="209" t="str">
        <f>IF($B192:$B192&gt;0,VLOOKUP($B192,'[1]PorEquipeHC 20aa_ddmmaaaa'!$EC$5:'[1]PorEquipeHC 20aa_ddmmaaaa'!$GS$1003,3,FALSE))</f>
        <v>ADELIA</v>
      </c>
      <c r="F192" s="66" t="str">
        <f>IF($B192:$B192&gt;0,VLOOKUP($B192,'[1]PorEquipeHC 20aa_ddmmaaaa'!$EC$5:'[1]PorEquipeHC 20aa_ddmmaaaa'!$GS$1003,4,FALSE))</f>
        <v>F</v>
      </c>
      <c r="G192" s="65" t="str">
        <f>IF($B192:$B192&gt;0,VLOOKUP($B192,'[1]PorEquipeHC 20aa_ddmmaaaa'!$EC$5:'[1]PorEquipeHC 20aa_ddmmaaaa'!$GS$1003,5,FALSE))</f>
        <v>18. SOR</v>
      </c>
      <c r="H192" s="210">
        <f>IF($B192:$B192&gt;0,VLOOKUP($B192,'[1]PorEquipeHC 20aa_ddmmaaaa'!$EC$5:'[1]PorEquipeHC 20aa_ddmmaaaa'!$GS$1003,6,FALSE))</f>
        <v>19630</v>
      </c>
      <c r="I192" s="80">
        <f>IF($B192:$B192&gt;0,VLOOKUP($B192,'[1]PorEquipeHC 20aa_ddmmaaaa'!$EC$5:'[1]PorEquipeHC 20aa_ddmmaaaa'!$GS$1003,7,FALSE))</f>
        <v>12</v>
      </c>
      <c r="J192" s="209" t="str">
        <f>IF($B192:$B192&gt;0,VLOOKUP($B192,'[1]PorEquipeHC 20aa_ddmmaaaa'!$EC$5:'[1]PorEquipeHC 20aa_ddmmaaaa'!$GS$1003,8,FALSE))</f>
        <v>C</v>
      </c>
      <c r="K192" s="209" t="str">
        <f>IF($B192:$B192&gt;0,VLOOKUP($B192,'[1]PorEquipeHC 20aa_ddmmaaaa'!$EC$5:'[1]PorEquipeHC 20aa_ddmmaaaa'!$GS$1003,9,FALSE))</f>
        <v>NSR</v>
      </c>
      <c r="L192" s="80">
        <f>IF($B192:$B192&gt;0,VLOOKUP($B192,'[1]PorEquipeHC 20aa_ddmmaaaa'!$EC$5:'[1]PorEquipeHC 20aa_ddmmaaaa'!$GS$1003,45,FALSE))</f>
        <v>6</v>
      </c>
      <c r="M192" s="65" t="str">
        <f>IF($B192:$B192&gt;0,VLOOKUP($B192,'[1]PorEquipeHC 20aa_ddmmaaaa'!$EC$5:'[1]PorEquipeHC 20aa_ddmmaaaa'!$GS$1003,46,FALSE))</f>
        <v>X</v>
      </c>
      <c r="N192" s="80">
        <f>IF($B192:$B192&gt;0,VLOOKUP($B192,'[1]PorEquipeHC 20aa_ddmmaaaa'!$EC$5:'[1]PorEquipeHC 20aa_ddmmaaaa'!$GS$1003,64,FALSE))</f>
        <v>842</v>
      </c>
      <c r="O192" s="211">
        <f>IF($B192:$B192&gt;0,VLOOKUP($B192,'[1]PorEquipeHC 20aa_ddmmaaaa'!$EC$5:'[1]PorEquipeHC 20aa_ddmmaaaa'!$GS$1003,10,FALSE))</f>
        <v>141</v>
      </c>
      <c r="P192" s="211">
        <f>IF($B192:$B192&gt;0,VLOOKUP($B192,'[1]PorEquipeHC 20aa_ddmmaaaa'!$EC$5:'[1]PorEquipeHC 20aa_ddmmaaaa'!$GS$1003,11,FALSE))</f>
        <v>147</v>
      </c>
      <c r="Q192" s="211">
        <f>IF($B192:$B192&gt;0,VLOOKUP($B192,'[1]PorEquipeHC 20aa_ddmmaaaa'!$EC$5:'[1]PorEquipeHC 20aa_ddmmaaaa'!$GS$1003,12,FALSE))</f>
        <v>136</v>
      </c>
      <c r="R192" s="211" t="str">
        <f>IF($B192:$B192&gt;0,VLOOKUP($B192,'[1]PorEquipeHC 20aa_ddmmaaaa'!$EC$5:'[1]PorEquipeHC 20aa_ddmmaaaa'!$GS$1003,13,FALSE))</f>
        <v xml:space="preserve"> </v>
      </c>
      <c r="S192" s="211">
        <f>IF($B192:$B192&gt;0,VLOOKUP($B192,'[1]PorEquipeHC 20aa_ddmmaaaa'!$EC$5:'[1]PorEquipeHC 20aa_ddmmaaaa'!$GS$1003,14,FALSE))</f>
        <v>135</v>
      </c>
      <c r="T192" s="211">
        <f>IF($B192:$B192&gt;0,VLOOKUP($B192,'[1]PorEquipeHC 20aa_ddmmaaaa'!$EC$5:'[1]PorEquipeHC 20aa_ddmmaaaa'!$GS$1003,15,FALSE))</f>
        <v>135</v>
      </c>
      <c r="U192" s="211">
        <f>IF($B192:$B192&gt;0,VLOOKUP($B192,'[1]PorEquipeHC 20aa_ddmmaaaa'!$EC$5:'[1]PorEquipeHC 20aa_ddmmaaaa'!$GS$1003,16,FALSE))</f>
        <v>148</v>
      </c>
      <c r="V192" s="211" t="b">
        <f>IF($B192:$B192&gt;0,VLOOKUP($B192,'[1]PorEquipeHC 20aa_ddmmaaaa'!$EC$5:'[1]PorEquipeHC 20aa_ddmmaaaa'!$GS$1003,17,FALSE))</f>
        <v>0</v>
      </c>
      <c r="W192" s="211" t="b">
        <f>IF($B192:$B192&gt;0,VLOOKUP($B192,'[1]PorEquipeHC 20aa_ddmmaaaa'!$EC$5:'[1]PorEquipeHC 20aa_ddmmaaaa'!$GS$1003,18,FALSE))</f>
        <v>0</v>
      </c>
      <c r="X192" s="211" t="b">
        <f>IF($B192:$B192&gt;0,VLOOKUP($B192,'[1]PorEquipeHC 20aa_ddmmaaaa'!$EC$5:'[1]PorEquipeHC 20aa_ddmmaaaa'!$GS$1003,19,FALSE))</f>
        <v>0</v>
      </c>
      <c r="Y192" s="207"/>
      <c r="Z192" s="207"/>
      <c r="AA192" s="154"/>
      <c r="AB192" s="154"/>
      <c r="AC192" s="65" t="str">
        <f>C192</f>
        <v>896</v>
      </c>
      <c r="AD192" s="65" t="str">
        <f>D192</f>
        <v>CUKAUSKAS</v>
      </c>
      <c r="AE192" s="65" t="str">
        <f>E192</f>
        <v>ADELIA</v>
      </c>
      <c r="AF192" s="65" t="str">
        <f>F192</f>
        <v>F</v>
      </c>
      <c r="AG192" s="65" t="str">
        <f>G192</f>
        <v>18. SOR</v>
      </c>
      <c r="AH192" s="208">
        <f>H192</f>
        <v>19630</v>
      </c>
      <c r="AI192">
        <f>I192</f>
        <v>12</v>
      </c>
      <c r="AJ192" t="str">
        <f>J192</f>
        <v>C</v>
      </c>
      <c r="AK192" s="209" t="str">
        <f>K192</f>
        <v>NSR</v>
      </c>
      <c r="AL192" s="65">
        <f>L192</f>
        <v>6</v>
      </c>
      <c r="AM192" s="66" t="str">
        <f>M192</f>
        <v>X</v>
      </c>
      <c r="AN192" s="65">
        <f>N192</f>
        <v>842</v>
      </c>
      <c r="AO192" s="65">
        <f>O192</f>
        <v>141</v>
      </c>
      <c r="AP192" s="67">
        <f>IF(AO192=" "," ",(AO192-2*$AI192))</f>
        <v>117</v>
      </c>
      <c r="AQ192" s="68"/>
      <c r="AR192" s="69"/>
      <c r="AS192" s="72">
        <f>P192</f>
        <v>147</v>
      </c>
      <c r="AT192" s="67">
        <f>IF(AS192=" "," ",(AS192-2*$AI192))</f>
        <v>123</v>
      </c>
      <c r="AU192" s="65"/>
      <c r="AV192" s="67"/>
      <c r="AW192" s="72">
        <f>Q192</f>
        <v>136</v>
      </c>
      <c r="AX192" s="67">
        <f>IF(AW192=" "," ",(AW192-2*$AI192))</f>
        <v>112</v>
      </c>
      <c r="AY192" s="67"/>
      <c r="AZ192" s="65"/>
      <c r="BA192" s="67" t="str">
        <f>R192</f>
        <v xml:space="preserve"> </v>
      </c>
      <c r="BB192" s="67" t="str">
        <f>IF(BA192=" "," ",(BA192-2*$AI192))</f>
        <v xml:space="preserve"> </v>
      </c>
      <c r="BC192" s="67"/>
      <c r="BD192" s="67"/>
      <c r="BE192" s="71">
        <f>S192</f>
        <v>135</v>
      </c>
      <c r="BF192" s="67">
        <f>IF(BE192=" "," ",(BE192-2*$AI192))</f>
        <v>111</v>
      </c>
      <c r="BG192" s="67"/>
      <c r="BH192" s="67"/>
      <c r="BI192" s="72">
        <f>T192</f>
        <v>135</v>
      </c>
      <c r="BJ192" s="67">
        <f>IF(BI192=" "," ",(BI192-2*$AI192))</f>
        <v>111</v>
      </c>
      <c r="BK192" s="67"/>
      <c r="BL192" s="67"/>
      <c r="BM192" s="72">
        <f>U192</f>
        <v>148</v>
      </c>
      <c r="BN192" s="67">
        <f>IF(BM192=" "," ",(BM192-2*$AI192))</f>
        <v>124</v>
      </c>
      <c r="BO192" s="67"/>
      <c r="BP192" s="67"/>
      <c r="BQ192" s="67" t="b">
        <f>V192</f>
        <v>0</v>
      </c>
      <c r="BR192" s="67">
        <f>IF(BQ192=" "," ",(BQ192-2*$AI192))</f>
        <v>-24</v>
      </c>
      <c r="BS192" s="67"/>
      <c r="BT192" s="67"/>
      <c r="BU192" s="67" t="b">
        <f>W192</f>
        <v>0</v>
      </c>
      <c r="BV192" s="67">
        <f>IF(BU192=" "," ",(BU192-2*$AI192))</f>
        <v>-24</v>
      </c>
      <c r="BW192" s="67"/>
      <c r="BX192" s="67"/>
      <c r="BY192" s="67" t="b">
        <f>X192</f>
        <v>0</v>
      </c>
      <c r="BZ192" s="67">
        <f>IF(BY192=" "," ",(BY192-2*$AI192))</f>
        <v>-24</v>
      </c>
      <c r="CA192" s="67"/>
      <c r="CB192" s="67"/>
      <c r="CC192" s="209" t="str">
        <f>IF(AK192="Senior",AK192,"...")</f>
        <v>...</v>
      </c>
      <c r="CD192" s="65">
        <f>L192</f>
        <v>6</v>
      </c>
      <c r="CE192" s="66" t="str">
        <f>M192</f>
        <v>X</v>
      </c>
      <c r="CF192" s="73">
        <f>AQ192*AO$4+AU192*AS$4+AY192*AW$4+BC192*BA$4+BG192*BE$4+BK192*BI$4+BO192*BM$4+BS192*BQ$4+BW192*BU$4+CA192*BY$4</f>
        <v>0</v>
      </c>
      <c r="CG192" s="156"/>
      <c r="CH192" s="1"/>
      <c r="DA192" s="19"/>
      <c r="DB192" s="19"/>
      <c r="DC192" s="67" t="s">
        <v>546</v>
      </c>
      <c r="DD192" s="67" t="s">
        <v>663</v>
      </c>
      <c r="DE192" s="67" t="s">
        <v>664</v>
      </c>
      <c r="DF192" s="67" t="s">
        <v>65</v>
      </c>
      <c r="DG192" s="67" t="s">
        <v>640</v>
      </c>
      <c r="DH192" s="75">
        <v>16175</v>
      </c>
      <c r="DI192" s="67">
        <v>8</v>
      </c>
      <c r="DJ192" s="67" t="s">
        <v>84</v>
      </c>
      <c r="DK192" s="76" t="s">
        <v>102</v>
      </c>
      <c r="DL192" s="67">
        <v>3</v>
      </c>
      <c r="DM192" s="77" t="s">
        <v>70</v>
      </c>
      <c r="DN192" s="67" t="e">
        <v>#NUM!</v>
      </c>
      <c r="DO192" s="67" t="s">
        <v>79</v>
      </c>
      <c r="DP192" s="67" t="s">
        <v>79</v>
      </c>
      <c r="DQ192" s="68"/>
      <c r="DR192" s="67"/>
      <c r="DS192" s="72">
        <v>119</v>
      </c>
      <c r="DT192" s="67">
        <v>103</v>
      </c>
      <c r="DU192" s="68"/>
      <c r="DV192" s="67"/>
      <c r="DW192" s="72">
        <v>127</v>
      </c>
      <c r="DX192" s="67">
        <v>111</v>
      </c>
      <c r="DY192" s="67"/>
      <c r="DZ192" s="67"/>
      <c r="EA192" s="67">
        <v>121</v>
      </c>
      <c r="EB192" s="67">
        <v>105</v>
      </c>
      <c r="EC192" s="67"/>
      <c r="ED192" s="67"/>
      <c r="EE192" s="71" t="s">
        <v>79</v>
      </c>
      <c r="EF192" s="67" t="s">
        <v>79</v>
      </c>
      <c r="EG192" s="67"/>
      <c r="EH192" s="67"/>
      <c r="EI192" s="72" t="s">
        <v>79</v>
      </c>
      <c r="EJ192" s="67" t="s">
        <v>79</v>
      </c>
      <c r="EK192" s="67"/>
      <c r="EL192" s="67"/>
      <c r="EM192" s="72" t="s">
        <v>79</v>
      </c>
      <c r="EN192" s="67" t="s">
        <v>79</v>
      </c>
      <c r="EO192" s="67"/>
      <c r="EP192" s="67"/>
      <c r="EQ192" s="67" t="b">
        <v>0</v>
      </c>
      <c r="ER192" s="67">
        <v>-16</v>
      </c>
      <c r="ES192" s="67"/>
      <c r="ET192" s="67"/>
      <c r="EU192" s="67" t="b">
        <v>0</v>
      </c>
      <c r="EV192" s="67">
        <v>-16</v>
      </c>
      <c r="EW192" s="67"/>
      <c r="EX192" s="67"/>
      <c r="EY192" s="67" t="b">
        <v>0</v>
      </c>
      <c r="EZ192" s="67">
        <v>-16</v>
      </c>
      <c r="FA192" s="67"/>
      <c r="FB192" s="67"/>
      <c r="FC192" s="76" t="s">
        <v>73</v>
      </c>
      <c r="FD192" s="67">
        <v>3</v>
      </c>
      <c r="FE192" s="77" t="s">
        <v>70</v>
      </c>
      <c r="FF192" s="68">
        <v>0</v>
      </c>
      <c r="FG192" s="83"/>
      <c r="FH192" s="65" t="str">
        <f t="shared" si="41"/>
        <v>SR</v>
      </c>
      <c r="FI192" s="65" t="str">
        <f t="shared" si="39"/>
        <v>M</v>
      </c>
      <c r="FJ192" s="65" t="str">
        <f t="shared" si="38"/>
        <v>08. SMA</v>
      </c>
      <c r="FK192" s="65">
        <f t="shared" si="42"/>
        <v>0</v>
      </c>
      <c r="FL192" s="79">
        <f t="shared" si="43"/>
        <v>11.5</v>
      </c>
      <c r="FM192" t="str">
        <f t="shared" si="44"/>
        <v>...</v>
      </c>
      <c r="FN192" t="str">
        <f>IF(FJ192&lt;&gt;FJ193,FJ192,"...")</f>
        <v>...</v>
      </c>
      <c r="FO192" t="str">
        <f t="shared" si="45"/>
        <v>08. SMA</v>
      </c>
    </row>
    <row r="193" spans="1:171" ht="13.8" hidden="1" x14ac:dyDescent="0.25">
      <c r="A193" t="s">
        <v>1152</v>
      </c>
      <c r="B193" s="65" t="s">
        <v>280</v>
      </c>
      <c r="C193" s="80" t="str">
        <f>IF($B193:$B193&gt;0,VLOOKUP($B193,'[1]PorEquipeHC 20aa_ddmmaaaa'!$EC$5:'[1]PorEquipeHC 20aa_ddmmaaaa'!$GS$1003,1,FALSE))</f>
        <v>765</v>
      </c>
      <c r="D193" s="209" t="str">
        <f>IF($B193:$B193&gt;0,VLOOKUP($B193,'[1]PorEquipeHC 20aa_ddmmaaaa'!$EC$5:'[1]PorEquipeHC 20aa_ddmmaaaa'!$GS$1003,2,FALSE))</f>
        <v>FUJIMOTO YAMANO</v>
      </c>
      <c r="E193" s="209" t="str">
        <f>IF($B193:$B193&gt;0,VLOOKUP($B193,'[1]PorEquipeHC 20aa_ddmmaaaa'!$EC$5:'[1]PorEquipeHC 20aa_ddmmaaaa'!$GS$1003,3,FALSE))</f>
        <v>LAURA</v>
      </c>
      <c r="F193" s="66" t="str">
        <f>IF($B193:$B193&gt;0,VLOOKUP($B193,'[1]PorEquipeHC 20aa_ddmmaaaa'!$EC$5:'[1]PorEquipeHC 20aa_ddmmaaaa'!$GS$1003,4,FALSE))</f>
        <v>F</v>
      </c>
      <c r="G193" s="65" t="str">
        <f>IF($B193:$B193&gt;0,VLOOKUP($B193,'[1]PorEquipeHC 20aa_ddmmaaaa'!$EC$5:'[1]PorEquipeHC 20aa_ddmmaaaa'!$GS$1003,5,FALSE))</f>
        <v>03. IBI</v>
      </c>
      <c r="H193" s="210">
        <f>IF($B193:$B193&gt;0,VLOOKUP($B193,'[1]PorEquipeHC 20aa_ddmmaaaa'!$EC$5:'[1]PorEquipeHC 20aa_ddmmaaaa'!$GS$1003,6,FALSE))</f>
        <v>18195</v>
      </c>
      <c r="I193" s="80">
        <f>IF($B193:$B193&gt;0,VLOOKUP($B193,'[1]PorEquipeHC 20aa_ddmmaaaa'!$EC$5:'[1]PorEquipeHC 20aa_ddmmaaaa'!$GS$1003,7,FALSE))</f>
        <v>9</v>
      </c>
      <c r="J193" s="209" t="str">
        <f>IF($B193:$B193&gt;0,VLOOKUP($B193,'[1]PorEquipeHC 20aa_ddmmaaaa'!$EC$5:'[1]PorEquipeHC 20aa_ddmmaaaa'!$GS$1003,8,FALSE))</f>
        <v>B</v>
      </c>
      <c r="K193" s="209" t="str">
        <f>IF($B193:$B193&gt;0,VLOOKUP($B193,'[1]PorEquipeHC 20aa_ddmmaaaa'!$EC$5:'[1]PorEquipeHC 20aa_ddmmaaaa'!$GS$1003,9,FALSE))</f>
        <v>SR</v>
      </c>
      <c r="L193" s="80">
        <f>IF($B193:$B193&gt;0,VLOOKUP($B193,'[1]PorEquipeHC 20aa_ddmmaaaa'!$EC$5:'[1]PorEquipeHC 20aa_ddmmaaaa'!$GS$1003,45,FALSE))</f>
        <v>4</v>
      </c>
      <c r="M193" s="65" t="str">
        <f>IF($B193:$B193&gt;0,VLOOKUP($B193,'[1]PorEquipeHC 20aa_ddmmaaaa'!$EC$5:'[1]PorEquipeHC 20aa_ddmmaaaa'!$GS$1003,46,FALSE))</f>
        <v>X</v>
      </c>
      <c r="N193" s="80" t="e">
        <f>IF($B193:$B193&gt;0,VLOOKUP($B193,'[1]PorEquipeHC 20aa_ddmmaaaa'!$EC$5:'[1]PorEquipeHC 20aa_ddmmaaaa'!$GS$1003,64,FALSE))</f>
        <v>#NUM!</v>
      </c>
      <c r="O193" s="211" t="str">
        <f>IF($B193:$B193&gt;0,VLOOKUP($B193,'[1]PorEquipeHC 20aa_ddmmaaaa'!$EC$5:'[1]PorEquipeHC 20aa_ddmmaaaa'!$GS$1003,10,FALSE))</f>
        <v xml:space="preserve"> </v>
      </c>
      <c r="P193" s="211" t="str">
        <f>IF($B193:$B193&gt;0,VLOOKUP($B193,'[1]PorEquipeHC 20aa_ddmmaaaa'!$EC$5:'[1]PorEquipeHC 20aa_ddmmaaaa'!$GS$1003,11,FALSE))</f>
        <v xml:space="preserve"> </v>
      </c>
      <c r="Q193" s="211" t="str">
        <f>IF($B193:$B193&gt;0,VLOOKUP($B193,'[1]PorEquipeHC 20aa_ddmmaaaa'!$EC$5:'[1]PorEquipeHC 20aa_ddmmaaaa'!$GS$1003,12,FALSE))</f>
        <v xml:space="preserve"> </v>
      </c>
      <c r="R193" s="211">
        <f>IF($B193:$B193&gt;0,VLOOKUP($B193,'[1]PorEquipeHC 20aa_ddmmaaaa'!$EC$5:'[1]PorEquipeHC 20aa_ddmmaaaa'!$GS$1003,13,FALSE))</f>
        <v>141</v>
      </c>
      <c r="S193" s="211">
        <f>IF($B193:$B193&gt;0,VLOOKUP($B193,'[1]PorEquipeHC 20aa_ddmmaaaa'!$EC$5:'[1]PorEquipeHC 20aa_ddmmaaaa'!$GS$1003,14,FALSE))</f>
        <v>143</v>
      </c>
      <c r="T193" s="211">
        <f>IF($B193:$B193&gt;0,VLOOKUP($B193,'[1]PorEquipeHC 20aa_ddmmaaaa'!$EC$5:'[1]PorEquipeHC 20aa_ddmmaaaa'!$GS$1003,15,FALSE))</f>
        <v>133</v>
      </c>
      <c r="U193" s="211">
        <f>IF($B193:$B193&gt;0,VLOOKUP($B193,'[1]PorEquipeHC 20aa_ddmmaaaa'!$EC$5:'[1]PorEquipeHC 20aa_ddmmaaaa'!$GS$1003,16,FALSE))</f>
        <v>149</v>
      </c>
      <c r="V193" s="211" t="b">
        <f>IF($B193:$B193&gt;0,VLOOKUP($B193,'[1]PorEquipeHC 20aa_ddmmaaaa'!$EC$5:'[1]PorEquipeHC 20aa_ddmmaaaa'!$GS$1003,17,FALSE))</f>
        <v>0</v>
      </c>
      <c r="W193" s="211" t="b">
        <f>IF($B193:$B193&gt;0,VLOOKUP($B193,'[1]PorEquipeHC 20aa_ddmmaaaa'!$EC$5:'[1]PorEquipeHC 20aa_ddmmaaaa'!$GS$1003,18,FALSE))</f>
        <v>0</v>
      </c>
      <c r="X193" s="211" t="b">
        <f>IF($B193:$B193&gt;0,VLOOKUP($B193,'[1]PorEquipeHC 20aa_ddmmaaaa'!$EC$5:'[1]PorEquipeHC 20aa_ddmmaaaa'!$GS$1003,19,FALSE))</f>
        <v>0</v>
      </c>
      <c r="Y193" s="207"/>
      <c r="Z193" s="207"/>
      <c r="AA193" s="154"/>
      <c r="AB193" s="154"/>
      <c r="AC193" s="65" t="str">
        <f>C193</f>
        <v>765</v>
      </c>
      <c r="AD193" s="65" t="str">
        <f>D193</f>
        <v>FUJIMOTO YAMANO</v>
      </c>
      <c r="AE193" s="65" t="str">
        <f>E193</f>
        <v>LAURA</v>
      </c>
      <c r="AF193" s="65" t="str">
        <f>F193</f>
        <v>F</v>
      </c>
      <c r="AG193" s="65" t="str">
        <f>G193</f>
        <v>03. IBI</v>
      </c>
      <c r="AH193" s="208">
        <f>H193</f>
        <v>18195</v>
      </c>
      <c r="AI193">
        <f>I193</f>
        <v>9</v>
      </c>
      <c r="AJ193" t="str">
        <f>J193</f>
        <v>B</v>
      </c>
      <c r="AK193" s="209" t="str">
        <f>K193</f>
        <v>SR</v>
      </c>
      <c r="AL193" s="65">
        <f>L193</f>
        <v>4</v>
      </c>
      <c r="AM193" s="66" t="str">
        <f>M193</f>
        <v>X</v>
      </c>
      <c r="AN193" s="65" t="e">
        <f>N193</f>
        <v>#NUM!</v>
      </c>
      <c r="AO193" s="65" t="str">
        <f>O193</f>
        <v xml:space="preserve"> </v>
      </c>
      <c r="AP193" s="67" t="str">
        <f>IF(AO193=" "," ",(AO193-2*$AI193))</f>
        <v xml:space="preserve"> </v>
      </c>
      <c r="AQ193" s="68"/>
      <c r="AR193" s="69"/>
      <c r="AS193" s="72" t="str">
        <f>P193</f>
        <v xml:space="preserve"> </v>
      </c>
      <c r="AT193" s="67" t="str">
        <f>IF(AS193=" "," ",(AS193-2*$AI193))</f>
        <v xml:space="preserve"> </v>
      </c>
      <c r="AU193" s="65"/>
      <c r="AV193" s="67"/>
      <c r="AW193" s="72" t="str">
        <f>Q193</f>
        <v xml:space="preserve"> </v>
      </c>
      <c r="AX193" s="67" t="str">
        <f>IF(AW193=" "," ",(AW193-2*$AI193))</f>
        <v xml:space="preserve"> </v>
      </c>
      <c r="AY193" s="67"/>
      <c r="AZ193" s="65"/>
      <c r="BA193" s="67">
        <f>R193</f>
        <v>141</v>
      </c>
      <c r="BB193" s="67">
        <f>IF(BA193=" "," ",(BA193-2*$AI193))</f>
        <v>123</v>
      </c>
      <c r="BC193" s="67"/>
      <c r="BD193" s="67"/>
      <c r="BE193" s="71">
        <f>S193</f>
        <v>143</v>
      </c>
      <c r="BF193" s="67">
        <f>IF(BE193=" "," ",(BE193-2*$AI193))</f>
        <v>125</v>
      </c>
      <c r="BG193" s="67"/>
      <c r="BH193" s="67"/>
      <c r="BI193" s="72">
        <f>T193</f>
        <v>133</v>
      </c>
      <c r="BJ193" s="67">
        <f>IF(BI193=" "," ",(BI193-2*$AI193))</f>
        <v>115</v>
      </c>
      <c r="BK193" s="67"/>
      <c r="BL193" s="67"/>
      <c r="BM193" s="72">
        <f>U193</f>
        <v>149</v>
      </c>
      <c r="BN193" s="67">
        <f>IF(BM193=" "," ",(BM193-2*$AI193))</f>
        <v>131</v>
      </c>
      <c r="BO193" s="67"/>
      <c r="BP193" s="67"/>
      <c r="BQ193" s="67" t="b">
        <f>V193</f>
        <v>0</v>
      </c>
      <c r="BR193" s="67">
        <f>IF(BQ193=" "," ",(BQ193-2*$AI193))</f>
        <v>-18</v>
      </c>
      <c r="BS193" s="67"/>
      <c r="BT193" s="67"/>
      <c r="BU193" s="67" t="b">
        <f>W193</f>
        <v>0</v>
      </c>
      <c r="BV193" s="67">
        <f>IF(BU193=" "," ",(BU193-2*$AI193))</f>
        <v>-18</v>
      </c>
      <c r="BW193" s="67"/>
      <c r="BX193" s="67"/>
      <c r="BY193" s="67" t="b">
        <f>X193</f>
        <v>0</v>
      </c>
      <c r="BZ193" s="67">
        <f>IF(BY193=" "," ",(BY193-2*$AI193))</f>
        <v>-18</v>
      </c>
      <c r="CA193" s="67"/>
      <c r="CB193" s="67"/>
      <c r="CC193" s="209" t="str">
        <f>IF(AK193="Senior",AK193,"...")</f>
        <v>...</v>
      </c>
      <c r="CD193" s="65">
        <f>L193</f>
        <v>4</v>
      </c>
      <c r="CE193" s="66" t="str">
        <f>M193</f>
        <v>X</v>
      </c>
      <c r="CF193" s="73">
        <f>AQ193*AO$4+AU193*AS$4+AY193*AW$4+BC193*BA$4+BG193*BE$4+BK193*BI$4+BO193*BM$4+BS193*BQ$4+BW193*BU$4+CA193*BY$4</f>
        <v>0</v>
      </c>
      <c r="CG193" s="156"/>
      <c r="CH193" s="1"/>
      <c r="DA193" s="19"/>
      <c r="DB193" s="19"/>
      <c r="DC193" s="67" t="s">
        <v>294</v>
      </c>
      <c r="DD193" s="67" t="s">
        <v>665</v>
      </c>
      <c r="DE193" s="67" t="s">
        <v>97</v>
      </c>
      <c r="DF193" s="67" t="s">
        <v>65</v>
      </c>
      <c r="DG193" s="67" t="s">
        <v>640</v>
      </c>
      <c r="DH193" s="75">
        <v>14528</v>
      </c>
      <c r="DI193" s="67">
        <v>9</v>
      </c>
      <c r="DJ193" s="67" t="s">
        <v>84</v>
      </c>
      <c r="DK193" s="76" t="s">
        <v>85</v>
      </c>
      <c r="DL193" s="67">
        <v>7</v>
      </c>
      <c r="DM193" s="77" t="s">
        <v>70</v>
      </c>
      <c r="DN193" s="67">
        <v>712</v>
      </c>
      <c r="DO193" s="67">
        <v>122</v>
      </c>
      <c r="DP193" s="67">
        <v>104</v>
      </c>
      <c r="DQ193" s="68"/>
      <c r="DR193" s="67"/>
      <c r="DS193" s="72">
        <v>115</v>
      </c>
      <c r="DT193" s="67">
        <v>97</v>
      </c>
      <c r="DU193" s="68"/>
      <c r="DV193" s="67"/>
      <c r="DW193" s="72">
        <v>128</v>
      </c>
      <c r="DX193" s="67">
        <v>110</v>
      </c>
      <c r="DY193" s="68"/>
      <c r="DZ193" s="69"/>
      <c r="EA193" s="67">
        <v>116</v>
      </c>
      <c r="EB193" s="67">
        <v>98</v>
      </c>
      <c r="EC193" s="67"/>
      <c r="ED193" s="67"/>
      <c r="EE193" s="71">
        <v>116</v>
      </c>
      <c r="EF193" s="67">
        <v>98</v>
      </c>
      <c r="EG193" s="67"/>
      <c r="EH193" s="67"/>
      <c r="EI193" s="72">
        <v>118</v>
      </c>
      <c r="EJ193" s="67">
        <v>100</v>
      </c>
      <c r="EK193" s="67"/>
      <c r="EL193" s="67"/>
      <c r="EM193" s="72">
        <v>125</v>
      </c>
      <c r="EN193" s="67">
        <v>107</v>
      </c>
      <c r="EO193" s="68"/>
      <c r="EP193" s="69"/>
      <c r="EQ193" s="67" t="b">
        <v>0</v>
      </c>
      <c r="ER193" s="67">
        <v>-18</v>
      </c>
      <c r="ES193" s="68"/>
      <c r="ET193" s="69"/>
      <c r="EU193" s="67" t="b">
        <v>0</v>
      </c>
      <c r="EV193" s="67">
        <v>-18</v>
      </c>
      <c r="EW193" s="67"/>
      <c r="EX193" s="67"/>
      <c r="EY193" s="67" t="b">
        <v>0</v>
      </c>
      <c r="EZ193" s="67">
        <v>-18</v>
      </c>
      <c r="FA193" s="68"/>
      <c r="FB193" s="69"/>
      <c r="FC193" s="76" t="s">
        <v>73</v>
      </c>
      <c r="FD193" s="67">
        <v>7</v>
      </c>
      <c r="FE193" s="77" t="s">
        <v>70</v>
      </c>
      <c r="FF193" s="68">
        <v>0</v>
      </c>
      <c r="FG193" s="83"/>
      <c r="FH193" s="65" t="str">
        <f t="shared" si="41"/>
        <v>MR</v>
      </c>
      <c r="FI193" s="65" t="str">
        <f t="shared" si="39"/>
        <v>M</v>
      </c>
      <c r="FJ193" s="65" t="str">
        <f t="shared" si="38"/>
        <v>08. SMA</v>
      </c>
      <c r="FK193" s="65">
        <f t="shared" si="42"/>
        <v>0</v>
      </c>
      <c r="FL193" s="79">
        <f t="shared" si="43"/>
        <v>11.5</v>
      </c>
      <c r="FM193" t="str">
        <f t="shared" si="40"/>
        <v>...</v>
      </c>
      <c r="FN193" t="str">
        <f>IF(FJ193&lt;&gt;FJ194,FJ193,"...")</f>
        <v>...</v>
      </c>
      <c r="FO193" t="str">
        <f t="shared" si="45"/>
        <v>08. SMA</v>
      </c>
    </row>
    <row r="194" spans="1:171" ht="13.8" hidden="1" x14ac:dyDescent="0.25">
      <c r="A194" t="s">
        <v>1152</v>
      </c>
      <c r="B194" s="201" t="s">
        <v>371</v>
      </c>
      <c r="C194" s="80" t="str">
        <f>IF($B194:$B194&gt;0,VLOOKUP($B194,'[1]PorEquipeHC 20aa_ddmmaaaa'!$EC$5:'[1]PorEquipeHC 20aa_ddmmaaaa'!$GS$1003,1,FALSE))</f>
        <v>296</v>
      </c>
      <c r="D194" s="209" t="str">
        <f>IF($B194:$B194&gt;0,VLOOKUP($B194,'[1]PorEquipeHC 20aa_ddmmaaaa'!$EC$5:'[1]PorEquipeHC 20aa_ddmmaaaa'!$GS$1003,2,FALSE))</f>
        <v>UTSUNOMIYA</v>
      </c>
      <c r="E194" s="209" t="str">
        <f>IF($B194:$B194&gt;0,VLOOKUP($B194,'[1]PorEquipeHC 20aa_ddmmaaaa'!$EC$5:'[1]PorEquipeHC 20aa_ddmmaaaa'!$GS$1003,3,FALSE))</f>
        <v>YUKIO</v>
      </c>
      <c r="F194" s="66" t="str">
        <f>IF($B194:$B194&gt;0,VLOOKUP($B194,'[1]PorEquipeHC 20aa_ddmmaaaa'!$EC$5:'[1]PorEquipeHC 20aa_ddmmaaaa'!$GS$1003,4,FALSE))</f>
        <v>M</v>
      </c>
      <c r="G194" s="65" t="str">
        <f>IF($B194:$B194&gt;0,VLOOKUP($B194,'[1]PorEquipeHC 20aa_ddmmaaaa'!$EC$5:'[1]PorEquipeHC 20aa_ddmmaaaa'!$GS$1003,5,FALSE))</f>
        <v>11. NCC</v>
      </c>
      <c r="H194" s="210">
        <f>IF($B194:$B194&gt;0,VLOOKUP($B194,'[1]PorEquipeHC 20aa_ddmmaaaa'!$EC$5:'[1]PorEquipeHC 20aa_ddmmaaaa'!$GS$1003,6,FALSE))</f>
        <v>18980</v>
      </c>
      <c r="I194" s="80">
        <f>IF($B194:$B194&gt;0,VLOOKUP($B194,'[1]PorEquipeHC 20aa_ddmmaaaa'!$EC$5:'[1]PorEquipeHC 20aa_ddmmaaaa'!$GS$1003,7,FALSE))</f>
        <v>9</v>
      </c>
      <c r="J194" s="209" t="str">
        <f>IF($B194:$B194&gt;0,VLOOKUP($B194,'[1]PorEquipeHC 20aa_ddmmaaaa'!$EC$5:'[1]PorEquipeHC 20aa_ddmmaaaa'!$GS$1003,8,FALSE))</f>
        <v>B</v>
      </c>
      <c r="K194" s="209" t="str">
        <f>IF($B194:$B194&gt;0,VLOOKUP($B194,'[1]PorEquipeHC 20aa_ddmmaaaa'!$EC$5:'[1]PorEquipeHC 20aa_ddmmaaaa'!$GS$1003,9,FALSE))</f>
        <v>SR</v>
      </c>
      <c r="L194" s="80">
        <f>IF($B194:$B194&gt;0,VLOOKUP($B194,'[1]PorEquipeHC 20aa_ddmmaaaa'!$EC$5:'[1]PorEquipeHC 20aa_ddmmaaaa'!$GS$1003,45,FALSE))</f>
        <v>7</v>
      </c>
      <c r="M194" s="65" t="str">
        <f>IF($B194:$B194&gt;0,VLOOKUP($B194,'[1]PorEquipeHC 20aa_ddmmaaaa'!$EC$5:'[1]PorEquipeHC 20aa_ddmmaaaa'!$GS$1003,46,FALSE))</f>
        <v>X</v>
      </c>
      <c r="N194" s="80">
        <f>IF($B194:$B194&gt;0,VLOOKUP($B194,'[1]PorEquipeHC 20aa_ddmmaaaa'!$EC$5:'[1]PorEquipeHC 20aa_ddmmaaaa'!$GS$1003,64,FALSE))</f>
        <v>759</v>
      </c>
      <c r="O194" s="211">
        <f>IF($B194:$B194&gt;0,VLOOKUP($B194,'[1]PorEquipeHC 20aa_ddmmaaaa'!$EC$5:'[1]PorEquipeHC 20aa_ddmmaaaa'!$GS$1003,10,FALSE))</f>
        <v>132</v>
      </c>
      <c r="P194" s="211">
        <f>IF($B194:$B194&gt;0,VLOOKUP($B194,'[1]PorEquipeHC 20aa_ddmmaaaa'!$EC$5:'[1]PorEquipeHC 20aa_ddmmaaaa'!$GS$1003,11,FALSE))</f>
        <v>137</v>
      </c>
      <c r="Q194" s="211">
        <f>IF($B194:$B194&gt;0,VLOOKUP($B194,'[1]PorEquipeHC 20aa_ddmmaaaa'!$EC$5:'[1]PorEquipeHC 20aa_ddmmaaaa'!$GS$1003,12,FALSE))</f>
        <v>126</v>
      </c>
      <c r="R194" s="211">
        <f>IF($B194:$B194&gt;0,VLOOKUP($B194,'[1]PorEquipeHC 20aa_ddmmaaaa'!$EC$5:'[1]PorEquipeHC 20aa_ddmmaaaa'!$GS$1003,13,FALSE))</f>
        <v>118</v>
      </c>
      <c r="S194" s="211">
        <f>IF($B194:$B194&gt;0,VLOOKUP($B194,'[1]PorEquipeHC 20aa_ddmmaaaa'!$EC$5:'[1]PorEquipeHC 20aa_ddmmaaaa'!$GS$1003,14,FALSE))</f>
        <v>127</v>
      </c>
      <c r="T194" s="211">
        <f>IF($B194:$B194&gt;0,VLOOKUP($B194,'[1]PorEquipeHC 20aa_ddmmaaaa'!$EC$5:'[1]PorEquipeHC 20aa_ddmmaaaa'!$GS$1003,15,FALSE))</f>
        <v>119</v>
      </c>
      <c r="U194" s="211">
        <f>IF($B194:$B194&gt;0,VLOOKUP($B194,'[1]PorEquipeHC 20aa_ddmmaaaa'!$EC$5:'[1]PorEquipeHC 20aa_ddmmaaaa'!$GS$1003,16,FALSE))</f>
        <v>149</v>
      </c>
      <c r="V194" s="211" t="b">
        <f>IF($B194:$B194&gt;0,VLOOKUP($B194,'[1]PorEquipeHC 20aa_ddmmaaaa'!$EC$5:'[1]PorEquipeHC 20aa_ddmmaaaa'!$GS$1003,17,FALSE))</f>
        <v>0</v>
      </c>
      <c r="W194" s="211" t="b">
        <f>IF($B194:$B194&gt;0,VLOOKUP($B194,'[1]PorEquipeHC 20aa_ddmmaaaa'!$EC$5:'[1]PorEquipeHC 20aa_ddmmaaaa'!$GS$1003,18,FALSE))</f>
        <v>0</v>
      </c>
      <c r="X194" s="211" t="b">
        <f>IF($B194:$B194&gt;0,VLOOKUP($B194,'[1]PorEquipeHC 20aa_ddmmaaaa'!$EC$5:'[1]PorEquipeHC 20aa_ddmmaaaa'!$GS$1003,19,FALSE))</f>
        <v>0</v>
      </c>
      <c r="Y194" s="207"/>
      <c r="Z194" s="207"/>
      <c r="AA194" s="154"/>
      <c r="AB194" s="154"/>
      <c r="AC194" s="65" t="str">
        <f>C194</f>
        <v>296</v>
      </c>
      <c r="AD194" s="65" t="str">
        <f>D194</f>
        <v>UTSUNOMIYA</v>
      </c>
      <c r="AE194" s="65" t="str">
        <f>E194</f>
        <v>YUKIO</v>
      </c>
      <c r="AF194" s="65" t="str">
        <f>F194</f>
        <v>M</v>
      </c>
      <c r="AG194" s="65" t="str">
        <f>G194</f>
        <v>11. NCC</v>
      </c>
      <c r="AH194" s="208">
        <f>H194</f>
        <v>18980</v>
      </c>
      <c r="AI194">
        <f>I194</f>
        <v>9</v>
      </c>
      <c r="AJ194" t="str">
        <f>J194</f>
        <v>B</v>
      </c>
      <c r="AK194" s="209" t="str">
        <f>K194</f>
        <v>SR</v>
      </c>
      <c r="AL194" s="65">
        <f>L194</f>
        <v>7</v>
      </c>
      <c r="AM194" s="66" t="str">
        <f>M194</f>
        <v>X</v>
      </c>
      <c r="AN194" s="65">
        <f>N194</f>
        <v>759</v>
      </c>
      <c r="AO194" s="65">
        <f>O194</f>
        <v>132</v>
      </c>
      <c r="AP194" s="67">
        <f>IF(AO194=" "," ",(AO194-2*$AI194))</f>
        <v>114</v>
      </c>
      <c r="AQ194" s="68"/>
      <c r="AR194" s="69"/>
      <c r="AS194" s="72">
        <f>P194</f>
        <v>137</v>
      </c>
      <c r="AT194" s="67">
        <f>IF(AS194=" "," ",(AS194-2*$AI194))</f>
        <v>119</v>
      </c>
      <c r="AU194" s="65"/>
      <c r="AV194" s="67"/>
      <c r="AW194" s="72">
        <f>Q194</f>
        <v>126</v>
      </c>
      <c r="AX194" s="67">
        <f>IF(AW194=" "," ",(AW194-2*$AI194))</f>
        <v>108</v>
      </c>
      <c r="AY194" s="67"/>
      <c r="AZ194" s="65"/>
      <c r="BA194" s="67">
        <f>R194</f>
        <v>118</v>
      </c>
      <c r="BB194" s="67">
        <f>IF(BA194=" "," ",(BA194-2*$AI194))</f>
        <v>100</v>
      </c>
      <c r="BC194" s="67"/>
      <c r="BD194" s="67"/>
      <c r="BE194" s="71">
        <f>S194</f>
        <v>127</v>
      </c>
      <c r="BF194" s="67">
        <f>IF(BE194=" "," ",(BE194-2*$AI194))</f>
        <v>109</v>
      </c>
      <c r="BG194" s="67"/>
      <c r="BH194" s="67"/>
      <c r="BI194" s="72">
        <f>T194</f>
        <v>119</v>
      </c>
      <c r="BJ194" s="67">
        <f>IF(BI194=" "," ",(BI194-2*$AI194))</f>
        <v>101</v>
      </c>
      <c r="BK194" s="67"/>
      <c r="BL194" s="67"/>
      <c r="BM194" s="72">
        <f>U194</f>
        <v>149</v>
      </c>
      <c r="BN194" s="67">
        <f>IF(BM194=" "," ",(BM194-2*$AI194))</f>
        <v>131</v>
      </c>
      <c r="BO194" s="67"/>
      <c r="BP194" s="67"/>
      <c r="BQ194" s="67" t="b">
        <f>V194</f>
        <v>0</v>
      </c>
      <c r="BR194" s="67">
        <f>IF(BQ194=" "," ",(BQ194-2*$AI194))</f>
        <v>-18</v>
      </c>
      <c r="BS194" s="67"/>
      <c r="BT194" s="67"/>
      <c r="BU194" s="67" t="b">
        <f>W194</f>
        <v>0</v>
      </c>
      <c r="BV194" s="67">
        <f>IF(BU194=" "," ",(BU194-2*$AI194))</f>
        <v>-18</v>
      </c>
      <c r="BW194" s="67"/>
      <c r="BX194" s="67"/>
      <c r="BY194" s="67" t="b">
        <f>X194</f>
        <v>0</v>
      </c>
      <c r="BZ194" s="67">
        <f>IF(BY194=" "," ",(BY194-2*$AI194))</f>
        <v>-18</v>
      </c>
      <c r="CA194" s="67"/>
      <c r="CB194" s="67"/>
      <c r="CC194" s="209" t="str">
        <f>IF(AK194="Senior",AK194,"...")</f>
        <v>...</v>
      </c>
      <c r="CD194" s="65">
        <f>L194</f>
        <v>7</v>
      </c>
      <c r="CE194" s="66" t="str">
        <f>M194</f>
        <v>X</v>
      </c>
      <c r="CF194" s="73">
        <f>AQ194*AO$4+AU194*AS$4+AY194*AW$4+BC194*BA$4+BG194*BE$4+BK194*BI$4+BO194*BM$4+BS194*BQ$4+BW194*BU$4+CA194*BY$4</f>
        <v>0</v>
      </c>
      <c r="CG194" s="156"/>
      <c r="CH194" s="1"/>
      <c r="DA194" s="19"/>
      <c r="DB194" s="19"/>
      <c r="DC194" s="67" t="s">
        <v>666</v>
      </c>
      <c r="DD194" s="67" t="s">
        <v>667</v>
      </c>
      <c r="DE194" s="67" t="s">
        <v>668</v>
      </c>
      <c r="DF194" s="67" t="s">
        <v>65</v>
      </c>
      <c r="DG194" s="67" t="s">
        <v>640</v>
      </c>
      <c r="DH194" s="75">
        <v>16632</v>
      </c>
      <c r="DI194" s="67">
        <v>9</v>
      </c>
      <c r="DJ194" s="67" t="s">
        <v>84</v>
      </c>
      <c r="DK194" s="76" t="s">
        <v>102</v>
      </c>
      <c r="DL194" s="67">
        <v>0</v>
      </c>
      <c r="DM194" s="77" t="s">
        <v>70</v>
      </c>
      <c r="DN194" s="67" t="e">
        <v>#NUM!</v>
      </c>
      <c r="DO194" s="67" t="s">
        <v>79</v>
      </c>
      <c r="DP194" s="67" t="s">
        <v>79</v>
      </c>
      <c r="DQ194" s="68"/>
      <c r="DR194" s="67"/>
      <c r="DS194" s="72" t="s">
        <v>79</v>
      </c>
      <c r="DT194" s="67" t="s">
        <v>79</v>
      </c>
      <c r="DU194" s="68"/>
      <c r="DV194" s="67"/>
      <c r="DW194" s="72" t="s">
        <v>79</v>
      </c>
      <c r="DX194" s="67" t="s">
        <v>79</v>
      </c>
      <c r="DY194" s="67"/>
      <c r="DZ194" s="67"/>
      <c r="EA194" s="67" t="s">
        <v>79</v>
      </c>
      <c r="EB194" s="67" t="s">
        <v>79</v>
      </c>
      <c r="EC194" s="67"/>
      <c r="ED194" s="67"/>
      <c r="EE194" s="71" t="s">
        <v>79</v>
      </c>
      <c r="EF194" s="67" t="s">
        <v>79</v>
      </c>
      <c r="EG194" s="67"/>
      <c r="EH194" s="67"/>
      <c r="EI194" s="72" t="s">
        <v>79</v>
      </c>
      <c r="EJ194" s="67" t="s">
        <v>79</v>
      </c>
      <c r="EK194" s="67"/>
      <c r="EL194" s="67"/>
      <c r="EM194" s="72" t="s">
        <v>79</v>
      </c>
      <c r="EN194" s="67" t="s">
        <v>79</v>
      </c>
      <c r="EO194" s="67"/>
      <c r="EP194" s="67"/>
      <c r="EQ194" s="67" t="b">
        <v>0</v>
      </c>
      <c r="ER194" s="67">
        <v>-18</v>
      </c>
      <c r="ES194" s="67"/>
      <c r="ET194" s="67"/>
      <c r="EU194" s="67" t="b">
        <v>0</v>
      </c>
      <c r="EV194" s="67">
        <v>-18</v>
      </c>
      <c r="EW194" s="67"/>
      <c r="EX194" s="67"/>
      <c r="EY194" s="67" t="b">
        <v>0</v>
      </c>
      <c r="EZ194" s="67">
        <v>-18</v>
      </c>
      <c r="FA194" s="67"/>
      <c r="FB194" s="67"/>
      <c r="FC194" s="76" t="s">
        <v>73</v>
      </c>
      <c r="FD194" s="67">
        <v>0</v>
      </c>
      <c r="FE194" s="77" t="s">
        <v>70</v>
      </c>
      <c r="FF194" s="68">
        <v>0</v>
      </c>
      <c r="FG194" s="83"/>
      <c r="FH194" s="65" t="str">
        <f t="shared" si="41"/>
        <v>SR</v>
      </c>
      <c r="FI194" s="65" t="str">
        <f t="shared" si="39"/>
        <v>M</v>
      </c>
      <c r="FJ194" s="65" t="str">
        <f t="shared" si="38"/>
        <v>08. SMA</v>
      </c>
      <c r="FK194" s="65">
        <f t="shared" si="42"/>
        <v>0</v>
      </c>
      <c r="FL194" s="79">
        <f t="shared" si="43"/>
        <v>11.5</v>
      </c>
      <c r="FM194" t="str">
        <f t="shared" si="40"/>
        <v>...</v>
      </c>
      <c r="FN194" t="str">
        <f>IF(FJ194&lt;&gt;FJ195,FJ194,"...")</f>
        <v>...</v>
      </c>
      <c r="FO194" t="str">
        <f t="shared" si="45"/>
        <v>08. SMA</v>
      </c>
    </row>
    <row r="195" spans="1:171" ht="13.8" hidden="1" x14ac:dyDescent="0.25">
      <c r="A195" t="s">
        <v>1152</v>
      </c>
      <c r="B195" s="201" t="s">
        <v>677</v>
      </c>
      <c r="C195" s="80" t="str">
        <f>IF($B195:$B195&gt;0,VLOOKUP($B195,'[1]PorEquipeHC 20aa_ddmmaaaa'!$EC$5:'[1]PorEquipeHC 20aa_ddmmaaaa'!$GS$1003,1,FALSE))</f>
        <v>978</v>
      </c>
      <c r="D195" s="209" t="str">
        <f>IF($B195:$B195&gt;0,VLOOKUP($B195,'[1]PorEquipeHC 20aa_ddmmaaaa'!$EC$5:'[1]PorEquipeHC 20aa_ddmmaaaa'!$GS$1003,2,FALSE))</f>
        <v>KANDA</v>
      </c>
      <c r="E195" s="209" t="str">
        <f>IF($B195:$B195&gt;0,VLOOKUP($B195,'[1]PorEquipeHC 20aa_ddmmaaaa'!$EC$5:'[1]PorEquipeHC 20aa_ddmmaaaa'!$GS$1003,3,FALSE))</f>
        <v>LUIZA</v>
      </c>
      <c r="F195" s="66" t="str">
        <f>IF($B195:$B195&gt;0,VLOOKUP($B195,'[1]PorEquipeHC 20aa_ddmmaaaa'!$EC$5:'[1]PorEquipeHC 20aa_ddmmaaaa'!$GS$1003,4,FALSE))</f>
        <v>F</v>
      </c>
      <c r="G195" s="65" t="str">
        <f>IF($B195:$B195&gt;0,VLOOKUP($B195,'[1]PorEquipeHC 20aa_ddmmaaaa'!$EC$5:'[1]PorEquipeHC 20aa_ddmmaaaa'!$GS$1003,5,FALSE))</f>
        <v>18. SOR</v>
      </c>
      <c r="H195" s="210">
        <f>IF($B195:$B195&gt;0,VLOOKUP($B195,'[1]PorEquipeHC 20aa_ddmmaaaa'!$EC$5:'[1]PorEquipeHC 20aa_ddmmaaaa'!$GS$1003,6,FALSE))</f>
        <v>20897</v>
      </c>
      <c r="I195" s="80">
        <f>IF($B195:$B195&gt;0,VLOOKUP($B195,'[1]PorEquipeHC 20aa_ddmmaaaa'!$EC$5:'[1]PorEquipeHC 20aa_ddmmaaaa'!$GS$1003,7,FALSE))</f>
        <v>12</v>
      </c>
      <c r="J195" s="209" t="str">
        <f>IF($B195:$B195&gt;0,VLOOKUP($B195,'[1]PorEquipeHC 20aa_ddmmaaaa'!$EC$5:'[1]PorEquipeHC 20aa_ddmmaaaa'!$GS$1003,8,FALSE))</f>
        <v>C</v>
      </c>
      <c r="K195" s="209" t="str">
        <f>IF($B195:$B195&gt;0,VLOOKUP($B195,'[1]PorEquipeHC 20aa_ddmmaaaa'!$EC$5:'[1]PorEquipeHC 20aa_ddmmaaaa'!$GS$1003,9,FALSE))</f>
        <v>NSR</v>
      </c>
      <c r="L195" s="80">
        <f>IF($B195:$B195&gt;0,VLOOKUP($B195,'[1]PorEquipeHC 20aa_ddmmaaaa'!$EC$5:'[1]PorEquipeHC 20aa_ddmmaaaa'!$GS$1003,45,FALSE))</f>
        <v>4</v>
      </c>
      <c r="M195" s="65" t="str">
        <f>IF($B195:$B195&gt;0,VLOOKUP($B195,'[1]PorEquipeHC 20aa_ddmmaaaa'!$EC$5:'[1]PorEquipeHC 20aa_ddmmaaaa'!$GS$1003,46,FALSE))</f>
        <v>X</v>
      </c>
      <c r="N195" s="80" t="e">
        <f>IF($B195:$B195&gt;0,VLOOKUP($B195,'[1]PorEquipeHC 20aa_ddmmaaaa'!$EC$5:'[1]PorEquipeHC 20aa_ddmmaaaa'!$GS$1003,64,FALSE))</f>
        <v>#NUM!</v>
      </c>
      <c r="O195" s="211">
        <f>IF($B195:$B195&gt;0,VLOOKUP($B195,'[1]PorEquipeHC 20aa_ddmmaaaa'!$EC$5:'[1]PorEquipeHC 20aa_ddmmaaaa'!$GS$1003,10,FALSE))</f>
        <v>147</v>
      </c>
      <c r="P195" s="211">
        <f>IF($B195:$B195&gt;0,VLOOKUP($B195,'[1]PorEquipeHC 20aa_ddmmaaaa'!$EC$5:'[1]PorEquipeHC 20aa_ddmmaaaa'!$GS$1003,11,FALSE))</f>
        <v>166</v>
      </c>
      <c r="Q195" s="211" t="str">
        <f>IF($B195:$B195&gt;0,VLOOKUP($B195,'[1]PorEquipeHC 20aa_ddmmaaaa'!$EC$5:'[1]PorEquipeHC 20aa_ddmmaaaa'!$GS$1003,12,FALSE))</f>
        <v xml:space="preserve"> </v>
      </c>
      <c r="R195" s="211">
        <f>IF($B195:$B195&gt;0,VLOOKUP($B195,'[1]PorEquipeHC 20aa_ddmmaaaa'!$EC$5:'[1]PorEquipeHC 20aa_ddmmaaaa'!$GS$1003,13,FALSE))</f>
        <v>153</v>
      </c>
      <c r="S195" s="211" t="str">
        <f>IF($B195:$B195&gt;0,VLOOKUP($B195,'[1]PorEquipeHC 20aa_ddmmaaaa'!$EC$5:'[1]PorEquipeHC 20aa_ddmmaaaa'!$GS$1003,14,FALSE))</f>
        <v xml:space="preserve"> </v>
      </c>
      <c r="T195" s="211" t="str">
        <f>IF($B195:$B195&gt;0,VLOOKUP($B195,'[1]PorEquipeHC 20aa_ddmmaaaa'!$EC$5:'[1]PorEquipeHC 20aa_ddmmaaaa'!$GS$1003,15,FALSE))</f>
        <v xml:space="preserve"> </v>
      </c>
      <c r="U195" s="211">
        <f>IF($B195:$B195&gt;0,VLOOKUP($B195,'[1]PorEquipeHC 20aa_ddmmaaaa'!$EC$5:'[1]PorEquipeHC 20aa_ddmmaaaa'!$GS$1003,16,FALSE))</f>
        <v>166</v>
      </c>
      <c r="V195" s="211" t="b">
        <f>IF($B195:$B195&gt;0,VLOOKUP($B195,'[1]PorEquipeHC 20aa_ddmmaaaa'!$EC$5:'[1]PorEquipeHC 20aa_ddmmaaaa'!$GS$1003,17,FALSE))</f>
        <v>0</v>
      </c>
      <c r="W195" s="211" t="b">
        <f>IF($B195:$B195&gt;0,VLOOKUP($B195,'[1]PorEquipeHC 20aa_ddmmaaaa'!$EC$5:'[1]PorEquipeHC 20aa_ddmmaaaa'!$GS$1003,18,FALSE))</f>
        <v>0</v>
      </c>
      <c r="X195" s="211" t="b">
        <f>IF($B195:$B195&gt;0,VLOOKUP($B195,'[1]PorEquipeHC 20aa_ddmmaaaa'!$EC$5:'[1]PorEquipeHC 20aa_ddmmaaaa'!$GS$1003,19,FALSE))</f>
        <v>0</v>
      </c>
      <c r="Y195" s="207"/>
      <c r="Z195" s="207"/>
      <c r="AA195" s="154"/>
      <c r="AB195" s="154"/>
      <c r="AC195" s="65" t="str">
        <f>C195</f>
        <v>978</v>
      </c>
      <c r="AD195" s="65" t="str">
        <f>D195</f>
        <v>KANDA</v>
      </c>
      <c r="AE195" s="65" t="str">
        <f>E195</f>
        <v>LUIZA</v>
      </c>
      <c r="AF195" s="65" t="str">
        <f>F195</f>
        <v>F</v>
      </c>
      <c r="AG195" s="65" t="str">
        <f>G195</f>
        <v>18. SOR</v>
      </c>
      <c r="AH195" s="208">
        <f>H195</f>
        <v>20897</v>
      </c>
      <c r="AI195">
        <f>I195</f>
        <v>12</v>
      </c>
      <c r="AJ195" t="str">
        <f>J195</f>
        <v>C</v>
      </c>
      <c r="AK195" s="209" t="str">
        <f>K195</f>
        <v>NSR</v>
      </c>
      <c r="AL195" s="65">
        <f>L195</f>
        <v>4</v>
      </c>
      <c r="AM195" s="66" t="str">
        <f>M195</f>
        <v>X</v>
      </c>
      <c r="AN195" s="65" t="e">
        <f>N195</f>
        <v>#NUM!</v>
      </c>
      <c r="AO195" s="65">
        <f>O195</f>
        <v>147</v>
      </c>
      <c r="AP195" s="67">
        <f>IF(AO195=" "," ",(AO195-2*$AI195))</f>
        <v>123</v>
      </c>
      <c r="AQ195" s="68"/>
      <c r="AR195" s="69"/>
      <c r="AS195" s="72">
        <f>P195</f>
        <v>166</v>
      </c>
      <c r="AT195" s="67">
        <f>IF(AS195=" "," ",(AS195-2*$AI195))</f>
        <v>142</v>
      </c>
      <c r="AU195" s="65"/>
      <c r="AV195" s="67"/>
      <c r="AW195" s="72" t="str">
        <f>Q195</f>
        <v xml:space="preserve"> </v>
      </c>
      <c r="AX195" s="67" t="str">
        <f>IF(AW195=" "," ",(AW195-2*$AI195))</f>
        <v xml:space="preserve"> </v>
      </c>
      <c r="AY195" s="67"/>
      <c r="AZ195" s="65"/>
      <c r="BA195" s="67">
        <f>R195</f>
        <v>153</v>
      </c>
      <c r="BB195" s="67">
        <f>IF(BA195=" "," ",(BA195-2*$AI195))</f>
        <v>129</v>
      </c>
      <c r="BC195" s="67"/>
      <c r="BD195" s="67"/>
      <c r="BE195" s="71" t="str">
        <f>S195</f>
        <v xml:space="preserve"> </v>
      </c>
      <c r="BF195" s="67" t="str">
        <f>IF(BE195=" "," ",(BE195-2*$AI195))</f>
        <v xml:space="preserve"> </v>
      </c>
      <c r="BG195" s="67"/>
      <c r="BH195" s="67"/>
      <c r="BI195" s="72" t="str">
        <f>T195</f>
        <v xml:space="preserve"> </v>
      </c>
      <c r="BJ195" s="67" t="str">
        <f>IF(BI195=" "," ",(BI195-2*$AI195))</f>
        <v xml:space="preserve"> </v>
      </c>
      <c r="BK195" s="67"/>
      <c r="BL195" s="67"/>
      <c r="BM195" s="72">
        <f>U195</f>
        <v>166</v>
      </c>
      <c r="BN195" s="67">
        <f>IF(BM195=" "," ",(BM195-2*$AI195))</f>
        <v>142</v>
      </c>
      <c r="BO195" s="67"/>
      <c r="BP195" s="67"/>
      <c r="BQ195" s="67" t="b">
        <f>V195</f>
        <v>0</v>
      </c>
      <c r="BR195" s="67">
        <f>IF(BQ195=" "," ",(BQ195-2*$AI195))</f>
        <v>-24</v>
      </c>
      <c r="BS195" s="67"/>
      <c r="BT195" s="67"/>
      <c r="BU195" s="67" t="b">
        <f>W195</f>
        <v>0</v>
      </c>
      <c r="BV195" s="67">
        <f>IF(BU195=" "," ",(BU195-2*$AI195))</f>
        <v>-24</v>
      </c>
      <c r="BW195" s="67"/>
      <c r="BX195" s="67"/>
      <c r="BY195" s="67" t="b">
        <f>X195</f>
        <v>0</v>
      </c>
      <c r="BZ195" s="67">
        <f>IF(BY195=" "," ",(BY195-2*$AI195))</f>
        <v>-24</v>
      </c>
      <c r="CA195" s="67"/>
      <c r="CB195" s="67"/>
      <c r="CC195" s="209" t="str">
        <f>IF(AK195="Senior",AK195,"...")</f>
        <v>...</v>
      </c>
      <c r="CD195" s="65">
        <f>L195</f>
        <v>4</v>
      </c>
      <c r="CE195" s="66" t="str">
        <f>M195</f>
        <v>X</v>
      </c>
      <c r="CF195" s="73">
        <f>AQ195*AO$4+AU195*AS$4+AY195*AW$4+BC195*BA$4+BG195*BE$4+BK195*BI$4+BO195*BM$4+BS195*BQ$4+BW195*BU$4+CA195*BY$4</f>
        <v>0</v>
      </c>
      <c r="CG195" s="156"/>
      <c r="CH195" s="1"/>
      <c r="DA195" s="19"/>
      <c r="DB195" s="19"/>
      <c r="DC195" s="67" t="s">
        <v>669</v>
      </c>
      <c r="DD195" s="67" t="s">
        <v>670</v>
      </c>
      <c r="DE195" s="67" t="s">
        <v>671</v>
      </c>
      <c r="DF195" s="67" t="s">
        <v>65</v>
      </c>
      <c r="DG195" s="67" t="s">
        <v>640</v>
      </c>
      <c r="DH195" s="75">
        <v>21219</v>
      </c>
      <c r="DI195" s="67">
        <v>10</v>
      </c>
      <c r="DJ195" s="67" t="s">
        <v>78</v>
      </c>
      <c r="DK195" s="76" t="s">
        <v>69</v>
      </c>
      <c r="DL195" s="67">
        <v>2</v>
      </c>
      <c r="DM195" s="77" t="s">
        <v>70</v>
      </c>
      <c r="DN195" s="67" t="e">
        <v>#NUM!</v>
      </c>
      <c r="DO195" s="67">
        <v>132</v>
      </c>
      <c r="DP195" s="67">
        <v>112</v>
      </c>
      <c r="DQ195" s="68"/>
      <c r="DR195" s="67"/>
      <c r="DS195" s="72">
        <v>132</v>
      </c>
      <c r="DT195" s="67">
        <v>112</v>
      </c>
      <c r="DU195" s="68"/>
      <c r="DV195" s="67"/>
      <c r="DW195" s="72" t="s">
        <v>79</v>
      </c>
      <c r="DX195" s="67" t="s">
        <v>79</v>
      </c>
      <c r="DY195" s="67"/>
      <c r="DZ195" s="67"/>
      <c r="EA195" s="67" t="s">
        <v>79</v>
      </c>
      <c r="EB195" s="67" t="s">
        <v>79</v>
      </c>
      <c r="EC195" s="67"/>
      <c r="ED195" s="67"/>
      <c r="EE195" s="71" t="s">
        <v>79</v>
      </c>
      <c r="EF195" s="67" t="s">
        <v>79</v>
      </c>
      <c r="EG195" s="67"/>
      <c r="EH195" s="67"/>
      <c r="EI195" s="72" t="s">
        <v>79</v>
      </c>
      <c r="EJ195" s="67" t="s">
        <v>79</v>
      </c>
      <c r="EK195" s="67"/>
      <c r="EL195" s="67"/>
      <c r="EM195" s="72" t="s">
        <v>79</v>
      </c>
      <c r="EN195" s="67" t="s">
        <v>79</v>
      </c>
      <c r="EO195" s="67"/>
      <c r="EP195" s="67"/>
      <c r="EQ195" s="67" t="b">
        <v>0</v>
      </c>
      <c r="ER195" s="67">
        <v>-20</v>
      </c>
      <c r="ES195" s="67"/>
      <c r="ET195" s="67"/>
      <c r="EU195" s="67" t="b">
        <v>0</v>
      </c>
      <c r="EV195" s="67">
        <v>-20</v>
      </c>
      <c r="EW195" s="67"/>
      <c r="EX195" s="67"/>
      <c r="EY195" s="67" t="b">
        <v>0</v>
      </c>
      <c r="EZ195" s="67">
        <v>-20</v>
      </c>
      <c r="FA195" s="67"/>
      <c r="FB195" s="67"/>
      <c r="FC195" s="76" t="s">
        <v>73</v>
      </c>
      <c r="FD195" s="67">
        <v>2</v>
      </c>
      <c r="FE195" s="77" t="s">
        <v>70</v>
      </c>
      <c r="FF195" s="68">
        <v>0</v>
      </c>
      <c r="FG195" s="83"/>
      <c r="FH195" s="65" t="str">
        <f t="shared" si="41"/>
        <v>NSR</v>
      </c>
      <c r="FI195" s="65" t="str">
        <f t="shared" si="39"/>
        <v>M</v>
      </c>
      <c r="FJ195" s="65" t="str">
        <f t="shared" si="38"/>
        <v>08. SMA</v>
      </c>
      <c r="FK195" s="65">
        <f t="shared" si="42"/>
        <v>0</v>
      </c>
      <c r="FL195" s="79">
        <f t="shared" si="43"/>
        <v>11.5</v>
      </c>
      <c r="FM195" t="str">
        <f t="shared" si="40"/>
        <v>...</v>
      </c>
      <c r="FN195" t="str">
        <f>IF(FJ195&lt;&gt;FJ196,FJ195,"...")</f>
        <v>...</v>
      </c>
      <c r="FO195" t="str">
        <f t="shared" si="45"/>
        <v>08. SMA</v>
      </c>
    </row>
    <row r="196" spans="1:171" ht="13.8" hidden="1" x14ac:dyDescent="0.25">
      <c r="A196" t="s">
        <v>1152</v>
      </c>
      <c r="B196" s="201" t="s">
        <v>329</v>
      </c>
      <c r="C196" s="80" t="str">
        <f>IF($B196:$B196&gt;0,VLOOKUP($B196,'[1]PorEquipeHC 20aa_ddmmaaaa'!$EC$5:'[1]PorEquipeHC 20aa_ddmmaaaa'!$GS$1003,1,FALSE))</f>
        <v>342</v>
      </c>
      <c r="D196" s="209" t="str">
        <f>IF($B196:$B196&gt;0,VLOOKUP($B196,'[1]PorEquipeHC 20aa_ddmmaaaa'!$EC$5:'[1]PorEquipeHC 20aa_ddmmaaaa'!$GS$1003,2,FALSE))</f>
        <v>TOBIMATSU</v>
      </c>
      <c r="E196" s="209" t="str">
        <f>IF($B196:$B196&gt;0,VLOOKUP($B196,'[1]PorEquipeHC 20aa_ddmmaaaa'!$EC$5:'[1]PorEquipeHC 20aa_ddmmaaaa'!$GS$1003,3,FALSE))</f>
        <v>SHINYA</v>
      </c>
      <c r="F196" s="66" t="str">
        <f>IF($B196:$B196&gt;0,VLOOKUP($B196,'[1]PorEquipeHC 20aa_ddmmaaaa'!$EC$5:'[1]PorEquipeHC 20aa_ddmmaaaa'!$GS$1003,4,FALSE))</f>
        <v>M</v>
      </c>
      <c r="G196" s="65" t="str">
        <f>IF($B196:$B196&gt;0,VLOOKUP($B196,'[1]PorEquipeHC 20aa_ddmmaaaa'!$EC$5:'[1]PorEquipeHC 20aa_ddmmaaaa'!$GS$1003,5,FALSE))</f>
        <v>06. KOK</v>
      </c>
      <c r="H196" s="210">
        <f>IF($B196:$B196&gt;0,VLOOKUP($B196,'[1]PorEquipeHC 20aa_ddmmaaaa'!$EC$5:'[1]PorEquipeHC 20aa_ddmmaaaa'!$GS$1003,6,FALSE))</f>
        <v>17774</v>
      </c>
      <c r="I196" s="80">
        <f>IF($B196:$B196&gt;0,VLOOKUP($B196,'[1]PorEquipeHC 20aa_ddmmaaaa'!$EC$5:'[1]PorEquipeHC 20aa_ddmmaaaa'!$GS$1003,7,FALSE))</f>
        <v>1</v>
      </c>
      <c r="J196" s="209" t="str">
        <f>IF($B196:$B196&gt;0,VLOOKUP($B196,'[1]PorEquipeHC 20aa_ddmmaaaa'!$EC$5:'[1]PorEquipeHC 20aa_ddmmaaaa'!$GS$1003,8,FALSE))</f>
        <v>EX</v>
      </c>
      <c r="K196" s="209" t="str">
        <f>IF($B196:$B196&gt;0,VLOOKUP($B196,'[1]PorEquipeHC 20aa_ddmmaaaa'!$EC$5:'[1]PorEquipeHC 20aa_ddmmaaaa'!$GS$1003,9,FALSE))</f>
        <v>SR</v>
      </c>
      <c r="L196" s="80">
        <f>IF($B196:$B196&gt;0,VLOOKUP($B196,'[1]PorEquipeHC 20aa_ddmmaaaa'!$EC$5:'[1]PorEquipeHC 20aa_ddmmaaaa'!$GS$1003,45,FALSE))</f>
        <v>5</v>
      </c>
      <c r="M196" s="65" t="str">
        <f>IF($B196:$B196&gt;0,VLOOKUP($B196,'[1]PorEquipeHC 20aa_ddmmaaaa'!$EC$5:'[1]PorEquipeHC 20aa_ddmmaaaa'!$GS$1003,46,FALSE))</f>
        <v>X</v>
      </c>
      <c r="N196" s="80" t="e">
        <f>IF($B196:$B196&gt;0,VLOOKUP($B196,'[1]PorEquipeHC 20aa_ddmmaaaa'!$EC$5:'[1]PorEquipeHC 20aa_ddmmaaaa'!$GS$1003,64,FALSE))</f>
        <v>#NUM!</v>
      </c>
      <c r="O196" s="211">
        <f>IF($B196:$B196&gt;0,VLOOKUP($B196,'[1]PorEquipeHC 20aa_ddmmaaaa'!$EC$5:'[1]PorEquipeHC 20aa_ddmmaaaa'!$GS$1003,10,FALSE))</f>
        <v>104</v>
      </c>
      <c r="P196" s="211">
        <f>IF($B196:$B196&gt;0,VLOOKUP($B196,'[1]PorEquipeHC 20aa_ddmmaaaa'!$EC$5:'[1]PorEquipeHC 20aa_ddmmaaaa'!$GS$1003,11,FALSE))</f>
        <v>108</v>
      </c>
      <c r="Q196" s="211">
        <f>IF($B196:$B196&gt;0,VLOOKUP($B196,'[1]PorEquipeHC 20aa_ddmmaaaa'!$EC$5:'[1]PorEquipeHC 20aa_ddmmaaaa'!$GS$1003,12,FALSE))</f>
        <v>111</v>
      </c>
      <c r="R196" s="211">
        <f>IF($B196:$B196&gt;0,VLOOKUP($B196,'[1]PorEquipeHC 20aa_ddmmaaaa'!$EC$5:'[1]PorEquipeHC 20aa_ddmmaaaa'!$GS$1003,13,FALSE))</f>
        <v>106</v>
      </c>
      <c r="S196" s="211" t="str">
        <f>IF($B196:$B196&gt;0,VLOOKUP($B196,'[1]PorEquipeHC 20aa_ddmmaaaa'!$EC$5:'[1]PorEquipeHC 20aa_ddmmaaaa'!$GS$1003,14,FALSE))</f>
        <v xml:space="preserve"> </v>
      </c>
      <c r="T196" s="211">
        <f>IF($B196:$B196&gt;0,VLOOKUP($B196,'[1]PorEquipeHC 20aa_ddmmaaaa'!$EC$5:'[1]PorEquipeHC 20aa_ddmmaaaa'!$GS$1003,15,FALSE))</f>
        <v>121</v>
      </c>
      <c r="U196" s="211" t="str">
        <f>IF($B196:$B196&gt;0,VLOOKUP($B196,'[1]PorEquipeHC 20aa_ddmmaaaa'!$EC$5:'[1]PorEquipeHC 20aa_ddmmaaaa'!$GS$1003,16,FALSE))</f>
        <v xml:space="preserve"> </v>
      </c>
      <c r="V196" s="211" t="b">
        <f>IF($B196:$B196&gt;0,VLOOKUP($B196,'[1]PorEquipeHC 20aa_ddmmaaaa'!$EC$5:'[1]PorEquipeHC 20aa_ddmmaaaa'!$GS$1003,17,FALSE))</f>
        <v>0</v>
      </c>
      <c r="W196" s="211" t="b">
        <f>IF($B196:$B196&gt;0,VLOOKUP($B196,'[1]PorEquipeHC 20aa_ddmmaaaa'!$EC$5:'[1]PorEquipeHC 20aa_ddmmaaaa'!$GS$1003,18,FALSE))</f>
        <v>0</v>
      </c>
      <c r="X196" s="211" t="b">
        <f>IF($B196:$B196&gt;0,VLOOKUP($B196,'[1]PorEquipeHC 20aa_ddmmaaaa'!$EC$5:'[1]PorEquipeHC 20aa_ddmmaaaa'!$GS$1003,19,FALSE))</f>
        <v>0</v>
      </c>
      <c r="Y196" s="207"/>
      <c r="Z196" s="207"/>
      <c r="AA196" s="154"/>
      <c r="AB196" s="154"/>
      <c r="AC196" s="65" t="str">
        <f>C196</f>
        <v>342</v>
      </c>
      <c r="AD196" s="65" t="str">
        <f>D196</f>
        <v>TOBIMATSU</v>
      </c>
      <c r="AE196" s="65" t="str">
        <f>E196</f>
        <v>SHINYA</v>
      </c>
      <c r="AF196" s="65" t="str">
        <f>F196</f>
        <v>M</v>
      </c>
      <c r="AG196" s="65" t="str">
        <f>G196</f>
        <v>06. KOK</v>
      </c>
      <c r="AH196" s="208">
        <f>H196</f>
        <v>17774</v>
      </c>
      <c r="AI196">
        <f>I196</f>
        <v>1</v>
      </c>
      <c r="AJ196" t="str">
        <f>J196</f>
        <v>EX</v>
      </c>
      <c r="AK196" s="209" t="str">
        <f>K196</f>
        <v>SR</v>
      </c>
      <c r="AL196" s="65">
        <f>L196</f>
        <v>5</v>
      </c>
      <c r="AM196" s="66" t="str">
        <f>M196</f>
        <v>X</v>
      </c>
      <c r="AN196" s="65" t="e">
        <f>N196</f>
        <v>#NUM!</v>
      </c>
      <c r="AO196" s="65">
        <f>O196</f>
        <v>104</v>
      </c>
      <c r="AP196" s="67">
        <f>IF(AO196=" "," ",(AO196-2*$AI196))</f>
        <v>102</v>
      </c>
      <c r="AQ196" s="68"/>
      <c r="AR196" s="69"/>
      <c r="AS196" s="72">
        <f>P196</f>
        <v>108</v>
      </c>
      <c r="AT196" s="67">
        <f>IF(AS196=" "," ",(AS196-2*$AI196))</f>
        <v>106</v>
      </c>
      <c r="AU196" s="65"/>
      <c r="AV196" s="67"/>
      <c r="AW196" s="72">
        <f>Q196</f>
        <v>111</v>
      </c>
      <c r="AX196" s="67">
        <f>IF(AW196=" "," ",(AW196-2*$AI196))</f>
        <v>109</v>
      </c>
      <c r="AY196" s="67"/>
      <c r="AZ196" s="65"/>
      <c r="BA196" s="67">
        <f>R196</f>
        <v>106</v>
      </c>
      <c r="BB196" s="67">
        <f>IF(BA196=" "," ",(BA196-2*$AI196))</f>
        <v>104</v>
      </c>
      <c r="BC196" s="67"/>
      <c r="BD196" s="67"/>
      <c r="BE196" s="71" t="str">
        <f>S196</f>
        <v xml:space="preserve"> </v>
      </c>
      <c r="BF196" s="67" t="str">
        <f>IF(BE196=" "," ",(BE196-2*$AI196))</f>
        <v xml:space="preserve"> </v>
      </c>
      <c r="BG196" s="67"/>
      <c r="BH196" s="67"/>
      <c r="BI196" s="72">
        <f>T196</f>
        <v>121</v>
      </c>
      <c r="BJ196" s="67">
        <f>IF(BI196=" "," ",(BI196-2*$AI196))</f>
        <v>119</v>
      </c>
      <c r="BK196" s="67"/>
      <c r="BL196" s="67"/>
      <c r="BM196" s="72" t="str">
        <f>U196</f>
        <v xml:space="preserve"> </v>
      </c>
      <c r="BN196" s="67" t="str">
        <f>IF(BM196=" "," ",(BM196-2*$AI196))</f>
        <v xml:space="preserve"> </v>
      </c>
      <c r="BO196" s="67"/>
      <c r="BP196" s="67"/>
      <c r="BQ196" s="67" t="b">
        <f>V196</f>
        <v>0</v>
      </c>
      <c r="BR196" s="67">
        <f>IF(BQ196=" "," ",(BQ196-2*$AI196))</f>
        <v>-2</v>
      </c>
      <c r="BS196" s="67"/>
      <c r="BT196" s="67"/>
      <c r="BU196" s="67" t="b">
        <f>W196</f>
        <v>0</v>
      </c>
      <c r="BV196" s="67">
        <f>IF(BU196=" "," ",(BU196-2*$AI196))</f>
        <v>-2</v>
      </c>
      <c r="BW196" s="67"/>
      <c r="BX196" s="67"/>
      <c r="BY196" s="67" t="b">
        <f>X196</f>
        <v>0</v>
      </c>
      <c r="BZ196" s="67">
        <f>IF(BY196=" "," ",(BY196-2*$AI196))</f>
        <v>-2</v>
      </c>
      <c r="CA196" s="67"/>
      <c r="CB196" s="67"/>
      <c r="CC196" s="209" t="str">
        <f>IF(AK196="Senior",AK196,"...")</f>
        <v>...</v>
      </c>
      <c r="CD196" s="65">
        <f>L196</f>
        <v>5</v>
      </c>
      <c r="CE196" s="66" t="str">
        <f>M196</f>
        <v>X</v>
      </c>
      <c r="CF196" s="73">
        <f>AQ196*AO$4+AU196*AS$4+AY196*AW$4+BC196*BA$4+BG196*BE$4+BK196*BI$4+BO196*BM$4+BS196*BQ$4+BW196*BU$4+CA196*BY$4</f>
        <v>0</v>
      </c>
      <c r="CG196" s="156"/>
      <c r="CH196" s="1"/>
      <c r="DA196" s="19"/>
      <c r="DB196" s="19"/>
      <c r="DC196" s="67" t="s">
        <v>534</v>
      </c>
      <c r="DD196" s="67" t="s">
        <v>665</v>
      </c>
      <c r="DE196" s="67" t="s">
        <v>672</v>
      </c>
      <c r="DF196" s="67" t="s">
        <v>83</v>
      </c>
      <c r="DG196" s="67" t="s">
        <v>640</v>
      </c>
      <c r="DH196" s="75">
        <v>15760</v>
      </c>
      <c r="DI196" s="67">
        <v>12</v>
      </c>
      <c r="DJ196" s="67" t="s">
        <v>78</v>
      </c>
      <c r="DK196" s="76" t="s">
        <v>102</v>
      </c>
      <c r="DL196" s="67">
        <v>4</v>
      </c>
      <c r="DM196" s="77" t="s">
        <v>70</v>
      </c>
      <c r="DN196" s="67" t="e">
        <v>#NUM!</v>
      </c>
      <c r="DO196" s="67" t="s">
        <v>79</v>
      </c>
      <c r="DP196" s="67" t="s">
        <v>79</v>
      </c>
      <c r="DQ196" s="68"/>
      <c r="DR196" s="69"/>
      <c r="DS196" s="72" t="s">
        <v>79</v>
      </c>
      <c r="DT196" s="67" t="s">
        <v>79</v>
      </c>
      <c r="DU196" s="68"/>
      <c r="DV196" s="69"/>
      <c r="DW196" s="72" t="s">
        <v>79</v>
      </c>
      <c r="DX196" s="67" t="s">
        <v>79</v>
      </c>
      <c r="DY196" s="67"/>
      <c r="DZ196" s="67"/>
      <c r="EA196" s="67">
        <v>128</v>
      </c>
      <c r="EB196" s="67">
        <v>104</v>
      </c>
      <c r="EC196" s="67"/>
      <c r="ED196" s="67"/>
      <c r="EE196" s="71">
        <v>134</v>
      </c>
      <c r="EF196" s="67">
        <v>110</v>
      </c>
      <c r="EG196" s="67"/>
      <c r="EH196" s="67"/>
      <c r="EI196" s="72">
        <v>129</v>
      </c>
      <c r="EJ196" s="67">
        <v>105</v>
      </c>
      <c r="EK196" s="67"/>
      <c r="EL196" s="67"/>
      <c r="EM196" s="72">
        <v>140</v>
      </c>
      <c r="EN196" s="67">
        <v>116</v>
      </c>
      <c r="EO196" s="67"/>
      <c r="EP196" s="67"/>
      <c r="EQ196" s="67" t="b">
        <v>0</v>
      </c>
      <c r="ER196" s="67">
        <v>-24</v>
      </c>
      <c r="ES196" s="67"/>
      <c r="ET196" s="67"/>
      <c r="EU196" s="67" t="b">
        <v>0</v>
      </c>
      <c r="EV196" s="67">
        <v>-24</v>
      </c>
      <c r="EW196" s="67"/>
      <c r="EX196" s="67"/>
      <c r="EY196" s="67" t="b">
        <v>0</v>
      </c>
      <c r="EZ196" s="67">
        <v>-24</v>
      </c>
      <c r="FA196" s="67"/>
      <c r="FB196" s="67"/>
      <c r="FC196" s="76" t="s">
        <v>73</v>
      </c>
      <c r="FD196" s="67">
        <v>4</v>
      </c>
      <c r="FE196" s="77" t="s">
        <v>70</v>
      </c>
      <c r="FF196" s="68">
        <v>0</v>
      </c>
      <c r="FG196" s="83"/>
      <c r="FH196" s="65" t="str">
        <f t="shared" si="41"/>
        <v>SR</v>
      </c>
      <c r="FI196" s="65" t="str">
        <f t="shared" si="39"/>
        <v>F</v>
      </c>
      <c r="FJ196" s="65" t="str">
        <f t="shared" si="38"/>
        <v>08. SMA</v>
      </c>
      <c r="FK196" s="65">
        <f t="shared" si="42"/>
        <v>0</v>
      </c>
      <c r="FL196" s="79">
        <f t="shared" si="43"/>
        <v>11.5</v>
      </c>
      <c r="FM196">
        <f t="shared" si="40"/>
        <v>11.5</v>
      </c>
      <c r="FN196" t="str">
        <f>IF(FJ196&lt;&gt;FJ197,FJ196,"...")</f>
        <v>08. SMA</v>
      </c>
      <c r="FO196" t="str">
        <f t="shared" si="45"/>
        <v>08. SMA</v>
      </c>
    </row>
    <row r="197" spans="1:171" ht="13.8" hidden="1" x14ac:dyDescent="0.25">
      <c r="A197" t="s">
        <v>1152</v>
      </c>
      <c r="B197" s="201" t="s">
        <v>108</v>
      </c>
      <c r="C197" s="80" t="str">
        <f>IF($B197:$B197&gt;0,VLOOKUP($B197,'[1]PorEquipeHC 20aa_ddmmaaaa'!$EC$5:'[1]PorEquipeHC 20aa_ddmmaaaa'!$GS$1003,1,FALSE))</f>
        <v>991</v>
      </c>
      <c r="D197" s="209" t="str">
        <f>IF($B197:$B197&gt;0,VLOOKUP($B197,'[1]PorEquipeHC 20aa_ddmmaaaa'!$EC$5:'[1]PorEquipeHC 20aa_ddmmaaaa'!$GS$1003,2,FALSE))</f>
        <v>KANAI</v>
      </c>
      <c r="E197" s="209" t="str">
        <f>IF($B197:$B197&gt;0,VLOOKUP($B197,'[1]PorEquipeHC 20aa_ddmmaaaa'!$EC$5:'[1]PorEquipeHC 20aa_ddmmaaaa'!$GS$1003,3,FALSE))</f>
        <v>MICHIO</v>
      </c>
      <c r="F197" s="66" t="str">
        <f>IF($B197:$B197&gt;0,VLOOKUP($B197,'[1]PorEquipeHC 20aa_ddmmaaaa'!$EC$5:'[1]PorEquipeHC 20aa_ddmmaaaa'!$GS$1003,4,FALSE))</f>
        <v>M</v>
      </c>
      <c r="G197" s="65" t="str">
        <f>IF($B197:$B197&gt;0,VLOOKUP($B197,'[1]PorEquipeHC 20aa_ddmmaaaa'!$EC$5:'[1]PorEquipeHC 20aa_ddmmaaaa'!$GS$1003,5,FALSE))</f>
        <v>01. PIE</v>
      </c>
      <c r="H197" s="210">
        <f>IF($B197:$B197&gt;0,VLOOKUP($B197,'[1]PorEquipeHC 20aa_ddmmaaaa'!$EC$5:'[1]PorEquipeHC 20aa_ddmmaaaa'!$GS$1003,6,FALSE))</f>
        <v>19641</v>
      </c>
      <c r="I197" s="80">
        <f>IF($B197:$B197&gt;0,VLOOKUP($B197,'[1]PorEquipeHC 20aa_ddmmaaaa'!$EC$5:'[1]PorEquipeHC 20aa_ddmmaaaa'!$GS$1003,7,FALSE))</f>
        <v>1</v>
      </c>
      <c r="J197" s="209" t="str">
        <f>IF($B197:$B197&gt;0,VLOOKUP($B197,'[1]PorEquipeHC 20aa_ddmmaaaa'!$EC$5:'[1]PorEquipeHC 20aa_ddmmaaaa'!$GS$1003,8,FALSE))</f>
        <v>EX</v>
      </c>
      <c r="K197" s="209" t="str">
        <f>IF($B197:$B197&gt;0,VLOOKUP($B197,'[1]PorEquipeHC 20aa_ddmmaaaa'!$EC$5:'[1]PorEquipeHC 20aa_ddmmaaaa'!$GS$1003,9,FALSE))</f>
        <v>NSR</v>
      </c>
      <c r="L197" s="80">
        <f>IF($B197:$B197&gt;0,VLOOKUP($B197,'[1]PorEquipeHC 20aa_ddmmaaaa'!$EC$5:'[1]PorEquipeHC 20aa_ddmmaaaa'!$GS$1003,45,FALSE))</f>
        <v>5</v>
      </c>
      <c r="M197" s="65" t="str">
        <f>IF($B197:$B197&gt;0,VLOOKUP($B197,'[1]PorEquipeHC 20aa_ddmmaaaa'!$EC$5:'[1]PorEquipeHC 20aa_ddmmaaaa'!$GS$1003,46,FALSE))</f>
        <v>X</v>
      </c>
      <c r="N197" s="80" t="e">
        <f>IF($B197:$B197&gt;0,VLOOKUP($B197,'[1]PorEquipeHC 20aa_ddmmaaaa'!$EC$5:'[1]PorEquipeHC 20aa_ddmmaaaa'!$GS$1003,64,FALSE))</f>
        <v>#NUM!</v>
      </c>
      <c r="O197" s="211">
        <f>IF($B197:$B197&gt;0,VLOOKUP($B197,'[1]PorEquipeHC 20aa_ddmmaaaa'!$EC$5:'[1]PorEquipeHC 20aa_ddmmaaaa'!$GS$1003,10,FALSE))</f>
        <v>104</v>
      </c>
      <c r="P197" s="211">
        <f>IF($B197:$B197&gt;0,VLOOKUP($B197,'[1]PorEquipeHC 20aa_ddmmaaaa'!$EC$5:'[1]PorEquipeHC 20aa_ddmmaaaa'!$GS$1003,11,FALSE))</f>
        <v>105</v>
      </c>
      <c r="Q197" s="211">
        <f>IF($B197:$B197&gt;0,VLOOKUP($B197,'[1]PorEquipeHC 20aa_ddmmaaaa'!$EC$5:'[1]PorEquipeHC 20aa_ddmmaaaa'!$GS$1003,12,FALSE))</f>
        <v>117</v>
      </c>
      <c r="R197" s="211">
        <f>IF($B197:$B197&gt;0,VLOOKUP($B197,'[1]PorEquipeHC 20aa_ddmmaaaa'!$EC$5:'[1]PorEquipeHC 20aa_ddmmaaaa'!$GS$1003,13,FALSE))</f>
        <v>104</v>
      </c>
      <c r="S197" s="211">
        <f>IF($B197:$B197&gt;0,VLOOKUP($B197,'[1]PorEquipeHC 20aa_ddmmaaaa'!$EC$5:'[1]PorEquipeHC 20aa_ddmmaaaa'!$GS$1003,14,FALSE))</f>
        <v>115</v>
      </c>
      <c r="T197" s="211" t="str">
        <f>IF($B197:$B197&gt;0,VLOOKUP($B197,'[1]PorEquipeHC 20aa_ddmmaaaa'!$EC$5:'[1]PorEquipeHC 20aa_ddmmaaaa'!$GS$1003,15,FALSE))</f>
        <v xml:space="preserve"> </v>
      </c>
      <c r="U197" s="211" t="str">
        <f>IF($B197:$B197&gt;0,VLOOKUP($B197,'[1]PorEquipeHC 20aa_ddmmaaaa'!$EC$5:'[1]PorEquipeHC 20aa_ddmmaaaa'!$GS$1003,16,FALSE))</f>
        <v xml:space="preserve"> </v>
      </c>
      <c r="V197" s="211" t="b">
        <f>IF($B197:$B197&gt;0,VLOOKUP($B197,'[1]PorEquipeHC 20aa_ddmmaaaa'!$EC$5:'[1]PorEquipeHC 20aa_ddmmaaaa'!$GS$1003,17,FALSE))</f>
        <v>0</v>
      </c>
      <c r="W197" s="211" t="b">
        <f>IF($B197:$B197&gt;0,VLOOKUP($B197,'[1]PorEquipeHC 20aa_ddmmaaaa'!$EC$5:'[1]PorEquipeHC 20aa_ddmmaaaa'!$GS$1003,18,FALSE))</f>
        <v>0</v>
      </c>
      <c r="X197" s="211" t="b">
        <f>IF($B197:$B197&gt;0,VLOOKUP($B197,'[1]PorEquipeHC 20aa_ddmmaaaa'!$EC$5:'[1]PorEquipeHC 20aa_ddmmaaaa'!$GS$1003,19,FALSE))</f>
        <v>0</v>
      </c>
      <c r="Y197" s="207"/>
      <c r="Z197" s="207"/>
      <c r="AA197" s="154"/>
      <c r="AB197" s="154"/>
      <c r="AC197" s="65" t="str">
        <f>C197</f>
        <v>991</v>
      </c>
      <c r="AD197" s="65" t="str">
        <f>D197</f>
        <v>KANAI</v>
      </c>
      <c r="AE197" s="65" t="str">
        <f>E197</f>
        <v>MICHIO</v>
      </c>
      <c r="AF197" s="65" t="str">
        <f>F197</f>
        <v>M</v>
      </c>
      <c r="AG197" s="65" t="str">
        <f>G197</f>
        <v>01. PIE</v>
      </c>
      <c r="AH197" s="208">
        <f>H197</f>
        <v>19641</v>
      </c>
      <c r="AI197">
        <f>I197</f>
        <v>1</v>
      </c>
      <c r="AJ197" t="str">
        <f>J197</f>
        <v>EX</v>
      </c>
      <c r="AK197" s="209" t="str">
        <f>K197</f>
        <v>NSR</v>
      </c>
      <c r="AL197" s="65">
        <f>L197</f>
        <v>5</v>
      </c>
      <c r="AM197" s="66" t="str">
        <f>M197</f>
        <v>X</v>
      </c>
      <c r="AN197" s="65" t="e">
        <f>N197</f>
        <v>#NUM!</v>
      </c>
      <c r="AO197" s="65">
        <f>O197</f>
        <v>104</v>
      </c>
      <c r="AP197" s="67">
        <f>IF(AO197=" "," ",(AO197-2*$AI197))</f>
        <v>102</v>
      </c>
      <c r="AQ197" s="68"/>
      <c r="AR197" s="69"/>
      <c r="AS197" s="72">
        <f>P197</f>
        <v>105</v>
      </c>
      <c r="AT197" s="67">
        <f>IF(AS197=" "," ",(AS197-2*$AI197))</f>
        <v>103</v>
      </c>
      <c r="AU197" s="65"/>
      <c r="AV197" s="67"/>
      <c r="AW197" s="72">
        <f>Q197</f>
        <v>117</v>
      </c>
      <c r="AX197" s="67">
        <f>IF(AW197=" "," ",(AW197-2*$AI197))</f>
        <v>115</v>
      </c>
      <c r="AY197" s="67"/>
      <c r="AZ197" s="65"/>
      <c r="BA197" s="67">
        <f>R197</f>
        <v>104</v>
      </c>
      <c r="BB197" s="67">
        <f>IF(BA197=" "," ",(BA197-2*$AI197))</f>
        <v>102</v>
      </c>
      <c r="BC197" s="67"/>
      <c r="BD197" s="67"/>
      <c r="BE197" s="71">
        <f>S197</f>
        <v>115</v>
      </c>
      <c r="BF197" s="67">
        <f>IF(BE197=" "," ",(BE197-2*$AI197))</f>
        <v>113</v>
      </c>
      <c r="BG197" s="67"/>
      <c r="BH197" s="67"/>
      <c r="BI197" s="72" t="str">
        <f>T197</f>
        <v xml:space="preserve"> </v>
      </c>
      <c r="BJ197" s="67" t="str">
        <f>IF(BI197=" "," ",(BI197-2*$AI197))</f>
        <v xml:space="preserve"> </v>
      </c>
      <c r="BK197" s="67"/>
      <c r="BL197" s="67"/>
      <c r="BM197" s="72" t="str">
        <f>U197</f>
        <v xml:space="preserve"> </v>
      </c>
      <c r="BN197" s="67" t="str">
        <f>IF(BM197=" "," ",(BM197-2*$AI197))</f>
        <v xml:space="preserve"> </v>
      </c>
      <c r="BO197" s="67"/>
      <c r="BP197" s="67"/>
      <c r="BQ197" s="67" t="b">
        <f>V197</f>
        <v>0</v>
      </c>
      <c r="BR197" s="67">
        <f>IF(BQ197=" "," ",(BQ197-2*$AI197))</f>
        <v>-2</v>
      </c>
      <c r="BS197" s="67"/>
      <c r="BT197" s="67"/>
      <c r="BU197" s="67" t="b">
        <f>W197</f>
        <v>0</v>
      </c>
      <c r="BV197" s="67">
        <f>IF(BU197=" "," ",(BU197-2*$AI197))</f>
        <v>-2</v>
      </c>
      <c r="BW197" s="67"/>
      <c r="BX197" s="67"/>
      <c r="BY197" s="67" t="b">
        <f>X197</f>
        <v>0</v>
      </c>
      <c r="BZ197" s="67">
        <f>IF(BY197=" "," ",(BY197-2*$AI197))</f>
        <v>-2</v>
      </c>
      <c r="CA197" s="67"/>
      <c r="CB197" s="67"/>
      <c r="CC197" s="209" t="str">
        <f>IF(AK197="Senior",AK197,"...")</f>
        <v>...</v>
      </c>
      <c r="CD197" s="65">
        <f>L197</f>
        <v>5</v>
      </c>
      <c r="CE197" s="66" t="str">
        <f>M197</f>
        <v>X</v>
      </c>
      <c r="CF197" s="73">
        <f>AQ197*AO$4+AU197*AS$4+AY197*AW$4+BC197*BA$4+BG197*BE$4+BK197*BI$4+BO197*BM$4+BS197*BQ$4+BW197*BU$4+CA197*BY$4</f>
        <v>0</v>
      </c>
      <c r="CG197" s="156"/>
      <c r="CH197" s="1"/>
      <c r="DA197" s="19"/>
      <c r="DB197" s="19"/>
      <c r="DC197" s="67" t="s">
        <v>673</v>
      </c>
      <c r="DD197" s="67" t="s">
        <v>674</v>
      </c>
      <c r="DE197" s="67" t="s">
        <v>675</v>
      </c>
      <c r="DF197" s="67" t="s">
        <v>65</v>
      </c>
      <c r="DG197" s="67" t="s">
        <v>676</v>
      </c>
      <c r="DH197" s="75">
        <v>21219</v>
      </c>
      <c r="DI197" s="67">
        <v>2</v>
      </c>
      <c r="DJ197" s="67" t="s">
        <v>111</v>
      </c>
      <c r="DK197" s="76" t="s">
        <v>69</v>
      </c>
      <c r="DL197" s="67">
        <v>2</v>
      </c>
      <c r="DM197" s="77" t="s">
        <v>70</v>
      </c>
      <c r="DN197" s="67" t="e">
        <v>#NUM!</v>
      </c>
      <c r="DO197" s="67">
        <v>97</v>
      </c>
      <c r="DP197" s="67">
        <v>93</v>
      </c>
      <c r="DQ197" s="68"/>
      <c r="DR197" s="67"/>
      <c r="DS197" s="72">
        <v>100</v>
      </c>
      <c r="DT197" s="67">
        <v>96</v>
      </c>
      <c r="DU197" s="68"/>
      <c r="DV197" s="69"/>
      <c r="DW197" s="72" t="s">
        <v>79</v>
      </c>
      <c r="DX197" s="67" t="s">
        <v>79</v>
      </c>
      <c r="DY197" s="67"/>
      <c r="DZ197" s="67"/>
      <c r="EA197" s="67" t="s">
        <v>79</v>
      </c>
      <c r="EB197" s="67" t="s">
        <v>79</v>
      </c>
      <c r="EC197" s="67"/>
      <c r="ED197" s="67"/>
      <c r="EE197" s="71" t="s">
        <v>79</v>
      </c>
      <c r="EF197" s="67" t="s">
        <v>79</v>
      </c>
      <c r="EG197" s="67"/>
      <c r="EH197" s="67"/>
      <c r="EI197" s="72" t="s">
        <v>79</v>
      </c>
      <c r="EJ197" s="67" t="s">
        <v>79</v>
      </c>
      <c r="EK197" s="67"/>
      <c r="EL197" s="67"/>
      <c r="EM197" s="72" t="s">
        <v>79</v>
      </c>
      <c r="EN197" s="67" t="s">
        <v>79</v>
      </c>
      <c r="EO197" s="67"/>
      <c r="EP197" s="67"/>
      <c r="EQ197" s="67" t="b">
        <v>0</v>
      </c>
      <c r="ER197" s="67">
        <v>-4</v>
      </c>
      <c r="ES197" s="67"/>
      <c r="ET197" s="67"/>
      <c r="EU197" s="67" t="b">
        <v>0</v>
      </c>
      <c r="EV197" s="67">
        <v>-4</v>
      </c>
      <c r="EW197" s="67"/>
      <c r="EX197" s="67"/>
      <c r="EY197" s="67" t="b">
        <v>0</v>
      </c>
      <c r="EZ197" s="67">
        <v>-4</v>
      </c>
      <c r="FA197" s="67"/>
      <c r="FB197" s="67"/>
      <c r="FC197" s="76" t="s">
        <v>73</v>
      </c>
      <c r="FD197" s="67">
        <v>2</v>
      </c>
      <c r="FE197" s="77" t="s">
        <v>70</v>
      </c>
      <c r="FF197" s="68">
        <v>0</v>
      </c>
      <c r="FG197" s="83"/>
      <c r="FH197" s="65" t="str">
        <f t="shared" si="41"/>
        <v>NSR</v>
      </c>
      <c r="FI197" s="65" t="str">
        <f t="shared" si="39"/>
        <v>M</v>
      </c>
      <c r="FJ197" s="65" t="str">
        <f t="shared" si="38"/>
        <v>10. ITA</v>
      </c>
      <c r="FK197" s="65">
        <f t="shared" si="42"/>
        <v>0</v>
      </c>
      <c r="FL197" s="79">
        <f>FK197</f>
        <v>0</v>
      </c>
      <c r="FM197" t="str">
        <f t="shared" si="40"/>
        <v>...</v>
      </c>
      <c r="FN197" t="str">
        <f t="shared" ref="FN197:FN260" si="46">IF(FJ197&lt;&gt;FJ198,FJ197,"...")</f>
        <v>...</v>
      </c>
      <c r="FO197" t="str">
        <f t="shared" si="45"/>
        <v>10. ITA</v>
      </c>
    </row>
    <row r="198" spans="1:171" ht="13.8" hidden="1" x14ac:dyDescent="0.25">
      <c r="A198" t="s">
        <v>1152</v>
      </c>
      <c r="B198" s="201" t="s">
        <v>673</v>
      </c>
      <c r="C198" s="80" t="str">
        <f>IF($B198:$B198&gt;0,VLOOKUP($B198,'[1]PorEquipeHC 20aa_ddmmaaaa'!$EC$5:'[1]PorEquipeHC 20aa_ddmmaaaa'!$GS$1003,1,FALSE))</f>
        <v>216</v>
      </c>
      <c r="D198" s="209" t="str">
        <f>IF($B198:$B198&gt;0,VLOOKUP($B198,'[1]PorEquipeHC 20aa_ddmmaaaa'!$EC$5:'[1]PorEquipeHC 20aa_ddmmaaaa'!$GS$1003,2,FALSE))</f>
        <v>ADATI</v>
      </c>
      <c r="E198" s="209" t="str">
        <f>IF($B198:$B198&gt;0,VLOOKUP($B198,'[1]PorEquipeHC 20aa_ddmmaaaa'!$EC$5:'[1]PorEquipeHC 20aa_ddmmaaaa'!$GS$1003,3,FALSE))</f>
        <v>MARCIO SHIGUEO</v>
      </c>
      <c r="F198" s="66" t="str">
        <f>IF($B198:$B198&gt;0,VLOOKUP($B198,'[1]PorEquipeHC 20aa_ddmmaaaa'!$EC$5:'[1]PorEquipeHC 20aa_ddmmaaaa'!$GS$1003,4,FALSE))</f>
        <v>M</v>
      </c>
      <c r="G198" s="65" t="str">
        <f>IF($B198:$B198&gt;0,VLOOKUP($B198,'[1]PorEquipeHC 20aa_ddmmaaaa'!$EC$5:'[1]PorEquipeHC 20aa_ddmmaaaa'!$GS$1003,5,FALSE))</f>
        <v>10. ITA</v>
      </c>
      <c r="H198" s="210">
        <f>IF($B198:$B198&gt;0,VLOOKUP($B198,'[1]PorEquipeHC 20aa_ddmmaaaa'!$EC$5:'[1]PorEquipeHC 20aa_ddmmaaaa'!$GS$1003,6,FALSE))</f>
        <v>21219</v>
      </c>
      <c r="I198" s="80">
        <f>IF($B198:$B198&gt;0,VLOOKUP($B198,'[1]PorEquipeHC 20aa_ddmmaaaa'!$EC$5:'[1]PorEquipeHC 20aa_ddmmaaaa'!$GS$1003,7,FALSE))</f>
        <v>2</v>
      </c>
      <c r="J198" s="209" t="str">
        <f>IF($B198:$B198&gt;0,VLOOKUP($B198,'[1]PorEquipeHC 20aa_ddmmaaaa'!$EC$5:'[1]PorEquipeHC 20aa_ddmmaaaa'!$GS$1003,8,FALSE))</f>
        <v>EX</v>
      </c>
      <c r="K198" s="209" t="str">
        <f>IF($B198:$B198&gt;0,VLOOKUP($B198,'[1]PorEquipeHC 20aa_ddmmaaaa'!$EC$5:'[1]PorEquipeHC 20aa_ddmmaaaa'!$GS$1003,9,FALSE))</f>
        <v>NSR</v>
      </c>
      <c r="L198" s="80">
        <f>IF($B198:$B198&gt;0,VLOOKUP($B198,'[1]PorEquipeHC 20aa_ddmmaaaa'!$EC$5:'[1]PorEquipeHC 20aa_ddmmaaaa'!$GS$1003,45,FALSE))</f>
        <v>2</v>
      </c>
      <c r="M198" s="65" t="str">
        <f>IF($B198:$B198&gt;0,VLOOKUP($B198,'[1]PorEquipeHC 20aa_ddmmaaaa'!$EC$5:'[1]PorEquipeHC 20aa_ddmmaaaa'!$GS$1003,46,FALSE))</f>
        <v>X</v>
      </c>
      <c r="N198" s="80" t="e">
        <f>IF($B198:$B198&gt;0,VLOOKUP($B198,'[1]PorEquipeHC 20aa_ddmmaaaa'!$EC$5:'[1]PorEquipeHC 20aa_ddmmaaaa'!$GS$1003,64,FALSE))</f>
        <v>#NUM!</v>
      </c>
      <c r="O198" s="211">
        <f>IF($B198:$B198&gt;0,VLOOKUP($B198,'[1]PorEquipeHC 20aa_ddmmaaaa'!$EC$5:'[1]PorEquipeHC 20aa_ddmmaaaa'!$GS$1003,10,FALSE))</f>
        <v>97</v>
      </c>
      <c r="P198" s="211">
        <f>IF($B198:$B198&gt;0,VLOOKUP($B198,'[1]PorEquipeHC 20aa_ddmmaaaa'!$EC$5:'[1]PorEquipeHC 20aa_ddmmaaaa'!$GS$1003,11,FALSE))</f>
        <v>100</v>
      </c>
      <c r="Q198" s="211" t="str">
        <f>IF($B198:$B198&gt;0,VLOOKUP($B198,'[1]PorEquipeHC 20aa_ddmmaaaa'!$EC$5:'[1]PorEquipeHC 20aa_ddmmaaaa'!$GS$1003,12,FALSE))</f>
        <v xml:space="preserve"> </v>
      </c>
      <c r="R198" s="211" t="str">
        <f>IF($B198:$B198&gt;0,VLOOKUP($B198,'[1]PorEquipeHC 20aa_ddmmaaaa'!$EC$5:'[1]PorEquipeHC 20aa_ddmmaaaa'!$GS$1003,13,FALSE))</f>
        <v xml:space="preserve"> </v>
      </c>
      <c r="S198" s="211" t="str">
        <f>IF($B198:$B198&gt;0,VLOOKUP($B198,'[1]PorEquipeHC 20aa_ddmmaaaa'!$EC$5:'[1]PorEquipeHC 20aa_ddmmaaaa'!$GS$1003,14,FALSE))</f>
        <v xml:space="preserve"> </v>
      </c>
      <c r="T198" s="211" t="str">
        <f>IF($B198:$B198&gt;0,VLOOKUP($B198,'[1]PorEquipeHC 20aa_ddmmaaaa'!$EC$5:'[1]PorEquipeHC 20aa_ddmmaaaa'!$GS$1003,15,FALSE))</f>
        <v xml:space="preserve"> </v>
      </c>
      <c r="U198" s="211" t="str">
        <f>IF($B198:$B198&gt;0,VLOOKUP($B198,'[1]PorEquipeHC 20aa_ddmmaaaa'!$EC$5:'[1]PorEquipeHC 20aa_ddmmaaaa'!$GS$1003,16,FALSE))</f>
        <v xml:space="preserve"> </v>
      </c>
      <c r="V198" s="211" t="b">
        <f>IF($B198:$B198&gt;0,VLOOKUP($B198,'[1]PorEquipeHC 20aa_ddmmaaaa'!$EC$5:'[1]PorEquipeHC 20aa_ddmmaaaa'!$GS$1003,17,FALSE))</f>
        <v>0</v>
      </c>
      <c r="W198" s="211" t="b">
        <f>IF($B198:$B198&gt;0,VLOOKUP($B198,'[1]PorEquipeHC 20aa_ddmmaaaa'!$EC$5:'[1]PorEquipeHC 20aa_ddmmaaaa'!$GS$1003,18,FALSE))</f>
        <v>0</v>
      </c>
      <c r="X198" s="211" t="b">
        <f>IF($B198:$B198&gt;0,VLOOKUP($B198,'[1]PorEquipeHC 20aa_ddmmaaaa'!$EC$5:'[1]PorEquipeHC 20aa_ddmmaaaa'!$GS$1003,19,FALSE))</f>
        <v>0</v>
      </c>
      <c r="Y198" s="207"/>
      <c r="Z198" s="207"/>
      <c r="AA198" s="154"/>
      <c r="AB198" s="154"/>
      <c r="AC198" s="65" t="str">
        <f>C198</f>
        <v>216</v>
      </c>
      <c r="AD198" s="65" t="str">
        <f>D198</f>
        <v>ADATI</v>
      </c>
      <c r="AE198" s="65" t="str">
        <f>E198</f>
        <v>MARCIO SHIGUEO</v>
      </c>
      <c r="AF198" s="65" t="str">
        <f>F198</f>
        <v>M</v>
      </c>
      <c r="AG198" s="65" t="str">
        <f>G198</f>
        <v>10. ITA</v>
      </c>
      <c r="AH198" s="208">
        <f>H198</f>
        <v>21219</v>
      </c>
      <c r="AI198">
        <f>I198</f>
        <v>2</v>
      </c>
      <c r="AJ198" t="str">
        <f>J198</f>
        <v>EX</v>
      </c>
      <c r="AK198" s="209" t="str">
        <f>K198</f>
        <v>NSR</v>
      </c>
      <c r="AL198" s="65">
        <f>L198</f>
        <v>2</v>
      </c>
      <c r="AM198" s="66" t="str">
        <f>M198</f>
        <v>X</v>
      </c>
      <c r="AN198" s="65" t="e">
        <f>N198</f>
        <v>#NUM!</v>
      </c>
      <c r="AO198" s="65">
        <f>O198</f>
        <v>97</v>
      </c>
      <c r="AP198" s="67">
        <f>IF(AO198=" "," ",(AO198-2*$AI198))</f>
        <v>93</v>
      </c>
      <c r="AQ198" s="68"/>
      <c r="AR198" s="69"/>
      <c r="AS198" s="72">
        <f>P198</f>
        <v>100</v>
      </c>
      <c r="AT198" s="67">
        <f>IF(AS198=" "," ",(AS198-2*$AI198))</f>
        <v>96</v>
      </c>
      <c r="AU198" s="73"/>
      <c r="AV198" s="65"/>
      <c r="AW198" s="72" t="str">
        <f>Q198</f>
        <v xml:space="preserve"> </v>
      </c>
      <c r="AX198" s="67" t="str">
        <f>IF(AW198=" "," ",(AW198-2*$AI198))</f>
        <v xml:space="preserve"> </v>
      </c>
      <c r="AY198" s="67"/>
      <c r="AZ198" s="65"/>
      <c r="BA198" s="67" t="str">
        <f>R198</f>
        <v xml:space="preserve"> </v>
      </c>
      <c r="BB198" s="67" t="str">
        <f>IF(BA198=" "," ",(BA198-2*$AI198))</f>
        <v xml:space="preserve"> </v>
      </c>
      <c r="BC198" s="67"/>
      <c r="BD198" s="67"/>
      <c r="BE198" s="71" t="str">
        <f>S198</f>
        <v xml:space="preserve"> </v>
      </c>
      <c r="BF198" s="67" t="str">
        <f>IF(BE198=" "," ",(BE198-2*$AI198))</f>
        <v xml:space="preserve"> </v>
      </c>
      <c r="BG198" s="67"/>
      <c r="BH198" s="67"/>
      <c r="BI198" s="72" t="str">
        <f>T198</f>
        <v xml:space="preserve"> </v>
      </c>
      <c r="BJ198" s="67" t="str">
        <f>IF(BI198=" "," ",(BI198-2*$AI198))</f>
        <v xml:space="preserve"> </v>
      </c>
      <c r="BK198" s="67"/>
      <c r="BL198" s="67"/>
      <c r="BM198" s="72" t="str">
        <f>U198</f>
        <v xml:space="preserve"> </v>
      </c>
      <c r="BN198" s="67" t="str">
        <f>IF(BM198=" "," ",(BM198-2*$AI198))</f>
        <v xml:space="preserve"> </v>
      </c>
      <c r="BO198" s="67"/>
      <c r="BP198" s="67"/>
      <c r="BQ198" s="67" t="b">
        <f>V198</f>
        <v>0</v>
      </c>
      <c r="BR198" s="67">
        <f>IF(BQ198=" "," ",(BQ198-2*$AI198))</f>
        <v>-4</v>
      </c>
      <c r="BS198" s="67"/>
      <c r="BT198" s="67"/>
      <c r="BU198" s="67" t="b">
        <f>W198</f>
        <v>0</v>
      </c>
      <c r="BV198" s="67">
        <f>IF(BU198=" "," ",(BU198-2*$AI198))</f>
        <v>-4</v>
      </c>
      <c r="BW198" s="67"/>
      <c r="BX198" s="67"/>
      <c r="BY198" s="67" t="b">
        <f>X198</f>
        <v>0</v>
      </c>
      <c r="BZ198" s="67">
        <f>IF(BY198=" "," ",(BY198-2*$AI198))</f>
        <v>-4</v>
      </c>
      <c r="CA198" s="67"/>
      <c r="CB198" s="67"/>
      <c r="CC198" s="209" t="str">
        <f>IF(AK198="Senior",AK198,"...")</f>
        <v>...</v>
      </c>
      <c r="CD198" s="65">
        <f>L198</f>
        <v>2</v>
      </c>
      <c r="CE198" s="66" t="str">
        <f>M198</f>
        <v>X</v>
      </c>
      <c r="CF198" s="73">
        <f>AQ198*AO$4+AU198*AS$4+AY198*AW$4+BC198*BA$4+BG198*BE$4+BK198*BI$4+BO198*BM$4+BS198*BQ$4+BW198*BU$4+CA198*BY$4</f>
        <v>0</v>
      </c>
      <c r="CG198" s="156"/>
      <c r="CH198" s="1"/>
      <c r="DA198" s="19"/>
      <c r="DB198" s="19"/>
      <c r="DC198" s="67" t="s">
        <v>678</v>
      </c>
      <c r="DD198" s="67" t="s">
        <v>654</v>
      </c>
      <c r="DE198" s="67" t="s">
        <v>679</v>
      </c>
      <c r="DF198" s="67" t="s">
        <v>83</v>
      </c>
      <c r="DG198" s="67" t="s">
        <v>676</v>
      </c>
      <c r="DH198" s="75">
        <v>19099</v>
      </c>
      <c r="DI198" s="67">
        <v>5</v>
      </c>
      <c r="DJ198" s="67" t="s">
        <v>68</v>
      </c>
      <c r="DK198" s="76" t="s">
        <v>69</v>
      </c>
      <c r="DL198" s="67">
        <v>1</v>
      </c>
      <c r="DM198" s="77" t="s">
        <v>70</v>
      </c>
      <c r="DN198" s="67" t="e">
        <v>#NUM!</v>
      </c>
      <c r="DO198" s="67" t="s">
        <v>79</v>
      </c>
      <c r="DP198" s="67" t="s">
        <v>79</v>
      </c>
      <c r="DQ198" s="68"/>
      <c r="DR198" s="67"/>
      <c r="DS198" s="72">
        <v>116</v>
      </c>
      <c r="DT198" s="67">
        <v>106</v>
      </c>
      <c r="DU198" s="68"/>
      <c r="DV198" s="67"/>
      <c r="DW198" s="72" t="s">
        <v>79</v>
      </c>
      <c r="DX198" s="67" t="s">
        <v>79</v>
      </c>
      <c r="DY198" s="67"/>
      <c r="DZ198" s="67"/>
      <c r="EA198" s="67" t="s">
        <v>79</v>
      </c>
      <c r="EB198" s="67" t="s">
        <v>79</v>
      </c>
      <c r="EC198" s="67"/>
      <c r="ED198" s="67"/>
      <c r="EE198" s="71" t="s">
        <v>79</v>
      </c>
      <c r="EF198" s="67" t="s">
        <v>79</v>
      </c>
      <c r="EG198" s="68"/>
      <c r="EH198" s="69"/>
      <c r="EI198" s="72" t="s">
        <v>79</v>
      </c>
      <c r="EJ198" s="67" t="s">
        <v>79</v>
      </c>
      <c r="EK198" s="67"/>
      <c r="EL198" s="67"/>
      <c r="EM198" s="72" t="s">
        <v>79</v>
      </c>
      <c r="EN198" s="67" t="s">
        <v>79</v>
      </c>
      <c r="EO198" s="67"/>
      <c r="EP198" s="67"/>
      <c r="EQ198" s="67" t="b">
        <v>0</v>
      </c>
      <c r="ER198" s="67">
        <v>-10</v>
      </c>
      <c r="ES198" s="67"/>
      <c r="ET198" s="67"/>
      <c r="EU198" s="67" t="b">
        <v>0</v>
      </c>
      <c r="EV198" s="67">
        <v>-10</v>
      </c>
      <c r="EW198" s="67"/>
      <c r="EX198" s="67"/>
      <c r="EY198" s="67" t="b">
        <v>0</v>
      </c>
      <c r="EZ198" s="67">
        <v>-10</v>
      </c>
      <c r="FA198" s="67"/>
      <c r="FB198" s="67"/>
      <c r="FC198" s="76" t="s">
        <v>73</v>
      </c>
      <c r="FD198" s="67">
        <v>1</v>
      </c>
      <c r="FE198" s="77" t="s">
        <v>70</v>
      </c>
      <c r="FF198" s="68">
        <v>0</v>
      </c>
      <c r="FG198" s="83"/>
      <c r="FH198" s="65" t="str">
        <f t="shared" si="41"/>
        <v>NSR</v>
      </c>
      <c r="FI198" s="65" t="str">
        <f t="shared" si="39"/>
        <v>F</v>
      </c>
      <c r="FJ198" s="65" t="str">
        <f t="shared" si="38"/>
        <v>10. ITA</v>
      </c>
      <c r="FK198" s="65">
        <f t="shared" si="42"/>
        <v>0</v>
      </c>
      <c r="FL198" s="79">
        <f>FL197+FK198</f>
        <v>0</v>
      </c>
      <c r="FM198" t="str">
        <f t="shared" si="40"/>
        <v>...</v>
      </c>
      <c r="FN198" t="str">
        <f t="shared" si="46"/>
        <v>...</v>
      </c>
      <c r="FO198" t="str">
        <f t="shared" si="45"/>
        <v>10. ITA</v>
      </c>
    </row>
    <row r="199" spans="1:171" ht="13.8" hidden="1" x14ac:dyDescent="0.25">
      <c r="A199" t="s">
        <v>1152</v>
      </c>
      <c r="B199" s="201" t="s">
        <v>597</v>
      </c>
      <c r="C199" s="80" t="str">
        <f>IF($B199:$B199&gt;0,VLOOKUP($B199,'[1]PorEquipeHC 20aa_ddmmaaaa'!$EC$5:'[1]PorEquipeHC 20aa_ddmmaaaa'!$GS$1003,1,FALSE))</f>
        <v>578</v>
      </c>
      <c r="D199" s="209" t="str">
        <f>IF($B199:$B199&gt;0,VLOOKUP($B199,'[1]PorEquipeHC 20aa_ddmmaaaa'!$EC$5:'[1]PorEquipeHC 20aa_ddmmaaaa'!$GS$1003,2,FALSE))</f>
        <v>TAKAHASHI</v>
      </c>
      <c r="E199" s="209" t="str">
        <f>IF($B199:$B199&gt;0,VLOOKUP($B199,'[1]PorEquipeHC 20aa_ddmmaaaa'!$EC$5:'[1]PorEquipeHC 20aa_ddmmaaaa'!$GS$1003,3,FALSE))</f>
        <v>EDSON SHOJI</v>
      </c>
      <c r="F199" s="66" t="str">
        <f>IF($B199:$B199&gt;0,VLOOKUP($B199,'[1]PorEquipeHC 20aa_ddmmaaaa'!$EC$5:'[1]PorEquipeHC 20aa_ddmmaaaa'!$GS$1003,4,FALSE))</f>
        <v>M</v>
      </c>
      <c r="G199" s="65" t="str">
        <f>IF($B199:$B199&gt;0,VLOOKUP($B199,'[1]PorEquipeHC 20aa_ddmmaaaa'!$EC$5:'[1]PorEquipeHC 20aa_ddmmaaaa'!$GS$1003,5,FALSE))</f>
        <v>18. SOR</v>
      </c>
      <c r="H199" s="210">
        <f>IF($B199:$B199&gt;0,VLOOKUP($B199,'[1]PorEquipeHC 20aa_ddmmaaaa'!$EC$5:'[1]PorEquipeHC 20aa_ddmmaaaa'!$GS$1003,6,FALSE))</f>
        <v>27163</v>
      </c>
      <c r="I199" s="80">
        <f>IF($B199:$B199&gt;0,VLOOKUP($B199,'[1]PorEquipeHC 20aa_ddmmaaaa'!$EC$5:'[1]PorEquipeHC 20aa_ddmmaaaa'!$GS$1003,7,FALSE))</f>
        <v>2</v>
      </c>
      <c r="J199" s="209" t="str">
        <f>IF($B199:$B199&gt;0,VLOOKUP($B199,'[1]PorEquipeHC 20aa_ddmmaaaa'!$EC$5:'[1]PorEquipeHC 20aa_ddmmaaaa'!$GS$1003,8,FALSE))</f>
        <v>EX</v>
      </c>
      <c r="K199" s="209" t="str">
        <f>IF($B199:$B199&gt;0,VLOOKUP($B199,'[1]PorEquipeHC 20aa_ddmmaaaa'!$EC$5:'[1]PorEquipeHC 20aa_ddmmaaaa'!$GS$1003,9,FALSE))</f>
        <v>NSR</v>
      </c>
      <c r="L199" s="80">
        <f>IF($B199:$B199&gt;0,VLOOKUP($B199,'[1]PorEquipeHC 20aa_ddmmaaaa'!$EC$5:'[1]PorEquipeHC 20aa_ddmmaaaa'!$GS$1003,45,FALSE))</f>
        <v>4</v>
      </c>
      <c r="M199" s="65" t="str">
        <f>IF($B199:$B199&gt;0,VLOOKUP($B199,'[1]PorEquipeHC 20aa_ddmmaaaa'!$EC$5:'[1]PorEquipeHC 20aa_ddmmaaaa'!$GS$1003,46,FALSE))</f>
        <v>X</v>
      </c>
      <c r="N199" s="80" t="e">
        <f>IF($B199:$B199&gt;0,VLOOKUP($B199,'[1]PorEquipeHC 20aa_ddmmaaaa'!$EC$5:'[1]PorEquipeHC 20aa_ddmmaaaa'!$GS$1003,64,FALSE))</f>
        <v>#NUM!</v>
      </c>
      <c r="O199" s="211">
        <f>IF($B199:$B199&gt;0,VLOOKUP($B199,'[1]PorEquipeHC 20aa_ddmmaaaa'!$EC$5:'[1]PorEquipeHC 20aa_ddmmaaaa'!$GS$1003,10,FALSE))</f>
        <v>113</v>
      </c>
      <c r="P199" s="211">
        <f>IF($B199:$B199&gt;0,VLOOKUP($B199,'[1]PorEquipeHC 20aa_ddmmaaaa'!$EC$5:'[1]PorEquipeHC 20aa_ddmmaaaa'!$GS$1003,11,FALSE))</f>
        <v>108</v>
      </c>
      <c r="Q199" s="211" t="str">
        <f>IF($B199:$B199&gt;0,VLOOKUP($B199,'[1]PorEquipeHC 20aa_ddmmaaaa'!$EC$5:'[1]PorEquipeHC 20aa_ddmmaaaa'!$GS$1003,12,FALSE))</f>
        <v xml:space="preserve"> </v>
      </c>
      <c r="R199" s="211">
        <f>IF($B199:$B199&gt;0,VLOOKUP($B199,'[1]PorEquipeHC 20aa_ddmmaaaa'!$EC$5:'[1]PorEquipeHC 20aa_ddmmaaaa'!$GS$1003,13,FALSE))</f>
        <v>111</v>
      </c>
      <c r="S199" s="211" t="str">
        <f>IF($B199:$B199&gt;0,VLOOKUP($B199,'[1]PorEquipeHC 20aa_ddmmaaaa'!$EC$5:'[1]PorEquipeHC 20aa_ddmmaaaa'!$GS$1003,14,FALSE))</f>
        <v xml:space="preserve"> </v>
      </c>
      <c r="T199" s="211">
        <f>IF($B199:$B199&gt;0,VLOOKUP($B199,'[1]PorEquipeHC 20aa_ddmmaaaa'!$EC$5:'[1]PorEquipeHC 20aa_ddmmaaaa'!$GS$1003,15,FALSE))</f>
        <v>120</v>
      </c>
      <c r="U199" s="211" t="str">
        <f>IF($B199:$B199&gt;0,VLOOKUP($B199,'[1]PorEquipeHC 20aa_ddmmaaaa'!$EC$5:'[1]PorEquipeHC 20aa_ddmmaaaa'!$GS$1003,16,FALSE))</f>
        <v xml:space="preserve"> </v>
      </c>
      <c r="V199" s="211" t="b">
        <f>IF($B199:$B199&gt;0,VLOOKUP($B199,'[1]PorEquipeHC 20aa_ddmmaaaa'!$EC$5:'[1]PorEquipeHC 20aa_ddmmaaaa'!$GS$1003,17,FALSE))</f>
        <v>0</v>
      </c>
      <c r="W199" s="211" t="b">
        <f>IF($B199:$B199&gt;0,VLOOKUP($B199,'[1]PorEquipeHC 20aa_ddmmaaaa'!$EC$5:'[1]PorEquipeHC 20aa_ddmmaaaa'!$GS$1003,18,FALSE))</f>
        <v>0</v>
      </c>
      <c r="X199" s="211" t="b">
        <f>IF($B199:$B199&gt;0,VLOOKUP($B199,'[1]PorEquipeHC 20aa_ddmmaaaa'!$EC$5:'[1]PorEquipeHC 20aa_ddmmaaaa'!$GS$1003,19,FALSE))</f>
        <v>0</v>
      </c>
      <c r="Y199" s="207"/>
      <c r="Z199" s="207"/>
      <c r="AA199" s="154"/>
      <c r="AB199" s="154"/>
      <c r="AC199" s="65" t="str">
        <f>C199</f>
        <v>578</v>
      </c>
      <c r="AD199" s="65" t="str">
        <f>D199</f>
        <v>TAKAHASHI</v>
      </c>
      <c r="AE199" s="65" t="str">
        <f>E199</f>
        <v>EDSON SHOJI</v>
      </c>
      <c r="AF199" s="65" t="str">
        <f>F199</f>
        <v>M</v>
      </c>
      <c r="AG199" s="65" t="str">
        <f>G199</f>
        <v>18. SOR</v>
      </c>
      <c r="AH199" s="208">
        <f>H199</f>
        <v>27163</v>
      </c>
      <c r="AI199">
        <f>I199</f>
        <v>2</v>
      </c>
      <c r="AJ199" t="str">
        <f>J199</f>
        <v>EX</v>
      </c>
      <c r="AK199" s="209" t="str">
        <f>K199</f>
        <v>NSR</v>
      </c>
      <c r="AL199" s="65">
        <f>L199</f>
        <v>4</v>
      </c>
      <c r="AM199" s="66" t="str">
        <f>M199</f>
        <v>X</v>
      </c>
      <c r="AN199" s="65" t="e">
        <f>N199</f>
        <v>#NUM!</v>
      </c>
      <c r="AO199" s="65">
        <f>O199</f>
        <v>113</v>
      </c>
      <c r="AP199" s="67">
        <f>IF(AO199=" "," ",(AO199-2*$AI199))</f>
        <v>109</v>
      </c>
      <c r="AQ199" s="68"/>
      <c r="AR199" s="69"/>
      <c r="AS199" s="72">
        <f>P199</f>
        <v>108</v>
      </c>
      <c r="AT199" s="67">
        <f>IF(AS199=" "," ",(AS199-2*$AI199))</f>
        <v>104</v>
      </c>
      <c r="AU199" s="65"/>
      <c r="AV199" s="67"/>
      <c r="AW199" s="72" t="str">
        <f>Q199</f>
        <v xml:space="preserve"> </v>
      </c>
      <c r="AX199" s="67" t="str">
        <f>IF(AW199=" "," ",(AW199-2*$AI199))</f>
        <v xml:space="preserve"> </v>
      </c>
      <c r="AY199" s="67"/>
      <c r="AZ199" s="65"/>
      <c r="BA199" s="67">
        <f>R199</f>
        <v>111</v>
      </c>
      <c r="BB199" s="67">
        <f>IF(BA199=" "," ",(BA199-2*$AI199))</f>
        <v>107</v>
      </c>
      <c r="BC199" s="67"/>
      <c r="BD199" s="67"/>
      <c r="BE199" s="71" t="str">
        <f>S199</f>
        <v xml:space="preserve"> </v>
      </c>
      <c r="BF199" s="67" t="str">
        <f>IF(BE199=" "," ",(BE199-2*$AI199))</f>
        <v xml:space="preserve"> </v>
      </c>
      <c r="BG199" s="67"/>
      <c r="BH199" s="67"/>
      <c r="BI199" s="72">
        <f>T199</f>
        <v>120</v>
      </c>
      <c r="BJ199" s="67">
        <f>IF(BI199=" "," ",(BI199-2*$AI199))</f>
        <v>116</v>
      </c>
      <c r="BK199" s="67"/>
      <c r="BL199" s="67"/>
      <c r="BM199" s="72" t="str">
        <f>U199</f>
        <v xml:space="preserve"> </v>
      </c>
      <c r="BN199" s="67" t="str">
        <f>IF(BM199=" "," ",(BM199-2*$AI199))</f>
        <v xml:space="preserve"> </v>
      </c>
      <c r="BO199" s="67"/>
      <c r="BP199" s="67"/>
      <c r="BQ199" s="67" t="b">
        <f>V199</f>
        <v>0</v>
      </c>
      <c r="BR199" s="67">
        <f>IF(BQ199=" "," ",(BQ199-2*$AI199))</f>
        <v>-4</v>
      </c>
      <c r="BS199" s="67"/>
      <c r="BT199" s="67"/>
      <c r="BU199" s="67" t="b">
        <f>W199</f>
        <v>0</v>
      </c>
      <c r="BV199" s="67">
        <f>IF(BU199=" "," ",(BU199-2*$AI199))</f>
        <v>-4</v>
      </c>
      <c r="BW199" s="67"/>
      <c r="BX199" s="67"/>
      <c r="BY199" s="67" t="b">
        <f>X199</f>
        <v>0</v>
      </c>
      <c r="BZ199" s="67">
        <f>IF(BY199=" "," ",(BY199-2*$AI199))</f>
        <v>-4</v>
      </c>
      <c r="CA199" s="67"/>
      <c r="CB199" s="67"/>
      <c r="CC199" s="209" t="str">
        <f>IF(AK199="Senior",AK199,"...")</f>
        <v>...</v>
      </c>
      <c r="CD199" s="65">
        <f>L199</f>
        <v>4</v>
      </c>
      <c r="CE199" s="66" t="str">
        <f>M199</f>
        <v>X</v>
      </c>
      <c r="CF199" s="73">
        <f>AQ199*AO$4+AU199*AS$4+AY199*AW$4+BC199*BA$4+BG199*BE$4+BK199*BI$4+BO199*BM$4+BS199*BQ$4+BW199*BU$4+CA199*BY$4</f>
        <v>0</v>
      </c>
      <c r="CG199" s="156"/>
      <c r="CH199" s="1"/>
      <c r="DA199" s="19"/>
      <c r="DB199" s="19"/>
      <c r="DC199" s="67" t="s">
        <v>681</v>
      </c>
      <c r="DD199" s="67" t="s">
        <v>682</v>
      </c>
      <c r="DE199" s="67" t="s">
        <v>164</v>
      </c>
      <c r="DF199" s="67" t="s">
        <v>65</v>
      </c>
      <c r="DG199" s="67" t="s">
        <v>676</v>
      </c>
      <c r="DH199" s="75">
        <v>21169</v>
      </c>
      <c r="DI199" s="67">
        <v>5</v>
      </c>
      <c r="DJ199" s="67" t="s">
        <v>68</v>
      </c>
      <c r="DK199" s="76" t="s">
        <v>69</v>
      </c>
      <c r="DL199" s="67">
        <v>2</v>
      </c>
      <c r="DM199" s="77" t="s">
        <v>70</v>
      </c>
      <c r="DN199" s="67" t="e">
        <v>#NUM!</v>
      </c>
      <c r="DO199" s="67">
        <v>106</v>
      </c>
      <c r="DP199" s="67">
        <v>96</v>
      </c>
      <c r="DQ199" s="68"/>
      <c r="DR199" s="67"/>
      <c r="DS199" s="72">
        <v>109</v>
      </c>
      <c r="DT199" s="67">
        <v>99</v>
      </c>
      <c r="DU199" s="68"/>
      <c r="DV199" s="69"/>
      <c r="DW199" s="72" t="s">
        <v>79</v>
      </c>
      <c r="DX199" s="67" t="s">
        <v>79</v>
      </c>
      <c r="DY199" s="67"/>
      <c r="DZ199" s="67"/>
      <c r="EA199" s="67" t="s">
        <v>79</v>
      </c>
      <c r="EB199" s="67" t="s">
        <v>79</v>
      </c>
      <c r="EC199" s="67"/>
      <c r="ED199" s="67"/>
      <c r="EE199" s="71" t="s">
        <v>79</v>
      </c>
      <c r="EF199" s="67" t="s">
        <v>79</v>
      </c>
      <c r="EG199" s="67"/>
      <c r="EH199" s="67"/>
      <c r="EI199" s="72" t="s">
        <v>79</v>
      </c>
      <c r="EJ199" s="67" t="s">
        <v>79</v>
      </c>
      <c r="EK199" s="67"/>
      <c r="EL199" s="67"/>
      <c r="EM199" s="72" t="s">
        <v>79</v>
      </c>
      <c r="EN199" s="67" t="s">
        <v>79</v>
      </c>
      <c r="EO199" s="67"/>
      <c r="EP199" s="67"/>
      <c r="EQ199" s="67" t="b">
        <v>0</v>
      </c>
      <c r="ER199" s="67">
        <v>-10</v>
      </c>
      <c r="ES199" s="67"/>
      <c r="ET199" s="67"/>
      <c r="EU199" s="67" t="b">
        <v>0</v>
      </c>
      <c r="EV199" s="67">
        <v>-10</v>
      </c>
      <c r="EW199" s="67"/>
      <c r="EX199" s="67"/>
      <c r="EY199" s="67" t="b">
        <v>0</v>
      </c>
      <c r="EZ199" s="67">
        <v>-10</v>
      </c>
      <c r="FA199" s="67"/>
      <c r="FB199" s="67"/>
      <c r="FC199" s="76" t="s">
        <v>73</v>
      </c>
      <c r="FD199" s="67">
        <v>2</v>
      </c>
      <c r="FE199" s="77" t="s">
        <v>70</v>
      </c>
      <c r="FF199" s="68">
        <v>0</v>
      </c>
      <c r="FG199" s="83"/>
      <c r="FH199" s="65" t="str">
        <f t="shared" si="41"/>
        <v>NSR</v>
      </c>
      <c r="FI199" s="65" t="str">
        <f t="shared" si="39"/>
        <v>M</v>
      </c>
      <c r="FJ199" s="65" t="str">
        <f t="shared" si="38"/>
        <v>10. ITA</v>
      </c>
      <c r="FK199" s="65">
        <f t="shared" si="42"/>
        <v>0</v>
      </c>
      <c r="FL199" s="79">
        <f>FL198+FK199</f>
        <v>0</v>
      </c>
      <c r="FM199" t="str">
        <f t="shared" si="40"/>
        <v>...</v>
      </c>
      <c r="FN199" t="str">
        <f t="shared" si="46"/>
        <v>...</v>
      </c>
      <c r="FO199" t="str">
        <f t="shared" si="45"/>
        <v>10. ITA</v>
      </c>
    </row>
    <row r="200" spans="1:171" ht="13.8" hidden="1" x14ac:dyDescent="0.25">
      <c r="A200" t="s">
        <v>1152</v>
      </c>
      <c r="B200" s="201" t="s">
        <v>207</v>
      </c>
      <c r="C200" s="80" t="str">
        <f>IF($B200:$B200&gt;0,VLOOKUP($B200,'[1]PorEquipeHC 20aa_ddmmaaaa'!$EC$5:'[1]PorEquipeHC 20aa_ddmmaaaa'!$GS$1003,1,FALSE))</f>
        <v>800</v>
      </c>
      <c r="D200" s="209" t="str">
        <f>IF($B200:$B200&gt;0,VLOOKUP($B200,'[1]PorEquipeHC 20aa_ddmmaaaa'!$EC$5:'[1]PorEquipeHC 20aa_ddmmaaaa'!$GS$1003,2,FALSE))</f>
        <v>FIUZA DE OLIVEIRA</v>
      </c>
      <c r="E200" s="209" t="str">
        <f>IF($B200:$B200&gt;0,VLOOKUP($B200,'[1]PorEquipeHC 20aa_ddmmaaaa'!$EC$5:'[1]PorEquipeHC 20aa_ddmmaaaa'!$GS$1003,3,FALSE))</f>
        <v>IVAN</v>
      </c>
      <c r="F200" s="66" t="str">
        <f>IF($B200:$B200&gt;0,VLOOKUP($B200,'[1]PorEquipeHC 20aa_ddmmaaaa'!$EC$5:'[1]PorEquipeHC 20aa_ddmmaaaa'!$GS$1003,4,FALSE))</f>
        <v>M</v>
      </c>
      <c r="G200" s="65" t="str">
        <f>IF($B200:$B200&gt;0,VLOOKUP($B200,'[1]PorEquipeHC 20aa_ddmmaaaa'!$EC$5:'[1]PorEquipeHC 20aa_ddmmaaaa'!$GS$1003,5,FALSE))</f>
        <v>03. IBI</v>
      </c>
      <c r="H200" s="210">
        <f>IF($B200:$B200&gt;0,VLOOKUP($B200,'[1]PorEquipeHC 20aa_ddmmaaaa'!$EC$5:'[1]PorEquipeHC 20aa_ddmmaaaa'!$GS$1003,6,FALSE))</f>
        <v>29849</v>
      </c>
      <c r="I200" s="80">
        <f>IF($B200:$B200&gt;0,VLOOKUP($B200,'[1]PorEquipeHC 20aa_ddmmaaaa'!$EC$5:'[1]PorEquipeHC 20aa_ddmmaaaa'!$GS$1003,7,FALSE))</f>
        <v>2</v>
      </c>
      <c r="J200" s="209" t="str">
        <f>IF($B200:$B200&gt;0,VLOOKUP($B200,'[1]PorEquipeHC 20aa_ddmmaaaa'!$EC$5:'[1]PorEquipeHC 20aa_ddmmaaaa'!$GS$1003,8,FALSE))</f>
        <v>EX</v>
      </c>
      <c r="K200" s="209" t="str">
        <f>IF($B200:$B200&gt;0,VLOOKUP($B200,'[1]PorEquipeHC 20aa_ddmmaaaa'!$EC$5:'[1]PorEquipeHC 20aa_ddmmaaaa'!$GS$1003,9,FALSE))</f>
        <v>NSR</v>
      </c>
      <c r="L200" s="80">
        <f>IF($B200:$B200&gt;0,VLOOKUP($B200,'[1]PorEquipeHC 20aa_ddmmaaaa'!$EC$5:'[1]PorEquipeHC 20aa_ddmmaaaa'!$GS$1003,45,FALSE))</f>
        <v>5</v>
      </c>
      <c r="M200" s="65" t="str">
        <f>IF($B200:$B200&gt;0,VLOOKUP($B200,'[1]PorEquipeHC 20aa_ddmmaaaa'!$EC$5:'[1]PorEquipeHC 20aa_ddmmaaaa'!$GS$1003,46,FALSE))</f>
        <v>X</v>
      </c>
      <c r="N200" s="80" t="e">
        <f>IF($B200:$B200&gt;0,VLOOKUP($B200,'[1]PorEquipeHC 20aa_ddmmaaaa'!$EC$5:'[1]PorEquipeHC 20aa_ddmmaaaa'!$GS$1003,64,FALSE))</f>
        <v>#NUM!</v>
      </c>
      <c r="O200" s="211">
        <f>IF($B200:$B200&gt;0,VLOOKUP($B200,'[1]PorEquipeHC 20aa_ddmmaaaa'!$EC$5:'[1]PorEquipeHC 20aa_ddmmaaaa'!$GS$1003,10,FALSE))</f>
        <v>98</v>
      </c>
      <c r="P200" s="211">
        <f>IF($B200:$B200&gt;0,VLOOKUP($B200,'[1]PorEquipeHC 20aa_ddmmaaaa'!$EC$5:'[1]PorEquipeHC 20aa_ddmmaaaa'!$GS$1003,11,FALSE))</f>
        <v>112</v>
      </c>
      <c r="Q200" s="211" t="str">
        <f>IF($B200:$B200&gt;0,VLOOKUP($B200,'[1]PorEquipeHC 20aa_ddmmaaaa'!$EC$5:'[1]PorEquipeHC 20aa_ddmmaaaa'!$GS$1003,12,FALSE))</f>
        <v xml:space="preserve"> </v>
      </c>
      <c r="R200" s="211">
        <f>IF($B200:$B200&gt;0,VLOOKUP($B200,'[1]PorEquipeHC 20aa_ddmmaaaa'!$EC$5:'[1]PorEquipeHC 20aa_ddmmaaaa'!$GS$1003,13,FALSE))</f>
        <v>104</v>
      </c>
      <c r="S200" s="211">
        <f>IF($B200:$B200&gt;0,VLOOKUP($B200,'[1]PorEquipeHC 20aa_ddmmaaaa'!$EC$5:'[1]PorEquipeHC 20aa_ddmmaaaa'!$GS$1003,14,FALSE))</f>
        <v>111</v>
      </c>
      <c r="T200" s="211">
        <f>IF($B200:$B200&gt;0,VLOOKUP($B200,'[1]PorEquipeHC 20aa_ddmmaaaa'!$EC$5:'[1]PorEquipeHC 20aa_ddmmaaaa'!$GS$1003,15,FALSE))</f>
        <v>114</v>
      </c>
      <c r="U200" s="211" t="str">
        <f>IF($B200:$B200&gt;0,VLOOKUP($B200,'[1]PorEquipeHC 20aa_ddmmaaaa'!$EC$5:'[1]PorEquipeHC 20aa_ddmmaaaa'!$GS$1003,16,FALSE))</f>
        <v xml:space="preserve"> </v>
      </c>
      <c r="V200" s="211" t="b">
        <f>IF($B200:$B200&gt;0,VLOOKUP($B200,'[1]PorEquipeHC 20aa_ddmmaaaa'!$EC$5:'[1]PorEquipeHC 20aa_ddmmaaaa'!$GS$1003,17,FALSE))</f>
        <v>0</v>
      </c>
      <c r="W200" s="211" t="b">
        <f>IF($B200:$B200&gt;0,VLOOKUP($B200,'[1]PorEquipeHC 20aa_ddmmaaaa'!$EC$5:'[1]PorEquipeHC 20aa_ddmmaaaa'!$GS$1003,18,FALSE))</f>
        <v>0</v>
      </c>
      <c r="X200" s="211" t="b">
        <f>IF($B200:$B200&gt;0,VLOOKUP($B200,'[1]PorEquipeHC 20aa_ddmmaaaa'!$EC$5:'[1]PorEquipeHC 20aa_ddmmaaaa'!$GS$1003,19,FALSE))</f>
        <v>0</v>
      </c>
      <c r="Y200" s="207"/>
      <c r="Z200" s="207"/>
      <c r="AA200" s="154"/>
      <c r="AB200" s="154"/>
      <c r="AC200" s="65" t="str">
        <f>C200</f>
        <v>800</v>
      </c>
      <c r="AD200" s="65" t="str">
        <f>D200</f>
        <v>FIUZA DE OLIVEIRA</v>
      </c>
      <c r="AE200" s="65" t="str">
        <f>E200</f>
        <v>IVAN</v>
      </c>
      <c r="AF200" s="65" t="str">
        <f>F200</f>
        <v>M</v>
      </c>
      <c r="AG200" s="65" t="str">
        <f>G200</f>
        <v>03. IBI</v>
      </c>
      <c r="AH200" s="208">
        <f>H200</f>
        <v>29849</v>
      </c>
      <c r="AI200">
        <f>I200</f>
        <v>2</v>
      </c>
      <c r="AJ200" t="str">
        <f>J200</f>
        <v>EX</v>
      </c>
      <c r="AK200" s="209" t="str">
        <f>K200</f>
        <v>NSR</v>
      </c>
      <c r="AL200" s="65">
        <f>L200</f>
        <v>5</v>
      </c>
      <c r="AM200" s="66" t="str">
        <f>M200</f>
        <v>X</v>
      </c>
      <c r="AN200" s="65" t="e">
        <f>N200</f>
        <v>#NUM!</v>
      </c>
      <c r="AO200" s="65">
        <f>O200</f>
        <v>98</v>
      </c>
      <c r="AP200" s="67">
        <f>IF(AO200=" "," ",(AO200-2*$AI200))</f>
        <v>94</v>
      </c>
      <c r="AQ200" s="68"/>
      <c r="AR200" s="69"/>
      <c r="AS200" s="72">
        <f>P200</f>
        <v>112</v>
      </c>
      <c r="AT200" s="67">
        <f>IF(AS200=" "," ",(AS200-2*$AI200))</f>
        <v>108</v>
      </c>
      <c r="AU200" s="65"/>
      <c r="AV200" s="67"/>
      <c r="AW200" s="72" t="str">
        <f>Q200</f>
        <v xml:space="preserve"> </v>
      </c>
      <c r="AX200" s="67" t="str">
        <f>IF(AW200=" "," ",(AW200-2*$AI200))</f>
        <v xml:space="preserve"> </v>
      </c>
      <c r="AY200" s="67"/>
      <c r="AZ200" s="65"/>
      <c r="BA200" s="67">
        <f>R200</f>
        <v>104</v>
      </c>
      <c r="BB200" s="67">
        <f>IF(BA200=" "," ",(BA200-2*$AI200))</f>
        <v>100</v>
      </c>
      <c r="BC200" s="67"/>
      <c r="BD200" s="67"/>
      <c r="BE200" s="71">
        <f>S200</f>
        <v>111</v>
      </c>
      <c r="BF200" s="67">
        <f>IF(BE200=" "," ",(BE200-2*$AI200))</f>
        <v>107</v>
      </c>
      <c r="BG200" s="67"/>
      <c r="BH200" s="67"/>
      <c r="BI200" s="72">
        <f>T200</f>
        <v>114</v>
      </c>
      <c r="BJ200" s="67">
        <f>IF(BI200=" "," ",(BI200-2*$AI200))</f>
        <v>110</v>
      </c>
      <c r="BK200" s="67"/>
      <c r="BL200" s="67"/>
      <c r="BM200" s="72" t="str">
        <f>U200</f>
        <v xml:space="preserve"> </v>
      </c>
      <c r="BN200" s="67" t="str">
        <f>IF(BM200=" "," ",(BM200-2*$AI200))</f>
        <v xml:space="preserve"> </v>
      </c>
      <c r="BO200" s="67"/>
      <c r="BP200" s="67"/>
      <c r="BQ200" s="67" t="b">
        <f>V200</f>
        <v>0</v>
      </c>
      <c r="BR200" s="67">
        <f>IF(BQ200=" "," ",(BQ200-2*$AI200))</f>
        <v>-4</v>
      </c>
      <c r="BS200" s="67"/>
      <c r="BT200" s="67"/>
      <c r="BU200" s="67" t="b">
        <f>W200</f>
        <v>0</v>
      </c>
      <c r="BV200" s="67">
        <f>IF(BU200=" "," ",(BU200-2*$AI200))</f>
        <v>-4</v>
      </c>
      <c r="BW200" s="67"/>
      <c r="BX200" s="67"/>
      <c r="BY200" s="67" t="b">
        <f>X200</f>
        <v>0</v>
      </c>
      <c r="BZ200" s="67">
        <f>IF(BY200=" "," ",(BY200-2*$AI200))</f>
        <v>-4</v>
      </c>
      <c r="CA200" s="67"/>
      <c r="CB200" s="67"/>
      <c r="CC200" s="209" t="str">
        <f>IF(AK200="Senior",AK200,"...")</f>
        <v>...</v>
      </c>
      <c r="CD200" s="65">
        <f>L200</f>
        <v>5</v>
      </c>
      <c r="CE200" s="66" t="str">
        <f>M200</f>
        <v>X</v>
      </c>
      <c r="CF200" s="73">
        <f>AQ200*AO$4+AU200*AS$4+AY200*AW$4+BC200*BA$4+BG200*BE$4+BK200*BI$4+BO200*BM$4+BS200*BQ$4+BW200*BU$4+CA200*BY$4</f>
        <v>0</v>
      </c>
      <c r="CG200" s="156"/>
      <c r="CH200" s="1"/>
      <c r="DA200" s="19"/>
      <c r="DB200" s="19"/>
      <c r="DC200" s="67" t="s">
        <v>684</v>
      </c>
      <c r="DD200" s="67" t="s">
        <v>685</v>
      </c>
      <c r="DE200" s="67" t="s">
        <v>686</v>
      </c>
      <c r="DF200" s="67" t="s">
        <v>83</v>
      </c>
      <c r="DG200" s="67" t="s">
        <v>676</v>
      </c>
      <c r="DH200" s="75">
        <v>26024</v>
      </c>
      <c r="DI200" s="67">
        <v>6</v>
      </c>
      <c r="DJ200" s="67" t="s">
        <v>68</v>
      </c>
      <c r="DK200" s="76" t="s">
        <v>69</v>
      </c>
      <c r="DL200" s="67">
        <v>2</v>
      </c>
      <c r="DM200" s="77" t="s">
        <v>70</v>
      </c>
      <c r="DN200" s="67" t="e">
        <v>#NUM!</v>
      </c>
      <c r="DO200" s="67">
        <v>105</v>
      </c>
      <c r="DP200" s="67">
        <v>93</v>
      </c>
      <c r="DQ200" s="68"/>
      <c r="DR200" s="67"/>
      <c r="DS200" s="72">
        <v>121</v>
      </c>
      <c r="DT200" s="67">
        <v>109</v>
      </c>
      <c r="DU200" s="68"/>
      <c r="DV200" s="67"/>
      <c r="DW200" s="72" t="s">
        <v>79</v>
      </c>
      <c r="DX200" s="67" t="s">
        <v>79</v>
      </c>
      <c r="DY200" s="67"/>
      <c r="DZ200" s="67"/>
      <c r="EA200" s="67" t="s">
        <v>79</v>
      </c>
      <c r="EB200" s="67" t="s">
        <v>79</v>
      </c>
      <c r="EC200" s="67"/>
      <c r="ED200" s="67"/>
      <c r="EE200" s="71" t="s">
        <v>79</v>
      </c>
      <c r="EF200" s="67" t="s">
        <v>79</v>
      </c>
      <c r="EG200" s="67"/>
      <c r="EH200" s="67"/>
      <c r="EI200" s="72" t="s">
        <v>79</v>
      </c>
      <c r="EJ200" s="67" t="s">
        <v>79</v>
      </c>
      <c r="EK200" s="67"/>
      <c r="EL200" s="67"/>
      <c r="EM200" s="72" t="s">
        <v>79</v>
      </c>
      <c r="EN200" s="67" t="s">
        <v>79</v>
      </c>
      <c r="EO200" s="67"/>
      <c r="EP200" s="67"/>
      <c r="EQ200" s="67" t="b">
        <v>0</v>
      </c>
      <c r="ER200" s="67">
        <v>-12</v>
      </c>
      <c r="ES200" s="68"/>
      <c r="ET200" s="69"/>
      <c r="EU200" s="67" t="b">
        <v>0</v>
      </c>
      <c r="EV200" s="67">
        <v>-12</v>
      </c>
      <c r="EW200" s="67"/>
      <c r="EX200" s="67"/>
      <c r="EY200" s="67" t="b">
        <v>0</v>
      </c>
      <c r="EZ200" s="67">
        <v>-12</v>
      </c>
      <c r="FA200" s="67"/>
      <c r="FB200" s="67"/>
      <c r="FC200" s="76" t="s">
        <v>73</v>
      </c>
      <c r="FD200" s="67">
        <v>2</v>
      </c>
      <c r="FE200" s="77" t="s">
        <v>70</v>
      </c>
      <c r="FF200" s="68">
        <v>0</v>
      </c>
      <c r="FG200" s="83"/>
      <c r="FH200" s="65" t="str">
        <f t="shared" si="41"/>
        <v>NSR</v>
      </c>
      <c r="FI200" s="65" t="str">
        <f t="shared" si="39"/>
        <v>F</v>
      </c>
      <c r="FJ200" s="65" t="str">
        <f t="shared" si="38"/>
        <v>10. ITA</v>
      </c>
      <c r="FK200" s="65">
        <f t="shared" si="42"/>
        <v>0</v>
      </c>
      <c r="FL200" s="79">
        <f>FL199+FK200</f>
        <v>0</v>
      </c>
      <c r="FM200" t="str">
        <f t="shared" si="40"/>
        <v>...</v>
      </c>
      <c r="FN200" t="str">
        <f t="shared" si="46"/>
        <v>...</v>
      </c>
      <c r="FO200" t="str">
        <f t="shared" si="45"/>
        <v>10. ITA</v>
      </c>
    </row>
    <row r="201" spans="1:171" ht="13.8" hidden="1" x14ac:dyDescent="0.25">
      <c r="A201" t="s">
        <v>1152</v>
      </c>
      <c r="B201" s="201" t="s">
        <v>211</v>
      </c>
      <c r="C201" s="80" t="str">
        <f>IF($B201:$B201&gt;0,VLOOKUP($B201,'[1]PorEquipeHC 20aa_ddmmaaaa'!$EC$5:'[1]PorEquipeHC 20aa_ddmmaaaa'!$GS$1003,1,FALSE))</f>
        <v>010</v>
      </c>
      <c r="D201" s="209" t="str">
        <f>IF($B201:$B201&gt;0,VLOOKUP($B201,'[1]PorEquipeHC 20aa_ddmmaaaa'!$EC$5:'[1]PorEquipeHC 20aa_ddmmaaaa'!$GS$1003,2,FALSE))</f>
        <v>FURUYA</v>
      </c>
      <c r="E201" s="209" t="str">
        <f>IF($B201:$B201&gt;0,VLOOKUP($B201,'[1]PorEquipeHC 20aa_ddmmaaaa'!$EC$5:'[1]PorEquipeHC 20aa_ddmmaaaa'!$GS$1003,3,FALSE))</f>
        <v>ISAO</v>
      </c>
      <c r="F201" s="66" t="str">
        <f>IF($B201:$B201&gt;0,VLOOKUP($B201,'[1]PorEquipeHC 20aa_ddmmaaaa'!$EC$5:'[1]PorEquipeHC 20aa_ddmmaaaa'!$GS$1003,4,FALSE))</f>
        <v>M</v>
      </c>
      <c r="G201" s="65" t="str">
        <f>IF($B201:$B201&gt;0,VLOOKUP($B201,'[1]PorEquipeHC 20aa_ddmmaaaa'!$EC$5:'[1]PorEquipeHC 20aa_ddmmaaaa'!$GS$1003,5,FALSE))</f>
        <v>03. IBI</v>
      </c>
      <c r="H201" s="210">
        <f>IF($B201:$B201&gt;0,VLOOKUP($B201,'[1]PorEquipeHC 20aa_ddmmaaaa'!$EC$5:'[1]PorEquipeHC 20aa_ddmmaaaa'!$GS$1003,6,FALSE))</f>
        <v>14983</v>
      </c>
      <c r="I201" s="80">
        <f>IF($B201:$B201&gt;0,VLOOKUP($B201,'[1]PorEquipeHC 20aa_ddmmaaaa'!$EC$5:'[1]PorEquipeHC 20aa_ddmmaaaa'!$GS$1003,7,FALSE))</f>
        <v>3</v>
      </c>
      <c r="J201" s="209" t="str">
        <f>IF($B201:$B201&gt;0,VLOOKUP($B201,'[1]PorEquipeHC 20aa_ddmmaaaa'!$EC$5:'[1]PorEquipeHC 20aa_ddmmaaaa'!$GS$1003,8,FALSE))</f>
        <v>EX</v>
      </c>
      <c r="K201" s="209" t="str">
        <f>IF($B201:$B201&gt;0,VLOOKUP($B201,'[1]PorEquipeHC 20aa_ddmmaaaa'!$EC$5:'[1]PorEquipeHC 20aa_ddmmaaaa'!$GS$1003,9,FALSE))</f>
        <v>MR</v>
      </c>
      <c r="L201" s="80">
        <f>IF($B201:$B201&gt;0,VLOOKUP($B201,'[1]PorEquipeHC 20aa_ddmmaaaa'!$EC$5:'[1]PorEquipeHC 20aa_ddmmaaaa'!$GS$1003,45,FALSE))</f>
        <v>0</v>
      </c>
      <c r="M201" s="65" t="str">
        <f>IF($B201:$B201&gt;0,VLOOKUP($B201,'[1]PorEquipeHC 20aa_ddmmaaaa'!$EC$5:'[1]PorEquipeHC 20aa_ddmmaaaa'!$GS$1003,46,FALSE))</f>
        <v>X</v>
      </c>
      <c r="N201" s="80" t="e">
        <f>IF($B201:$B201&gt;0,VLOOKUP($B201,'[1]PorEquipeHC 20aa_ddmmaaaa'!$EC$5:'[1]PorEquipeHC 20aa_ddmmaaaa'!$GS$1003,64,FALSE))</f>
        <v>#NUM!</v>
      </c>
      <c r="O201" s="211" t="str">
        <f>IF($B201:$B201&gt;0,VLOOKUP($B201,'[1]PorEquipeHC 20aa_ddmmaaaa'!$EC$5:'[1]PorEquipeHC 20aa_ddmmaaaa'!$GS$1003,10,FALSE))</f>
        <v xml:space="preserve"> </v>
      </c>
      <c r="P201" s="211" t="str">
        <f>IF($B201:$B201&gt;0,VLOOKUP($B201,'[1]PorEquipeHC 20aa_ddmmaaaa'!$EC$5:'[1]PorEquipeHC 20aa_ddmmaaaa'!$GS$1003,11,FALSE))</f>
        <v xml:space="preserve"> </v>
      </c>
      <c r="Q201" s="211" t="str">
        <f>IF($B201:$B201&gt;0,VLOOKUP($B201,'[1]PorEquipeHC 20aa_ddmmaaaa'!$EC$5:'[1]PorEquipeHC 20aa_ddmmaaaa'!$GS$1003,12,FALSE))</f>
        <v xml:space="preserve"> </v>
      </c>
      <c r="R201" s="211" t="str">
        <f>IF($B201:$B201&gt;0,VLOOKUP($B201,'[1]PorEquipeHC 20aa_ddmmaaaa'!$EC$5:'[1]PorEquipeHC 20aa_ddmmaaaa'!$GS$1003,13,FALSE))</f>
        <v xml:space="preserve"> </v>
      </c>
      <c r="S201" s="211" t="str">
        <f>IF($B201:$B201&gt;0,VLOOKUP($B201,'[1]PorEquipeHC 20aa_ddmmaaaa'!$EC$5:'[1]PorEquipeHC 20aa_ddmmaaaa'!$GS$1003,14,FALSE))</f>
        <v xml:space="preserve"> </v>
      </c>
      <c r="T201" s="211" t="str">
        <f>IF($B201:$B201&gt;0,VLOOKUP($B201,'[1]PorEquipeHC 20aa_ddmmaaaa'!$EC$5:'[1]PorEquipeHC 20aa_ddmmaaaa'!$GS$1003,15,FALSE))</f>
        <v xml:space="preserve"> </v>
      </c>
      <c r="U201" s="211" t="str">
        <f>IF($B201:$B201&gt;0,VLOOKUP($B201,'[1]PorEquipeHC 20aa_ddmmaaaa'!$EC$5:'[1]PorEquipeHC 20aa_ddmmaaaa'!$GS$1003,16,FALSE))</f>
        <v xml:space="preserve"> </v>
      </c>
      <c r="V201" s="211" t="b">
        <f>IF($B201:$B201&gt;0,VLOOKUP($B201,'[1]PorEquipeHC 20aa_ddmmaaaa'!$EC$5:'[1]PorEquipeHC 20aa_ddmmaaaa'!$GS$1003,17,FALSE))</f>
        <v>0</v>
      </c>
      <c r="W201" s="211" t="b">
        <f>IF($B201:$B201&gt;0,VLOOKUP($B201,'[1]PorEquipeHC 20aa_ddmmaaaa'!$EC$5:'[1]PorEquipeHC 20aa_ddmmaaaa'!$GS$1003,18,FALSE))</f>
        <v>0</v>
      </c>
      <c r="X201" s="211" t="b">
        <f>IF($B201:$B201&gt;0,VLOOKUP($B201,'[1]PorEquipeHC 20aa_ddmmaaaa'!$EC$5:'[1]PorEquipeHC 20aa_ddmmaaaa'!$GS$1003,19,FALSE))</f>
        <v>0</v>
      </c>
      <c r="Y201" s="207"/>
      <c r="Z201" s="207"/>
      <c r="AA201" s="154"/>
      <c r="AB201" s="154"/>
      <c r="AC201" s="65" t="str">
        <f>C201</f>
        <v>010</v>
      </c>
      <c r="AD201" s="65" t="str">
        <f>D201</f>
        <v>FURUYA</v>
      </c>
      <c r="AE201" s="65" t="str">
        <f>E201</f>
        <v>ISAO</v>
      </c>
      <c r="AF201" s="65" t="str">
        <f>F201</f>
        <v>M</v>
      </c>
      <c r="AG201" s="65" t="str">
        <f>G201</f>
        <v>03. IBI</v>
      </c>
      <c r="AH201" s="208">
        <f>H201</f>
        <v>14983</v>
      </c>
      <c r="AI201">
        <f>I201</f>
        <v>3</v>
      </c>
      <c r="AJ201" t="str">
        <f>J201</f>
        <v>EX</v>
      </c>
      <c r="AK201" s="209" t="str">
        <f>K201</f>
        <v>MR</v>
      </c>
      <c r="AL201" s="65">
        <f>L201</f>
        <v>0</v>
      </c>
      <c r="AM201" s="66" t="str">
        <f>M201</f>
        <v>X</v>
      </c>
      <c r="AN201" s="65" t="e">
        <f>N201</f>
        <v>#NUM!</v>
      </c>
      <c r="AO201" s="65" t="str">
        <f>O201</f>
        <v xml:space="preserve"> </v>
      </c>
      <c r="AP201" s="67" t="str">
        <f>IF(AO201=" "," ",(AO201-2*$AI201))</f>
        <v xml:space="preserve"> </v>
      </c>
      <c r="AQ201" s="68"/>
      <c r="AR201" s="69"/>
      <c r="AS201" s="72" t="str">
        <f>P201</f>
        <v xml:space="preserve"> </v>
      </c>
      <c r="AT201" s="67" t="str">
        <f>IF(AS201=" "," ",(AS201-2*$AI201))</f>
        <v xml:space="preserve"> </v>
      </c>
      <c r="AU201" s="65"/>
      <c r="AV201" s="67"/>
      <c r="AW201" s="72" t="str">
        <f>Q201</f>
        <v xml:space="preserve"> </v>
      </c>
      <c r="AX201" s="67" t="str">
        <f>IF(AW201=" "," ",(AW201-2*$AI201))</f>
        <v xml:space="preserve"> </v>
      </c>
      <c r="AY201" s="67"/>
      <c r="AZ201" s="65"/>
      <c r="BA201" s="67" t="str">
        <f>R201</f>
        <v xml:space="preserve"> </v>
      </c>
      <c r="BB201" s="67" t="str">
        <f>IF(BA201=" "," ",(BA201-2*$AI201))</f>
        <v xml:space="preserve"> </v>
      </c>
      <c r="BC201" s="67"/>
      <c r="BD201" s="67"/>
      <c r="BE201" s="71" t="str">
        <f>S201</f>
        <v xml:space="preserve"> </v>
      </c>
      <c r="BF201" s="67" t="str">
        <f>IF(BE201=" "," ",(BE201-2*$AI201))</f>
        <v xml:space="preserve"> </v>
      </c>
      <c r="BG201" s="67"/>
      <c r="BH201" s="67"/>
      <c r="BI201" s="72" t="str">
        <f>T201</f>
        <v xml:space="preserve"> </v>
      </c>
      <c r="BJ201" s="67" t="str">
        <f>IF(BI201=" "," ",(BI201-2*$AI201))</f>
        <v xml:space="preserve"> </v>
      </c>
      <c r="BK201" s="67"/>
      <c r="BL201" s="67"/>
      <c r="BM201" s="72" t="str">
        <f>U201</f>
        <v xml:space="preserve"> </v>
      </c>
      <c r="BN201" s="67" t="str">
        <f>IF(BM201=" "," ",(BM201-2*$AI201))</f>
        <v xml:space="preserve"> </v>
      </c>
      <c r="BO201" s="67"/>
      <c r="BP201" s="67"/>
      <c r="BQ201" s="67" t="b">
        <f>V201</f>
        <v>0</v>
      </c>
      <c r="BR201" s="67">
        <f>IF(BQ201=" "," ",(BQ201-2*$AI201))</f>
        <v>-6</v>
      </c>
      <c r="BS201" s="67"/>
      <c r="BT201" s="67"/>
      <c r="BU201" s="67" t="b">
        <f>W201</f>
        <v>0</v>
      </c>
      <c r="BV201" s="67">
        <f>IF(BU201=" "," ",(BU201-2*$AI201))</f>
        <v>-6</v>
      </c>
      <c r="BW201" s="67"/>
      <c r="BX201" s="67"/>
      <c r="BY201" s="67" t="b">
        <f>X201</f>
        <v>0</v>
      </c>
      <c r="BZ201" s="67">
        <f>IF(BY201=" "," ",(BY201-2*$AI201))</f>
        <v>-6</v>
      </c>
      <c r="CA201" s="67"/>
      <c r="CB201" s="67"/>
      <c r="CC201" s="209" t="str">
        <f>IF(AK201="Senior",AK201,"...")</f>
        <v>...</v>
      </c>
      <c r="CD201" s="65">
        <f>L201</f>
        <v>0</v>
      </c>
      <c r="CE201" s="66" t="str">
        <f>M201</f>
        <v>X</v>
      </c>
      <c r="CF201" s="73">
        <f>AQ201*AO$4+AU201*AS$4+AY201*AW$4+BC201*BA$4+BG201*BE$4+BK201*BI$4+BO201*BM$4+BS201*BQ$4+BW201*BU$4+CA201*BY$4</f>
        <v>0</v>
      </c>
      <c r="CG201" s="156"/>
      <c r="CH201" s="1"/>
      <c r="DA201" s="19"/>
      <c r="DB201" s="19"/>
      <c r="DC201" s="67" t="s">
        <v>687</v>
      </c>
      <c r="DD201" s="67" t="s">
        <v>688</v>
      </c>
      <c r="DE201" s="67" t="s">
        <v>689</v>
      </c>
      <c r="DF201" s="67" t="s">
        <v>65</v>
      </c>
      <c r="DG201" s="67" t="s">
        <v>676</v>
      </c>
      <c r="DH201" s="75">
        <v>12745</v>
      </c>
      <c r="DI201" s="67">
        <v>9</v>
      </c>
      <c r="DJ201" s="67" t="s">
        <v>84</v>
      </c>
      <c r="DK201" s="76" t="s">
        <v>85</v>
      </c>
      <c r="DL201" s="67">
        <v>2</v>
      </c>
      <c r="DM201" s="77" t="s">
        <v>70</v>
      </c>
      <c r="DN201" s="67" t="e">
        <v>#NUM!</v>
      </c>
      <c r="DO201" s="67" t="s">
        <v>79</v>
      </c>
      <c r="DP201" s="67" t="s">
        <v>79</v>
      </c>
      <c r="DQ201" s="68"/>
      <c r="DR201" s="67"/>
      <c r="DS201" s="72">
        <v>125</v>
      </c>
      <c r="DT201" s="67">
        <v>107</v>
      </c>
      <c r="DU201" s="68"/>
      <c r="DV201" s="67"/>
      <c r="DW201" s="72" t="s">
        <v>79</v>
      </c>
      <c r="DX201" s="67" t="s">
        <v>79</v>
      </c>
      <c r="DY201" s="67"/>
      <c r="DZ201" s="67"/>
      <c r="EA201" s="67" t="s">
        <v>79</v>
      </c>
      <c r="EB201" s="67" t="s">
        <v>79</v>
      </c>
      <c r="EC201" s="67"/>
      <c r="ED201" s="67"/>
      <c r="EE201" s="71" t="s">
        <v>79</v>
      </c>
      <c r="EF201" s="67" t="s">
        <v>79</v>
      </c>
      <c r="EG201" s="67"/>
      <c r="EH201" s="67"/>
      <c r="EI201" s="72" t="s">
        <v>79</v>
      </c>
      <c r="EJ201" s="67" t="s">
        <v>79</v>
      </c>
      <c r="EK201" s="67"/>
      <c r="EL201" s="67"/>
      <c r="EM201" s="72">
        <v>116</v>
      </c>
      <c r="EN201" s="67">
        <v>98</v>
      </c>
      <c r="EO201" s="67"/>
      <c r="EP201" s="67"/>
      <c r="EQ201" s="67" t="b">
        <v>0</v>
      </c>
      <c r="ER201" s="67">
        <v>-18</v>
      </c>
      <c r="ES201" s="67"/>
      <c r="ET201" s="67"/>
      <c r="EU201" s="67" t="b">
        <v>0</v>
      </c>
      <c r="EV201" s="67">
        <v>-18</v>
      </c>
      <c r="EW201" s="68"/>
      <c r="EX201" s="69"/>
      <c r="EY201" s="67" t="b">
        <v>0</v>
      </c>
      <c r="EZ201" s="67">
        <v>-18</v>
      </c>
      <c r="FA201" s="67"/>
      <c r="FB201" s="67"/>
      <c r="FC201" s="76" t="s">
        <v>73</v>
      </c>
      <c r="FD201" s="67">
        <v>2</v>
      </c>
      <c r="FE201" s="77" t="s">
        <v>70</v>
      </c>
      <c r="FF201" s="68">
        <v>0</v>
      </c>
      <c r="FG201" s="83"/>
      <c r="FH201" s="65" t="str">
        <f t="shared" si="41"/>
        <v>MR</v>
      </c>
      <c r="FI201" s="65" t="str">
        <f t="shared" si="39"/>
        <v>M</v>
      </c>
      <c r="FJ201" s="65" t="str">
        <f t="shared" si="38"/>
        <v>10. ITA</v>
      </c>
      <c r="FK201" s="65">
        <f t="shared" si="42"/>
        <v>0</v>
      </c>
      <c r="FL201" s="87">
        <f t="shared" ref="FL201:FL264" si="47">FL200+FK201</f>
        <v>0</v>
      </c>
      <c r="FM201" t="str">
        <f t="shared" si="40"/>
        <v>...</v>
      </c>
      <c r="FN201" t="str">
        <f t="shared" si="46"/>
        <v>...</v>
      </c>
      <c r="FO201" t="str">
        <f t="shared" si="45"/>
        <v>10. ITA</v>
      </c>
    </row>
    <row r="202" spans="1:171" ht="13.8" hidden="1" x14ac:dyDescent="0.25">
      <c r="A202" t="s">
        <v>1152</v>
      </c>
      <c r="B202" s="201" t="s">
        <v>257</v>
      </c>
      <c r="C202" s="80" t="str">
        <f>IF($B202:$B202&gt;0,VLOOKUP($B202,'[1]PorEquipeHC 20aa_ddmmaaaa'!$EC$5:'[1]PorEquipeHC 20aa_ddmmaaaa'!$GS$1003,1,FALSE))</f>
        <v>527</v>
      </c>
      <c r="D202" s="209" t="str">
        <f>IF($B202:$B202&gt;0,VLOOKUP($B202,'[1]PorEquipeHC 20aa_ddmmaaaa'!$EC$5:'[1]PorEquipeHC 20aa_ddmmaaaa'!$GS$1003,2,FALSE))</f>
        <v>KONDO</v>
      </c>
      <c r="E202" s="209" t="str">
        <f>IF($B202:$B202&gt;0,VLOOKUP($B202,'[1]PorEquipeHC 20aa_ddmmaaaa'!$EC$5:'[1]PorEquipeHC 20aa_ddmmaaaa'!$GS$1003,3,FALSE))</f>
        <v>JORGE</v>
      </c>
      <c r="F202" s="66" t="str">
        <f>IF($B202:$B202&gt;0,VLOOKUP($B202,'[1]PorEquipeHC 20aa_ddmmaaaa'!$EC$5:'[1]PorEquipeHC 20aa_ddmmaaaa'!$GS$1003,4,FALSE))</f>
        <v>M</v>
      </c>
      <c r="G202" s="65" t="str">
        <f>IF($B202:$B202&gt;0,VLOOKUP($B202,'[1]PorEquipeHC 20aa_ddmmaaaa'!$EC$5:'[1]PorEquipeHC 20aa_ddmmaaaa'!$GS$1003,5,FALSE))</f>
        <v>12. COO</v>
      </c>
      <c r="H202" s="210">
        <f>IF($B202:$B202&gt;0,VLOOKUP($B202,'[1]PorEquipeHC 20aa_ddmmaaaa'!$EC$5:'[1]PorEquipeHC 20aa_ddmmaaaa'!$GS$1003,6,FALSE))</f>
        <v>16542</v>
      </c>
      <c r="I202" s="80">
        <f>IF($B202:$B202&gt;0,VLOOKUP($B202,'[1]PorEquipeHC 20aa_ddmmaaaa'!$EC$5:'[1]PorEquipeHC 20aa_ddmmaaaa'!$GS$1003,7,FALSE))</f>
        <v>3</v>
      </c>
      <c r="J202" s="209" t="str">
        <f>IF($B202:$B202&gt;0,VLOOKUP($B202,'[1]PorEquipeHC 20aa_ddmmaaaa'!$EC$5:'[1]PorEquipeHC 20aa_ddmmaaaa'!$GS$1003,8,FALSE))</f>
        <v>EX</v>
      </c>
      <c r="K202" s="209" t="str">
        <f>IF($B202:$B202&gt;0,VLOOKUP($B202,'[1]PorEquipeHC 20aa_ddmmaaaa'!$EC$5:'[1]PorEquipeHC 20aa_ddmmaaaa'!$GS$1003,9,FALSE))</f>
        <v>SR</v>
      </c>
      <c r="L202" s="80">
        <f>IF($B202:$B202&gt;0,VLOOKUP($B202,'[1]PorEquipeHC 20aa_ddmmaaaa'!$EC$5:'[1]PorEquipeHC 20aa_ddmmaaaa'!$GS$1003,45,FALSE))</f>
        <v>5</v>
      </c>
      <c r="M202" s="65" t="str">
        <f>IF($B202:$B202&gt;0,VLOOKUP($B202,'[1]PorEquipeHC 20aa_ddmmaaaa'!$EC$5:'[1]PorEquipeHC 20aa_ddmmaaaa'!$GS$1003,46,FALSE))</f>
        <v>X</v>
      </c>
      <c r="N202" s="80" t="e">
        <f>IF($B202:$B202&gt;0,VLOOKUP($B202,'[1]PorEquipeHC 20aa_ddmmaaaa'!$EC$5:'[1]PorEquipeHC 20aa_ddmmaaaa'!$GS$1003,64,FALSE))</f>
        <v>#NUM!</v>
      </c>
      <c r="O202" s="211" t="str">
        <f>IF($B202:$B202&gt;0,VLOOKUP($B202,'[1]PorEquipeHC 20aa_ddmmaaaa'!$EC$5:'[1]PorEquipeHC 20aa_ddmmaaaa'!$GS$1003,10,FALSE))</f>
        <v xml:space="preserve"> </v>
      </c>
      <c r="P202" s="211">
        <f>IF($B202:$B202&gt;0,VLOOKUP($B202,'[1]PorEquipeHC 20aa_ddmmaaaa'!$EC$5:'[1]PorEquipeHC 20aa_ddmmaaaa'!$GS$1003,11,FALSE))</f>
        <v>113</v>
      </c>
      <c r="Q202" s="211">
        <f>IF($B202:$B202&gt;0,VLOOKUP($B202,'[1]PorEquipeHC 20aa_ddmmaaaa'!$EC$5:'[1]PorEquipeHC 20aa_ddmmaaaa'!$GS$1003,12,FALSE))</f>
        <v>107</v>
      </c>
      <c r="R202" s="211">
        <f>IF($B202:$B202&gt;0,VLOOKUP($B202,'[1]PorEquipeHC 20aa_ddmmaaaa'!$EC$5:'[1]PorEquipeHC 20aa_ddmmaaaa'!$GS$1003,13,FALSE))</f>
        <v>104</v>
      </c>
      <c r="S202" s="211">
        <f>IF($B202:$B202&gt;0,VLOOKUP($B202,'[1]PorEquipeHC 20aa_ddmmaaaa'!$EC$5:'[1]PorEquipeHC 20aa_ddmmaaaa'!$GS$1003,14,FALSE))</f>
        <v>117</v>
      </c>
      <c r="T202" s="211">
        <f>IF($B202:$B202&gt;0,VLOOKUP($B202,'[1]PorEquipeHC 20aa_ddmmaaaa'!$EC$5:'[1]PorEquipeHC 20aa_ddmmaaaa'!$GS$1003,15,FALSE))</f>
        <v>110</v>
      </c>
      <c r="U202" s="211" t="str">
        <f>IF($B202:$B202&gt;0,VLOOKUP($B202,'[1]PorEquipeHC 20aa_ddmmaaaa'!$EC$5:'[1]PorEquipeHC 20aa_ddmmaaaa'!$GS$1003,16,FALSE))</f>
        <v xml:space="preserve"> </v>
      </c>
      <c r="V202" s="211" t="b">
        <f>IF($B202:$B202&gt;0,VLOOKUP($B202,'[1]PorEquipeHC 20aa_ddmmaaaa'!$EC$5:'[1]PorEquipeHC 20aa_ddmmaaaa'!$GS$1003,17,FALSE))</f>
        <v>0</v>
      </c>
      <c r="W202" s="211" t="b">
        <f>IF($B202:$B202&gt;0,VLOOKUP($B202,'[1]PorEquipeHC 20aa_ddmmaaaa'!$EC$5:'[1]PorEquipeHC 20aa_ddmmaaaa'!$GS$1003,18,FALSE))</f>
        <v>0</v>
      </c>
      <c r="X202" s="211" t="b">
        <f>IF($B202:$B202&gt;0,VLOOKUP($B202,'[1]PorEquipeHC 20aa_ddmmaaaa'!$EC$5:'[1]PorEquipeHC 20aa_ddmmaaaa'!$GS$1003,19,FALSE))</f>
        <v>0</v>
      </c>
      <c r="Y202" s="207"/>
      <c r="Z202" s="207"/>
      <c r="AA202" s="154"/>
      <c r="AB202" s="154"/>
      <c r="AC202" s="65" t="str">
        <f>C202</f>
        <v>527</v>
      </c>
      <c r="AD202" s="65" t="str">
        <f>D202</f>
        <v>KONDO</v>
      </c>
      <c r="AE202" s="65" t="str">
        <f>E202</f>
        <v>JORGE</v>
      </c>
      <c r="AF202" s="65" t="str">
        <f>F202</f>
        <v>M</v>
      </c>
      <c r="AG202" s="65" t="str">
        <f>G202</f>
        <v>12. COO</v>
      </c>
      <c r="AH202" s="208">
        <f>H202</f>
        <v>16542</v>
      </c>
      <c r="AI202">
        <f>I202</f>
        <v>3</v>
      </c>
      <c r="AJ202" t="str">
        <f>J202</f>
        <v>EX</v>
      </c>
      <c r="AK202" s="209" t="str">
        <f>K202</f>
        <v>SR</v>
      </c>
      <c r="AL202" s="65">
        <f>L202</f>
        <v>5</v>
      </c>
      <c r="AM202" s="66" t="str">
        <f>M202</f>
        <v>X</v>
      </c>
      <c r="AN202" s="65" t="e">
        <f>N202</f>
        <v>#NUM!</v>
      </c>
      <c r="AO202" s="65" t="str">
        <f>O202</f>
        <v xml:space="preserve"> </v>
      </c>
      <c r="AP202" s="67" t="str">
        <f>IF(AO202=" "," ",(AO202-2*$AI202))</f>
        <v xml:space="preserve"> </v>
      </c>
      <c r="AQ202" s="68"/>
      <c r="AR202" s="69"/>
      <c r="AS202" s="72">
        <f>P202</f>
        <v>113</v>
      </c>
      <c r="AT202" s="67">
        <f>IF(AS202=" "," ",(AS202-2*$AI202))</f>
        <v>107</v>
      </c>
      <c r="AU202" s="65"/>
      <c r="AV202" s="67"/>
      <c r="AW202" s="72">
        <f>Q202</f>
        <v>107</v>
      </c>
      <c r="AX202" s="67">
        <f>IF(AW202=" "," ",(AW202-2*$AI202))</f>
        <v>101</v>
      </c>
      <c r="AY202" s="67"/>
      <c r="AZ202" s="65"/>
      <c r="BA202" s="67">
        <f>R202</f>
        <v>104</v>
      </c>
      <c r="BB202" s="67">
        <f>IF(BA202=" "," ",(BA202-2*$AI202))</f>
        <v>98</v>
      </c>
      <c r="BC202" s="67"/>
      <c r="BD202" s="67"/>
      <c r="BE202" s="71">
        <f>S202</f>
        <v>117</v>
      </c>
      <c r="BF202" s="67">
        <f>IF(BE202=" "," ",(BE202-2*$AI202))</f>
        <v>111</v>
      </c>
      <c r="BG202" s="67"/>
      <c r="BH202" s="67"/>
      <c r="BI202" s="72">
        <f>T202</f>
        <v>110</v>
      </c>
      <c r="BJ202" s="67">
        <f>IF(BI202=" "," ",(BI202-2*$AI202))</f>
        <v>104</v>
      </c>
      <c r="BK202" s="67"/>
      <c r="BL202" s="67"/>
      <c r="BM202" s="72" t="str">
        <f>U202</f>
        <v xml:space="preserve"> </v>
      </c>
      <c r="BN202" s="67" t="str">
        <f>IF(BM202=" "," ",(BM202-2*$AI202))</f>
        <v xml:space="preserve"> </v>
      </c>
      <c r="BO202" s="67"/>
      <c r="BP202" s="67"/>
      <c r="BQ202" s="67" t="b">
        <f>V202</f>
        <v>0</v>
      </c>
      <c r="BR202" s="67">
        <f>IF(BQ202=" "," ",(BQ202-2*$AI202))</f>
        <v>-6</v>
      </c>
      <c r="BS202" s="67"/>
      <c r="BT202" s="67"/>
      <c r="BU202" s="67" t="b">
        <f>W202</f>
        <v>0</v>
      </c>
      <c r="BV202" s="67">
        <f>IF(BU202=" "," ",(BU202-2*$AI202))</f>
        <v>-6</v>
      </c>
      <c r="BW202" s="67"/>
      <c r="BX202" s="67"/>
      <c r="BY202" s="67" t="b">
        <f>X202</f>
        <v>0</v>
      </c>
      <c r="BZ202" s="67">
        <f>IF(BY202=" "," ",(BY202-2*$AI202))</f>
        <v>-6</v>
      </c>
      <c r="CA202" s="67"/>
      <c r="CB202" s="67"/>
      <c r="CC202" s="209" t="str">
        <f>IF(AK202="Senior",AK202,"...")</f>
        <v>...</v>
      </c>
      <c r="CD202" s="65">
        <f>L202</f>
        <v>5</v>
      </c>
      <c r="CE202" s="66" t="str">
        <f>M202</f>
        <v>X</v>
      </c>
      <c r="CF202" s="73">
        <f>AQ202*AO$4+AU202*AS$4+AY202*AW$4+BC202*BA$4+BG202*BE$4+BK202*BI$4+BO202*BM$4+BS202*BQ$4+BW202*BU$4+CA202*BY$4</f>
        <v>0</v>
      </c>
      <c r="CG202" s="156"/>
      <c r="CH202" s="1"/>
      <c r="DA202" s="19"/>
      <c r="DB202" s="19"/>
      <c r="DC202" s="67" t="s">
        <v>690</v>
      </c>
      <c r="DD202" s="67" t="s">
        <v>691</v>
      </c>
      <c r="DE202" s="67" t="s">
        <v>554</v>
      </c>
      <c r="DF202" s="67" t="s">
        <v>65</v>
      </c>
      <c r="DG202" s="67" t="s">
        <v>676</v>
      </c>
      <c r="DH202" s="75">
        <v>14704</v>
      </c>
      <c r="DI202" s="67">
        <v>9</v>
      </c>
      <c r="DJ202" s="67" t="s">
        <v>84</v>
      </c>
      <c r="DK202" s="76" t="s">
        <v>85</v>
      </c>
      <c r="DL202" s="67">
        <v>1</v>
      </c>
      <c r="DM202" s="77" t="s">
        <v>70</v>
      </c>
      <c r="DN202" s="67" t="e">
        <v>#NUM!</v>
      </c>
      <c r="DO202" s="67">
        <v>110</v>
      </c>
      <c r="DP202" s="67">
        <v>92</v>
      </c>
      <c r="DQ202" s="68"/>
      <c r="DR202" s="67"/>
      <c r="DS202" s="72" t="s">
        <v>79</v>
      </c>
      <c r="DT202" s="67" t="s">
        <v>79</v>
      </c>
      <c r="DU202" s="68"/>
      <c r="DV202" s="67"/>
      <c r="DW202" s="72" t="s">
        <v>79</v>
      </c>
      <c r="DX202" s="67" t="s">
        <v>79</v>
      </c>
      <c r="DY202" s="67"/>
      <c r="DZ202" s="67"/>
      <c r="EA202" s="67" t="s">
        <v>79</v>
      </c>
      <c r="EB202" s="67" t="s">
        <v>79</v>
      </c>
      <c r="EC202" s="67"/>
      <c r="ED202" s="67"/>
      <c r="EE202" s="71" t="s">
        <v>79</v>
      </c>
      <c r="EF202" s="67" t="s">
        <v>79</v>
      </c>
      <c r="EG202" s="67"/>
      <c r="EH202" s="67"/>
      <c r="EI202" s="72" t="s">
        <v>79</v>
      </c>
      <c r="EJ202" s="67" t="s">
        <v>79</v>
      </c>
      <c r="EK202" s="67"/>
      <c r="EL202" s="67"/>
      <c r="EM202" s="72" t="s">
        <v>79</v>
      </c>
      <c r="EN202" s="67" t="s">
        <v>79</v>
      </c>
      <c r="EO202" s="68"/>
      <c r="EP202" s="69"/>
      <c r="EQ202" s="67" t="b">
        <v>0</v>
      </c>
      <c r="ER202" s="67">
        <v>-18</v>
      </c>
      <c r="ES202" s="68"/>
      <c r="ET202" s="69"/>
      <c r="EU202" s="67" t="b">
        <v>0</v>
      </c>
      <c r="EV202" s="67">
        <v>-18</v>
      </c>
      <c r="EW202" s="67"/>
      <c r="EX202" s="67"/>
      <c r="EY202" s="67" t="b">
        <v>0</v>
      </c>
      <c r="EZ202" s="67">
        <v>-18</v>
      </c>
      <c r="FA202" s="67"/>
      <c r="FB202" s="67"/>
      <c r="FC202" s="76" t="s">
        <v>73</v>
      </c>
      <c r="FD202" s="67">
        <v>1</v>
      </c>
      <c r="FE202" s="77" t="s">
        <v>70</v>
      </c>
      <c r="FF202" s="68">
        <v>0</v>
      </c>
      <c r="FG202" s="83"/>
      <c r="FH202" s="65" t="str">
        <f t="shared" si="41"/>
        <v>MR</v>
      </c>
      <c r="FI202" s="65" t="str">
        <f t="shared" si="39"/>
        <v>M</v>
      </c>
      <c r="FJ202" s="65" t="str">
        <f t="shared" si="38"/>
        <v>10. ITA</v>
      </c>
      <c r="FK202" s="65">
        <f t="shared" si="42"/>
        <v>0</v>
      </c>
      <c r="FL202" s="87">
        <f>FK202</f>
        <v>0</v>
      </c>
      <c r="FM202" t="str">
        <f t="shared" si="40"/>
        <v>...</v>
      </c>
      <c r="FN202" t="str">
        <f t="shared" si="46"/>
        <v>...</v>
      </c>
      <c r="FO202" t="str">
        <f t="shared" si="45"/>
        <v>10. ITA</v>
      </c>
    </row>
    <row r="203" spans="1:171" ht="13.8" hidden="1" x14ac:dyDescent="0.25">
      <c r="A203" t="s">
        <v>1152</v>
      </c>
      <c r="B203" s="201" t="s">
        <v>698</v>
      </c>
      <c r="C203" s="80" t="str">
        <f>IF($B203:$B203&gt;0,VLOOKUP($B203,'[1]PorEquipeHC 20aa_ddmmaaaa'!$EC$5:'[1]PorEquipeHC 20aa_ddmmaaaa'!$GS$1003,1,FALSE))</f>
        <v>656</v>
      </c>
      <c r="D203" s="209" t="str">
        <f>IF($B203:$B203&gt;0,VLOOKUP($B203,'[1]PorEquipeHC 20aa_ddmmaaaa'!$EC$5:'[1]PorEquipeHC 20aa_ddmmaaaa'!$GS$1003,2,FALSE))</f>
        <v>MORISHITA</v>
      </c>
      <c r="E203" s="209" t="str">
        <f>IF($B203:$B203&gt;0,VLOOKUP($B203,'[1]PorEquipeHC 20aa_ddmmaaaa'!$EC$5:'[1]PorEquipeHC 20aa_ddmmaaaa'!$GS$1003,3,FALSE))</f>
        <v>MASAHARU</v>
      </c>
      <c r="F203" s="66" t="str">
        <f>IF($B203:$B203&gt;0,VLOOKUP($B203,'[1]PorEquipeHC 20aa_ddmmaaaa'!$EC$5:'[1]PorEquipeHC 20aa_ddmmaaaa'!$GS$1003,4,FALSE))</f>
        <v>M</v>
      </c>
      <c r="G203" s="65" t="str">
        <f>IF($B203:$B203&gt;0,VLOOKUP($B203,'[1]PorEquipeHC 20aa_ddmmaaaa'!$EC$5:'[1]PorEquipeHC 20aa_ddmmaaaa'!$GS$1003,5,FALSE))</f>
        <v>11. NCC</v>
      </c>
      <c r="H203" s="210">
        <f>IF($B203:$B203&gt;0,VLOOKUP($B203,'[1]PorEquipeHC 20aa_ddmmaaaa'!$EC$5:'[1]PorEquipeHC 20aa_ddmmaaaa'!$GS$1003,6,FALSE))</f>
        <v>17774</v>
      </c>
      <c r="I203" s="80">
        <f>IF($B203:$B203&gt;0,VLOOKUP($B203,'[1]PorEquipeHC 20aa_ddmmaaaa'!$EC$5:'[1]PorEquipeHC 20aa_ddmmaaaa'!$GS$1003,7,FALSE))</f>
        <v>3</v>
      </c>
      <c r="J203" s="209" t="str">
        <f>IF($B203:$B203&gt;0,VLOOKUP($B203,'[1]PorEquipeHC 20aa_ddmmaaaa'!$EC$5:'[1]PorEquipeHC 20aa_ddmmaaaa'!$GS$1003,8,FALSE))</f>
        <v>EX</v>
      </c>
      <c r="K203" s="209" t="str">
        <f>IF($B203:$B203&gt;0,VLOOKUP($B203,'[1]PorEquipeHC 20aa_ddmmaaaa'!$EC$5:'[1]PorEquipeHC 20aa_ddmmaaaa'!$GS$1003,9,FALSE))</f>
        <v>SR</v>
      </c>
      <c r="L203" s="80">
        <f>IF($B203:$B203&gt;0,VLOOKUP($B203,'[1]PorEquipeHC 20aa_ddmmaaaa'!$EC$5:'[1]PorEquipeHC 20aa_ddmmaaaa'!$GS$1003,45,FALSE))</f>
        <v>3</v>
      </c>
      <c r="M203" s="65" t="str">
        <f>IF($B203:$B203&gt;0,VLOOKUP($B203,'[1]PorEquipeHC 20aa_ddmmaaaa'!$EC$5:'[1]PorEquipeHC 20aa_ddmmaaaa'!$GS$1003,46,FALSE))</f>
        <v>X</v>
      </c>
      <c r="N203" s="80" t="e">
        <f>IF($B203:$B203&gt;0,VLOOKUP($B203,'[1]PorEquipeHC 20aa_ddmmaaaa'!$EC$5:'[1]PorEquipeHC 20aa_ddmmaaaa'!$GS$1003,64,FALSE))</f>
        <v>#NUM!</v>
      </c>
      <c r="O203" s="211">
        <f>IF($B203:$B203&gt;0,VLOOKUP($B203,'[1]PorEquipeHC 20aa_ddmmaaaa'!$EC$5:'[1]PorEquipeHC 20aa_ddmmaaaa'!$GS$1003,10,FALSE))</f>
        <v>109</v>
      </c>
      <c r="P203" s="211" t="str">
        <f>IF($B203:$B203&gt;0,VLOOKUP($B203,'[1]PorEquipeHC 20aa_ddmmaaaa'!$EC$5:'[1]PorEquipeHC 20aa_ddmmaaaa'!$GS$1003,11,FALSE))</f>
        <v xml:space="preserve"> </v>
      </c>
      <c r="Q203" s="211" t="str">
        <f>IF($B203:$B203&gt;0,VLOOKUP($B203,'[1]PorEquipeHC 20aa_ddmmaaaa'!$EC$5:'[1]PorEquipeHC 20aa_ddmmaaaa'!$GS$1003,12,FALSE))</f>
        <v xml:space="preserve"> </v>
      </c>
      <c r="R203" s="211" t="str">
        <f>IF($B203:$B203&gt;0,VLOOKUP($B203,'[1]PorEquipeHC 20aa_ddmmaaaa'!$EC$5:'[1]PorEquipeHC 20aa_ddmmaaaa'!$GS$1003,13,FALSE))</f>
        <v xml:space="preserve"> </v>
      </c>
      <c r="S203" s="211">
        <f>IF($B203:$B203&gt;0,VLOOKUP($B203,'[1]PorEquipeHC 20aa_ddmmaaaa'!$EC$5:'[1]PorEquipeHC 20aa_ddmmaaaa'!$GS$1003,14,FALSE))</f>
        <v>110</v>
      </c>
      <c r="T203" s="211">
        <f>IF($B203:$B203&gt;0,VLOOKUP($B203,'[1]PorEquipeHC 20aa_ddmmaaaa'!$EC$5:'[1]PorEquipeHC 20aa_ddmmaaaa'!$GS$1003,15,FALSE))</f>
        <v>108</v>
      </c>
      <c r="U203" s="211" t="str">
        <f>IF($B203:$B203&gt;0,VLOOKUP($B203,'[1]PorEquipeHC 20aa_ddmmaaaa'!$EC$5:'[1]PorEquipeHC 20aa_ddmmaaaa'!$GS$1003,16,FALSE))</f>
        <v xml:space="preserve"> </v>
      </c>
      <c r="V203" s="211" t="b">
        <f>IF($B203:$B203&gt;0,VLOOKUP($B203,'[1]PorEquipeHC 20aa_ddmmaaaa'!$EC$5:'[1]PorEquipeHC 20aa_ddmmaaaa'!$GS$1003,17,FALSE))</f>
        <v>0</v>
      </c>
      <c r="W203" s="211" t="b">
        <f>IF($B203:$B203&gt;0,VLOOKUP($B203,'[1]PorEquipeHC 20aa_ddmmaaaa'!$EC$5:'[1]PorEquipeHC 20aa_ddmmaaaa'!$GS$1003,18,FALSE))</f>
        <v>0</v>
      </c>
      <c r="X203" s="211" t="b">
        <f>IF($B203:$B203&gt;0,VLOOKUP($B203,'[1]PorEquipeHC 20aa_ddmmaaaa'!$EC$5:'[1]PorEquipeHC 20aa_ddmmaaaa'!$GS$1003,19,FALSE))</f>
        <v>0</v>
      </c>
      <c r="Y203" s="207"/>
      <c r="Z203" s="207"/>
      <c r="AA203" s="154"/>
      <c r="AB203" s="154"/>
      <c r="AC203" s="65" t="str">
        <f>C203</f>
        <v>656</v>
      </c>
      <c r="AD203" s="65" t="str">
        <f>D203</f>
        <v>MORISHITA</v>
      </c>
      <c r="AE203" s="65" t="str">
        <f>E203</f>
        <v>MASAHARU</v>
      </c>
      <c r="AF203" s="65" t="str">
        <f>F203</f>
        <v>M</v>
      </c>
      <c r="AG203" s="65" t="str">
        <f>G203</f>
        <v>11. NCC</v>
      </c>
      <c r="AH203" s="208">
        <f>H203</f>
        <v>17774</v>
      </c>
      <c r="AI203">
        <f>I203</f>
        <v>3</v>
      </c>
      <c r="AJ203" t="str">
        <f>J203</f>
        <v>EX</v>
      </c>
      <c r="AK203" s="209" t="str">
        <f>K203</f>
        <v>SR</v>
      </c>
      <c r="AL203" s="65">
        <f>L203</f>
        <v>3</v>
      </c>
      <c r="AM203" s="66" t="str">
        <f>M203</f>
        <v>X</v>
      </c>
      <c r="AN203" s="65" t="e">
        <f>N203</f>
        <v>#NUM!</v>
      </c>
      <c r="AO203" s="65">
        <f>O203</f>
        <v>109</v>
      </c>
      <c r="AP203" s="67">
        <f>IF(AO203=" "," ",(AO203-2*$AI203))</f>
        <v>103</v>
      </c>
      <c r="AQ203" s="68"/>
      <c r="AR203" s="69"/>
      <c r="AS203" s="72" t="str">
        <f>P203</f>
        <v xml:space="preserve"> </v>
      </c>
      <c r="AT203" s="67" t="str">
        <f>IF(AS203=" "," ",(AS203-2*$AI203))</f>
        <v xml:space="preserve"> </v>
      </c>
      <c r="AU203" s="65"/>
      <c r="AV203" s="67"/>
      <c r="AW203" s="72" t="str">
        <f>Q203</f>
        <v xml:space="preserve"> </v>
      </c>
      <c r="AX203" s="67" t="str">
        <f>IF(AW203=" "," ",(AW203-2*$AI203))</f>
        <v xml:space="preserve"> </v>
      </c>
      <c r="AY203" s="67"/>
      <c r="AZ203" s="65"/>
      <c r="BA203" s="67" t="str">
        <f>R203</f>
        <v xml:space="preserve"> </v>
      </c>
      <c r="BB203" s="67" t="str">
        <f>IF(BA203=" "," ",(BA203-2*$AI203))</f>
        <v xml:space="preserve"> </v>
      </c>
      <c r="BC203" s="67"/>
      <c r="BD203" s="67"/>
      <c r="BE203" s="71">
        <f>S203</f>
        <v>110</v>
      </c>
      <c r="BF203" s="67">
        <f>IF(BE203=" "," ",(BE203-2*$AI203))</f>
        <v>104</v>
      </c>
      <c r="BG203" s="67"/>
      <c r="BH203" s="67"/>
      <c r="BI203" s="72">
        <f>T203</f>
        <v>108</v>
      </c>
      <c r="BJ203" s="67">
        <f>IF(BI203=" "," ",(BI203-2*$AI203))</f>
        <v>102</v>
      </c>
      <c r="BK203" s="67"/>
      <c r="BL203" s="67"/>
      <c r="BM203" s="72" t="str">
        <f>U203</f>
        <v xml:space="preserve"> </v>
      </c>
      <c r="BN203" s="67" t="str">
        <f>IF(BM203=" "," ",(BM203-2*$AI203))</f>
        <v xml:space="preserve"> </v>
      </c>
      <c r="BO203" s="67"/>
      <c r="BP203" s="67"/>
      <c r="BQ203" s="67" t="b">
        <f>V203</f>
        <v>0</v>
      </c>
      <c r="BR203" s="67">
        <f>IF(BQ203=" "," ",(BQ203-2*$AI203))</f>
        <v>-6</v>
      </c>
      <c r="BS203" s="67"/>
      <c r="BT203" s="67"/>
      <c r="BU203" s="67" t="b">
        <f>W203</f>
        <v>0</v>
      </c>
      <c r="BV203" s="67">
        <f>IF(BU203=" "," ",(BU203-2*$AI203))</f>
        <v>-6</v>
      </c>
      <c r="BW203" s="67"/>
      <c r="BX203" s="67"/>
      <c r="BY203" s="67" t="b">
        <f>X203</f>
        <v>0</v>
      </c>
      <c r="BZ203" s="67">
        <f>IF(BY203=" "," ",(BY203-2*$AI203))</f>
        <v>-6</v>
      </c>
      <c r="CA203" s="67"/>
      <c r="CB203" s="67"/>
      <c r="CC203" s="209" t="str">
        <f>IF(AK203="Senior",AK203,"...")</f>
        <v>...</v>
      </c>
      <c r="CD203" s="65">
        <f>L203</f>
        <v>3</v>
      </c>
      <c r="CE203" s="66" t="str">
        <f>M203</f>
        <v>X</v>
      </c>
      <c r="CF203" s="73">
        <f>AQ203*AO$4+AU203*AS$4+AY203*AW$4+BC203*BA$4+BG203*BE$4+BK203*BI$4+BO203*BM$4+BS203*BQ$4+BW203*BU$4+CA203*BY$4</f>
        <v>0</v>
      </c>
      <c r="CG203" s="156"/>
      <c r="CH203" s="1"/>
      <c r="DA203" s="19"/>
      <c r="DB203" s="19"/>
      <c r="DC203" s="67" t="s">
        <v>692</v>
      </c>
      <c r="DD203" s="67" t="s">
        <v>693</v>
      </c>
      <c r="DE203" s="67" t="s">
        <v>694</v>
      </c>
      <c r="DF203" s="67" t="s">
        <v>65</v>
      </c>
      <c r="DG203" s="67" t="s">
        <v>676</v>
      </c>
      <c r="DH203" s="75">
        <v>16804</v>
      </c>
      <c r="DI203" s="67">
        <v>9</v>
      </c>
      <c r="DJ203" s="67" t="s">
        <v>84</v>
      </c>
      <c r="DK203" s="76" t="s">
        <v>102</v>
      </c>
      <c r="DL203" s="67">
        <v>1</v>
      </c>
      <c r="DM203" s="77" t="s">
        <v>70</v>
      </c>
      <c r="DN203" s="67" t="e">
        <v>#NUM!</v>
      </c>
      <c r="DO203" s="67" t="s">
        <v>79</v>
      </c>
      <c r="DP203" s="67" t="s">
        <v>79</v>
      </c>
      <c r="DQ203" s="68"/>
      <c r="DR203" s="67"/>
      <c r="DS203" s="72">
        <v>138</v>
      </c>
      <c r="DT203" s="67">
        <v>120</v>
      </c>
      <c r="DU203" s="68"/>
      <c r="DV203" s="67"/>
      <c r="DW203" s="72" t="s">
        <v>79</v>
      </c>
      <c r="DX203" s="67" t="s">
        <v>79</v>
      </c>
      <c r="DY203" s="68"/>
      <c r="DZ203" s="69"/>
      <c r="EA203" s="67" t="s">
        <v>79</v>
      </c>
      <c r="EB203" s="67" t="s">
        <v>79</v>
      </c>
      <c r="EC203" s="67"/>
      <c r="ED203" s="67"/>
      <c r="EE203" s="71" t="s">
        <v>79</v>
      </c>
      <c r="EF203" s="67" t="s">
        <v>79</v>
      </c>
      <c r="EG203" s="67"/>
      <c r="EH203" s="67"/>
      <c r="EI203" s="72" t="s">
        <v>79</v>
      </c>
      <c r="EJ203" s="67" t="s">
        <v>79</v>
      </c>
      <c r="EK203" s="67"/>
      <c r="EL203" s="67"/>
      <c r="EM203" s="72" t="s">
        <v>79</v>
      </c>
      <c r="EN203" s="67" t="s">
        <v>79</v>
      </c>
      <c r="EO203" s="67"/>
      <c r="EP203" s="67"/>
      <c r="EQ203" s="67" t="b">
        <v>0</v>
      </c>
      <c r="ER203" s="67">
        <v>-18</v>
      </c>
      <c r="ES203" s="67"/>
      <c r="ET203" s="67"/>
      <c r="EU203" s="67" t="b">
        <v>0</v>
      </c>
      <c r="EV203" s="67">
        <v>-18</v>
      </c>
      <c r="EW203" s="67"/>
      <c r="EX203" s="67"/>
      <c r="EY203" s="67" t="b">
        <v>0</v>
      </c>
      <c r="EZ203" s="67">
        <v>-18</v>
      </c>
      <c r="FA203" s="67"/>
      <c r="FB203" s="67"/>
      <c r="FC203" s="76" t="s">
        <v>73</v>
      </c>
      <c r="FD203" s="67">
        <v>1</v>
      </c>
      <c r="FE203" s="77" t="s">
        <v>70</v>
      </c>
      <c r="FF203" s="68">
        <v>0</v>
      </c>
      <c r="FG203" s="83"/>
      <c r="FH203" s="65" t="str">
        <f t="shared" si="41"/>
        <v>SR</v>
      </c>
      <c r="FI203" s="65" t="str">
        <f t="shared" si="39"/>
        <v>M</v>
      </c>
      <c r="FJ203" s="65" t="str">
        <f t="shared" si="38"/>
        <v>10. ITA</v>
      </c>
      <c r="FK203" s="65">
        <f t="shared" si="42"/>
        <v>0</v>
      </c>
      <c r="FL203" s="87">
        <f>FL202+FK203</f>
        <v>0</v>
      </c>
      <c r="FM203" t="str">
        <f t="shared" si="40"/>
        <v>...</v>
      </c>
      <c r="FN203" t="str">
        <f t="shared" si="46"/>
        <v>...</v>
      </c>
      <c r="FO203" t="str">
        <f t="shared" si="45"/>
        <v>10. ITA</v>
      </c>
    </row>
    <row r="204" spans="1:171" ht="13.8" hidden="1" x14ac:dyDescent="0.25">
      <c r="A204" t="s">
        <v>1152</v>
      </c>
      <c r="B204" s="201" t="s">
        <v>336</v>
      </c>
      <c r="C204" s="80" t="str">
        <f>IF($B204:$B204&gt;0,VLOOKUP($B204,'[1]PorEquipeHC 20aa_ddmmaaaa'!$EC$5:'[1]PorEquipeHC 20aa_ddmmaaaa'!$GS$1003,1,FALSE))</f>
        <v>703</v>
      </c>
      <c r="D204" s="209" t="str">
        <f>IF($B204:$B204&gt;0,VLOOKUP($B204,'[1]PorEquipeHC 20aa_ddmmaaaa'!$EC$5:'[1]PorEquipeHC 20aa_ddmmaaaa'!$GS$1003,2,FALSE))</f>
        <v>MORIOKA</v>
      </c>
      <c r="E204" s="209" t="str">
        <f>IF($B204:$B204&gt;0,VLOOKUP($B204,'[1]PorEquipeHC 20aa_ddmmaaaa'!$EC$5:'[1]PorEquipeHC 20aa_ddmmaaaa'!$GS$1003,3,FALSE))</f>
        <v>HIROMICHI</v>
      </c>
      <c r="F204" s="66" t="str">
        <f>IF($B204:$B204&gt;0,VLOOKUP($B204,'[1]PorEquipeHC 20aa_ddmmaaaa'!$EC$5:'[1]PorEquipeHC 20aa_ddmmaaaa'!$GS$1003,4,FALSE))</f>
        <v>M</v>
      </c>
      <c r="G204" s="65" t="str">
        <f>IF($B204:$B204&gt;0,VLOOKUP($B204,'[1]PorEquipeHC 20aa_ddmmaaaa'!$EC$5:'[1]PorEquipeHC 20aa_ddmmaaaa'!$GS$1003,5,FALSE))</f>
        <v>06. KOK</v>
      </c>
      <c r="H204" s="210">
        <f>IF($B204:$B204&gt;0,VLOOKUP($B204,'[1]PorEquipeHC 20aa_ddmmaaaa'!$EC$5:'[1]PorEquipeHC 20aa_ddmmaaaa'!$GS$1003,6,FALSE))</f>
        <v>17997</v>
      </c>
      <c r="I204" s="80">
        <f>IF($B204:$B204&gt;0,VLOOKUP($B204,'[1]PorEquipeHC 20aa_ddmmaaaa'!$EC$5:'[1]PorEquipeHC 20aa_ddmmaaaa'!$GS$1003,7,FALSE))</f>
        <v>3</v>
      </c>
      <c r="J204" s="209" t="str">
        <f>IF($B204:$B204&gt;0,VLOOKUP($B204,'[1]PorEquipeHC 20aa_ddmmaaaa'!$EC$5:'[1]PorEquipeHC 20aa_ddmmaaaa'!$GS$1003,8,FALSE))</f>
        <v>EX</v>
      </c>
      <c r="K204" s="209" t="str">
        <f>IF($B204:$B204&gt;0,VLOOKUP($B204,'[1]PorEquipeHC 20aa_ddmmaaaa'!$EC$5:'[1]PorEquipeHC 20aa_ddmmaaaa'!$GS$1003,9,FALSE))</f>
        <v>SR</v>
      </c>
      <c r="L204" s="80">
        <f>IF($B204:$B204&gt;0,VLOOKUP($B204,'[1]PorEquipeHC 20aa_ddmmaaaa'!$EC$5:'[1]PorEquipeHC 20aa_ddmmaaaa'!$GS$1003,45,FALSE))</f>
        <v>1</v>
      </c>
      <c r="M204" s="65" t="str">
        <f>IF($B204:$B204&gt;0,VLOOKUP($B204,'[1]PorEquipeHC 20aa_ddmmaaaa'!$EC$5:'[1]PorEquipeHC 20aa_ddmmaaaa'!$GS$1003,46,FALSE))</f>
        <v>X</v>
      </c>
      <c r="N204" s="80" t="e">
        <f>IF($B204:$B204&gt;0,VLOOKUP($B204,'[1]PorEquipeHC 20aa_ddmmaaaa'!$EC$5:'[1]PorEquipeHC 20aa_ddmmaaaa'!$GS$1003,64,FALSE))</f>
        <v>#NUM!</v>
      </c>
      <c r="O204" s="211" t="str">
        <f>IF($B204:$B204&gt;0,VLOOKUP($B204,'[1]PorEquipeHC 20aa_ddmmaaaa'!$EC$5:'[1]PorEquipeHC 20aa_ddmmaaaa'!$GS$1003,10,FALSE))</f>
        <v xml:space="preserve"> </v>
      </c>
      <c r="P204" s="211" t="str">
        <f>IF($B204:$B204&gt;0,VLOOKUP($B204,'[1]PorEquipeHC 20aa_ddmmaaaa'!$EC$5:'[1]PorEquipeHC 20aa_ddmmaaaa'!$GS$1003,11,FALSE))</f>
        <v xml:space="preserve"> </v>
      </c>
      <c r="Q204" s="211" t="str">
        <f>IF($B204:$B204&gt;0,VLOOKUP($B204,'[1]PorEquipeHC 20aa_ddmmaaaa'!$EC$5:'[1]PorEquipeHC 20aa_ddmmaaaa'!$GS$1003,12,FALSE))</f>
        <v xml:space="preserve"> </v>
      </c>
      <c r="R204" s="211">
        <f>IF($B204:$B204&gt;0,VLOOKUP($B204,'[1]PorEquipeHC 20aa_ddmmaaaa'!$EC$5:'[1]PorEquipeHC 20aa_ddmmaaaa'!$GS$1003,13,FALSE))</f>
        <v>109</v>
      </c>
      <c r="S204" s="211" t="str">
        <f>IF($B204:$B204&gt;0,VLOOKUP($B204,'[1]PorEquipeHC 20aa_ddmmaaaa'!$EC$5:'[1]PorEquipeHC 20aa_ddmmaaaa'!$GS$1003,14,FALSE))</f>
        <v xml:space="preserve"> </v>
      </c>
      <c r="T204" s="211" t="str">
        <f>IF($B204:$B204&gt;0,VLOOKUP($B204,'[1]PorEquipeHC 20aa_ddmmaaaa'!$EC$5:'[1]PorEquipeHC 20aa_ddmmaaaa'!$GS$1003,15,FALSE))</f>
        <v xml:space="preserve"> </v>
      </c>
      <c r="U204" s="211" t="str">
        <f>IF($B204:$B204&gt;0,VLOOKUP($B204,'[1]PorEquipeHC 20aa_ddmmaaaa'!$EC$5:'[1]PorEquipeHC 20aa_ddmmaaaa'!$GS$1003,16,FALSE))</f>
        <v xml:space="preserve"> </v>
      </c>
      <c r="V204" s="211" t="b">
        <f>IF($B204:$B204&gt;0,VLOOKUP($B204,'[1]PorEquipeHC 20aa_ddmmaaaa'!$EC$5:'[1]PorEquipeHC 20aa_ddmmaaaa'!$GS$1003,17,FALSE))</f>
        <v>0</v>
      </c>
      <c r="W204" s="211" t="b">
        <f>IF($B204:$B204&gt;0,VLOOKUP($B204,'[1]PorEquipeHC 20aa_ddmmaaaa'!$EC$5:'[1]PorEquipeHC 20aa_ddmmaaaa'!$GS$1003,18,FALSE))</f>
        <v>0</v>
      </c>
      <c r="X204" s="211" t="b">
        <f>IF($B204:$B204&gt;0,VLOOKUP($B204,'[1]PorEquipeHC 20aa_ddmmaaaa'!$EC$5:'[1]PorEquipeHC 20aa_ddmmaaaa'!$GS$1003,19,FALSE))</f>
        <v>0</v>
      </c>
      <c r="Y204" s="207"/>
      <c r="Z204" s="207"/>
      <c r="AA204" s="154"/>
      <c r="AB204" s="154"/>
      <c r="AC204" s="65" t="str">
        <f>C204</f>
        <v>703</v>
      </c>
      <c r="AD204" s="65" t="str">
        <f>D204</f>
        <v>MORIOKA</v>
      </c>
      <c r="AE204" s="65" t="str">
        <f>E204</f>
        <v>HIROMICHI</v>
      </c>
      <c r="AF204" s="65" t="str">
        <f>F204</f>
        <v>M</v>
      </c>
      <c r="AG204" s="65" t="str">
        <f>G204</f>
        <v>06. KOK</v>
      </c>
      <c r="AH204" s="208">
        <f>H204</f>
        <v>17997</v>
      </c>
      <c r="AI204">
        <f>I204</f>
        <v>3</v>
      </c>
      <c r="AJ204" t="str">
        <f>J204</f>
        <v>EX</v>
      </c>
      <c r="AK204" s="209" t="str">
        <f>K204</f>
        <v>SR</v>
      </c>
      <c r="AL204" s="65">
        <f>L204</f>
        <v>1</v>
      </c>
      <c r="AM204" s="66" t="str">
        <f>M204</f>
        <v>X</v>
      </c>
      <c r="AN204" s="65" t="e">
        <f>N204</f>
        <v>#NUM!</v>
      </c>
      <c r="AO204" s="65" t="str">
        <f>O204</f>
        <v xml:space="preserve"> </v>
      </c>
      <c r="AP204" s="67" t="str">
        <f>IF(AO204=" "," ",(AO204-2*$AI204))</f>
        <v xml:space="preserve"> </v>
      </c>
      <c r="AQ204" s="68"/>
      <c r="AR204" s="69"/>
      <c r="AS204" s="72" t="str">
        <f>P204</f>
        <v xml:space="preserve"> </v>
      </c>
      <c r="AT204" s="67" t="str">
        <f>IF(AS204=" "," ",(AS204-2*$AI204))</f>
        <v xml:space="preserve"> </v>
      </c>
      <c r="AU204" s="65"/>
      <c r="AV204" s="67"/>
      <c r="AW204" s="72" t="str">
        <f>Q204</f>
        <v xml:space="preserve"> </v>
      </c>
      <c r="AX204" s="67" t="str">
        <f>IF(AW204=" "," ",(AW204-2*$AI204))</f>
        <v xml:space="preserve"> </v>
      </c>
      <c r="AY204" s="67"/>
      <c r="AZ204" s="65"/>
      <c r="BA204" s="67">
        <f>R204</f>
        <v>109</v>
      </c>
      <c r="BB204" s="67">
        <f>IF(BA204=" "," ",(BA204-2*$AI204))</f>
        <v>103</v>
      </c>
      <c r="BC204" s="67"/>
      <c r="BD204" s="67"/>
      <c r="BE204" s="71" t="str">
        <f>S204</f>
        <v xml:space="preserve"> </v>
      </c>
      <c r="BF204" s="67" t="str">
        <f>IF(BE204=" "," ",(BE204-2*$AI204))</f>
        <v xml:space="preserve"> </v>
      </c>
      <c r="BG204" s="67"/>
      <c r="BH204" s="67"/>
      <c r="BI204" s="72" t="str">
        <f>T204</f>
        <v xml:space="preserve"> </v>
      </c>
      <c r="BJ204" s="67" t="str">
        <f>IF(BI204=" "," ",(BI204-2*$AI204))</f>
        <v xml:space="preserve"> </v>
      </c>
      <c r="BK204" s="67"/>
      <c r="BL204" s="67"/>
      <c r="BM204" s="72" t="str">
        <f>U204</f>
        <v xml:space="preserve"> </v>
      </c>
      <c r="BN204" s="67" t="str">
        <f>IF(BM204=" "," ",(BM204-2*$AI204))</f>
        <v xml:space="preserve"> </v>
      </c>
      <c r="BO204" s="67"/>
      <c r="BP204" s="67"/>
      <c r="BQ204" s="67" t="b">
        <f>V204</f>
        <v>0</v>
      </c>
      <c r="BR204" s="67">
        <f>IF(BQ204=" "," ",(BQ204-2*$AI204))</f>
        <v>-6</v>
      </c>
      <c r="BS204" s="67"/>
      <c r="BT204" s="67"/>
      <c r="BU204" s="67" t="b">
        <f>W204</f>
        <v>0</v>
      </c>
      <c r="BV204" s="67">
        <f>IF(BU204=" "," ",(BU204-2*$AI204))</f>
        <v>-6</v>
      </c>
      <c r="BW204" s="67"/>
      <c r="BX204" s="67"/>
      <c r="BY204" s="67" t="b">
        <f>X204</f>
        <v>0</v>
      </c>
      <c r="BZ204" s="67">
        <f>IF(BY204=" "," ",(BY204-2*$AI204))</f>
        <v>-6</v>
      </c>
      <c r="CA204" s="67"/>
      <c r="CB204" s="67"/>
      <c r="CC204" s="209" t="str">
        <f>IF(AK204="Senior",AK204,"...")</f>
        <v>...</v>
      </c>
      <c r="CD204" s="65">
        <f>L204</f>
        <v>1</v>
      </c>
      <c r="CE204" s="66" t="str">
        <f>M204</f>
        <v>X</v>
      </c>
      <c r="CF204" s="73">
        <f>AQ204*AO$4+AU204*AS$4+AY204*AW$4+BC204*BA$4+BG204*BE$4+BK204*BI$4+BO204*BM$4+BS204*BQ$4+BW204*BU$4+CA204*BY$4</f>
        <v>0</v>
      </c>
      <c r="CG204" s="156"/>
      <c r="CH204" s="1"/>
      <c r="DA204" s="19"/>
      <c r="DB204" s="19"/>
      <c r="DC204" s="67" t="s">
        <v>695</v>
      </c>
      <c r="DD204" s="67" t="s">
        <v>696</v>
      </c>
      <c r="DE204" s="67" t="s">
        <v>697</v>
      </c>
      <c r="DF204" s="67" t="s">
        <v>65</v>
      </c>
      <c r="DG204" s="67" t="s">
        <v>676</v>
      </c>
      <c r="DH204" s="75">
        <v>17592</v>
      </c>
      <c r="DI204" s="67">
        <v>12</v>
      </c>
      <c r="DJ204" s="67" t="s">
        <v>78</v>
      </c>
      <c r="DK204" s="76" t="s">
        <v>102</v>
      </c>
      <c r="DL204" s="67">
        <v>2</v>
      </c>
      <c r="DM204" s="77" t="s">
        <v>70</v>
      </c>
      <c r="DN204" s="67" t="e">
        <v>#NUM!</v>
      </c>
      <c r="DO204" s="67">
        <v>146</v>
      </c>
      <c r="DP204" s="67">
        <v>122</v>
      </c>
      <c r="DQ204" s="68"/>
      <c r="DR204" s="67"/>
      <c r="DS204" s="72">
        <v>145</v>
      </c>
      <c r="DT204" s="67">
        <v>121</v>
      </c>
      <c r="DU204" s="68"/>
      <c r="DV204" s="67"/>
      <c r="DW204" s="72" t="s">
        <v>79</v>
      </c>
      <c r="DX204" s="67" t="s">
        <v>79</v>
      </c>
      <c r="DY204" s="67"/>
      <c r="DZ204" s="67"/>
      <c r="EA204" s="67" t="s">
        <v>79</v>
      </c>
      <c r="EB204" s="67" t="s">
        <v>79</v>
      </c>
      <c r="EC204" s="67"/>
      <c r="ED204" s="67"/>
      <c r="EE204" s="71" t="s">
        <v>79</v>
      </c>
      <c r="EF204" s="67" t="s">
        <v>79</v>
      </c>
      <c r="EG204" s="67"/>
      <c r="EH204" s="67"/>
      <c r="EI204" s="72" t="s">
        <v>79</v>
      </c>
      <c r="EJ204" s="67" t="s">
        <v>79</v>
      </c>
      <c r="EK204" s="67"/>
      <c r="EL204" s="67"/>
      <c r="EM204" s="72" t="s">
        <v>79</v>
      </c>
      <c r="EN204" s="67" t="s">
        <v>79</v>
      </c>
      <c r="EO204" s="67"/>
      <c r="EP204" s="67"/>
      <c r="EQ204" s="67" t="b">
        <v>0</v>
      </c>
      <c r="ER204" s="67">
        <v>-24</v>
      </c>
      <c r="ES204" s="67"/>
      <c r="ET204" s="67"/>
      <c r="EU204" s="67" t="b">
        <v>0</v>
      </c>
      <c r="EV204" s="67">
        <v>-24</v>
      </c>
      <c r="EW204" s="67"/>
      <c r="EX204" s="67"/>
      <c r="EY204" s="67" t="b">
        <v>0</v>
      </c>
      <c r="EZ204" s="67">
        <v>-24</v>
      </c>
      <c r="FA204" s="67"/>
      <c r="FB204" s="67"/>
      <c r="FC204" s="76" t="s">
        <v>73</v>
      </c>
      <c r="FD204" s="67">
        <v>2</v>
      </c>
      <c r="FE204" s="77" t="s">
        <v>70</v>
      </c>
      <c r="FF204" s="68">
        <v>0</v>
      </c>
      <c r="FG204" s="83"/>
      <c r="FH204" s="65" t="str">
        <f t="shared" si="41"/>
        <v>SR</v>
      </c>
      <c r="FI204" s="65" t="str">
        <f t="shared" si="39"/>
        <v>M</v>
      </c>
      <c r="FJ204" s="65" t="str">
        <f t="shared" si="38"/>
        <v>10. ITA</v>
      </c>
      <c r="FK204" s="65">
        <f t="shared" si="42"/>
        <v>0</v>
      </c>
      <c r="FL204" s="87">
        <f>FK204</f>
        <v>0</v>
      </c>
      <c r="FM204" t="str">
        <f t="shared" si="40"/>
        <v>...</v>
      </c>
      <c r="FN204" t="str">
        <f t="shared" si="46"/>
        <v>...</v>
      </c>
      <c r="FO204" t="str">
        <f t="shared" si="45"/>
        <v>10. ITA</v>
      </c>
    </row>
    <row r="205" spans="1:171" ht="13.8" hidden="1" x14ac:dyDescent="0.25">
      <c r="A205" t="s">
        <v>1152</v>
      </c>
      <c r="B205" s="201" t="s">
        <v>339</v>
      </c>
      <c r="C205" s="80" t="str">
        <f>IF($B205:$B205&gt;0,VLOOKUP($B205,'[1]PorEquipeHC 20aa_ddmmaaaa'!$EC$5:'[1]PorEquipeHC 20aa_ddmmaaaa'!$GS$1003,1,FALSE))</f>
        <v>197</v>
      </c>
      <c r="D205" s="209" t="str">
        <f>IF($B205:$B205&gt;0,VLOOKUP($B205,'[1]PorEquipeHC 20aa_ddmmaaaa'!$EC$5:'[1]PorEquipeHC 20aa_ddmmaaaa'!$GS$1003,2,FALSE))</f>
        <v>OZAKI</v>
      </c>
      <c r="E205" s="209" t="str">
        <f>IF($B205:$B205&gt;0,VLOOKUP($B205,'[1]PorEquipeHC 20aa_ddmmaaaa'!$EC$5:'[1]PorEquipeHC 20aa_ddmmaaaa'!$GS$1003,3,FALSE))</f>
        <v>TOSHIO</v>
      </c>
      <c r="F205" s="66" t="str">
        <f>IF($B205:$B205&gt;0,VLOOKUP($B205,'[1]PorEquipeHC 20aa_ddmmaaaa'!$EC$5:'[1]PorEquipeHC 20aa_ddmmaaaa'!$GS$1003,4,FALSE))</f>
        <v>M</v>
      </c>
      <c r="G205" s="65" t="str">
        <f>IF($B205:$B205&gt;0,VLOOKUP($B205,'[1]PorEquipeHC 20aa_ddmmaaaa'!$EC$5:'[1]PorEquipeHC 20aa_ddmmaaaa'!$GS$1003,5,FALSE))</f>
        <v>06. KOK</v>
      </c>
      <c r="H205" s="210">
        <f>IF($B205:$B205&gt;0,VLOOKUP($B205,'[1]PorEquipeHC 20aa_ddmmaaaa'!$EC$5:'[1]PorEquipeHC 20aa_ddmmaaaa'!$GS$1003,6,FALSE))</f>
        <v>18013</v>
      </c>
      <c r="I205" s="80">
        <f>IF($B205:$B205&gt;0,VLOOKUP($B205,'[1]PorEquipeHC 20aa_ddmmaaaa'!$EC$5:'[1]PorEquipeHC 20aa_ddmmaaaa'!$GS$1003,7,FALSE))</f>
        <v>3</v>
      </c>
      <c r="J205" s="209" t="str">
        <f>IF($B205:$B205&gt;0,VLOOKUP($B205,'[1]PorEquipeHC 20aa_ddmmaaaa'!$EC$5:'[1]PorEquipeHC 20aa_ddmmaaaa'!$GS$1003,8,FALSE))</f>
        <v>EX</v>
      </c>
      <c r="K205" s="209" t="str">
        <f>IF($B205:$B205&gt;0,VLOOKUP($B205,'[1]PorEquipeHC 20aa_ddmmaaaa'!$EC$5:'[1]PorEquipeHC 20aa_ddmmaaaa'!$GS$1003,9,FALSE))</f>
        <v>SR</v>
      </c>
      <c r="L205" s="80">
        <f>IF($B205:$B205&gt;0,VLOOKUP($B205,'[1]PorEquipeHC 20aa_ddmmaaaa'!$EC$5:'[1]PorEquipeHC 20aa_ddmmaaaa'!$GS$1003,45,FALSE))</f>
        <v>0</v>
      </c>
      <c r="M205" s="65" t="str">
        <f>IF($B205:$B205&gt;0,VLOOKUP($B205,'[1]PorEquipeHC 20aa_ddmmaaaa'!$EC$5:'[1]PorEquipeHC 20aa_ddmmaaaa'!$GS$1003,46,FALSE))</f>
        <v>X</v>
      </c>
      <c r="N205" s="80" t="e">
        <f>IF($B205:$B205&gt;0,VLOOKUP($B205,'[1]PorEquipeHC 20aa_ddmmaaaa'!$EC$5:'[1]PorEquipeHC 20aa_ddmmaaaa'!$GS$1003,64,FALSE))</f>
        <v>#NUM!</v>
      </c>
      <c r="O205" s="211" t="str">
        <f>IF($B205:$B205&gt;0,VLOOKUP($B205,'[1]PorEquipeHC 20aa_ddmmaaaa'!$EC$5:'[1]PorEquipeHC 20aa_ddmmaaaa'!$GS$1003,10,FALSE))</f>
        <v xml:space="preserve"> </v>
      </c>
      <c r="P205" s="211" t="str">
        <f>IF($B205:$B205&gt;0,VLOOKUP($B205,'[1]PorEquipeHC 20aa_ddmmaaaa'!$EC$5:'[1]PorEquipeHC 20aa_ddmmaaaa'!$GS$1003,11,FALSE))</f>
        <v xml:space="preserve"> </v>
      </c>
      <c r="Q205" s="211" t="str">
        <f>IF($B205:$B205&gt;0,VLOOKUP($B205,'[1]PorEquipeHC 20aa_ddmmaaaa'!$EC$5:'[1]PorEquipeHC 20aa_ddmmaaaa'!$GS$1003,12,FALSE))</f>
        <v xml:space="preserve"> </v>
      </c>
      <c r="R205" s="211" t="str">
        <f>IF($B205:$B205&gt;0,VLOOKUP($B205,'[1]PorEquipeHC 20aa_ddmmaaaa'!$EC$5:'[1]PorEquipeHC 20aa_ddmmaaaa'!$GS$1003,13,FALSE))</f>
        <v xml:space="preserve"> </v>
      </c>
      <c r="S205" s="211" t="str">
        <f>IF($B205:$B205&gt;0,VLOOKUP($B205,'[1]PorEquipeHC 20aa_ddmmaaaa'!$EC$5:'[1]PorEquipeHC 20aa_ddmmaaaa'!$GS$1003,14,FALSE))</f>
        <v xml:space="preserve"> </v>
      </c>
      <c r="T205" s="211" t="str">
        <f>IF($B205:$B205&gt;0,VLOOKUP($B205,'[1]PorEquipeHC 20aa_ddmmaaaa'!$EC$5:'[1]PorEquipeHC 20aa_ddmmaaaa'!$GS$1003,15,FALSE))</f>
        <v xml:space="preserve"> </v>
      </c>
      <c r="U205" s="211" t="str">
        <f>IF($B205:$B205&gt;0,VLOOKUP($B205,'[1]PorEquipeHC 20aa_ddmmaaaa'!$EC$5:'[1]PorEquipeHC 20aa_ddmmaaaa'!$GS$1003,16,FALSE))</f>
        <v xml:space="preserve"> </v>
      </c>
      <c r="V205" s="211" t="b">
        <f>IF($B205:$B205&gt;0,VLOOKUP($B205,'[1]PorEquipeHC 20aa_ddmmaaaa'!$EC$5:'[1]PorEquipeHC 20aa_ddmmaaaa'!$GS$1003,17,FALSE))</f>
        <v>0</v>
      </c>
      <c r="W205" s="211" t="b">
        <f>IF($B205:$B205&gt;0,VLOOKUP($B205,'[1]PorEquipeHC 20aa_ddmmaaaa'!$EC$5:'[1]PorEquipeHC 20aa_ddmmaaaa'!$GS$1003,18,FALSE))</f>
        <v>0</v>
      </c>
      <c r="X205" s="211" t="b">
        <f>IF($B205:$B205&gt;0,VLOOKUP($B205,'[1]PorEquipeHC 20aa_ddmmaaaa'!$EC$5:'[1]PorEquipeHC 20aa_ddmmaaaa'!$GS$1003,19,FALSE))</f>
        <v>0</v>
      </c>
      <c r="Y205" s="207"/>
      <c r="Z205" s="207"/>
      <c r="AA205" s="154"/>
      <c r="AB205" s="154"/>
      <c r="AC205" s="65" t="str">
        <f>C205</f>
        <v>197</v>
      </c>
      <c r="AD205" s="65" t="str">
        <f>D205</f>
        <v>OZAKI</v>
      </c>
      <c r="AE205" s="65" t="str">
        <f>E205</f>
        <v>TOSHIO</v>
      </c>
      <c r="AF205" s="65" t="str">
        <f>F205</f>
        <v>M</v>
      </c>
      <c r="AG205" s="65" t="str">
        <f>G205</f>
        <v>06. KOK</v>
      </c>
      <c r="AH205" s="208">
        <f>H205</f>
        <v>18013</v>
      </c>
      <c r="AI205">
        <f>I205</f>
        <v>3</v>
      </c>
      <c r="AJ205" t="str">
        <f>J205</f>
        <v>EX</v>
      </c>
      <c r="AK205" s="209" t="str">
        <f>K205</f>
        <v>SR</v>
      </c>
      <c r="AL205" s="65">
        <f>L205</f>
        <v>0</v>
      </c>
      <c r="AM205" s="66" t="str">
        <f>M205</f>
        <v>X</v>
      </c>
      <c r="AN205" s="65" t="e">
        <f>N205</f>
        <v>#NUM!</v>
      </c>
      <c r="AO205" s="65" t="str">
        <f>O205</f>
        <v xml:space="preserve"> </v>
      </c>
      <c r="AP205" s="67" t="str">
        <f>IF(AO205=" "," ",(AO205-2*$AI205))</f>
        <v xml:space="preserve"> </v>
      </c>
      <c r="AQ205" s="68"/>
      <c r="AR205" s="69"/>
      <c r="AS205" s="72" t="str">
        <f>P205</f>
        <v xml:space="preserve"> </v>
      </c>
      <c r="AT205" s="67" t="str">
        <f>IF(AS205=" "," ",(AS205-2*$AI205))</f>
        <v xml:space="preserve"> </v>
      </c>
      <c r="AU205" s="65"/>
      <c r="AV205" s="67"/>
      <c r="AW205" s="72" t="str">
        <f>Q205</f>
        <v xml:space="preserve"> </v>
      </c>
      <c r="AX205" s="67" t="str">
        <f>IF(AW205=" "," ",(AW205-2*$AI205))</f>
        <v xml:space="preserve"> </v>
      </c>
      <c r="AY205" s="67"/>
      <c r="AZ205" s="65"/>
      <c r="BA205" s="67" t="str">
        <f>R205</f>
        <v xml:space="preserve"> </v>
      </c>
      <c r="BB205" s="67" t="str">
        <f>IF(BA205=" "," ",(BA205-2*$AI205))</f>
        <v xml:space="preserve"> </v>
      </c>
      <c r="BC205" s="67"/>
      <c r="BD205" s="67"/>
      <c r="BE205" s="71" t="str">
        <f>S205</f>
        <v xml:space="preserve"> </v>
      </c>
      <c r="BF205" s="67" t="str">
        <f>IF(BE205=" "," ",(BE205-2*$AI205))</f>
        <v xml:space="preserve"> </v>
      </c>
      <c r="BG205" s="67"/>
      <c r="BH205" s="67"/>
      <c r="BI205" s="72" t="str">
        <f>T205</f>
        <v xml:space="preserve"> </v>
      </c>
      <c r="BJ205" s="67" t="str">
        <f>IF(BI205=" "," ",(BI205-2*$AI205))</f>
        <v xml:space="preserve"> </v>
      </c>
      <c r="BK205" s="67"/>
      <c r="BL205" s="67"/>
      <c r="BM205" s="72" t="str">
        <f>U205</f>
        <v xml:space="preserve"> </v>
      </c>
      <c r="BN205" s="67" t="str">
        <f>IF(BM205=" "," ",(BM205-2*$AI205))</f>
        <v xml:space="preserve"> </v>
      </c>
      <c r="BO205" s="67"/>
      <c r="BP205" s="67"/>
      <c r="BQ205" s="67" t="b">
        <f>V205</f>
        <v>0</v>
      </c>
      <c r="BR205" s="67">
        <f>IF(BQ205=" "," ",(BQ205-2*$AI205))</f>
        <v>-6</v>
      </c>
      <c r="BS205" s="67"/>
      <c r="BT205" s="67"/>
      <c r="BU205" s="67" t="b">
        <f>W205</f>
        <v>0</v>
      </c>
      <c r="BV205" s="67">
        <f>IF(BU205=" "," ",(BU205-2*$AI205))</f>
        <v>-6</v>
      </c>
      <c r="BW205" s="67"/>
      <c r="BX205" s="67"/>
      <c r="BY205" s="67" t="b">
        <f>X205</f>
        <v>0</v>
      </c>
      <c r="BZ205" s="67">
        <f>IF(BY205=" "," ",(BY205-2*$AI205))</f>
        <v>-6</v>
      </c>
      <c r="CA205" s="67"/>
      <c r="CB205" s="67"/>
      <c r="CC205" s="209" t="str">
        <f>IF(AK205="Senior",AK205,"...")</f>
        <v>...</v>
      </c>
      <c r="CD205" s="65">
        <f>L205</f>
        <v>0</v>
      </c>
      <c r="CE205" s="66" t="str">
        <f>M205</f>
        <v>X</v>
      </c>
      <c r="CF205" s="73">
        <f>AQ205*AO$4+AU205*AS$4+AY205*AW$4+BC205*BA$4+BG205*BE$4+BK205*BI$4+BO205*BM$4+BS205*BQ$4+BW205*BU$4+CA205*BY$4</f>
        <v>0</v>
      </c>
      <c r="CG205" s="156"/>
      <c r="CH205" s="1"/>
      <c r="DA205" s="19"/>
      <c r="DB205" s="19"/>
      <c r="DC205" s="67" t="s">
        <v>699</v>
      </c>
      <c r="DD205" s="67" t="s">
        <v>700</v>
      </c>
      <c r="DE205" s="67" t="s">
        <v>701</v>
      </c>
      <c r="DF205" s="67" t="s">
        <v>65</v>
      </c>
      <c r="DG205" s="67" t="s">
        <v>676</v>
      </c>
      <c r="DH205" s="75">
        <v>19037</v>
      </c>
      <c r="DI205" s="67">
        <v>12</v>
      </c>
      <c r="DJ205" s="67" t="s">
        <v>78</v>
      </c>
      <c r="DK205" s="76" t="s">
        <v>69</v>
      </c>
      <c r="DL205" s="67">
        <v>5</v>
      </c>
      <c r="DM205" s="77" t="s">
        <v>70</v>
      </c>
      <c r="DN205" s="67" t="e">
        <v>#NUM!</v>
      </c>
      <c r="DO205" s="67">
        <v>129</v>
      </c>
      <c r="DP205" s="67">
        <v>105</v>
      </c>
      <c r="DQ205" s="68"/>
      <c r="DR205" s="67"/>
      <c r="DS205" s="72">
        <v>160</v>
      </c>
      <c r="DT205" s="67">
        <v>136</v>
      </c>
      <c r="DU205" s="68"/>
      <c r="DV205" s="67"/>
      <c r="DW205" s="72">
        <v>126</v>
      </c>
      <c r="DX205" s="67">
        <v>102</v>
      </c>
      <c r="DY205" s="67"/>
      <c r="DZ205" s="67"/>
      <c r="EA205" s="67" t="s">
        <v>79</v>
      </c>
      <c r="EB205" s="67" t="s">
        <v>79</v>
      </c>
      <c r="EC205" s="67"/>
      <c r="ED205" s="67"/>
      <c r="EE205" s="71" t="s">
        <v>79</v>
      </c>
      <c r="EF205" s="67" t="s">
        <v>79</v>
      </c>
      <c r="EG205" s="67"/>
      <c r="EH205" s="67"/>
      <c r="EI205" s="72">
        <v>119</v>
      </c>
      <c r="EJ205" s="67">
        <v>95</v>
      </c>
      <c r="EK205" s="67"/>
      <c r="EL205" s="67"/>
      <c r="EM205" s="72">
        <v>137</v>
      </c>
      <c r="EN205" s="67">
        <v>113</v>
      </c>
      <c r="EO205" s="67"/>
      <c r="EP205" s="67"/>
      <c r="EQ205" s="67" t="b">
        <v>0</v>
      </c>
      <c r="ER205" s="67">
        <v>-24</v>
      </c>
      <c r="ES205" s="67"/>
      <c r="ET205" s="67"/>
      <c r="EU205" s="67" t="b">
        <v>0</v>
      </c>
      <c r="EV205" s="67">
        <v>-24</v>
      </c>
      <c r="EW205" s="67"/>
      <c r="EX205" s="67"/>
      <c r="EY205" s="67" t="b">
        <v>0</v>
      </c>
      <c r="EZ205" s="67">
        <v>-24</v>
      </c>
      <c r="FA205" s="67"/>
      <c r="FB205" s="67"/>
      <c r="FC205" s="76" t="s">
        <v>73</v>
      </c>
      <c r="FD205" s="67">
        <v>5</v>
      </c>
      <c r="FE205" s="77" t="s">
        <v>70</v>
      </c>
      <c r="FF205" s="68">
        <v>0</v>
      </c>
      <c r="FG205" s="83"/>
      <c r="FH205" s="65" t="str">
        <f t="shared" si="41"/>
        <v>NSR</v>
      </c>
      <c r="FI205" s="65" t="str">
        <f t="shared" si="39"/>
        <v>M</v>
      </c>
      <c r="FJ205" s="65" t="str">
        <f t="shared" si="38"/>
        <v>10. ITA</v>
      </c>
      <c r="FK205" s="65">
        <f t="shared" si="42"/>
        <v>0</v>
      </c>
      <c r="FL205" s="87">
        <f t="shared" si="47"/>
        <v>0</v>
      </c>
      <c r="FM205">
        <f t="shared" si="40"/>
        <v>0</v>
      </c>
      <c r="FN205" t="str">
        <f t="shared" si="46"/>
        <v>10. ITA</v>
      </c>
      <c r="FO205" t="str">
        <f t="shared" si="45"/>
        <v>10. ITA</v>
      </c>
    </row>
    <row r="206" spans="1:171" ht="13.8" hidden="1" x14ac:dyDescent="0.25">
      <c r="A206" t="s">
        <v>1152</v>
      </c>
      <c r="B206" s="201" t="s">
        <v>509</v>
      </c>
      <c r="C206" s="80" t="str">
        <f>IF($B206:$B206&gt;0,VLOOKUP($B206,'[1]PorEquipeHC 20aa_ddmmaaaa'!$EC$5:'[1]PorEquipeHC 20aa_ddmmaaaa'!$GS$1003,1,FALSE))</f>
        <v>803</v>
      </c>
      <c r="D206" s="209" t="str">
        <f>IF($B206:$B206&gt;0,VLOOKUP($B206,'[1]PorEquipeHC 20aa_ddmmaaaa'!$EC$5:'[1]PorEquipeHC 20aa_ddmmaaaa'!$GS$1003,2,FALSE))</f>
        <v>IWANAGA</v>
      </c>
      <c r="E206" s="209" t="str">
        <f>IF($B206:$B206&gt;0,VLOOKUP($B206,'[1]PorEquipeHC 20aa_ddmmaaaa'!$EC$5:'[1]PorEquipeHC 20aa_ddmmaaaa'!$GS$1003,3,FALSE))</f>
        <v>ERNESTO T.</v>
      </c>
      <c r="F206" s="66" t="str">
        <f>IF($B206:$B206&gt;0,VLOOKUP($B206,'[1]PorEquipeHC 20aa_ddmmaaaa'!$EC$5:'[1]PorEquipeHC 20aa_ddmmaaaa'!$GS$1003,4,FALSE))</f>
        <v>M</v>
      </c>
      <c r="G206" s="65" t="str">
        <f>IF($B206:$B206&gt;0,VLOOKUP($B206,'[1]PorEquipeHC 20aa_ddmmaaaa'!$EC$5:'[1]PorEquipeHC 20aa_ddmmaaaa'!$GS$1003,5,FALSE))</f>
        <v>11. NCC</v>
      </c>
      <c r="H206" s="210">
        <f>IF($B206:$B206&gt;0,VLOOKUP($B206,'[1]PorEquipeHC 20aa_ddmmaaaa'!$EC$5:'[1]PorEquipeHC 20aa_ddmmaaaa'!$GS$1003,6,FALSE))</f>
        <v>23071</v>
      </c>
      <c r="I206" s="80">
        <f>IF($B206:$B206&gt;0,VLOOKUP($B206,'[1]PorEquipeHC 20aa_ddmmaaaa'!$EC$5:'[1]PorEquipeHC 20aa_ddmmaaaa'!$GS$1003,7,FALSE))</f>
        <v>3</v>
      </c>
      <c r="J206" s="209" t="str">
        <f>IF($B206:$B206&gt;0,VLOOKUP($B206,'[1]PorEquipeHC 20aa_ddmmaaaa'!$EC$5:'[1]PorEquipeHC 20aa_ddmmaaaa'!$GS$1003,8,FALSE))</f>
        <v>EX</v>
      </c>
      <c r="K206" s="209" t="str">
        <f>IF($B206:$B206&gt;0,VLOOKUP($B206,'[1]PorEquipeHC 20aa_ddmmaaaa'!$EC$5:'[1]PorEquipeHC 20aa_ddmmaaaa'!$GS$1003,9,FALSE))</f>
        <v>NSR</v>
      </c>
      <c r="L206" s="80">
        <f>IF($B206:$B206&gt;0,VLOOKUP($B206,'[1]PorEquipeHC 20aa_ddmmaaaa'!$EC$5:'[1]PorEquipeHC 20aa_ddmmaaaa'!$GS$1003,45,FALSE))</f>
        <v>6</v>
      </c>
      <c r="M206" s="65" t="str">
        <f>IF($B206:$B206&gt;0,VLOOKUP($B206,'[1]PorEquipeHC 20aa_ddmmaaaa'!$EC$5:'[1]PorEquipeHC 20aa_ddmmaaaa'!$GS$1003,46,FALSE))</f>
        <v>X</v>
      </c>
      <c r="N206" s="80">
        <f>IF($B206:$B206&gt;0,VLOOKUP($B206,'[1]PorEquipeHC 20aa_ddmmaaaa'!$EC$5:'[1]PorEquipeHC 20aa_ddmmaaaa'!$GS$1003,64,FALSE))</f>
        <v>678</v>
      </c>
      <c r="O206" s="211">
        <f>IF($B206:$B206&gt;0,VLOOKUP($B206,'[1]PorEquipeHC 20aa_ddmmaaaa'!$EC$5:'[1]PorEquipeHC 20aa_ddmmaaaa'!$GS$1003,10,FALSE))</f>
        <v>111</v>
      </c>
      <c r="P206" s="211">
        <f>IF($B206:$B206&gt;0,VLOOKUP($B206,'[1]PorEquipeHC 20aa_ddmmaaaa'!$EC$5:'[1]PorEquipeHC 20aa_ddmmaaaa'!$GS$1003,11,FALSE))</f>
        <v>109</v>
      </c>
      <c r="Q206" s="211">
        <f>IF($B206:$B206&gt;0,VLOOKUP($B206,'[1]PorEquipeHC 20aa_ddmmaaaa'!$EC$5:'[1]PorEquipeHC 20aa_ddmmaaaa'!$GS$1003,12,FALSE))</f>
        <v>125</v>
      </c>
      <c r="R206" s="211">
        <f>IF($B206:$B206&gt;0,VLOOKUP($B206,'[1]PorEquipeHC 20aa_ddmmaaaa'!$EC$5:'[1]PorEquipeHC 20aa_ddmmaaaa'!$GS$1003,13,FALSE))</f>
        <v>110</v>
      </c>
      <c r="S206" s="211">
        <f>IF($B206:$B206&gt;0,VLOOKUP($B206,'[1]PorEquipeHC 20aa_ddmmaaaa'!$EC$5:'[1]PorEquipeHC 20aa_ddmmaaaa'!$GS$1003,14,FALSE))</f>
        <v>105</v>
      </c>
      <c r="T206" s="211">
        <f>IF($B206:$B206&gt;0,VLOOKUP($B206,'[1]PorEquipeHC 20aa_ddmmaaaa'!$EC$5:'[1]PorEquipeHC 20aa_ddmmaaaa'!$GS$1003,15,FALSE))</f>
        <v>118</v>
      </c>
      <c r="U206" s="211" t="str">
        <f>IF($B206:$B206&gt;0,VLOOKUP($B206,'[1]PorEquipeHC 20aa_ddmmaaaa'!$EC$5:'[1]PorEquipeHC 20aa_ddmmaaaa'!$GS$1003,16,FALSE))</f>
        <v xml:space="preserve"> </v>
      </c>
      <c r="V206" s="211" t="b">
        <f>IF($B206:$B206&gt;0,VLOOKUP($B206,'[1]PorEquipeHC 20aa_ddmmaaaa'!$EC$5:'[1]PorEquipeHC 20aa_ddmmaaaa'!$GS$1003,17,FALSE))</f>
        <v>0</v>
      </c>
      <c r="W206" s="211" t="b">
        <f>IF($B206:$B206&gt;0,VLOOKUP($B206,'[1]PorEquipeHC 20aa_ddmmaaaa'!$EC$5:'[1]PorEquipeHC 20aa_ddmmaaaa'!$GS$1003,18,FALSE))</f>
        <v>0</v>
      </c>
      <c r="X206" s="211" t="b">
        <f>IF($B206:$B206&gt;0,VLOOKUP($B206,'[1]PorEquipeHC 20aa_ddmmaaaa'!$EC$5:'[1]PorEquipeHC 20aa_ddmmaaaa'!$GS$1003,19,FALSE))</f>
        <v>0</v>
      </c>
      <c r="Y206" s="207"/>
      <c r="Z206" s="207"/>
      <c r="AA206" s="154"/>
      <c r="AB206" s="154"/>
      <c r="AC206" s="65" t="str">
        <f>C206</f>
        <v>803</v>
      </c>
      <c r="AD206" s="65" t="str">
        <f>D206</f>
        <v>IWANAGA</v>
      </c>
      <c r="AE206" s="65" t="str">
        <f>E206</f>
        <v>ERNESTO T.</v>
      </c>
      <c r="AF206" s="65" t="str">
        <f>F206</f>
        <v>M</v>
      </c>
      <c r="AG206" s="65" t="str">
        <f>G206</f>
        <v>11. NCC</v>
      </c>
      <c r="AH206" s="208">
        <f>H206</f>
        <v>23071</v>
      </c>
      <c r="AI206">
        <f>I206</f>
        <v>3</v>
      </c>
      <c r="AJ206" t="str">
        <f>J206</f>
        <v>EX</v>
      </c>
      <c r="AK206" s="209" t="str">
        <f>K206</f>
        <v>NSR</v>
      </c>
      <c r="AL206" s="65">
        <f>L206</f>
        <v>6</v>
      </c>
      <c r="AM206" s="66" t="str">
        <f>M206</f>
        <v>X</v>
      </c>
      <c r="AN206" s="65">
        <f>N206</f>
        <v>678</v>
      </c>
      <c r="AO206" s="65">
        <f>O206</f>
        <v>111</v>
      </c>
      <c r="AP206" s="67">
        <f>IF(AO206=" "," ",(AO206-2*$AI206))</f>
        <v>105</v>
      </c>
      <c r="AQ206" s="68"/>
      <c r="AR206" s="69"/>
      <c r="AS206" s="72">
        <f>P206</f>
        <v>109</v>
      </c>
      <c r="AT206" s="67">
        <f>IF(AS206=" "," ",(AS206-2*$AI206))</f>
        <v>103</v>
      </c>
      <c r="AU206" s="65"/>
      <c r="AV206" s="67"/>
      <c r="AW206" s="72">
        <f>Q206</f>
        <v>125</v>
      </c>
      <c r="AX206" s="67">
        <f>IF(AW206=" "," ",(AW206-2*$AI206))</f>
        <v>119</v>
      </c>
      <c r="AY206" s="67"/>
      <c r="AZ206" s="65"/>
      <c r="BA206" s="67">
        <f>R206</f>
        <v>110</v>
      </c>
      <c r="BB206" s="67">
        <f>IF(BA206=" "," ",(BA206-2*$AI206))</f>
        <v>104</v>
      </c>
      <c r="BC206" s="67"/>
      <c r="BD206" s="67"/>
      <c r="BE206" s="71">
        <f>S206</f>
        <v>105</v>
      </c>
      <c r="BF206" s="67">
        <f>IF(BE206=" "," ",(BE206-2*$AI206))</f>
        <v>99</v>
      </c>
      <c r="BG206" s="67"/>
      <c r="BH206" s="67"/>
      <c r="BI206" s="72">
        <f>T206</f>
        <v>118</v>
      </c>
      <c r="BJ206" s="67">
        <f>IF(BI206=" "," ",(BI206-2*$AI206))</f>
        <v>112</v>
      </c>
      <c r="BK206" s="67"/>
      <c r="BL206" s="67"/>
      <c r="BM206" s="72" t="str">
        <f>U206</f>
        <v xml:space="preserve"> </v>
      </c>
      <c r="BN206" s="67" t="str">
        <f>IF(BM206=" "," ",(BM206-2*$AI206))</f>
        <v xml:space="preserve"> </v>
      </c>
      <c r="BO206" s="67"/>
      <c r="BP206" s="67"/>
      <c r="BQ206" s="67" t="b">
        <f>V206</f>
        <v>0</v>
      </c>
      <c r="BR206" s="67">
        <f>IF(BQ206=" "," ",(BQ206-2*$AI206))</f>
        <v>-6</v>
      </c>
      <c r="BS206" s="67"/>
      <c r="BT206" s="67"/>
      <c r="BU206" s="67" t="b">
        <f>W206</f>
        <v>0</v>
      </c>
      <c r="BV206" s="67">
        <f>IF(BU206=" "," ",(BU206-2*$AI206))</f>
        <v>-6</v>
      </c>
      <c r="BW206" s="67"/>
      <c r="BX206" s="67"/>
      <c r="BY206" s="67" t="b">
        <f>X206</f>
        <v>0</v>
      </c>
      <c r="BZ206" s="67">
        <f>IF(BY206=" "," ",(BY206-2*$AI206))</f>
        <v>-6</v>
      </c>
      <c r="CA206" s="67"/>
      <c r="CB206" s="67"/>
      <c r="CC206" s="209" t="str">
        <f>IF(AK206="Senior",AK206,"...")</f>
        <v>...</v>
      </c>
      <c r="CD206" s="65">
        <f>L206</f>
        <v>6</v>
      </c>
      <c r="CE206" s="66" t="str">
        <f>M206</f>
        <v>X</v>
      </c>
      <c r="CF206" s="73">
        <f>AQ206*AO$4+AU206*AS$4+AY206*AW$4+BC206*BA$4+BG206*BE$4+BK206*BI$4+BO206*BM$4+BS206*BQ$4+BW206*BU$4+CA206*BY$4</f>
        <v>0</v>
      </c>
      <c r="CG206" s="156"/>
      <c r="CH206" s="1"/>
      <c r="DA206" s="19"/>
      <c r="DB206" s="19"/>
      <c r="DC206" s="67" t="s">
        <v>377</v>
      </c>
      <c r="DD206" s="67" t="s">
        <v>315</v>
      </c>
      <c r="DE206" s="67" t="s">
        <v>702</v>
      </c>
      <c r="DF206" s="67" t="s">
        <v>65</v>
      </c>
      <c r="DG206" s="67" t="s">
        <v>703</v>
      </c>
      <c r="DH206" s="75">
        <v>15912</v>
      </c>
      <c r="DI206" s="67">
        <v>12</v>
      </c>
      <c r="DJ206" s="67" t="s">
        <v>78</v>
      </c>
      <c r="DK206" s="76" t="s">
        <v>102</v>
      </c>
      <c r="DL206" s="67">
        <v>7</v>
      </c>
      <c r="DM206" s="77" t="s">
        <v>70</v>
      </c>
      <c r="DN206" s="67">
        <v>703</v>
      </c>
      <c r="DO206" s="67">
        <v>109</v>
      </c>
      <c r="DP206" s="67">
        <v>85</v>
      </c>
      <c r="DQ206" s="68">
        <v>8</v>
      </c>
      <c r="DR206" s="67" t="s">
        <v>75</v>
      </c>
      <c r="DS206" s="72">
        <v>117</v>
      </c>
      <c r="DT206" s="67">
        <v>93</v>
      </c>
      <c r="DU206" s="68">
        <v>3</v>
      </c>
      <c r="DV206" s="67" t="s">
        <v>94</v>
      </c>
      <c r="DW206" s="72">
        <v>119</v>
      </c>
      <c r="DX206" s="67">
        <v>95</v>
      </c>
      <c r="DY206" s="68"/>
      <c r="DZ206" s="69"/>
      <c r="EA206" s="67">
        <v>124</v>
      </c>
      <c r="EB206" s="67">
        <v>100</v>
      </c>
      <c r="EC206" s="67"/>
      <c r="ED206" s="67"/>
      <c r="EE206" s="71">
        <v>116</v>
      </c>
      <c r="EF206" s="67">
        <v>92</v>
      </c>
      <c r="EG206" s="67">
        <v>4</v>
      </c>
      <c r="EH206" s="67" t="s">
        <v>89</v>
      </c>
      <c r="EI206" s="72">
        <v>127</v>
      </c>
      <c r="EJ206" s="67">
        <v>103</v>
      </c>
      <c r="EK206" s="67"/>
      <c r="EL206" s="67"/>
      <c r="EM206" s="72">
        <v>118</v>
      </c>
      <c r="EN206" s="67">
        <v>94</v>
      </c>
      <c r="EO206" s="67"/>
      <c r="EP206" s="67"/>
      <c r="EQ206" s="67" t="b">
        <v>0</v>
      </c>
      <c r="ER206" s="67">
        <v>-24</v>
      </c>
      <c r="ES206" s="67"/>
      <c r="ET206" s="67"/>
      <c r="EU206" s="67" t="b">
        <v>0</v>
      </c>
      <c r="EV206" s="67">
        <v>-24</v>
      </c>
      <c r="EW206" s="67"/>
      <c r="EX206" s="67"/>
      <c r="EY206" s="67" t="b">
        <v>0</v>
      </c>
      <c r="EZ206" s="67">
        <v>-24</v>
      </c>
      <c r="FA206" s="67"/>
      <c r="FB206" s="67"/>
      <c r="FC206" s="76" t="s">
        <v>73</v>
      </c>
      <c r="FD206" s="67">
        <v>7</v>
      </c>
      <c r="FE206" s="77" t="s">
        <v>70</v>
      </c>
      <c r="FF206" s="68">
        <v>15</v>
      </c>
      <c r="FG206" s="83"/>
      <c r="FH206" s="65" t="str">
        <f t="shared" si="41"/>
        <v>SR</v>
      </c>
      <c r="FI206" s="65" t="str">
        <f t="shared" si="39"/>
        <v>M</v>
      </c>
      <c r="FJ206" s="65" t="str">
        <f t="shared" si="38"/>
        <v>11. NCC</v>
      </c>
      <c r="FK206" s="65">
        <f t="shared" si="42"/>
        <v>15</v>
      </c>
      <c r="FL206" s="87">
        <f>FK206</f>
        <v>15</v>
      </c>
      <c r="FM206" t="str">
        <f t="shared" si="40"/>
        <v>...</v>
      </c>
      <c r="FN206" t="str">
        <f t="shared" si="46"/>
        <v>...</v>
      </c>
      <c r="FO206" t="str">
        <f t="shared" si="45"/>
        <v>11. NCC</v>
      </c>
    </row>
    <row r="207" spans="1:171" ht="13.8" hidden="1" x14ac:dyDescent="0.25">
      <c r="A207" t="s">
        <v>1152</v>
      </c>
      <c r="B207" s="201" t="s">
        <v>511</v>
      </c>
      <c r="C207" s="80" t="str">
        <f>IF($B207:$B207&gt;0,VLOOKUP($B207,'[1]PorEquipeHC 20aa_ddmmaaaa'!$EC$5:'[1]PorEquipeHC 20aa_ddmmaaaa'!$GS$1003,1,FALSE))</f>
        <v>637</v>
      </c>
      <c r="D207" s="209" t="str">
        <f>IF($B207:$B207&gt;0,VLOOKUP($B207,'[1]PorEquipeHC 20aa_ddmmaaaa'!$EC$5:'[1]PorEquipeHC 20aa_ddmmaaaa'!$GS$1003,2,FALSE))</f>
        <v>RIBEIRO DE SOUZA</v>
      </c>
      <c r="E207" s="209" t="str">
        <f>IF($B207:$B207&gt;0,VLOOKUP($B207,'[1]PorEquipeHC 20aa_ddmmaaaa'!$EC$5:'[1]PorEquipeHC 20aa_ddmmaaaa'!$GS$1003,3,FALSE))</f>
        <v>TANIA DE FATIMA</v>
      </c>
      <c r="F207" s="66" t="str">
        <f>IF($B207:$B207&gt;0,VLOOKUP($B207,'[1]PorEquipeHC 20aa_ddmmaaaa'!$EC$5:'[1]PorEquipeHC 20aa_ddmmaaaa'!$GS$1003,4,FALSE))</f>
        <v>F</v>
      </c>
      <c r="G207" s="65" t="str">
        <f>IF($B207:$B207&gt;0,VLOOKUP($B207,'[1]PorEquipeHC 20aa_ddmmaaaa'!$EC$5:'[1]PorEquipeHC 20aa_ddmmaaaa'!$GS$1003,5,FALSE))</f>
        <v>11. NCC</v>
      </c>
      <c r="H207" s="210">
        <f>IF($B207:$B207&gt;0,VLOOKUP($B207,'[1]PorEquipeHC 20aa_ddmmaaaa'!$EC$5:'[1]PorEquipeHC 20aa_ddmmaaaa'!$GS$1003,6,FALSE))</f>
        <v>23251</v>
      </c>
      <c r="I207" s="80">
        <f>IF($B207:$B207&gt;0,VLOOKUP($B207,'[1]PorEquipeHC 20aa_ddmmaaaa'!$EC$5:'[1]PorEquipeHC 20aa_ddmmaaaa'!$GS$1003,7,FALSE))</f>
        <v>3</v>
      </c>
      <c r="J207" s="209" t="str">
        <f>IF($B207:$B207&gt;0,VLOOKUP($B207,'[1]PorEquipeHC 20aa_ddmmaaaa'!$EC$5:'[1]PorEquipeHC 20aa_ddmmaaaa'!$GS$1003,8,FALSE))</f>
        <v>EX</v>
      </c>
      <c r="K207" s="209" t="str">
        <f>IF($B207:$B207&gt;0,VLOOKUP($B207,'[1]PorEquipeHC 20aa_ddmmaaaa'!$EC$5:'[1]PorEquipeHC 20aa_ddmmaaaa'!$GS$1003,9,FALSE))</f>
        <v>NSR</v>
      </c>
      <c r="L207" s="80">
        <f>IF($B207:$B207&gt;0,VLOOKUP($B207,'[1]PorEquipeHC 20aa_ddmmaaaa'!$EC$5:'[1]PorEquipeHC 20aa_ddmmaaaa'!$GS$1003,45,FALSE))</f>
        <v>6</v>
      </c>
      <c r="M207" s="65" t="str">
        <f>IF($B207:$B207&gt;0,VLOOKUP($B207,'[1]PorEquipeHC 20aa_ddmmaaaa'!$EC$5:'[1]PorEquipeHC 20aa_ddmmaaaa'!$GS$1003,46,FALSE))</f>
        <v>X</v>
      </c>
      <c r="N207" s="80">
        <f>IF($B207:$B207&gt;0,VLOOKUP($B207,'[1]PorEquipeHC 20aa_ddmmaaaa'!$EC$5:'[1]PorEquipeHC 20aa_ddmmaaaa'!$GS$1003,64,FALSE))</f>
        <v>674</v>
      </c>
      <c r="O207" s="211">
        <f>IF($B207:$B207&gt;0,VLOOKUP($B207,'[1]PorEquipeHC 20aa_ddmmaaaa'!$EC$5:'[1]PorEquipeHC 20aa_ddmmaaaa'!$GS$1003,10,FALSE))</f>
        <v>106</v>
      </c>
      <c r="P207" s="211">
        <f>IF($B207:$B207&gt;0,VLOOKUP($B207,'[1]PorEquipeHC 20aa_ddmmaaaa'!$EC$5:'[1]PorEquipeHC 20aa_ddmmaaaa'!$GS$1003,11,FALSE))</f>
        <v>118</v>
      </c>
      <c r="Q207" s="211">
        <f>IF($B207:$B207&gt;0,VLOOKUP($B207,'[1]PorEquipeHC 20aa_ddmmaaaa'!$EC$5:'[1]PorEquipeHC 20aa_ddmmaaaa'!$GS$1003,12,FALSE))</f>
        <v>121</v>
      </c>
      <c r="R207" s="211">
        <f>IF($B207:$B207&gt;0,VLOOKUP($B207,'[1]PorEquipeHC 20aa_ddmmaaaa'!$EC$5:'[1]PorEquipeHC 20aa_ddmmaaaa'!$GS$1003,13,FALSE))</f>
        <v>110</v>
      </c>
      <c r="S207" s="211">
        <f>IF($B207:$B207&gt;0,VLOOKUP($B207,'[1]PorEquipeHC 20aa_ddmmaaaa'!$EC$5:'[1]PorEquipeHC 20aa_ddmmaaaa'!$GS$1003,14,FALSE))</f>
        <v>105</v>
      </c>
      <c r="T207" s="211">
        <f>IF($B207:$B207&gt;0,VLOOKUP($B207,'[1]PorEquipeHC 20aa_ddmmaaaa'!$EC$5:'[1]PorEquipeHC 20aa_ddmmaaaa'!$GS$1003,15,FALSE))</f>
        <v>114</v>
      </c>
      <c r="U207" s="211" t="str">
        <f>IF($B207:$B207&gt;0,VLOOKUP($B207,'[1]PorEquipeHC 20aa_ddmmaaaa'!$EC$5:'[1]PorEquipeHC 20aa_ddmmaaaa'!$GS$1003,16,FALSE))</f>
        <v xml:space="preserve"> </v>
      </c>
      <c r="V207" s="211" t="b">
        <f>IF($B207:$B207&gt;0,VLOOKUP($B207,'[1]PorEquipeHC 20aa_ddmmaaaa'!$EC$5:'[1]PorEquipeHC 20aa_ddmmaaaa'!$GS$1003,17,FALSE))</f>
        <v>0</v>
      </c>
      <c r="W207" s="211" t="b">
        <f>IF($B207:$B207&gt;0,VLOOKUP($B207,'[1]PorEquipeHC 20aa_ddmmaaaa'!$EC$5:'[1]PorEquipeHC 20aa_ddmmaaaa'!$GS$1003,18,FALSE))</f>
        <v>0</v>
      </c>
      <c r="X207" s="211" t="b">
        <f>IF($B207:$B207&gt;0,VLOOKUP($B207,'[1]PorEquipeHC 20aa_ddmmaaaa'!$EC$5:'[1]PorEquipeHC 20aa_ddmmaaaa'!$GS$1003,19,FALSE))</f>
        <v>0</v>
      </c>
      <c r="AA207" s="154"/>
      <c r="AB207" s="154"/>
      <c r="AC207" s="65" t="str">
        <f>C207</f>
        <v>637</v>
      </c>
      <c r="AD207" s="65" t="str">
        <f>D207</f>
        <v>RIBEIRO DE SOUZA</v>
      </c>
      <c r="AE207" s="65" t="str">
        <f>E207</f>
        <v>TANIA DE FATIMA</v>
      </c>
      <c r="AF207" s="65" t="str">
        <f>F207</f>
        <v>F</v>
      </c>
      <c r="AG207" s="65" t="str">
        <f>G207</f>
        <v>11. NCC</v>
      </c>
      <c r="AH207" s="208">
        <f>H207</f>
        <v>23251</v>
      </c>
      <c r="AI207">
        <f>I207</f>
        <v>3</v>
      </c>
      <c r="AJ207" t="str">
        <f>J207</f>
        <v>EX</v>
      </c>
      <c r="AK207" s="209" t="str">
        <f>K207</f>
        <v>NSR</v>
      </c>
      <c r="AL207" s="65">
        <f>L207</f>
        <v>6</v>
      </c>
      <c r="AM207" s="66" t="str">
        <f>M207</f>
        <v>X</v>
      </c>
      <c r="AN207" s="65">
        <f>N207</f>
        <v>674</v>
      </c>
      <c r="AO207" s="65">
        <f>O207</f>
        <v>106</v>
      </c>
      <c r="AP207" s="67">
        <f>IF(AO207=" "," ",(AO207-2*$AI207))</f>
        <v>100</v>
      </c>
      <c r="AQ207" s="68"/>
      <c r="AR207" s="69"/>
      <c r="AS207" s="72">
        <f>P207</f>
        <v>118</v>
      </c>
      <c r="AT207" s="67">
        <f>IF(AS207=" "," ",(AS207-2*$AI207))</f>
        <v>112</v>
      </c>
      <c r="AU207" s="65"/>
      <c r="AV207" s="67"/>
      <c r="AW207" s="72">
        <f>Q207</f>
        <v>121</v>
      </c>
      <c r="AX207" s="67">
        <f>IF(AW207=" "," ",(AW207-2*$AI207))</f>
        <v>115</v>
      </c>
      <c r="AY207" s="67"/>
      <c r="AZ207" s="65"/>
      <c r="BA207" s="67">
        <f>R207</f>
        <v>110</v>
      </c>
      <c r="BB207" s="67">
        <f>IF(BA207=" "," ",(BA207-2*$AI207))</f>
        <v>104</v>
      </c>
      <c r="BC207" s="67"/>
      <c r="BD207" s="67"/>
      <c r="BE207" s="71">
        <f>S207</f>
        <v>105</v>
      </c>
      <c r="BF207" s="67">
        <f>IF(BE207=" "," ",(BE207-2*$AI207))</f>
        <v>99</v>
      </c>
      <c r="BG207" s="67"/>
      <c r="BH207" s="67"/>
      <c r="BI207" s="72">
        <f>T207</f>
        <v>114</v>
      </c>
      <c r="BJ207" s="67">
        <f>IF(BI207=" "," ",(BI207-2*$AI207))</f>
        <v>108</v>
      </c>
      <c r="BK207" s="67"/>
      <c r="BL207" s="67"/>
      <c r="BM207" s="72" t="str">
        <f>U207</f>
        <v xml:space="preserve"> </v>
      </c>
      <c r="BN207" s="67" t="str">
        <f>IF(BM207=" "," ",(BM207-2*$AI207))</f>
        <v xml:space="preserve"> </v>
      </c>
      <c r="BO207" s="67"/>
      <c r="BP207" s="67"/>
      <c r="BQ207" s="67" t="b">
        <f>V207</f>
        <v>0</v>
      </c>
      <c r="BR207" s="67">
        <f>IF(BQ207=" "," ",(BQ207-2*$AI207))</f>
        <v>-6</v>
      </c>
      <c r="BS207" s="67"/>
      <c r="BT207" s="67"/>
      <c r="BU207" s="67" t="b">
        <f>W207</f>
        <v>0</v>
      </c>
      <c r="BV207" s="67">
        <f>IF(BU207=" "," ",(BU207-2*$AI207))</f>
        <v>-6</v>
      </c>
      <c r="BW207" s="67"/>
      <c r="BX207" s="67"/>
      <c r="BY207" s="67" t="b">
        <f>X207</f>
        <v>0</v>
      </c>
      <c r="BZ207" s="67">
        <f>IF(BY207=" "," ",(BY207-2*$AI207))</f>
        <v>-6</v>
      </c>
      <c r="CA207" s="67"/>
      <c r="CB207" s="67"/>
      <c r="CC207" s="209" t="str">
        <f>IF(AK207="Senior",AK207,"...")</f>
        <v>...</v>
      </c>
      <c r="CD207" s="65">
        <f>L207</f>
        <v>6</v>
      </c>
      <c r="CE207" s="66" t="str">
        <f>M207</f>
        <v>X</v>
      </c>
      <c r="CF207" s="73">
        <f>AQ207*AO$4+AU207*AS$4+AY207*AW$4+BC207*BA$4+BG207*BE$4+BK207*BI$4+BO207*BM$4+BS207*BQ$4+BW207*BU$4+CA207*BY$4</f>
        <v>0</v>
      </c>
      <c r="CG207" s="156"/>
      <c r="CH207" s="1"/>
      <c r="DA207" s="19"/>
      <c r="DB207" s="19"/>
      <c r="DC207" s="67" t="s">
        <v>707</v>
      </c>
      <c r="DD207" s="67" t="s">
        <v>708</v>
      </c>
      <c r="DE207" s="67" t="s">
        <v>709</v>
      </c>
      <c r="DF207" s="67" t="s">
        <v>65</v>
      </c>
      <c r="DG207" s="67" t="s">
        <v>703</v>
      </c>
      <c r="DH207" s="75">
        <v>16509</v>
      </c>
      <c r="DI207" s="67">
        <v>8</v>
      </c>
      <c r="DJ207" s="67" t="s">
        <v>84</v>
      </c>
      <c r="DK207" s="76" t="s">
        <v>102</v>
      </c>
      <c r="DL207" s="67">
        <v>4</v>
      </c>
      <c r="DM207" s="77" t="s">
        <v>70</v>
      </c>
      <c r="DN207" s="67" t="e">
        <v>#NUM!</v>
      </c>
      <c r="DO207" s="67">
        <v>104</v>
      </c>
      <c r="DP207" s="67">
        <v>88</v>
      </c>
      <c r="DQ207" s="68">
        <v>5</v>
      </c>
      <c r="DR207" s="69" t="s">
        <v>72</v>
      </c>
      <c r="DS207" s="72" t="s">
        <v>79</v>
      </c>
      <c r="DT207" s="67" t="s">
        <v>79</v>
      </c>
      <c r="DU207" s="68"/>
      <c r="DV207" s="67"/>
      <c r="DW207" s="72" t="s">
        <v>79</v>
      </c>
      <c r="DX207" s="67" t="s">
        <v>79</v>
      </c>
      <c r="DY207" s="68"/>
      <c r="DZ207" s="67"/>
      <c r="EA207" s="67" t="s">
        <v>79</v>
      </c>
      <c r="EB207" s="67" t="s">
        <v>79</v>
      </c>
      <c r="EC207" s="68"/>
      <c r="ED207" s="69"/>
      <c r="EE207" s="71">
        <v>105</v>
      </c>
      <c r="EF207" s="67">
        <v>89</v>
      </c>
      <c r="EG207" s="67">
        <v>8</v>
      </c>
      <c r="EH207" s="67" t="s">
        <v>75</v>
      </c>
      <c r="EI207" s="72">
        <v>121</v>
      </c>
      <c r="EJ207" s="67">
        <v>105</v>
      </c>
      <c r="EK207" s="67"/>
      <c r="EL207" s="67"/>
      <c r="EM207" s="72">
        <v>111</v>
      </c>
      <c r="EN207" s="67">
        <v>95</v>
      </c>
      <c r="EO207" s="67"/>
      <c r="EP207" s="67"/>
      <c r="EQ207" s="67" t="b">
        <v>0</v>
      </c>
      <c r="ER207" s="67">
        <v>-16</v>
      </c>
      <c r="ES207" s="68"/>
      <c r="ET207" s="69"/>
      <c r="EU207" s="67" t="b">
        <v>0</v>
      </c>
      <c r="EV207" s="67">
        <v>-16</v>
      </c>
      <c r="EW207" s="67"/>
      <c r="EX207" s="67"/>
      <c r="EY207" s="67" t="b">
        <v>0</v>
      </c>
      <c r="EZ207" s="67">
        <v>-16</v>
      </c>
      <c r="FA207" s="68"/>
      <c r="FB207" s="69"/>
      <c r="FC207" s="76" t="s">
        <v>73</v>
      </c>
      <c r="FD207" s="67">
        <v>4</v>
      </c>
      <c r="FE207" s="77" t="s">
        <v>70</v>
      </c>
      <c r="FF207" s="68">
        <v>13</v>
      </c>
      <c r="FG207" s="83"/>
      <c r="FH207" s="65" t="str">
        <f t="shared" si="41"/>
        <v>SR</v>
      </c>
      <c r="FI207" s="65" t="str">
        <f t="shared" si="39"/>
        <v>M</v>
      </c>
      <c r="FJ207" s="65" t="str">
        <f t="shared" si="38"/>
        <v>11. NCC</v>
      </c>
      <c r="FK207" s="65">
        <f t="shared" si="42"/>
        <v>13</v>
      </c>
      <c r="FL207" s="87">
        <f t="shared" si="47"/>
        <v>28</v>
      </c>
      <c r="FM207" t="str">
        <f t="shared" si="40"/>
        <v>...</v>
      </c>
      <c r="FN207" t="str">
        <f t="shared" si="46"/>
        <v>...</v>
      </c>
      <c r="FO207" t="str">
        <f t="shared" si="45"/>
        <v>11. NCC</v>
      </c>
    </row>
    <row r="208" spans="1:171" ht="13.8" hidden="1" x14ac:dyDescent="0.25">
      <c r="A208" t="s">
        <v>1152</v>
      </c>
      <c r="B208" s="201" t="s">
        <v>649</v>
      </c>
      <c r="C208" s="80" t="str">
        <f>IF($B208:$B208&gt;0,VLOOKUP($B208,'[1]PorEquipeHC 20aa_ddmmaaaa'!$EC$5:'[1]PorEquipeHC 20aa_ddmmaaaa'!$GS$1003,1,FALSE))</f>
        <v>230</v>
      </c>
      <c r="D208" s="209" t="str">
        <f>IF($B208:$B208&gt;0,VLOOKUP($B208,'[1]PorEquipeHC 20aa_ddmmaaaa'!$EC$5:'[1]PorEquipeHC 20aa_ddmmaaaa'!$GS$1003,2,FALSE))</f>
        <v>SADASUE</v>
      </c>
      <c r="E208" s="209" t="str">
        <f>IF($B208:$B208&gt;0,VLOOKUP($B208,'[1]PorEquipeHC 20aa_ddmmaaaa'!$EC$5:'[1]PorEquipeHC 20aa_ddmmaaaa'!$GS$1003,3,FALSE))</f>
        <v>YOKO</v>
      </c>
      <c r="F208" s="66" t="str">
        <f>IF($B208:$B208&gt;0,VLOOKUP($B208,'[1]PorEquipeHC 20aa_ddmmaaaa'!$EC$5:'[1]PorEquipeHC 20aa_ddmmaaaa'!$GS$1003,4,FALSE))</f>
        <v>F</v>
      </c>
      <c r="G208" s="65" t="str">
        <f>IF($B208:$B208&gt;0,VLOOKUP($B208,'[1]PorEquipeHC 20aa_ddmmaaaa'!$EC$5:'[1]PorEquipeHC 20aa_ddmmaaaa'!$GS$1003,5,FALSE))</f>
        <v>08. SMA</v>
      </c>
      <c r="H208" s="210">
        <f>IF($B208:$B208&gt;0,VLOOKUP($B208,'[1]PorEquipeHC 20aa_ddmmaaaa'!$EC$5:'[1]PorEquipeHC 20aa_ddmmaaaa'!$GS$1003,6,FALSE))</f>
        <v>15201</v>
      </c>
      <c r="I208" s="80">
        <f>IF($B208:$B208&gt;0,VLOOKUP($B208,'[1]PorEquipeHC 20aa_ddmmaaaa'!$EC$5:'[1]PorEquipeHC 20aa_ddmmaaaa'!$GS$1003,7,FALSE))</f>
        <v>4</v>
      </c>
      <c r="J208" s="209" t="str">
        <f>IF($B208:$B208&gt;0,VLOOKUP($B208,'[1]PorEquipeHC 20aa_ddmmaaaa'!$EC$5:'[1]PorEquipeHC 20aa_ddmmaaaa'!$GS$1003,8,FALSE))</f>
        <v>A</v>
      </c>
      <c r="K208" s="209" t="str">
        <f>IF($B208:$B208&gt;0,VLOOKUP($B208,'[1]PorEquipeHC 20aa_ddmmaaaa'!$EC$5:'[1]PorEquipeHC 20aa_ddmmaaaa'!$GS$1003,9,FALSE))</f>
        <v>MR</v>
      </c>
      <c r="L208" s="80">
        <f>IF($B208:$B208&gt;0,VLOOKUP($B208,'[1]PorEquipeHC 20aa_ddmmaaaa'!$EC$5:'[1]PorEquipeHC 20aa_ddmmaaaa'!$GS$1003,45,FALSE))</f>
        <v>0</v>
      </c>
      <c r="M208" s="65" t="str">
        <f>IF($B208:$B208&gt;0,VLOOKUP($B208,'[1]PorEquipeHC 20aa_ddmmaaaa'!$EC$5:'[1]PorEquipeHC 20aa_ddmmaaaa'!$GS$1003,46,FALSE))</f>
        <v>X</v>
      </c>
      <c r="N208" s="80" t="e">
        <f>IF($B208:$B208&gt;0,VLOOKUP($B208,'[1]PorEquipeHC 20aa_ddmmaaaa'!$EC$5:'[1]PorEquipeHC 20aa_ddmmaaaa'!$GS$1003,64,FALSE))</f>
        <v>#NUM!</v>
      </c>
      <c r="O208" s="211" t="str">
        <f>IF($B208:$B208&gt;0,VLOOKUP($B208,'[1]PorEquipeHC 20aa_ddmmaaaa'!$EC$5:'[1]PorEquipeHC 20aa_ddmmaaaa'!$GS$1003,10,FALSE))</f>
        <v xml:space="preserve"> </v>
      </c>
      <c r="P208" s="211" t="str">
        <f>IF($B208:$B208&gt;0,VLOOKUP($B208,'[1]PorEquipeHC 20aa_ddmmaaaa'!$EC$5:'[1]PorEquipeHC 20aa_ddmmaaaa'!$GS$1003,11,FALSE))</f>
        <v xml:space="preserve"> </v>
      </c>
      <c r="Q208" s="211" t="str">
        <f>IF($B208:$B208&gt;0,VLOOKUP($B208,'[1]PorEquipeHC 20aa_ddmmaaaa'!$EC$5:'[1]PorEquipeHC 20aa_ddmmaaaa'!$GS$1003,12,FALSE))</f>
        <v xml:space="preserve"> </v>
      </c>
      <c r="R208" s="211" t="str">
        <f>IF($B208:$B208&gt;0,VLOOKUP($B208,'[1]PorEquipeHC 20aa_ddmmaaaa'!$EC$5:'[1]PorEquipeHC 20aa_ddmmaaaa'!$GS$1003,13,FALSE))</f>
        <v xml:space="preserve"> </v>
      </c>
      <c r="S208" s="211" t="str">
        <f>IF($B208:$B208&gt;0,VLOOKUP($B208,'[1]PorEquipeHC 20aa_ddmmaaaa'!$EC$5:'[1]PorEquipeHC 20aa_ddmmaaaa'!$GS$1003,14,FALSE))</f>
        <v xml:space="preserve"> </v>
      </c>
      <c r="T208" s="211" t="str">
        <f>IF($B208:$B208&gt;0,VLOOKUP($B208,'[1]PorEquipeHC 20aa_ddmmaaaa'!$EC$5:'[1]PorEquipeHC 20aa_ddmmaaaa'!$GS$1003,15,FALSE))</f>
        <v xml:space="preserve"> </v>
      </c>
      <c r="U208" s="211" t="str">
        <f>IF($B208:$B208&gt;0,VLOOKUP($B208,'[1]PorEquipeHC 20aa_ddmmaaaa'!$EC$5:'[1]PorEquipeHC 20aa_ddmmaaaa'!$GS$1003,16,FALSE))</f>
        <v xml:space="preserve"> </v>
      </c>
      <c r="V208" s="211" t="b">
        <f>IF($B208:$B208&gt;0,VLOOKUP($B208,'[1]PorEquipeHC 20aa_ddmmaaaa'!$EC$5:'[1]PorEquipeHC 20aa_ddmmaaaa'!$GS$1003,17,FALSE))</f>
        <v>0</v>
      </c>
      <c r="W208" s="211" t="b">
        <f>IF($B208:$B208&gt;0,VLOOKUP($B208,'[1]PorEquipeHC 20aa_ddmmaaaa'!$EC$5:'[1]PorEquipeHC 20aa_ddmmaaaa'!$GS$1003,18,FALSE))</f>
        <v>0</v>
      </c>
      <c r="X208" s="211" t="b">
        <f>IF($B208:$B208&gt;0,VLOOKUP($B208,'[1]PorEquipeHC 20aa_ddmmaaaa'!$EC$5:'[1]PorEquipeHC 20aa_ddmmaaaa'!$GS$1003,19,FALSE))</f>
        <v>0</v>
      </c>
      <c r="Y208" s="207"/>
      <c r="Z208" s="207"/>
      <c r="AA208" s="154"/>
      <c r="AB208" s="154"/>
      <c r="AC208" s="65" t="str">
        <f>C208</f>
        <v>230</v>
      </c>
      <c r="AD208" s="65" t="str">
        <f>D208</f>
        <v>SADASUE</v>
      </c>
      <c r="AE208" s="65" t="str">
        <f>E208</f>
        <v>YOKO</v>
      </c>
      <c r="AF208" s="65" t="str">
        <f>F208</f>
        <v>F</v>
      </c>
      <c r="AG208" s="65" t="str">
        <f>G208</f>
        <v>08. SMA</v>
      </c>
      <c r="AH208" s="208">
        <f>H208</f>
        <v>15201</v>
      </c>
      <c r="AI208">
        <f>I208</f>
        <v>4</v>
      </c>
      <c r="AJ208" t="str">
        <f>J208</f>
        <v>A</v>
      </c>
      <c r="AK208" s="209" t="str">
        <f>K208</f>
        <v>MR</v>
      </c>
      <c r="AL208" s="65">
        <f>L208</f>
        <v>0</v>
      </c>
      <c r="AM208" s="66" t="str">
        <f>M208</f>
        <v>X</v>
      </c>
      <c r="AN208" s="65" t="e">
        <f>N208</f>
        <v>#NUM!</v>
      </c>
      <c r="AO208" s="65" t="str">
        <f>O208</f>
        <v xml:space="preserve"> </v>
      </c>
      <c r="AP208" s="67" t="str">
        <f>IF(AO208=" "," ",(AO208-2*$AI208))</f>
        <v xml:space="preserve"> </v>
      </c>
      <c r="AQ208" s="68"/>
      <c r="AR208" s="69"/>
      <c r="AS208" s="72" t="str">
        <f>P208</f>
        <v xml:space="preserve"> </v>
      </c>
      <c r="AT208" s="67" t="str">
        <f>IF(AS208=" "," ",(AS208-2*$AI208))</f>
        <v xml:space="preserve"> </v>
      </c>
      <c r="AU208" s="65"/>
      <c r="AV208" s="67"/>
      <c r="AW208" s="72" t="str">
        <f>Q208</f>
        <v xml:space="preserve"> </v>
      </c>
      <c r="AX208" s="67" t="str">
        <f>IF(AW208=" "," ",(AW208-2*$AI208))</f>
        <v xml:space="preserve"> </v>
      </c>
      <c r="AY208" s="67"/>
      <c r="AZ208" s="65"/>
      <c r="BA208" s="67" t="str">
        <f>R208</f>
        <v xml:space="preserve"> </v>
      </c>
      <c r="BB208" s="67" t="str">
        <f>IF(BA208=" "," ",(BA208-2*$AI208))</f>
        <v xml:space="preserve"> </v>
      </c>
      <c r="BC208" s="67"/>
      <c r="BD208" s="67"/>
      <c r="BE208" s="71" t="str">
        <f>S208</f>
        <v xml:space="preserve"> </v>
      </c>
      <c r="BF208" s="67" t="str">
        <f>IF(BE208=" "," ",(BE208-2*$AI208))</f>
        <v xml:space="preserve"> </v>
      </c>
      <c r="BG208" s="67"/>
      <c r="BH208" s="67"/>
      <c r="BI208" s="72" t="str">
        <f>T208</f>
        <v xml:space="preserve"> </v>
      </c>
      <c r="BJ208" s="67" t="str">
        <f>IF(BI208=" "," ",(BI208-2*$AI208))</f>
        <v xml:space="preserve"> </v>
      </c>
      <c r="BK208" s="67"/>
      <c r="BL208" s="67"/>
      <c r="BM208" s="72" t="str">
        <f>U208</f>
        <v xml:space="preserve"> </v>
      </c>
      <c r="BN208" s="67" t="str">
        <f>IF(BM208=" "," ",(BM208-2*$AI208))</f>
        <v xml:space="preserve"> </v>
      </c>
      <c r="BO208" s="67"/>
      <c r="BP208" s="67"/>
      <c r="BQ208" s="67" t="b">
        <f>V208</f>
        <v>0</v>
      </c>
      <c r="BR208" s="67">
        <f>IF(BQ208=" "," ",(BQ208-2*$AI208))</f>
        <v>-8</v>
      </c>
      <c r="BS208" s="67"/>
      <c r="BT208" s="67"/>
      <c r="BU208" s="67" t="b">
        <f>W208</f>
        <v>0</v>
      </c>
      <c r="BV208" s="67">
        <f>IF(BU208=" "," ",(BU208-2*$AI208))</f>
        <v>-8</v>
      </c>
      <c r="BW208" s="67"/>
      <c r="BX208" s="67"/>
      <c r="BY208" s="67" t="b">
        <f>X208</f>
        <v>0</v>
      </c>
      <c r="BZ208" s="67">
        <f>IF(BY208=" "," ",(BY208-2*$AI208))</f>
        <v>-8</v>
      </c>
      <c r="CA208" s="67"/>
      <c r="CB208" s="67"/>
      <c r="CC208" s="209" t="str">
        <f>IF(AK208="Senior",AK208,"...")</f>
        <v>...</v>
      </c>
      <c r="CD208" s="65">
        <f>L208</f>
        <v>0</v>
      </c>
      <c r="CE208" s="66" t="str">
        <f>M208</f>
        <v>X</v>
      </c>
      <c r="CF208" s="73">
        <f>AQ208*AO$4+AU208*AS$4+AY208*AW$4+BC208*BA$4+BG208*BE$4+BK208*BI$4+BO208*BM$4+BS208*BQ$4+BW208*BU$4+CA208*BY$4</f>
        <v>0</v>
      </c>
      <c r="CG208" s="156"/>
      <c r="CH208" s="1"/>
      <c r="DA208" s="19"/>
      <c r="DB208" s="19"/>
      <c r="DC208" s="67" t="s">
        <v>363</v>
      </c>
      <c r="DD208" s="67" t="s">
        <v>395</v>
      </c>
      <c r="DE208" s="67" t="s">
        <v>726</v>
      </c>
      <c r="DF208" s="67" t="s">
        <v>65</v>
      </c>
      <c r="DG208" s="67" t="s">
        <v>703</v>
      </c>
      <c r="DH208" s="75">
        <v>19545</v>
      </c>
      <c r="DI208" s="67">
        <v>6</v>
      </c>
      <c r="DJ208" s="67" t="s">
        <v>68</v>
      </c>
      <c r="DK208" s="76" t="s">
        <v>69</v>
      </c>
      <c r="DL208" s="67">
        <v>6</v>
      </c>
      <c r="DM208" s="77" t="s">
        <v>70</v>
      </c>
      <c r="DN208" s="67">
        <v>644</v>
      </c>
      <c r="DO208" s="67" t="s">
        <v>79</v>
      </c>
      <c r="DP208" s="67" t="s">
        <v>79</v>
      </c>
      <c r="DQ208" s="68"/>
      <c r="DR208" s="67"/>
      <c r="DS208" s="72">
        <v>109</v>
      </c>
      <c r="DT208" s="67">
        <v>97</v>
      </c>
      <c r="DU208" s="68"/>
      <c r="DV208" s="67"/>
      <c r="DW208" s="72">
        <v>108</v>
      </c>
      <c r="DX208" s="67">
        <v>96</v>
      </c>
      <c r="DY208" s="67"/>
      <c r="DZ208" s="67"/>
      <c r="EA208" s="67">
        <v>112</v>
      </c>
      <c r="EB208" s="67">
        <v>100</v>
      </c>
      <c r="EC208" s="67"/>
      <c r="ED208" s="67"/>
      <c r="EE208" s="71">
        <v>99</v>
      </c>
      <c r="EF208" s="67">
        <v>87</v>
      </c>
      <c r="EG208" s="67">
        <v>10</v>
      </c>
      <c r="EH208" s="67" t="s">
        <v>61</v>
      </c>
      <c r="EI208" s="72">
        <v>109</v>
      </c>
      <c r="EJ208" s="67">
        <v>97</v>
      </c>
      <c r="EK208" s="67"/>
      <c r="EL208" s="67"/>
      <c r="EM208" s="72">
        <v>107</v>
      </c>
      <c r="EN208" s="67">
        <v>95</v>
      </c>
      <c r="EO208" s="67"/>
      <c r="EP208" s="67"/>
      <c r="EQ208" s="67" t="b">
        <v>0</v>
      </c>
      <c r="ER208" s="67">
        <v>-12</v>
      </c>
      <c r="ES208" s="67"/>
      <c r="ET208" s="67"/>
      <c r="EU208" s="67" t="b">
        <v>0</v>
      </c>
      <c r="EV208" s="67">
        <v>-12</v>
      </c>
      <c r="EW208" s="67"/>
      <c r="EX208" s="67"/>
      <c r="EY208" s="67" t="b">
        <v>0</v>
      </c>
      <c r="EZ208" s="67">
        <v>-12</v>
      </c>
      <c r="FA208" s="67"/>
      <c r="FB208" s="67"/>
      <c r="FC208" s="76" t="s">
        <v>73</v>
      </c>
      <c r="FD208" s="67">
        <v>6</v>
      </c>
      <c r="FE208" s="77" t="s">
        <v>70</v>
      </c>
      <c r="FF208" s="68">
        <v>10</v>
      </c>
      <c r="FG208" s="83"/>
      <c r="FH208" s="65" t="str">
        <f t="shared" si="41"/>
        <v>NSR</v>
      </c>
      <c r="FI208" s="65" t="str">
        <f t="shared" si="39"/>
        <v>M</v>
      </c>
      <c r="FJ208" s="65" t="str">
        <f t="shared" si="38"/>
        <v>11. NCC</v>
      </c>
      <c r="FK208" s="65">
        <f t="shared" si="42"/>
        <v>10</v>
      </c>
      <c r="FL208" s="87">
        <f t="shared" si="47"/>
        <v>38</v>
      </c>
      <c r="FM208" t="str">
        <f t="shared" si="40"/>
        <v>...</v>
      </c>
      <c r="FN208" t="str">
        <f t="shared" si="46"/>
        <v>...</v>
      </c>
      <c r="FO208" t="str">
        <f t="shared" si="45"/>
        <v>11. NCC</v>
      </c>
    </row>
    <row r="209" spans="1:171" ht="13.8" hidden="1" x14ac:dyDescent="0.25">
      <c r="A209" t="s">
        <v>1152</v>
      </c>
      <c r="B209" s="201" t="s">
        <v>706</v>
      </c>
      <c r="C209" s="80" t="str">
        <f>IF($B209:$B209&gt;0,VLOOKUP($B209,'[1]PorEquipeHC 20aa_ddmmaaaa'!$EC$5:'[1]PorEquipeHC 20aa_ddmmaaaa'!$GS$1003,1,FALSE))</f>
        <v>602</v>
      </c>
      <c r="D209" s="209" t="str">
        <f>IF($B209:$B209&gt;0,VLOOKUP($B209,'[1]PorEquipeHC 20aa_ddmmaaaa'!$EC$5:'[1]PorEquipeHC 20aa_ddmmaaaa'!$GS$1003,2,FALSE))</f>
        <v>HAYASHI</v>
      </c>
      <c r="E209" s="209" t="str">
        <f>IF($B209:$B209&gt;0,VLOOKUP($B209,'[1]PorEquipeHC 20aa_ddmmaaaa'!$EC$5:'[1]PorEquipeHC 20aa_ddmmaaaa'!$GS$1003,3,FALSE))</f>
        <v>SILVIO</v>
      </c>
      <c r="F209" s="66" t="str">
        <f>IF($B209:$B209&gt;0,VLOOKUP($B209,'[1]PorEquipeHC 20aa_ddmmaaaa'!$EC$5:'[1]PorEquipeHC 20aa_ddmmaaaa'!$GS$1003,4,FALSE))</f>
        <v>M</v>
      </c>
      <c r="G209" s="65" t="str">
        <f>IF($B209:$B209&gt;0,VLOOKUP($B209,'[1]PorEquipeHC 20aa_ddmmaaaa'!$EC$5:'[1]PorEquipeHC 20aa_ddmmaaaa'!$GS$1003,5,FALSE))</f>
        <v>12. COO</v>
      </c>
      <c r="H209" s="210">
        <f>IF($B209:$B209&gt;0,VLOOKUP($B209,'[1]PorEquipeHC 20aa_ddmmaaaa'!$EC$5:'[1]PorEquipeHC 20aa_ddmmaaaa'!$GS$1003,6,FALSE))</f>
        <v>17245</v>
      </c>
      <c r="I209" s="80">
        <f>IF($B209:$B209&gt;0,VLOOKUP($B209,'[1]PorEquipeHC 20aa_ddmmaaaa'!$EC$5:'[1]PorEquipeHC 20aa_ddmmaaaa'!$GS$1003,7,FALSE))</f>
        <v>4</v>
      </c>
      <c r="J209" s="209" t="str">
        <f>IF($B209:$B209&gt;0,VLOOKUP($B209,'[1]PorEquipeHC 20aa_ddmmaaaa'!$EC$5:'[1]PorEquipeHC 20aa_ddmmaaaa'!$GS$1003,8,FALSE))</f>
        <v>A</v>
      </c>
      <c r="K209" s="209" t="str">
        <f>IF($B209:$B209&gt;0,VLOOKUP($B209,'[1]PorEquipeHC 20aa_ddmmaaaa'!$EC$5:'[1]PorEquipeHC 20aa_ddmmaaaa'!$GS$1003,9,FALSE))</f>
        <v>SR</v>
      </c>
      <c r="L209" s="80">
        <f>IF($B209:$B209&gt;0,VLOOKUP($B209,'[1]PorEquipeHC 20aa_ddmmaaaa'!$EC$5:'[1]PorEquipeHC 20aa_ddmmaaaa'!$GS$1003,45,FALSE))</f>
        <v>1</v>
      </c>
      <c r="M209" s="65" t="str">
        <f>IF($B209:$B209&gt;0,VLOOKUP($B209,'[1]PorEquipeHC 20aa_ddmmaaaa'!$EC$5:'[1]PorEquipeHC 20aa_ddmmaaaa'!$GS$1003,46,FALSE))</f>
        <v>X</v>
      </c>
      <c r="N209" s="80" t="e">
        <f>IF($B209:$B209&gt;0,VLOOKUP($B209,'[1]PorEquipeHC 20aa_ddmmaaaa'!$EC$5:'[1]PorEquipeHC 20aa_ddmmaaaa'!$GS$1003,64,FALSE))</f>
        <v>#NUM!</v>
      </c>
      <c r="O209" s="211" t="str">
        <f>IF($B209:$B209&gt;0,VLOOKUP($B209,'[1]PorEquipeHC 20aa_ddmmaaaa'!$EC$5:'[1]PorEquipeHC 20aa_ddmmaaaa'!$GS$1003,10,FALSE))</f>
        <v xml:space="preserve"> </v>
      </c>
      <c r="P209" s="211" t="str">
        <f>IF($B209:$B209&gt;0,VLOOKUP($B209,'[1]PorEquipeHC 20aa_ddmmaaaa'!$EC$5:'[1]PorEquipeHC 20aa_ddmmaaaa'!$GS$1003,11,FALSE))</f>
        <v xml:space="preserve"> </v>
      </c>
      <c r="Q209" s="211">
        <f>IF($B209:$B209&gt;0,VLOOKUP($B209,'[1]PorEquipeHC 20aa_ddmmaaaa'!$EC$5:'[1]PorEquipeHC 20aa_ddmmaaaa'!$GS$1003,12,FALSE))</f>
        <v>117</v>
      </c>
      <c r="R209" s="211" t="str">
        <f>IF($B209:$B209&gt;0,VLOOKUP($B209,'[1]PorEquipeHC 20aa_ddmmaaaa'!$EC$5:'[1]PorEquipeHC 20aa_ddmmaaaa'!$GS$1003,13,FALSE))</f>
        <v xml:space="preserve"> </v>
      </c>
      <c r="S209" s="211" t="str">
        <f>IF($B209:$B209&gt;0,VLOOKUP($B209,'[1]PorEquipeHC 20aa_ddmmaaaa'!$EC$5:'[1]PorEquipeHC 20aa_ddmmaaaa'!$GS$1003,14,FALSE))</f>
        <v xml:space="preserve"> </v>
      </c>
      <c r="T209" s="211" t="str">
        <f>IF($B209:$B209&gt;0,VLOOKUP($B209,'[1]PorEquipeHC 20aa_ddmmaaaa'!$EC$5:'[1]PorEquipeHC 20aa_ddmmaaaa'!$GS$1003,15,FALSE))</f>
        <v xml:space="preserve"> </v>
      </c>
      <c r="U209" s="211" t="str">
        <f>IF($B209:$B209&gt;0,VLOOKUP($B209,'[1]PorEquipeHC 20aa_ddmmaaaa'!$EC$5:'[1]PorEquipeHC 20aa_ddmmaaaa'!$GS$1003,16,FALSE))</f>
        <v xml:space="preserve"> </v>
      </c>
      <c r="V209" s="211" t="b">
        <f>IF($B209:$B209&gt;0,VLOOKUP($B209,'[1]PorEquipeHC 20aa_ddmmaaaa'!$EC$5:'[1]PorEquipeHC 20aa_ddmmaaaa'!$GS$1003,17,FALSE))</f>
        <v>0</v>
      </c>
      <c r="W209" s="211" t="b">
        <f>IF($B209:$B209&gt;0,VLOOKUP($B209,'[1]PorEquipeHC 20aa_ddmmaaaa'!$EC$5:'[1]PorEquipeHC 20aa_ddmmaaaa'!$GS$1003,18,FALSE))</f>
        <v>0</v>
      </c>
      <c r="X209" s="211" t="b">
        <f>IF($B209:$B209&gt;0,VLOOKUP($B209,'[1]PorEquipeHC 20aa_ddmmaaaa'!$EC$5:'[1]PorEquipeHC 20aa_ddmmaaaa'!$GS$1003,19,FALSE))</f>
        <v>0</v>
      </c>
      <c r="Y209" s="207"/>
      <c r="Z209" s="207"/>
      <c r="AA209" s="154"/>
      <c r="AB209" s="154"/>
      <c r="AC209" s="65" t="str">
        <f>C209</f>
        <v>602</v>
      </c>
      <c r="AD209" s="65" t="str">
        <f>D209</f>
        <v>HAYASHI</v>
      </c>
      <c r="AE209" s="65" t="str">
        <f>E209</f>
        <v>SILVIO</v>
      </c>
      <c r="AF209" s="65" t="str">
        <f>F209</f>
        <v>M</v>
      </c>
      <c r="AG209" s="65" t="str">
        <f>G209</f>
        <v>12. COO</v>
      </c>
      <c r="AH209" s="208">
        <f>H209</f>
        <v>17245</v>
      </c>
      <c r="AI209">
        <f>I209</f>
        <v>4</v>
      </c>
      <c r="AJ209" t="str">
        <f>J209</f>
        <v>A</v>
      </c>
      <c r="AK209" s="209" t="str">
        <f>K209</f>
        <v>SR</v>
      </c>
      <c r="AL209" s="65">
        <f>L209</f>
        <v>1</v>
      </c>
      <c r="AM209" s="66" t="str">
        <f>M209</f>
        <v>X</v>
      </c>
      <c r="AN209" s="65" t="e">
        <f>N209</f>
        <v>#NUM!</v>
      </c>
      <c r="AO209" s="65" t="str">
        <f>O209</f>
        <v xml:space="preserve"> </v>
      </c>
      <c r="AP209" s="67" t="str">
        <f>IF(AO209=" "," ",(AO209-2*$AI209))</f>
        <v xml:space="preserve"> </v>
      </c>
      <c r="AQ209" s="68"/>
      <c r="AR209" s="69"/>
      <c r="AS209" s="72" t="str">
        <f>P209</f>
        <v xml:space="preserve"> </v>
      </c>
      <c r="AT209" s="67" t="str">
        <f>IF(AS209=" "," ",(AS209-2*$AI209))</f>
        <v xml:space="preserve"> </v>
      </c>
      <c r="AU209" s="65"/>
      <c r="AV209" s="67"/>
      <c r="AW209" s="72">
        <f>Q209</f>
        <v>117</v>
      </c>
      <c r="AX209" s="67">
        <f>IF(AW209=" "," ",(AW209-2*$AI209))</f>
        <v>109</v>
      </c>
      <c r="AY209" s="67"/>
      <c r="AZ209" s="65"/>
      <c r="BA209" s="67" t="str">
        <f>R209</f>
        <v xml:space="preserve"> </v>
      </c>
      <c r="BB209" s="67" t="str">
        <f>IF(BA209=" "," ",(BA209-2*$AI209))</f>
        <v xml:space="preserve"> </v>
      </c>
      <c r="BC209" s="67"/>
      <c r="BD209" s="67"/>
      <c r="BE209" s="71" t="str">
        <f>S209</f>
        <v xml:space="preserve"> </v>
      </c>
      <c r="BF209" s="67" t="str">
        <f>IF(BE209=" "," ",(BE209-2*$AI209))</f>
        <v xml:space="preserve"> </v>
      </c>
      <c r="BG209" s="67"/>
      <c r="BH209" s="67"/>
      <c r="BI209" s="72" t="str">
        <f>T209</f>
        <v xml:space="preserve"> </v>
      </c>
      <c r="BJ209" s="67" t="str">
        <f>IF(BI209=" "," ",(BI209-2*$AI209))</f>
        <v xml:space="preserve"> </v>
      </c>
      <c r="BK209" s="67"/>
      <c r="BL209" s="67"/>
      <c r="BM209" s="72" t="str">
        <f>U209</f>
        <v xml:space="preserve"> </v>
      </c>
      <c r="BN209" s="67" t="str">
        <f>IF(BM209=" "," ",(BM209-2*$AI209))</f>
        <v xml:space="preserve"> </v>
      </c>
      <c r="BO209" s="67"/>
      <c r="BP209" s="67"/>
      <c r="BQ209" s="67" t="b">
        <f>V209</f>
        <v>0</v>
      </c>
      <c r="BR209" s="67">
        <f>IF(BQ209=" "," ",(BQ209-2*$AI209))</f>
        <v>-8</v>
      </c>
      <c r="BS209" s="67"/>
      <c r="BT209" s="67"/>
      <c r="BU209" s="67" t="b">
        <f>W209</f>
        <v>0</v>
      </c>
      <c r="BV209" s="67">
        <f>IF(BU209=" "," ",(BU209-2*$AI209))</f>
        <v>-8</v>
      </c>
      <c r="BW209" s="67"/>
      <c r="BX209" s="67"/>
      <c r="BY209" s="67" t="b">
        <f>X209</f>
        <v>0</v>
      </c>
      <c r="BZ209" s="67">
        <f>IF(BY209=" "," ",(BY209-2*$AI209))</f>
        <v>-8</v>
      </c>
      <c r="CA209" s="67"/>
      <c r="CB209" s="67"/>
      <c r="CC209" s="209" t="str">
        <f>IF(AK209="Senior",AK209,"...")</f>
        <v>...</v>
      </c>
      <c r="CD209" s="65">
        <f>L209</f>
        <v>1</v>
      </c>
      <c r="CE209" s="66" t="str">
        <f>M209</f>
        <v>X</v>
      </c>
      <c r="CF209" s="73">
        <f>AQ209*AO$4+AU209*AS$4+AY209*AW$4+BC209*BA$4+BG209*BE$4+BK209*BI$4+BO209*BM$4+BS209*BQ$4+BW209*BU$4+CA209*BY$4</f>
        <v>0</v>
      </c>
      <c r="CG209" s="156"/>
      <c r="CH209" s="1"/>
      <c r="DA209" s="19"/>
      <c r="DB209" s="19"/>
      <c r="DC209" s="67" t="s">
        <v>513</v>
      </c>
      <c r="DD209" s="67" t="s">
        <v>704</v>
      </c>
      <c r="DE209" s="67" t="s">
        <v>705</v>
      </c>
      <c r="DF209" s="67" t="s">
        <v>65</v>
      </c>
      <c r="DG209" s="67" t="s">
        <v>703</v>
      </c>
      <c r="DH209" s="75">
        <v>17495</v>
      </c>
      <c r="DI209" s="67">
        <v>4</v>
      </c>
      <c r="DJ209" s="67" t="s">
        <v>68</v>
      </c>
      <c r="DK209" s="77" t="s">
        <v>102</v>
      </c>
      <c r="DL209" s="67">
        <v>7</v>
      </c>
      <c r="DM209" s="77" t="s">
        <v>70</v>
      </c>
      <c r="DN209" s="67">
        <v>644</v>
      </c>
      <c r="DO209" s="67">
        <v>96</v>
      </c>
      <c r="DP209" s="67">
        <v>88</v>
      </c>
      <c r="DQ209" s="68">
        <v>6</v>
      </c>
      <c r="DR209" s="67" t="s">
        <v>71</v>
      </c>
      <c r="DS209" s="72">
        <v>112</v>
      </c>
      <c r="DT209" s="67">
        <v>104</v>
      </c>
      <c r="DU209" s="68"/>
      <c r="DV209" s="67"/>
      <c r="DW209" s="72">
        <v>114</v>
      </c>
      <c r="DX209" s="67">
        <v>106</v>
      </c>
      <c r="DY209" s="67"/>
      <c r="DZ209" s="67"/>
      <c r="EA209" s="67">
        <v>112</v>
      </c>
      <c r="EB209" s="67">
        <v>104</v>
      </c>
      <c r="EC209" s="67"/>
      <c r="ED209" s="67"/>
      <c r="EE209" s="71">
        <v>111</v>
      </c>
      <c r="EF209" s="67">
        <v>103</v>
      </c>
      <c r="EG209" s="67"/>
      <c r="EH209" s="67"/>
      <c r="EI209" s="72">
        <v>107</v>
      </c>
      <c r="EJ209" s="67">
        <v>99</v>
      </c>
      <c r="EK209" s="67"/>
      <c r="EL209" s="67"/>
      <c r="EM209" s="72">
        <v>106</v>
      </c>
      <c r="EN209" s="67">
        <v>98</v>
      </c>
      <c r="EO209" s="67"/>
      <c r="EP209" s="67"/>
      <c r="EQ209" s="67" t="b">
        <v>0</v>
      </c>
      <c r="ER209" s="67">
        <v>-8</v>
      </c>
      <c r="ES209" s="67"/>
      <c r="ET209" s="67"/>
      <c r="EU209" s="67" t="b">
        <v>0</v>
      </c>
      <c r="EV209" s="67">
        <v>-8</v>
      </c>
      <c r="EW209" s="67"/>
      <c r="EX209" s="67"/>
      <c r="EY209" s="67" t="b">
        <v>0</v>
      </c>
      <c r="EZ209" s="67">
        <v>-8</v>
      </c>
      <c r="FA209" s="67"/>
      <c r="FB209" s="67"/>
      <c r="FC209" s="77" t="s">
        <v>73</v>
      </c>
      <c r="FD209" s="67">
        <v>7</v>
      </c>
      <c r="FE209" s="77" t="s">
        <v>70</v>
      </c>
      <c r="FF209" s="68">
        <v>6</v>
      </c>
      <c r="FG209" s="83"/>
      <c r="FH209" s="65" t="str">
        <f t="shared" si="41"/>
        <v>SR</v>
      </c>
      <c r="FI209" s="65" t="str">
        <f t="shared" si="39"/>
        <v>M</v>
      </c>
      <c r="FJ209" s="65" t="str">
        <f t="shared" si="38"/>
        <v>11. NCC</v>
      </c>
      <c r="FK209" s="65">
        <f t="shared" si="42"/>
        <v>6</v>
      </c>
      <c r="FL209" s="87">
        <f t="shared" si="47"/>
        <v>44</v>
      </c>
      <c r="FM209" t="str">
        <f t="shared" si="40"/>
        <v>...</v>
      </c>
      <c r="FN209" t="str">
        <f t="shared" si="46"/>
        <v>...</v>
      </c>
      <c r="FO209" t="str">
        <f t="shared" si="45"/>
        <v>11. NCC</v>
      </c>
    </row>
    <row r="210" spans="1:171" ht="13.8" hidden="1" x14ac:dyDescent="0.25">
      <c r="A210" t="s">
        <v>1152</v>
      </c>
      <c r="B210" s="201" t="s">
        <v>117</v>
      </c>
      <c r="C210" s="80" t="str">
        <f>IF($B210:$B210&gt;0,VLOOKUP($B210,'[1]PorEquipeHC 20aa_ddmmaaaa'!$EC$5:'[1]PorEquipeHC 20aa_ddmmaaaa'!$GS$1003,1,FALSE))</f>
        <v>203</v>
      </c>
      <c r="D210" s="209" t="str">
        <f>IF($B210:$B210&gt;0,VLOOKUP($B210,'[1]PorEquipeHC 20aa_ddmmaaaa'!$EC$5:'[1]PorEquipeHC 20aa_ddmmaaaa'!$GS$1003,2,FALSE))</f>
        <v>NAKAMURA</v>
      </c>
      <c r="E210" s="209" t="str">
        <f>IF($B210:$B210&gt;0,VLOOKUP($B210,'[1]PorEquipeHC 20aa_ddmmaaaa'!$EC$5:'[1]PorEquipeHC 20aa_ddmmaaaa'!$GS$1003,3,FALSE))</f>
        <v>EDSON</v>
      </c>
      <c r="F210" s="66" t="str">
        <f>IF($B210:$B210&gt;0,VLOOKUP($B210,'[1]PorEquipeHC 20aa_ddmmaaaa'!$EC$5:'[1]PorEquipeHC 20aa_ddmmaaaa'!$GS$1003,4,FALSE))</f>
        <v>M</v>
      </c>
      <c r="G210" s="65" t="str">
        <f>IF($B210:$B210&gt;0,VLOOKUP($B210,'[1]PorEquipeHC 20aa_ddmmaaaa'!$EC$5:'[1]PorEquipeHC 20aa_ddmmaaaa'!$GS$1003,5,FALSE))</f>
        <v>01. PIE</v>
      </c>
      <c r="H210" s="210">
        <f>IF($B210:$B210&gt;0,VLOOKUP($B210,'[1]PorEquipeHC 20aa_ddmmaaaa'!$EC$5:'[1]PorEquipeHC 20aa_ddmmaaaa'!$GS$1003,6,FALSE))</f>
        <v>21525</v>
      </c>
      <c r="I210" s="80">
        <f>IF($B210:$B210&gt;0,VLOOKUP($B210,'[1]PorEquipeHC 20aa_ddmmaaaa'!$EC$5:'[1]PorEquipeHC 20aa_ddmmaaaa'!$GS$1003,7,FALSE))</f>
        <v>4</v>
      </c>
      <c r="J210" s="209" t="str">
        <f>IF($B210:$B210&gt;0,VLOOKUP($B210,'[1]PorEquipeHC 20aa_ddmmaaaa'!$EC$5:'[1]PorEquipeHC 20aa_ddmmaaaa'!$GS$1003,8,FALSE))</f>
        <v>A</v>
      </c>
      <c r="K210" s="209" t="str">
        <f>IF($B210:$B210&gt;0,VLOOKUP($B210,'[1]PorEquipeHC 20aa_ddmmaaaa'!$EC$5:'[1]PorEquipeHC 20aa_ddmmaaaa'!$GS$1003,9,FALSE))</f>
        <v>NSR</v>
      </c>
      <c r="L210" s="80">
        <f>IF($B210:$B210&gt;0,VLOOKUP($B210,'[1]PorEquipeHC 20aa_ddmmaaaa'!$EC$5:'[1]PorEquipeHC 20aa_ddmmaaaa'!$GS$1003,45,FALSE))</f>
        <v>4</v>
      </c>
      <c r="M210" s="65" t="str">
        <f>IF($B210:$B210&gt;0,VLOOKUP($B210,'[1]PorEquipeHC 20aa_ddmmaaaa'!$EC$5:'[1]PorEquipeHC 20aa_ddmmaaaa'!$GS$1003,46,FALSE))</f>
        <v>X</v>
      </c>
      <c r="N210" s="80" t="e">
        <f>IF($B210:$B210&gt;0,VLOOKUP($B210,'[1]PorEquipeHC 20aa_ddmmaaaa'!$EC$5:'[1]PorEquipeHC 20aa_ddmmaaaa'!$GS$1003,64,FALSE))</f>
        <v>#NUM!</v>
      </c>
      <c r="O210" s="211">
        <f>IF($B210:$B210&gt;0,VLOOKUP($B210,'[1]PorEquipeHC 20aa_ddmmaaaa'!$EC$5:'[1]PorEquipeHC 20aa_ddmmaaaa'!$GS$1003,10,FALSE))</f>
        <v>112</v>
      </c>
      <c r="P210" s="211">
        <f>IF($B210:$B210&gt;0,VLOOKUP($B210,'[1]PorEquipeHC 20aa_ddmmaaaa'!$EC$5:'[1]PorEquipeHC 20aa_ddmmaaaa'!$GS$1003,11,FALSE))</f>
        <v>109</v>
      </c>
      <c r="Q210" s="211">
        <f>IF($B210:$B210&gt;0,VLOOKUP($B210,'[1]PorEquipeHC 20aa_ddmmaaaa'!$EC$5:'[1]PorEquipeHC 20aa_ddmmaaaa'!$GS$1003,12,FALSE))</f>
        <v>118</v>
      </c>
      <c r="R210" s="211">
        <f>IF($B210:$B210&gt;0,VLOOKUP($B210,'[1]PorEquipeHC 20aa_ddmmaaaa'!$EC$5:'[1]PorEquipeHC 20aa_ddmmaaaa'!$GS$1003,13,FALSE))</f>
        <v>110</v>
      </c>
      <c r="S210" s="211" t="str">
        <f>IF($B210:$B210&gt;0,VLOOKUP($B210,'[1]PorEquipeHC 20aa_ddmmaaaa'!$EC$5:'[1]PorEquipeHC 20aa_ddmmaaaa'!$GS$1003,14,FALSE))</f>
        <v xml:space="preserve"> </v>
      </c>
      <c r="T210" s="211" t="str">
        <f>IF($B210:$B210&gt;0,VLOOKUP($B210,'[1]PorEquipeHC 20aa_ddmmaaaa'!$EC$5:'[1]PorEquipeHC 20aa_ddmmaaaa'!$GS$1003,15,FALSE))</f>
        <v xml:space="preserve"> </v>
      </c>
      <c r="U210" s="211" t="str">
        <f>IF($B210:$B210&gt;0,VLOOKUP($B210,'[1]PorEquipeHC 20aa_ddmmaaaa'!$EC$5:'[1]PorEquipeHC 20aa_ddmmaaaa'!$GS$1003,16,FALSE))</f>
        <v xml:space="preserve"> </v>
      </c>
      <c r="V210" s="211" t="b">
        <f>IF($B210:$B210&gt;0,VLOOKUP($B210,'[1]PorEquipeHC 20aa_ddmmaaaa'!$EC$5:'[1]PorEquipeHC 20aa_ddmmaaaa'!$GS$1003,17,FALSE))</f>
        <v>0</v>
      </c>
      <c r="W210" s="211" t="b">
        <f>IF($B210:$B210&gt;0,VLOOKUP($B210,'[1]PorEquipeHC 20aa_ddmmaaaa'!$EC$5:'[1]PorEquipeHC 20aa_ddmmaaaa'!$GS$1003,18,FALSE))</f>
        <v>0</v>
      </c>
      <c r="X210" s="211" t="b">
        <f>IF($B210:$B210&gt;0,VLOOKUP($B210,'[1]PorEquipeHC 20aa_ddmmaaaa'!$EC$5:'[1]PorEquipeHC 20aa_ddmmaaaa'!$GS$1003,19,FALSE))</f>
        <v>0</v>
      </c>
      <c r="Y210" s="207"/>
      <c r="Z210" s="207"/>
      <c r="AA210" s="154"/>
      <c r="AB210" s="154"/>
      <c r="AC210" s="65" t="str">
        <f>C210</f>
        <v>203</v>
      </c>
      <c r="AD210" s="65" t="str">
        <f>D210</f>
        <v>NAKAMURA</v>
      </c>
      <c r="AE210" s="65" t="str">
        <f>E210</f>
        <v>EDSON</v>
      </c>
      <c r="AF210" s="65" t="str">
        <f>F210</f>
        <v>M</v>
      </c>
      <c r="AG210" s="65" t="str">
        <f>G210</f>
        <v>01. PIE</v>
      </c>
      <c r="AH210" s="208">
        <f>H210</f>
        <v>21525</v>
      </c>
      <c r="AI210">
        <f>I210</f>
        <v>4</v>
      </c>
      <c r="AJ210" t="str">
        <f>J210</f>
        <v>A</v>
      </c>
      <c r="AK210" s="209" t="str">
        <f>K210</f>
        <v>NSR</v>
      </c>
      <c r="AL210" s="65">
        <f>L210</f>
        <v>4</v>
      </c>
      <c r="AM210" s="66" t="str">
        <f>M210</f>
        <v>X</v>
      </c>
      <c r="AN210" s="65" t="e">
        <f>N210</f>
        <v>#NUM!</v>
      </c>
      <c r="AO210" s="65">
        <f>O210</f>
        <v>112</v>
      </c>
      <c r="AP210" s="67">
        <f>IF(AO210=" "," ",(AO210-2*$AI210))</f>
        <v>104</v>
      </c>
      <c r="AQ210" s="68"/>
      <c r="AR210" s="69"/>
      <c r="AS210" s="72">
        <f>P210</f>
        <v>109</v>
      </c>
      <c r="AT210" s="67">
        <f>IF(AS210=" "," ",(AS210-2*$AI210))</f>
        <v>101</v>
      </c>
      <c r="AU210" s="65"/>
      <c r="AV210" s="67"/>
      <c r="AW210" s="72">
        <f>Q210</f>
        <v>118</v>
      </c>
      <c r="AX210" s="67">
        <f>IF(AW210=" "," ",(AW210-2*$AI210))</f>
        <v>110</v>
      </c>
      <c r="AY210" s="67"/>
      <c r="AZ210" s="65"/>
      <c r="BA210" s="67">
        <f>R210</f>
        <v>110</v>
      </c>
      <c r="BB210" s="67">
        <f>IF(BA210=" "," ",(BA210-2*$AI210))</f>
        <v>102</v>
      </c>
      <c r="BC210" s="67"/>
      <c r="BD210" s="67"/>
      <c r="BE210" s="71" t="str">
        <f>S210</f>
        <v xml:space="preserve"> </v>
      </c>
      <c r="BF210" s="67" t="str">
        <f>IF(BE210=" "," ",(BE210-2*$AI210))</f>
        <v xml:space="preserve"> </v>
      </c>
      <c r="BG210" s="67"/>
      <c r="BH210" s="67"/>
      <c r="BI210" s="72" t="str">
        <f>T210</f>
        <v xml:space="preserve"> </v>
      </c>
      <c r="BJ210" s="67" t="str">
        <f>IF(BI210=" "," ",(BI210-2*$AI210))</f>
        <v xml:space="preserve"> </v>
      </c>
      <c r="BK210" s="67"/>
      <c r="BL210" s="67"/>
      <c r="BM210" s="72" t="str">
        <f>U210</f>
        <v xml:space="preserve"> </v>
      </c>
      <c r="BN210" s="67" t="str">
        <f>IF(BM210=" "," ",(BM210-2*$AI210))</f>
        <v xml:space="preserve"> </v>
      </c>
      <c r="BO210" s="67"/>
      <c r="BP210" s="67"/>
      <c r="BQ210" s="67" t="b">
        <f>V210</f>
        <v>0</v>
      </c>
      <c r="BR210" s="67">
        <f>IF(BQ210=" "," ",(BQ210-2*$AI210))</f>
        <v>-8</v>
      </c>
      <c r="BS210" s="67"/>
      <c r="BT210" s="67"/>
      <c r="BU210" s="67" t="b">
        <f>W210</f>
        <v>0</v>
      </c>
      <c r="BV210" s="67">
        <f>IF(BU210=" "," ",(BU210-2*$AI210))</f>
        <v>-8</v>
      </c>
      <c r="BW210" s="67"/>
      <c r="BX210" s="67"/>
      <c r="BY210" s="67" t="b">
        <f>X210</f>
        <v>0</v>
      </c>
      <c r="BZ210" s="67">
        <f>IF(BY210=" "," ",(BY210-2*$AI210))</f>
        <v>-8</v>
      </c>
      <c r="CA210" s="67"/>
      <c r="CB210" s="67"/>
      <c r="CC210" s="209" t="str">
        <f>IF(AK210="Senior",AK210,"...")</f>
        <v>...</v>
      </c>
      <c r="CD210" s="65">
        <f>L210</f>
        <v>4</v>
      </c>
      <c r="CE210" s="66" t="str">
        <f>M210</f>
        <v>X</v>
      </c>
      <c r="CF210" s="73">
        <f>AQ210*AO$4+AU210*AS$4+AY210*AW$4+BC210*BA$4+BG210*BE$4+BK210*BI$4+BO210*BM$4+BS210*BQ$4+BW210*BU$4+CA210*BY$4</f>
        <v>0</v>
      </c>
      <c r="CG210" s="156"/>
      <c r="CH210" s="1"/>
      <c r="DA210" s="19"/>
      <c r="DB210" s="19"/>
      <c r="DC210" s="67" t="s">
        <v>791</v>
      </c>
      <c r="DD210" s="67" t="s">
        <v>792</v>
      </c>
      <c r="DE210" s="67" t="s">
        <v>264</v>
      </c>
      <c r="DF210" s="67" t="s">
        <v>65</v>
      </c>
      <c r="DG210" s="67" t="s">
        <v>703</v>
      </c>
      <c r="DH210" s="75">
        <v>19890</v>
      </c>
      <c r="DI210" s="67">
        <v>8</v>
      </c>
      <c r="DJ210" s="67" t="s">
        <v>84</v>
      </c>
      <c r="DK210" s="76" t="s">
        <v>69</v>
      </c>
      <c r="DL210" s="67">
        <v>4</v>
      </c>
      <c r="DM210" s="77" t="s">
        <v>70</v>
      </c>
      <c r="DN210" s="67" t="e">
        <v>#NUM!</v>
      </c>
      <c r="DO210" s="67">
        <v>115</v>
      </c>
      <c r="DP210" s="67">
        <v>99</v>
      </c>
      <c r="DQ210" s="68"/>
      <c r="DR210" s="67"/>
      <c r="DS210" s="72" t="s">
        <v>79</v>
      </c>
      <c r="DT210" s="67" t="s">
        <v>79</v>
      </c>
      <c r="DU210" s="68"/>
      <c r="DV210" s="67"/>
      <c r="DW210" s="72" t="s">
        <v>79</v>
      </c>
      <c r="DX210" s="67" t="s">
        <v>79</v>
      </c>
      <c r="DY210" s="67"/>
      <c r="DZ210" s="67"/>
      <c r="EA210" s="67" t="s">
        <v>79</v>
      </c>
      <c r="EB210" s="67" t="s">
        <v>79</v>
      </c>
      <c r="EC210" s="67"/>
      <c r="ED210" s="67"/>
      <c r="EE210" s="71">
        <v>105</v>
      </c>
      <c r="EF210" s="67">
        <v>89</v>
      </c>
      <c r="EG210" s="67">
        <v>6</v>
      </c>
      <c r="EH210" s="67" t="s">
        <v>71</v>
      </c>
      <c r="EI210" s="72">
        <v>120</v>
      </c>
      <c r="EJ210" s="67">
        <v>104</v>
      </c>
      <c r="EK210" s="67"/>
      <c r="EL210" s="67"/>
      <c r="EM210" s="72">
        <v>129</v>
      </c>
      <c r="EN210" s="67">
        <v>113</v>
      </c>
      <c r="EO210" s="67"/>
      <c r="EP210" s="67"/>
      <c r="EQ210" s="67" t="b">
        <v>0</v>
      </c>
      <c r="ER210" s="67">
        <v>-16</v>
      </c>
      <c r="ES210" s="67"/>
      <c r="ET210" s="67"/>
      <c r="EU210" s="67" t="b">
        <v>0</v>
      </c>
      <c r="EV210" s="67">
        <v>-16</v>
      </c>
      <c r="EW210" s="67"/>
      <c r="EX210" s="67"/>
      <c r="EY210" s="67" t="b">
        <v>0</v>
      </c>
      <c r="EZ210" s="67">
        <v>-16</v>
      </c>
      <c r="FA210" s="67"/>
      <c r="FB210" s="67"/>
      <c r="FC210" s="76" t="s">
        <v>73</v>
      </c>
      <c r="FD210" s="67">
        <v>4</v>
      </c>
      <c r="FE210" s="77" t="s">
        <v>70</v>
      </c>
      <c r="FF210" s="68">
        <v>6</v>
      </c>
      <c r="FG210" s="83"/>
      <c r="FH210" s="65" t="str">
        <f t="shared" si="41"/>
        <v>NSR</v>
      </c>
      <c r="FI210" s="65" t="str">
        <f t="shared" si="39"/>
        <v>M</v>
      </c>
      <c r="FJ210" s="65" t="str">
        <f t="shared" si="38"/>
        <v>11. NCC</v>
      </c>
      <c r="FK210" s="65">
        <f t="shared" si="42"/>
        <v>6</v>
      </c>
      <c r="FL210">
        <f t="shared" si="47"/>
        <v>50</v>
      </c>
      <c r="FM210" t="str">
        <f t="shared" si="40"/>
        <v>...</v>
      </c>
      <c r="FN210" t="str">
        <f t="shared" si="46"/>
        <v>...</v>
      </c>
      <c r="FO210" t="str">
        <f t="shared" si="45"/>
        <v>11. NCC</v>
      </c>
    </row>
    <row r="211" spans="1:171" ht="13.8" hidden="1" x14ac:dyDescent="0.25">
      <c r="A211" t="s">
        <v>1152</v>
      </c>
      <c r="B211" s="65" t="s">
        <v>651</v>
      </c>
      <c r="C211" s="80" t="str">
        <f>IF($B211:$B211&gt;0,VLOOKUP($B211,'[1]PorEquipeHC 20aa_ddmmaaaa'!$EC$5:'[1]PorEquipeHC 20aa_ddmmaaaa'!$GS$1003,1,FALSE))</f>
        <v>708</v>
      </c>
      <c r="D211" s="209" t="str">
        <f>IF($B211:$B211&gt;0,VLOOKUP($B211,'[1]PorEquipeHC 20aa_ddmmaaaa'!$EC$5:'[1]PorEquipeHC 20aa_ddmmaaaa'!$GS$1003,2,FALSE))</f>
        <v>NASHIMOTO</v>
      </c>
      <c r="E211" s="209" t="str">
        <f>IF($B211:$B211&gt;0,VLOOKUP($B211,'[1]PorEquipeHC 20aa_ddmmaaaa'!$EC$5:'[1]PorEquipeHC 20aa_ddmmaaaa'!$GS$1003,3,FALSE))</f>
        <v>KESAO</v>
      </c>
      <c r="F211" s="66" t="str">
        <f>IF($B211:$B211&gt;0,VLOOKUP($B211,'[1]PorEquipeHC 20aa_ddmmaaaa'!$EC$5:'[1]PorEquipeHC 20aa_ddmmaaaa'!$GS$1003,4,FALSE))</f>
        <v>M</v>
      </c>
      <c r="G211" s="65" t="str">
        <f>IF($B211:$B211&gt;0,VLOOKUP($B211,'[1]PorEquipeHC 20aa_ddmmaaaa'!$EC$5:'[1]PorEquipeHC 20aa_ddmmaaaa'!$GS$1003,5,FALSE))</f>
        <v>08. SMA</v>
      </c>
      <c r="H211" s="210">
        <f>IF($B211:$B211&gt;0,VLOOKUP($B211,'[1]PorEquipeHC 20aa_ddmmaaaa'!$EC$5:'[1]PorEquipeHC 20aa_ddmmaaaa'!$GS$1003,6,FALSE))</f>
        <v>14981</v>
      </c>
      <c r="I211" s="80">
        <f>IF($B211:$B211&gt;0,VLOOKUP($B211,'[1]PorEquipeHC 20aa_ddmmaaaa'!$EC$5:'[1]PorEquipeHC 20aa_ddmmaaaa'!$GS$1003,7,FALSE))</f>
        <v>5</v>
      </c>
      <c r="J211" s="209" t="str">
        <f>IF($B211:$B211&gt;0,VLOOKUP($B211,'[1]PorEquipeHC 20aa_ddmmaaaa'!$EC$5:'[1]PorEquipeHC 20aa_ddmmaaaa'!$GS$1003,8,FALSE))</f>
        <v>A</v>
      </c>
      <c r="K211" s="209" t="str">
        <f>IF($B211:$B211&gt;0,VLOOKUP($B211,'[1]PorEquipeHC 20aa_ddmmaaaa'!$EC$5:'[1]PorEquipeHC 20aa_ddmmaaaa'!$GS$1003,9,FALSE))</f>
        <v>MR</v>
      </c>
      <c r="L211" s="80">
        <f>IF($B211:$B211&gt;0,VLOOKUP($B211,'[1]PorEquipeHC 20aa_ddmmaaaa'!$EC$5:'[1]PorEquipeHC 20aa_ddmmaaaa'!$GS$1003,45,FALSE))</f>
        <v>1</v>
      </c>
      <c r="M211" s="65" t="str">
        <f>IF($B211:$B211&gt;0,VLOOKUP($B211,'[1]PorEquipeHC 20aa_ddmmaaaa'!$EC$5:'[1]PorEquipeHC 20aa_ddmmaaaa'!$GS$1003,46,FALSE))</f>
        <v>X</v>
      </c>
      <c r="N211" s="80" t="e">
        <f>IF($B211:$B211&gt;0,VLOOKUP($B211,'[1]PorEquipeHC 20aa_ddmmaaaa'!$EC$5:'[1]PorEquipeHC 20aa_ddmmaaaa'!$GS$1003,64,FALSE))</f>
        <v>#NUM!</v>
      </c>
      <c r="O211" s="211" t="str">
        <f>IF($B211:$B211&gt;0,VLOOKUP($B211,'[1]PorEquipeHC 20aa_ddmmaaaa'!$EC$5:'[1]PorEquipeHC 20aa_ddmmaaaa'!$GS$1003,10,FALSE))</f>
        <v xml:space="preserve"> </v>
      </c>
      <c r="P211" s="211">
        <f>IF($B211:$B211&gt;0,VLOOKUP($B211,'[1]PorEquipeHC 20aa_ddmmaaaa'!$EC$5:'[1]PorEquipeHC 20aa_ddmmaaaa'!$GS$1003,11,FALSE))</f>
        <v>119</v>
      </c>
      <c r="Q211" s="211" t="str">
        <f>IF($B211:$B211&gt;0,VLOOKUP($B211,'[1]PorEquipeHC 20aa_ddmmaaaa'!$EC$5:'[1]PorEquipeHC 20aa_ddmmaaaa'!$GS$1003,12,FALSE))</f>
        <v xml:space="preserve"> </v>
      </c>
      <c r="R211" s="211" t="str">
        <f>IF($B211:$B211&gt;0,VLOOKUP($B211,'[1]PorEquipeHC 20aa_ddmmaaaa'!$EC$5:'[1]PorEquipeHC 20aa_ddmmaaaa'!$GS$1003,13,FALSE))</f>
        <v xml:space="preserve"> </v>
      </c>
      <c r="S211" s="211" t="str">
        <f>IF($B211:$B211&gt;0,VLOOKUP($B211,'[1]PorEquipeHC 20aa_ddmmaaaa'!$EC$5:'[1]PorEquipeHC 20aa_ddmmaaaa'!$GS$1003,14,FALSE))</f>
        <v xml:space="preserve"> </v>
      </c>
      <c r="T211" s="211" t="str">
        <f>IF($B211:$B211&gt;0,VLOOKUP($B211,'[1]PorEquipeHC 20aa_ddmmaaaa'!$EC$5:'[1]PorEquipeHC 20aa_ddmmaaaa'!$GS$1003,15,FALSE))</f>
        <v xml:space="preserve"> </v>
      </c>
      <c r="U211" s="211" t="str">
        <f>IF($B211:$B211&gt;0,VLOOKUP($B211,'[1]PorEquipeHC 20aa_ddmmaaaa'!$EC$5:'[1]PorEquipeHC 20aa_ddmmaaaa'!$GS$1003,16,FALSE))</f>
        <v xml:space="preserve"> </v>
      </c>
      <c r="V211" s="211" t="b">
        <f>IF($B211:$B211&gt;0,VLOOKUP($B211,'[1]PorEquipeHC 20aa_ddmmaaaa'!$EC$5:'[1]PorEquipeHC 20aa_ddmmaaaa'!$GS$1003,17,FALSE))</f>
        <v>0</v>
      </c>
      <c r="W211" s="211" t="b">
        <f>IF($B211:$B211&gt;0,VLOOKUP($B211,'[1]PorEquipeHC 20aa_ddmmaaaa'!$EC$5:'[1]PorEquipeHC 20aa_ddmmaaaa'!$GS$1003,18,FALSE))</f>
        <v>0</v>
      </c>
      <c r="X211" s="211" t="b">
        <f>IF($B211:$B211&gt;0,VLOOKUP($B211,'[1]PorEquipeHC 20aa_ddmmaaaa'!$EC$5:'[1]PorEquipeHC 20aa_ddmmaaaa'!$GS$1003,19,FALSE))</f>
        <v>0</v>
      </c>
      <c r="Y211" s="207"/>
      <c r="Z211" s="207"/>
      <c r="AA211" s="154"/>
      <c r="AB211" s="154"/>
      <c r="AC211" s="65" t="str">
        <f>C211</f>
        <v>708</v>
      </c>
      <c r="AD211" s="65" t="str">
        <f>D211</f>
        <v>NASHIMOTO</v>
      </c>
      <c r="AE211" s="65" t="str">
        <f>E211</f>
        <v>KESAO</v>
      </c>
      <c r="AF211" s="65" t="str">
        <f>F211</f>
        <v>M</v>
      </c>
      <c r="AG211" s="65" t="str">
        <f>G211</f>
        <v>08. SMA</v>
      </c>
      <c r="AH211" s="208">
        <f>H211</f>
        <v>14981</v>
      </c>
      <c r="AI211">
        <f>I211</f>
        <v>5</v>
      </c>
      <c r="AJ211" t="str">
        <f>J211</f>
        <v>A</v>
      </c>
      <c r="AK211" s="209" t="str">
        <f>K211</f>
        <v>MR</v>
      </c>
      <c r="AL211" s="65">
        <f>L211</f>
        <v>1</v>
      </c>
      <c r="AM211" s="66" t="str">
        <f>M211</f>
        <v>X</v>
      </c>
      <c r="AN211" s="65" t="e">
        <f>N211</f>
        <v>#NUM!</v>
      </c>
      <c r="AO211" s="65" t="str">
        <f>O211</f>
        <v xml:space="preserve"> </v>
      </c>
      <c r="AP211" s="67" t="str">
        <f>IF(AO211=" "," ",(AO211-2*$AI211))</f>
        <v xml:space="preserve"> </v>
      </c>
      <c r="AQ211" s="68"/>
      <c r="AR211" s="69"/>
      <c r="AS211" s="72">
        <f>P211</f>
        <v>119</v>
      </c>
      <c r="AT211" s="67">
        <f>IF(AS211=" "," ",(AS211-2*$AI211))</f>
        <v>109</v>
      </c>
      <c r="AU211" s="65"/>
      <c r="AV211" s="67"/>
      <c r="AW211" s="72" t="str">
        <f>Q211</f>
        <v xml:space="preserve"> </v>
      </c>
      <c r="AX211" s="67" t="str">
        <f>IF(AW211=" "," ",(AW211-2*$AI211))</f>
        <v xml:space="preserve"> </v>
      </c>
      <c r="AY211" s="67"/>
      <c r="AZ211" s="65"/>
      <c r="BA211" s="67" t="str">
        <f>R211</f>
        <v xml:space="preserve"> </v>
      </c>
      <c r="BB211" s="67" t="str">
        <f>IF(BA211=" "," ",(BA211-2*$AI211))</f>
        <v xml:space="preserve"> </v>
      </c>
      <c r="BC211" s="67"/>
      <c r="BD211" s="67"/>
      <c r="BE211" s="71" t="str">
        <f>S211</f>
        <v xml:space="preserve"> </v>
      </c>
      <c r="BF211" s="67" t="str">
        <f>IF(BE211=" "," ",(BE211-2*$AI211))</f>
        <v xml:space="preserve"> </v>
      </c>
      <c r="BG211" s="67"/>
      <c r="BH211" s="67"/>
      <c r="BI211" s="72" t="str">
        <f>T211</f>
        <v xml:space="preserve"> </v>
      </c>
      <c r="BJ211" s="67" t="str">
        <f>IF(BI211=" "," ",(BI211-2*$AI211))</f>
        <v xml:space="preserve"> </v>
      </c>
      <c r="BK211" s="67"/>
      <c r="BL211" s="67"/>
      <c r="BM211" s="72" t="str">
        <f>U211</f>
        <v xml:space="preserve"> </v>
      </c>
      <c r="BN211" s="67" t="str">
        <f>IF(BM211=" "," ",(BM211-2*$AI211))</f>
        <v xml:space="preserve"> </v>
      </c>
      <c r="BO211" s="67"/>
      <c r="BP211" s="67"/>
      <c r="BQ211" s="67" t="b">
        <f>V211</f>
        <v>0</v>
      </c>
      <c r="BR211" s="67">
        <f>IF(BQ211=" "," ",(BQ211-2*$AI211))</f>
        <v>-10</v>
      </c>
      <c r="BS211" s="67"/>
      <c r="BT211" s="67"/>
      <c r="BU211" s="67" t="b">
        <f>W211</f>
        <v>0</v>
      </c>
      <c r="BV211" s="67">
        <f>IF(BU211=" "," ",(BU211-2*$AI211))</f>
        <v>-10</v>
      </c>
      <c r="BW211" s="67"/>
      <c r="BX211" s="67"/>
      <c r="BY211" s="67" t="b">
        <f>X211</f>
        <v>0</v>
      </c>
      <c r="BZ211" s="67">
        <f>IF(BY211=" "," ",(BY211-2*$AI211))</f>
        <v>-10</v>
      </c>
      <c r="CA211" s="67"/>
      <c r="CB211" s="67"/>
      <c r="CC211" s="209" t="str">
        <f>IF(AK211="Senior",AK211,"...")</f>
        <v>...</v>
      </c>
      <c r="CD211" s="65">
        <f>L211</f>
        <v>1</v>
      </c>
      <c r="CE211" s="66" t="str">
        <f>M211</f>
        <v>X</v>
      </c>
      <c r="CF211" s="73">
        <f>AQ211*AO$4+AU211*AS$4+AY211*AW$4+BC211*BA$4+BG211*BE$4+BK211*BI$4+BO211*BM$4+BS211*BQ$4+BW211*BU$4+CA211*BY$4</f>
        <v>0</v>
      </c>
      <c r="CG211" s="156"/>
      <c r="CH211" s="1"/>
      <c r="DA211" s="19"/>
      <c r="DB211" s="19"/>
      <c r="DC211" s="67" t="s">
        <v>233</v>
      </c>
      <c r="DD211" s="67" t="s">
        <v>734</v>
      </c>
      <c r="DE211" s="67" t="s">
        <v>735</v>
      </c>
      <c r="DF211" s="67" t="s">
        <v>65</v>
      </c>
      <c r="DG211" s="67" t="s">
        <v>703</v>
      </c>
      <c r="DH211" s="75">
        <v>19959</v>
      </c>
      <c r="DI211" s="67">
        <v>3</v>
      </c>
      <c r="DJ211" s="67" t="s">
        <v>111</v>
      </c>
      <c r="DK211" s="76" t="s">
        <v>69</v>
      </c>
      <c r="DL211" s="67">
        <v>7</v>
      </c>
      <c r="DM211" s="77" t="s">
        <v>70</v>
      </c>
      <c r="DN211" s="67">
        <v>634</v>
      </c>
      <c r="DO211" s="67">
        <v>103</v>
      </c>
      <c r="DP211" s="67">
        <v>97</v>
      </c>
      <c r="DQ211" s="68"/>
      <c r="DR211" s="67"/>
      <c r="DS211" s="72">
        <v>113</v>
      </c>
      <c r="DT211" s="67">
        <v>107</v>
      </c>
      <c r="DU211" s="68"/>
      <c r="DV211" s="67"/>
      <c r="DW211" s="72">
        <v>114</v>
      </c>
      <c r="DX211" s="67">
        <v>108</v>
      </c>
      <c r="DY211" s="67"/>
      <c r="DZ211" s="67"/>
      <c r="EA211" s="67">
        <v>103</v>
      </c>
      <c r="EB211" s="67">
        <v>97</v>
      </c>
      <c r="EC211" s="67"/>
      <c r="ED211" s="67"/>
      <c r="EE211" s="71">
        <v>107</v>
      </c>
      <c r="EF211" s="67">
        <v>101</v>
      </c>
      <c r="EG211" s="67"/>
      <c r="EH211" s="67"/>
      <c r="EI211" s="72">
        <v>98</v>
      </c>
      <c r="EJ211" s="67">
        <v>92</v>
      </c>
      <c r="EK211" s="67">
        <v>4</v>
      </c>
      <c r="EL211" s="67" t="s">
        <v>89</v>
      </c>
      <c r="EM211" s="72">
        <v>110</v>
      </c>
      <c r="EN211" s="67">
        <v>104</v>
      </c>
      <c r="EO211" s="67"/>
      <c r="EP211" s="67"/>
      <c r="EQ211" s="67" t="b">
        <v>0</v>
      </c>
      <c r="ER211" s="67">
        <v>-6</v>
      </c>
      <c r="ES211" s="67"/>
      <c r="ET211" s="67"/>
      <c r="EU211" s="67" t="b">
        <v>0</v>
      </c>
      <c r="EV211" s="67">
        <v>-6</v>
      </c>
      <c r="EW211" s="67"/>
      <c r="EX211" s="67"/>
      <c r="EY211" s="67" t="b">
        <v>0</v>
      </c>
      <c r="EZ211" s="67">
        <v>-6</v>
      </c>
      <c r="FA211" s="67"/>
      <c r="FB211" s="67"/>
      <c r="FC211" s="76" t="s">
        <v>73</v>
      </c>
      <c r="FD211" s="67">
        <v>7</v>
      </c>
      <c r="FE211" s="77" t="s">
        <v>70</v>
      </c>
      <c r="FF211" s="68">
        <v>4</v>
      </c>
      <c r="FG211" s="83"/>
      <c r="FH211" s="65" t="str">
        <f t="shared" si="41"/>
        <v>NSR</v>
      </c>
      <c r="FI211" s="65" t="str">
        <f t="shared" si="39"/>
        <v>M</v>
      </c>
      <c r="FJ211" s="65" t="str">
        <f t="shared" si="38"/>
        <v>11. NCC</v>
      </c>
      <c r="FK211" s="65">
        <f t="shared" si="42"/>
        <v>4</v>
      </c>
      <c r="FL211">
        <f t="shared" si="47"/>
        <v>54</v>
      </c>
      <c r="FM211" t="str">
        <f t="shared" si="40"/>
        <v>...</v>
      </c>
      <c r="FN211" t="str">
        <f t="shared" si="46"/>
        <v>...</v>
      </c>
      <c r="FO211" t="str">
        <f t="shared" si="45"/>
        <v>11. NCC</v>
      </c>
    </row>
    <row r="212" spans="1:171" ht="13.8" hidden="1" x14ac:dyDescent="0.25">
      <c r="A212" t="s">
        <v>1152</v>
      </c>
      <c r="B212" s="201" t="s">
        <v>271</v>
      </c>
      <c r="C212" s="80" t="str">
        <f>IF($B212:$B212&gt;0,VLOOKUP($B212,'[1]PorEquipeHC 20aa_ddmmaaaa'!$EC$5:'[1]PorEquipeHC 20aa_ddmmaaaa'!$GS$1003,1,FALSE))</f>
        <v>030</v>
      </c>
      <c r="D212" s="209" t="str">
        <f>IF($B212:$B212&gt;0,VLOOKUP($B212,'[1]PorEquipeHC 20aa_ddmmaaaa'!$EC$5:'[1]PorEquipeHC 20aa_ddmmaaaa'!$GS$1003,2,FALSE))</f>
        <v>FUGIKAWA</v>
      </c>
      <c r="E212" s="209" t="str">
        <f>IF($B212:$B212&gt;0,VLOOKUP($B212,'[1]PorEquipeHC 20aa_ddmmaaaa'!$EC$5:'[1]PorEquipeHC 20aa_ddmmaaaa'!$GS$1003,3,FALSE))</f>
        <v>WATARU</v>
      </c>
      <c r="F212" s="66" t="str">
        <f>IF($B212:$B212&gt;0,VLOOKUP($B212,'[1]PorEquipeHC 20aa_ddmmaaaa'!$EC$5:'[1]PorEquipeHC 20aa_ddmmaaaa'!$GS$1003,4,FALSE))</f>
        <v>M</v>
      </c>
      <c r="G212" s="65" t="str">
        <f>IF($B212:$B212&gt;0,VLOOKUP($B212,'[1]PorEquipeHC 20aa_ddmmaaaa'!$EC$5:'[1]PorEquipeHC 20aa_ddmmaaaa'!$GS$1003,5,FALSE))</f>
        <v>08. SMA</v>
      </c>
      <c r="H212" s="210">
        <f>IF($B212:$B212&gt;0,VLOOKUP($B212,'[1]PorEquipeHC 20aa_ddmmaaaa'!$EC$5:'[1]PorEquipeHC 20aa_ddmmaaaa'!$GS$1003,6,FALSE))</f>
        <v>15177</v>
      </c>
      <c r="I212" s="80">
        <f>IF($B212:$B212&gt;0,VLOOKUP($B212,'[1]PorEquipeHC 20aa_ddmmaaaa'!$EC$5:'[1]PorEquipeHC 20aa_ddmmaaaa'!$GS$1003,7,FALSE))</f>
        <v>5</v>
      </c>
      <c r="J212" s="209" t="str">
        <f>IF($B212:$B212&gt;0,VLOOKUP($B212,'[1]PorEquipeHC 20aa_ddmmaaaa'!$EC$5:'[1]PorEquipeHC 20aa_ddmmaaaa'!$GS$1003,8,FALSE))</f>
        <v>A</v>
      </c>
      <c r="K212" s="209" t="str">
        <f>IF($B212:$B212&gt;0,VLOOKUP($B212,'[1]PorEquipeHC 20aa_ddmmaaaa'!$EC$5:'[1]PorEquipeHC 20aa_ddmmaaaa'!$GS$1003,9,FALSE))</f>
        <v>MR</v>
      </c>
      <c r="L212" s="80">
        <f>IF($B212:$B212&gt;0,VLOOKUP($B212,'[1]PorEquipeHC 20aa_ddmmaaaa'!$EC$5:'[1]PorEquipeHC 20aa_ddmmaaaa'!$GS$1003,45,FALSE))</f>
        <v>3</v>
      </c>
      <c r="M212" s="65" t="str">
        <f>IF($B212:$B212&gt;0,VLOOKUP($B212,'[1]PorEquipeHC 20aa_ddmmaaaa'!$EC$5:'[1]PorEquipeHC 20aa_ddmmaaaa'!$GS$1003,46,FALSE))</f>
        <v>X</v>
      </c>
      <c r="N212" s="80" t="e">
        <f>IF($B212:$B212&gt;0,VLOOKUP($B212,'[1]PorEquipeHC 20aa_ddmmaaaa'!$EC$5:'[1]PorEquipeHC 20aa_ddmmaaaa'!$GS$1003,64,FALSE))</f>
        <v>#NUM!</v>
      </c>
      <c r="O212" s="211">
        <f>IF($B212:$B212&gt;0,VLOOKUP($B212,'[1]PorEquipeHC 20aa_ddmmaaaa'!$EC$5:'[1]PorEquipeHC 20aa_ddmmaaaa'!$GS$1003,10,FALSE))</f>
        <v>111</v>
      </c>
      <c r="P212" s="211">
        <f>IF($B212:$B212&gt;0,VLOOKUP($B212,'[1]PorEquipeHC 20aa_ddmmaaaa'!$EC$5:'[1]PorEquipeHC 20aa_ddmmaaaa'!$GS$1003,11,FALSE))</f>
        <v>106</v>
      </c>
      <c r="Q212" s="211" t="str">
        <f>IF($B212:$B212&gt;0,VLOOKUP($B212,'[1]PorEquipeHC 20aa_ddmmaaaa'!$EC$5:'[1]PorEquipeHC 20aa_ddmmaaaa'!$GS$1003,12,FALSE))</f>
        <v xml:space="preserve"> </v>
      </c>
      <c r="R212" s="211">
        <f>IF($B212:$B212&gt;0,VLOOKUP($B212,'[1]PorEquipeHC 20aa_ddmmaaaa'!$EC$5:'[1]PorEquipeHC 20aa_ddmmaaaa'!$GS$1003,13,FALSE))</f>
        <v>108</v>
      </c>
      <c r="S212" s="211" t="str">
        <f>IF($B212:$B212&gt;0,VLOOKUP($B212,'[1]PorEquipeHC 20aa_ddmmaaaa'!$EC$5:'[1]PorEquipeHC 20aa_ddmmaaaa'!$GS$1003,14,FALSE))</f>
        <v xml:space="preserve"> </v>
      </c>
      <c r="T212" s="211" t="str">
        <f>IF($B212:$B212&gt;0,VLOOKUP($B212,'[1]PorEquipeHC 20aa_ddmmaaaa'!$EC$5:'[1]PorEquipeHC 20aa_ddmmaaaa'!$GS$1003,15,FALSE))</f>
        <v xml:space="preserve"> </v>
      </c>
      <c r="U212" s="211" t="str">
        <f>IF($B212:$B212&gt;0,VLOOKUP($B212,'[1]PorEquipeHC 20aa_ddmmaaaa'!$EC$5:'[1]PorEquipeHC 20aa_ddmmaaaa'!$GS$1003,16,FALSE))</f>
        <v xml:space="preserve"> </v>
      </c>
      <c r="V212" s="211" t="b">
        <f>IF($B212:$B212&gt;0,VLOOKUP($B212,'[1]PorEquipeHC 20aa_ddmmaaaa'!$EC$5:'[1]PorEquipeHC 20aa_ddmmaaaa'!$GS$1003,17,FALSE))</f>
        <v>0</v>
      </c>
      <c r="W212" s="211" t="b">
        <f>IF($B212:$B212&gt;0,VLOOKUP($B212,'[1]PorEquipeHC 20aa_ddmmaaaa'!$EC$5:'[1]PorEquipeHC 20aa_ddmmaaaa'!$GS$1003,18,FALSE))</f>
        <v>0</v>
      </c>
      <c r="X212" s="211" t="b">
        <f>IF($B212:$B212&gt;0,VLOOKUP($B212,'[1]PorEquipeHC 20aa_ddmmaaaa'!$EC$5:'[1]PorEquipeHC 20aa_ddmmaaaa'!$GS$1003,19,FALSE))</f>
        <v>0</v>
      </c>
      <c r="Y212" s="207"/>
      <c r="Z212" s="207"/>
      <c r="AA212" s="154"/>
      <c r="AB212" s="154"/>
      <c r="AC212" s="65" t="str">
        <f>C212</f>
        <v>030</v>
      </c>
      <c r="AD212" s="65" t="str">
        <f>D212</f>
        <v>FUGIKAWA</v>
      </c>
      <c r="AE212" s="65" t="str">
        <f>E212</f>
        <v>WATARU</v>
      </c>
      <c r="AF212" s="65" t="str">
        <f>F212</f>
        <v>M</v>
      </c>
      <c r="AG212" s="65" t="str">
        <f>G212</f>
        <v>08. SMA</v>
      </c>
      <c r="AH212" s="208">
        <f>H212</f>
        <v>15177</v>
      </c>
      <c r="AI212">
        <f>I212</f>
        <v>5</v>
      </c>
      <c r="AJ212" t="str">
        <f>J212</f>
        <v>A</v>
      </c>
      <c r="AK212" s="209" t="str">
        <f>K212</f>
        <v>MR</v>
      </c>
      <c r="AL212" s="65">
        <f>L212</f>
        <v>3</v>
      </c>
      <c r="AM212" s="66" t="str">
        <f>M212</f>
        <v>X</v>
      </c>
      <c r="AN212" s="65" t="e">
        <f>N212</f>
        <v>#NUM!</v>
      </c>
      <c r="AO212" s="65">
        <f>O212</f>
        <v>111</v>
      </c>
      <c r="AP212" s="67">
        <f>IF(AO212=" "," ",(AO212-2*$AI212))</f>
        <v>101</v>
      </c>
      <c r="AQ212" s="68"/>
      <c r="AR212" s="69"/>
      <c r="AS212" s="72">
        <f>P212</f>
        <v>106</v>
      </c>
      <c r="AT212" s="67">
        <f>IF(AS212=" "," ",(AS212-2*$AI212))</f>
        <v>96</v>
      </c>
      <c r="AU212" s="65"/>
      <c r="AV212" s="67"/>
      <c r="AW212" s="72" t="str">
        <f>Q212</f>
        <v xml:space="preserve"> </v>
      </c>
      <c r="AX212" s="67" t="str">
        <f>IF(AW212=" "," ",(AW212-2*$AI212))</f>
        <v xml:space="preserve"> </v>
      </c>
      <c r="AY212" s="67"/>
      <c r="AZ212" s="65"/>
      <c r="BA212" s="67">
        <f>R212</f>
        <v>108</v>
      </c>
      <c r="BB212" s="67">
        <f>IF(BA212=" "," ",(BA212-2*$AI212))</f>
        <v>98</v>
      </c>
      <c r="BC212" s="67"/>
      <c r="BD212" s="67"/>
      <c r="BE212" s="71" t="str">
        <f>S212</f>
        <v xml:space="preserve"> </v>
      </c>
      <c r="BF212" s="67" t="str">
        <f>IF(BE212=" "," ",(BE212-2*$AI212))</f>
        <v xml:space="preserve"> </v>
      </c>
      <c r="BG212" s="67"/>
      <c r="BH212" s="67"/>
      <c r="BI212" s="72" t="str">
        <f>T212</f>
        <v xml:space="preserve"> </v>
      </c>
      <c r="BJ212" s="67" t="str">
        <f>IF(BI212=" "," ",(BI212-2*$AI212))</f>
        <v xml:space="preserve"> </v>
      </c>
      <c r="BK212" s="67"/>
      <c r="BL212" s="67"/>
      <c r="BM212" s="72" t="str">
        <f>U212</f>
        <v xml:space="preserve"> </v>
      </c>
      <c r="BN212" s="67" t="str">
        <f>IF(BM212=" "," ",(BM212-2*$AI212))</f>
        <v xml:space="preserve"> </v>
      </c>
      <c r="BO212" s="67"/>
      <c r="BP212" s="67"/>
      <c r="BQ212" s="67" t="b">
        <f>V212</f>
        <v>0</v>
      </c>
      <c r="BR212" s="67">
        <f>IF(BQ212=" "," ",(BQ212-2*$AI212))</f>
        <v>-10</v>
      </c>
      <c r="BS212" s="67"/>
      <c r="BT212" s="67"/>
      <c r="BU212" s="67" t="b">
        <f>W212</f>
        <v>0</v>
      </c>
      <c r="BV212" s="67">
        <f>IF(BU212=" "," ",(BU212-2*$AI212))</f>
        <v>-10</v>
      </c>
      <c r="BW212" s="67"/>
      <c r="BX212" s="67"/>
      <c r="BY212" s="67" t="b">
        <f>X212</f>
        <v>0</v>
      </c>
      <c r="BZ212" s="67">
        <f>IF(BY212=" "," ",(BY212-2*$AI212))</f>
        <v>-10</v>
      </c>
      <c r="CA212" s="67"/>
      <c r="CB212" s="67"/>
      <c r="CC212" s="209" t="str">
        <f>IF(AK212="Senior",AK212,"...")</f>
        <v>...</v>
      </c>
      <c r="CD212" s="65">
        <f>L212</f>
        <v>3</v>
      </c>
      <c r="CE212" s="66" t="str">
        <f>M212</f>
        <v>X</v>
      </c>
      <c r="CF212" s="73">
        <f>AQ212*AO$4+AU212*AS$4+AY212*AW$4+BC212*BA$4+BG212*BE$4+BK212*BI$4+BO212*BM$4+BS212*BQ$4+BW212*BU$4+CA212*BY$4</f>
        <v>0</v>
      </c>
      <c r="CG212" s="156"/>
      <c r="CH212" s="1"/>
      <c r="DA212" s="19"/>
      <c r="DB212" s="19"/>
      <c r="DC212" s="67" t="s">
        <v>169</v>
      </c>
      <c r="DD212" s="67" t="s">
        <v>710</v>
      </c>
      <c r="DE212" s="67" t="s">
        <v>711</v>
      </c>
      <c r="DF212" s="67" t="s">
        <v>65</v>
      </c>
      <c r="DG212" s="67" t="s">
        <v>703</v>
      </c>
      <c r="DH212" s="75">
        <v>17962</v>
      </c>
      <c r="DI212" s="67">
        <v>2</v>
      </c>
      <c r="DJ212" s="67" t="s">
        <v>111</v>
      </c>
      <c r="DK212" s="76" t="s">
        <v>102</v>
      </c>
      <c r="DL212" s="67">
        <v>7</v>
      </c>
      <c r="DM212" s="77" t="s">
        <v>70</v>
      </c>
      <c r="DN212" s="67">
        <v>612</v>
      </c>
      <c r="DO212" s="67">
        <v>101</v>
      </c>
      <c r="DP212" s="67">
        <v>97</v>
      </c>
      <c r="DQ212" s="68"/>
      <c r="DR212" s="67"/>
      <c r="DS212" s="72">
        <v>104</v>
      </c>
      <c r="DT212" s="67">
        <v>100</v>
      </c>
      <c r="DU212" s="68"/>
      <c r="DV212" s="67"/>
      <c r="DW212" s="72">
        <v>97</v>
      </c>
      <c r="DX212" s="67">
        <v>93</v>
      </c>
      <c r="DY212" s="67">
        <v>3</v>
      </c>
      <c r="DZ212" s="67" t="s">
        <v>94</v>
      </c>
      <c r="EA212" s="67">
        <v>98</v>
      </c>
      <c r="EB212" s="67">
        <v>94</v>
      </c>
      <c r="EC212" s="67"/>
      <c r="ED212" s="67"/>
      <c r="EE212" s="71">
        <v>100</v>
      </c>
      <c r="EF212" s="67">
        <v>96</v>
      </c>
      <c r="EG212" s="67"/>
      <c r="EH212" s="67"/>
      <c r="EI212" s="72">
        <v>112</v>
      </c>
      <c r="EJ212" s="67">
        <v>108</v>
      </c>
      <c r="EK212" s="67"/>
      <c r="EL212" s="67"/>
      <c r="EM212" s="72">
        <v>114</v>
      </c>
      <c r="EN212" s="67">
        <v>110</v>
      </c>
      <c r="EO212" s="67"/>
      <c r="EP212" s="67"/>
      <c r="EQ212" s="67" t="b">
        <v>0</v>
      </c>
      <c r="ER212" s="67">
        <v>-4</v>
      </c>
      <c r="ES212" s="67"/>
      <c r="ET212" s="67"/>
      <c r="EU212" s="67" t="b">
        <v>0</v>
      </c>
      <c r="EV212" s="67">
        <v>-4</v>
      </c>
      <c r="EW212" s="67"/>
      <c r="EX212" s="67"/>
      <c r="EY212" s="67" t="b">
        <v>0</v>
      </c>
      <c r="EZ212" s="67">
        <v>-4</v>
      </c>
      <c r="FA212" s="67"/>
      <c r="FB212" s="67"/>
      <c r="FC212" s="76" t="s">
        <v>73</v>
      </c>
      <c r="FD212" s="67">
        <v>7</v>
      </c>
      <c r="FE212" s="77" t="s">
        <v>70</v>
      </c>
      <c r="FF212" s="68">
        <v>3</v>
      </c>
      <c r="FG212" s="83"/>
      <c r="FH212" s="65" t="str">
        <f t="shared" si="41"/>
        <v>SR</v>
      </c>
      <c r="FI212" s="65" t="str">
        <f t="shared" si="39"/>
        <v>M</v>
      </c>
      <c r="FJ212" s="65" t="str">
        <f t="shared" si="38"/>
        <v>11. NCC</v>
      </c>
      <c r="FK212" s="65">
        <f t="shared" si="42"/>
        <v>3</v>
      </c>
      <c r="FL212">
        <f t="shared" si="47"/>
        <v>57</v>
      </c>
      <c r="FM212" t="str">
        <f t="shared" si="40"/>
        <v>...</v>
      </c>
      <c r="FN212" t="str">
        <f t="shared" si="46"/>
        <v>...</v>
      </c>
      <c r="FO212" t="str">
        <f t="shared" si="45"/>
        <v>11. NCC</v>
      </c>
    </row>
    <row r="213" spans="1:171" ht="13.8" hidden="1" x14ac:dyDescent="0.25">
      <c r="A213" t="s">
        <v>1152</v>
      </c>
      <c r="B213" s="201" t="s">
        <v>218</v>
      </c>
      <c r="C213" s="80" t="str">
        <f>IF($B213:$B213&gt;0,VLOOKUP($B213,'[1]PorEquipeHC 20aa_ddmmaaaa'!$EC$5:'[1]PorEquipeHC 20aa_ddmmaaaa'!$GS$1003,1,FALSE))</f>
        <v>055</v>
      </c>
      <c r="D213" s="209" t="str">
        <f>IF($B213:$B213&gt;0,VLOOKUP($B213,'[1]PorEquipeHC 20aa_ddmmaaaa'!$EC$5:'[1]PorEquipeHC 20aa_ddmmaaaa'!$GS$1003,2,FALSE))</f>
        <v>OZAKI</v>
      </c>
      <c r="E213" s="209" t="str">
        <f>IF($B213:$B213&gt;0,VLOOKUP($B213,'[1]PorEquipeHC 20aa_ddmmaaaa'!$EC$5:'[1]PorEquipeHC 20aa_ddmmaaaa'!$GS$1003,3,FALSE))</f>
        <v>MIE</v>
      </c>
      <c r="F213" s="66" t="str">
        <f>IF($B213:$B213&gt;0,VLOOKUP($B213,'[1]PorEquipeHC 20aa_ddmmaaaa'!$EC$5:'[1]PorEquipeHC 20aa_ddmmaaaa'!$GS$1003,4,FALSE))</f>
        <v>F</v>
      </c>
      <c r="G213" s="65" t="str">
        <f>IF($B213:$B213&gt;0,VLOOKUP($B213,'[1]PorEquipeHC 20aa_ddmmaaaa'!$EC$5:'[1]PorEquipeHC 20aa_ddmmaaaa'!$GS$1003,5,FALSE))</f>
        <v>03. IBI</v>
      </c>
      <c r="H213" s="210">
        <f>IF($B213:$B213&gt;0,VLOOKUP($B213,'[1]PorEquipeHC 20aa_ddmmaaaa'!$EC$5:'[1]PorEquipeHC 20aa_ddmmaaaa'!$GS$1003,6,FALSE))</f>
        <v>15211</v>
      </c>
      <c r="I213" s="80">
        <f>IF($B213:$B213&gt;0,VLOOKUP($B213,'[1]PorEquipeHC 20aa_ddmmaaaa'!$EC$5:'[1]PorEquipeHC 20aa_ddmmaaaa'!$GS$1003,7,FALSE))</f>
        <v>5</v>
      </c>
      <c r="J213" s="209" t="str">
        <f>IF($B213:$B213&gt;0,VLOOKUP($B213,'[1]PorEquipeHC 20aa_ddmmaaaa'!$EC$5:'[1]PorEquipeHC 20aa_ddmmaaaa'!$GS$1003,8,FALSE))</f>
        <v>A</v>
      </c>
      <c r="K213" s="209" t="str">
        <f>IF($B213:$B213&gt;0,VLOOKUP($B213,'[1]PorEquipeHC 20aa_ddmmaaaa'!$EC$5:'[1]PorEquipeHC 20aa_ddmmaaaa'!$GS$1003,9,FALSE))</f>
        <v>MR</v>
      </c>
      <c r="L213" s="80">
        <f>IF($B213:$B213&gt;0,VLOOKUP($B213,'[1]PorEquipeHC 20aa_ddmmaaaa'!$EC$5:'[1]PorEquipeHC 20aa_ddmmaaaa'!$GS$1003,45,FALSE))</f>
        <v>1</v>
      </c>
      <c r="M213" s="65" t="str">
        <f>IF($B213:$B213&gt;0,VLOOKUP($B213,'[1]PorEquipeHC 20aa_ddmmaaaa'!$EC$5:'[1]PorEquipeHC 20aa_ddmmaaaa'!$GS$1003,46,FALSE))</f>
        <v>X</v>
      </c>
      <c r="N213" s="80" t="e">
        <f>IF($B213:$B213&gt;0,VLOOKUP($B213,'[1]PorEquipeHC 20aa_ddmmaaaa'!$EC$5:'[1]PorEquipeHC 20aa_ddmmaaaa'!$GS$1003,64,FALSE))</f>
        <v>#NUM!</v>
      </c>
      <c r="O213" s="211" t="str">
        <f>IF($B213:$B213&gt;0,VLOOKUP($B213,'[1]PorEquipeHC 20aa_ddmmaaaa'!$EC$5:'[1]PorEquipeHC 20aa_ddmmaaaa'!$GS$1003,10,FALSE))</f>
        <v xml:space="preserve"> </v>
      </c>
      <c r="P213" s="211" t="str">
        <f>IF($B213:$B213&gt;0,VLOOKUP($B213,'[1]PorEquipeHC 20aa_ddmmaaaa'!$EC$5:'[1]PorEquipeHC 20aa_ddmmaaaa'!$GS$1003,11,FALSE))</f>
        <v xml:space="preserve"> </v>
      </c>
      <c r="Q213" s="211" t="str">
        <f>IF($B213:$B213&gt;0,VLOOKUP($B213,'[1]PorEquipeHC 20aa_ddmmaaaa'!$EC$5:'[1]PorEquipeHC 20aa_ddmmaaaa'!$GS$1003,12,FALSE))</f>
        <v xml:space="preserve"> </v>
      </c>
      <c r="R213" s="211">
        <f>IF($B213:$B213&gt;0,VLOOKUP($B213,'[1]PorEquipeHC 20aa_ddmmaaaa'!$EC$5:'[1]PorEquipeHC 20aa_ddmmaaaa'!$GS$1003,13,FALSE))</f>
        <v>130</v>
      </c>
      <c r="S213" s="211" t="str">
        <f>IF($B213:$B213&gt;0,VLOOKUP($B213,'[1]PorEquipeHC 20aa_ddmmaaaa'!$EC$5:'[1]PorEquipeHC 20aa_ddmmaaaa'!$GS$1003,14,FALSE))</f>
        <v xml:space="preserve"> </v>
      </c>
      <c r="T213" s="211" t="str">
        <f>IF($B213:$B213&gt;0,VLOOKUP($B213,'[1]PorEquipeHC 20aa_ddmmaaaa'!$EC$5:'[1]PorEquipeHC 20aa_ddmmaaaa'!$GS$1003,15,FALSE))</f>
        <v xml:space="preserve"> </v>
      </c>
      <c r="U213" s="211" t="str">
        <f>IF($B213:$B213&gt;0,VLOOKUP($B213,'[1]PorEquipeHC 20aa_ddmmaaaa'!$EC$5:'[1]PorEquipeHC 20aa_ddmmaaaa'!$GS$1003,16,FALSE))</f>
        <v xml:space="preserve"> </v>
      </c>
      <c r="V213" s="211" t="b">
        <f>IF($B213:$B213&gt;0,VLOOKUP($B213,'[1]PorEquipeHC 20aa_ddmmaaaa'!$EC$5:'[1]PorEquipeHC 20aa_ddmmaaaa'!$GS$1003,17,FALSE))</f>
        <v>0</v>
      </c>
      <c r="W213" s="211" t="b">
        <f>IF($B213:$B213&gt;0,VLOOKUP($B213,'[1]PorEquipeHC 20aa_ddmmaaaa'!$EC$5:'[1]PorEquipeHC 20aa_ddmmaaaa'!$GS$1003,18,FALSE))</f>
        <v>0</v>
      </c>
      <c r="X213" s="211" t="b">
        <f>IF($B213:$B213&gt;0,VLOOKUP($B213,'[1]PorEquipeHC 20aa_ddmmaaaa'!$EC$5:'[1]PorEquipeHC 20aa_ddmmaaaa'!$GS$1003,19,FALSE))</f>
        <v>0</v>
      </c>
      <c r="Y213" s="207"/>
      <c r="Z213" s="207"/>
      <c r="AA213" s="154"/>
      <c r="AB213" s="154"/>
      <c r="AC213" s="65" t="str">
        <f>C213</f>
        <v>055</v>
      </c>
      <c r="AD213" s="65" t="str">
        <f>D213</f>
        <v>OZAKI</v>
      </c>
      <c r="AE213" s="65" t="str">
        <f>E213</f>
        <v>MIE</v>
      </c>
      <c r="AF213" s="65" t="str">
        <f>F213</f>
        <v>F</v>
      </c>
      <c r="AG213" s="65" t="str">
        <f>G213</f>
        <v>03. IBI</v>
      </c>
      <c r="AH213" s="208">
        <f>H213</f>
        <v>15211</v>
      </c>
      <c r="AI213">
        <f>I213</f>
        <v>5</v>
      </c>
      <c r="AJ213" t="str">
        <f>J213</f>
        <v>A</v>
      </c>
      <c r="AK213" s="209" t="str">
        <f>K213</f>
        <v>MR</v>
      </c>
      <c r="AL213" s="65">
        <f>L213</f>
        <v>1</v>
      </c>
      <c r="AM213" s="66" t="str">
        <f>M213</f>
        <v>X</v>
      </c>
      <c r="AN213" s="65" t="e">
        <f>N213</f>
        <v>#NUM!</v>
      </c>
      <c r="AO213" s="65" t="str">
        <f>O213</f>
        <v xml:space="preserve"> </v>
      </c>
      <c r="AP213" s="67" t="str">
        <f>IF(AO213=" "," ",(AO213-2*$AI213))</f>
        <v xml:space="preserve"> </v>
      </c>
      <c r="AQ213" s="68"/>
      <c r="AR213" s="69"/>
      <c r="AS213" s="72" t="str">
        <f>P213</f>
        <v xml:space="preserve"> </v>
      </c>
      <c r="AT213" s="67" t="str">
        <f>IF(AS213=" "," ",(AS213-2*$AI213))</f>
        <v xml:space="preserve"> </v>
      </c>
      <c r="AU213" s="65"/>
      <c r="AV213" s="67"/>
      <c r="AW213" s="72" t="str">
        <f>Q213</f>
        <v xml:space="preserve"> </v>
      </c>
      <c r="AX213" s="67" t="str">
        <f>IF(AW213=" "," ",(AW213-2*$AI213))</f>
        <v xml:space="preserve"> </v>
      </c>
      <c r="AY213" s="67"/>
      <c r="AZ213" s="65"/>
      <c r="BA213" s="67">
        <f>R213</f>
        <v>130</v>
      </c>
      <c r="BB213" s="67">
        <f>IF(BA213=" "," ",(BA213-2*$AI213))</f>
        <v>120</v>
      </c>
      <c r="BC213" s="67"/>
      <c r="BD213" s="67"/>
      <c r="BE213" s="71" t="str">
        <f>S213</f>
        <v xml:space="preserve"> </v>
      </c>
      <c r="BF213" s="67" t="str">
        <f>IF(BE213=" "," ",(BE213-2*$AI213))</f>
        <v xml:space="preserve"> </v>
      </c>
      <c r="BG213" s="67"/>
      <c r="BH213" s="67"/>
      <c r="BI213" s="72" t="str">
        <f>T213</f>
        <v xml:space="preserve"> </v>
      </c>
      <c r="BJ213" s="67" t="str">
        <f>IF(BI213=" "," ",(BI213-2*$AI213))</f>
        <v xml:space="preserve"> </v>
      </c>
      <c r="BK213" s="67"/>
      <c r="BL213" s="67"/>
      <c r="BM213" s="72" t="str">
        <f>U213</f>
        <v xml:space="preserve"> </v>
      </c>
      <c r="BN213" s="67" t="str">
        <f>IF(BM213=" "," ",(BM213-2*$AI213))</f>
        <v xml:space="preserve"> </v>
      </c>
      <c r="BO213" s="67"/>
      <c r="BP213" s="67"/>
      <c r="BQ213" s="67" t="b">
        <f>V213</f>
        <v>0</v>
      </c>
      <c r="BR213" s="67">
        <f>IF(BQ213=" "," ",(BQ213-2*$AI213))</f>
        <v>-10</v>
      </c>
      <c r="BS213" s="67"/>
      <c r="BT213" s="67"/>
      <c r="BU213" s="67" t="b">
        <f>W213</f>
        <v>0</v>
      </c>
      <c r="BV213" s="67">
        <f>IF(BU213=" "," ",(BU213-2*$AI213))</f>
        <v>-10</v>
      </c>
      <c r="BW213" s="67"/>
      <c r="BX213" s="67"/>
      <c r="BY213" s="67" t="b">
        <f>X213</f>
        <v>0</v>
      </c>
      <c r="BZ213" s="67">
        <f>IF(BY213=" "," ",(BY213-2*$AI213))</f>
        <v>-10</v>
      </c>
      <c r="CA213" s="67"/>
      <c r="CB213" s="67"/>
      <c r="CC213" s="209" t="str">
        <f>IF(AK213="Senior",AK213,"...")</f>
        <v>...</v>
      </c>
      <c r="CD213" s="65">
        <f>L213</f>
        <v>1</v>
      </c>
      <c r="CE213" s="66" t="str">
        <f>M213</f>
        <v>X</v>
      </c>
      <c r="CF213" s="73">
        <f>AQ213*AO$4+AU213*AS$4+AY213*AW$4+BC213*BA$4+BG213*BE$4+BK213*BI$4+BO213*BM$4+BS213*BQ$4+BW213*BU$4+CA213*BY$4</f>
        <v>0</v>
      </c>
      <c r="CG213" s="156"/>
      <c r="CH213" s="1"/>
      <c r="DA213" s="19"/>
      <c r="DB213" s="19"/>
      <c r="DC213" s="67" t="s">
        <v>552</v>
      </c>
      <c r="DD213" s="67" t="s">
        <v>804</v>
      </c>
      <c r="DE213" s="67" t="s">
        <v>805</v>
      </c>
      <c r="DF213" s="67" t="s">
        <v>65</v>
      </c>
      <c r="DG213" s="67" t="s">
        <v>703</v>
      </c>
      <c r="DH213" s="75">
        <v>28815</v>
      </c>
      <c r="DI213" s="67">
        <v>8</v>
      </c>
      <c r="DJ213" s="67" t="s">
        <v>84</v>
      </c>
      <c r="DK213" s="76" t="s">
        <v>69</v>
      </c>
      <c r="DL213" s="67">
        <v>7</v>
      </c>
      <c r="DM213" s="77" t="s">
        <v>70</v>
      </c>
      <c r="DN213" s="67">
        <v>680</v>
      </c>
      <c r="DO213" s="67">
        <v>111</v>
      </c>
      <c r="DP213" s="67">
        <v>95</v>
      </c>
      <c r="DQ213" s="68"/>
      <c r="DR213" s="69"/>
      <c r="DS213" s="72">
        <v>113</v>
      </c>
      <c r="DT213" s="67">
        <v>97</v>
      </c>
      <c r="DU213" s="68"/>
      <c r="DV213" s="67"/>
      <c r="DW213" s="72">
        <v>120</v>
      </c>
      <c r="DX213" s="67">
        <v>104</v>
      </c>
      <c r="DY213" s="67"/>
      <c r="DZ213" s="67"/>
      <c r="EA213" s="67">
        <v>121</v>
      </c>
      <c r="EB213" s="67">
        <v>105</v>
      </c>
      <c r="EC213" s="68"/>
      <c r="ED213" s="67"/>
      <c r="EE213" s="71">
        <v>111</v>
      </c>
      <c r="EF213" s="67">
        <v>95</v>
      </c>
      <c r="EG213" s="68"/>
      <c r="EH213" s="69"/>
      <c r="EI213" s="72">
        <v>108</v>
      </c>
      <c r="EJ213" s="67">
        <v>92</v>
      </c>
      <c r="EK213" s="67">
        <v>2.5</v>
      </c>
      <c r="EL213" s="67" t="s">
        <v>99</v>
      </c>
      <c r="EM213" s="72">
        <v>117</v>
      </c>
      <c r="EN213" s="67">
        <v>101</v>
      </c>
      <c r="EO213" s="67"/>
      <c r="EP213" s="67"/>
      <c r="EQ213" s="67" t="b">
        <v>0</v>
      </c>
      <c r="ER213" s="67">
        <v>-16</v>
      </c>
      <c r="ES213" s="68"/>
      <c r="ET213" s="69"/>
      <c r="EU213" s="67" t="b">
        <v>0</v>
      </c>
      <c r="EV213" s="67">
        <v>-16</v>
      </c>
      <c r="EW213" s="67"/>
      <c r="EX213" s="67"/>
      <c r="EY213" s="67" t="b">
        <v>0</v>
      </c>
      <c r="EZ213" s="67">
        <v>-16</v>
      </c>
      <c r="FA213" s="67"/>
      <c r="FB213" s="67"/>
      <c r="FC213" s="76" t="s">
        <v>73</v>
      </c>
      <c r="FD213" s="67">
        <v>7</v>
      </c>
      <c r="FE213" s="77" t="s">
        <v>70</v>
      </c>
      <c r="FF213" s="68">
        <v>2.5</v>
      </c>
      <c r="FG213" s="83"/>
      <c r="FH213" s="65" t="str">
        <f t="shared" si="41"/>
        <v>NSR</v>
      </c>
      <c r="FI213" s="65" t="str">
        <f t="shared" si="39"/>
        <v>M</v>
      </c>
      <c r="FJ213" s="65" t="str">
        <f t="shared" si="38"/>
        <v>11. NCC</v>
      </c>
      <c r="FK213" s="65">
        <f t="shared" si="42"/>
        <v>2.5</v>
      </c>
      <c r="FL213">
        <f t="shared" si="47"/>
        <v>59.5</v>
      </c>
      <c r="FM213" t="str">
        <f t="shared" si="40"/>
        <v>...</v>
      </c>
      <c r="FN213" t="str">
        <f t="shared" si="46"/>
        <v>...</v>
      </c>
      <c r="FO213" t="str">
        <f t="shared" si="45"/>
        <v>11. NCC</v>
      </c>
    </row>
    <row r="214" spans="1:171" ht="13.8" hidden="1" x14ac:dyDescent="0.25">
      <c r="A214" t="s">
        <v>1152</v>
      </c>
      <c r="B214" s="201" t="s">
        <v>712</v>
      </c>
      <c r="C214" s="80" t="str">
        <f>IF($B214:$B214&gt;0,VLOOKUP($B214,'[1]PorEquipeHC 20aa_ddmmaaaa'!$EC$5:'[1]PorEquipeHC 20aa_ddmmaaaa'!$GS$1003,1,FALSE))</f>
        <v>783</v>
      </c>
      <c r="D214" s="209" t="str">
        <f>IF($B214:$B214&gt;0,VLOOKUP($B214,'[1]PorEquipeHC 20aa_ddmmaaaa'!$EC$5:'[1]PorEquipeHC 20aa_ddmmaaaa'!$GS$1003,2,FALSE))</f>
        <v>MINAMI</v>
      </c>
      <c r="E214" s="209" t="str">
        <f>IF($B214:$B214&gt;0,VLOOKUP($B214,'[1]PorEquipeHC 20aa_ddmmaaaa'!$EC$5:'[1]PorEquipeHC 20aa_ddmmaaaa'!$GS$1003,3,FALSE))</f>
        <v>TADATAKA</v>
      </c>
      <c r="F214" s="66" t="str">
        <f>IF($B214:$B214&gt;0,VLOOKUP($B214,'[1]PorEquipeHC 20aa_ddmmaaaa'!$EC$5:'[1]PorEquipeHC 20aa_ddmmaaaa'!$GS$1003,4,FALSE))</f>
        <v>M</v>
      </c>
      <c r="G214" s="65" t="str">
        <f>IF($B214:$B214&gt;0,VLOOKUP($B214,'[1]PorEquipeHC 20aa_ddmmaaaa'!$EC$5:'[1]PorEquipeHC 20aa_ddmmaaaa'!$GS$1003,5,FALSE))</f>
        <v>15. BIR</v>
      </c>
      <c r="H214" s="210">
        <f>IF($B214:$B214&gt;0,VLOOKUP($B214,'[1]PorEquipeHC 20aa_ddmmaaaa'!$EC$5:'[1]PorEquipeHC 20aa_ddmmaaaa'!$GS$1003,6,FALSE))</f>
        <v>16029</v>
      </c>
      <c r="I214" s="80">
        <f>IF($B214:$B214&gt;0,VLOOKUP($B214,'[1]PorEquipeHC 20aa_ddmmaaaa'!$EC$5:'[1]PorEquipeHC 20aa_ddmmaaaa'!$GS$1003,7,FALSE))</f>
        <v>5</v>
      </c>
      <c r="J214" s="209" t="str">
        <f>IF($B214:$B214&gt;0,VLOOKUP($B214,'[1]PorEquipeHC 20aa_ddmmaaaa'!$EC$5:'[1]PorEquipeHC 20aa_ddmmaaaa'!$GS$1003,8,FALSE))</f>
        <v>A</v>
      </c>
      <c r="K214" s="209" t="str">
        <f>IF($B214:$B214&gt;0,VLOOKUP($B214,'[1]PorEquipeHC 20aa_ddmmaaaa'!$EC$5:'[1]PorEquipeHC 20aa_ddmmaaaa'!$GS$1003,9,FALSE))</f>
        <v>SR</v>
      </c>
      <c r="L214" s="80">
        <f>IF($B214:$B214&gt;0,VLOOKUP($B214,'[1]PorEquipeHC 20aa_ddmmaaaa'!$EC$5:'[1]PorEquipeHC 20aa_ddmmaaaa'!$GS$1003,45,FALSE))</f>
        <v>1</v>
      </c>
      <c r="M214" s="65" t="str">
        <f>IF($B214:$B214&gt;0,VLOOKUP($B214,'[1]PorEquipeHC 20aa_ddmmaaaa'!$EC$5:'[1]PorEquipeHC 20aa_ddmmaaaa'!$GS$1003,46,FALSE))</f>
        <v>X</v>
      </c>
      <c r="N214" s="80" t="e">
        <f>IF($B214:$B214&gt;0,VLOOKUP($B214,'[1]PorEquipeHC 20aa_ddmmaaaa'!$EC$5:'[1]PorEquipeHC 20aa_ddmmaaaa'!$GS$1003,64,FALSE))</f>
        <v>#NUM!</v>
      </c>
      <c r="O214" s="211" t="str">
        <f>IF($B214:$B214&gt;0,VLOOKUP($B214,'[1]PorEquipeHC 20aa_ddmmaaaa'!$EC$5:'[1]PorEquipeHC 20aa_ddmmaaaa'!$GS$1003,10,FALSE))</f>
        <v xml:space="preserve"> </v>
      </c>
      <c r="P214" s="211" t="str">
        <f>IF($B214:$B214&gt;0,VLOOKUP($B214,'[1]PorEquipeHC 20aa_ddmmaaaa'!$EC$5:'[1]PorEquipeHC 20aa_ddmmaaaa'!$GS$1003,11,FALSE))</f>
        <v xml:space="preserve"> </v>
      </c>
      <c r="Q214" s="211" t="str">
        <f>IF($B214:$B214&gt;0,VLOOKUP($B214,'[1]PorEquipeHC 20aa_ddmmaaaa'!$EC$5:'[1]PorEquipeHC 20aa_ddmmaaaa'!$GS$1003,12,FALSE))</f>
        <v xml:space="preserve"> </v>
      </c>
      <c r="R214" s="211" t="str">
        <f>IF($B214:$B214&gt;0,VLOOKUP($B214,'[1]PorEquipeHC 20aa_ddmmaaaa'!$EC$5:'[1]PorEquipeHC 20aa_ddmmaaaa'!$GS$1003,13,FALSE))</f>
        <v xml:space="preserve"> </v>
      </c>
      <c r="S214" s="211" t="str">
        <f>IF($B214:$B214&gt;0,VLOOKUP($B214,'[1]PorEquipeHC 20aa_ddmmaaaa'!$EC$5:'[1]PorEquipeHC 20aa_ddmmaaaa'!$GS$1003,14,FALSE))</f>
        <v xml:space="preserve"> </v>
      </c>
      <c r="T214" s="211">
        <f>IF($B214:$B214&gt;0,VLOOKUP($B214,'[1]PorEquipeHC 20aa_ddmmaaaa'!$EC$5:'[1]PorEquipeHC 20aa_ddmmaaaa'!$GS$1003,15,FALSE))</f>
        <v>119</v>
      </c>
      <c r="U214" s="211" t="str">
        <f>IF($B214:$B214&gt;0,VLOOKUP($B214,'[1]PorEquipeHC 20aa_ddmmaaaa'!$EC$5:'[1]PorEquipeHC 20aa_ddmmaaaa'!$GS$1003,16,FALSE))</f>
        <v xml:space="preserve"> </v>
      </c>
      <c r="V214" s="211" t="b">
        <f>IF($B214:$B214&gt;0,VLOOKUP($B214,'[1]PorEquipeHC 20aa_ddmmaaaa'!$EC$5:'[1]PorEquipeHC 20aa_ddmmaaaa'!$GS$1003,17,FALSE))</f>
        <v>0</v>
      </c>
      <c r="W214" s="211" t="b">
        <f>IF($B214:$B214&gt;0,VLOOKUP($B214,'[1]PorEquipeHC 20aa_ddmmaaaa'!$EC$5:'[1]PorEquipeHC 20aa_ddmmaaaa'!$GS$1003,18,FALSE))</f>
        <v>0</v>
      </c>
      <c r="X214" s="211" t="b">
        <f>IF($B214:$B214&gt;0,VLOOKUP($B214,'[1]PorEquipeHC 20aa_ddmmaaaa'!$EC$5:'[1]PorEquipeHC 20aa_ddmmaaaa'!$GS$1003,19,FALSE))</f>
        <v>0</v>
      </c>
      <c r="Y214" s="207"/>
      <c r="Z214" s="207"/>
      <c r="AA214" s="154"/>
      <c r="AB214" s="154"/>
      <c r="AC214" s="65" t="str">
        <f>C214</f>
        <v>783</v>
      </c>
      <c r="AD214" s="65" t="str">
        <f>D214</f>
        <v>MINAMI</v>
      </c>
      <c r="AE214" s="65" t="str">
        <f>E214</f>
        <v>TADATAKA</v>
      </c>
      <c r="AF214" s="65" t="str">
        <f>F214</f>
        <v>M</v>
      </c>
      <c r="AG214" s="65" t="str">
        <f>G214</f>
        <v>15. BIR</v>
      </c>
      <c r="AH214" s="208">
        <f>H214</f>
        <v>16029</v>
      </c>
      <c r="AI214">
        <f>I214</f>
        <v>5</v>
      </c>
      <c r="AJ214" t="str">
        <f>J214</f>
        <v>A</v>
      </c>
      <c r="AK214" s="209" t="str">
        <f>K214</f>
        <v>SR</v>
      </c>
      <c r="AL214" s="65">
        <f>L214</f>
        <v>1</v>
      </c>
      <c r="AM214" s="66" t="str">
        <f>M214</f>
        <v>X</v>
      </c>
      <c r="AN214" s="65" t="e">
        <f>N214</f>
        <v>#NUM!</v>
      </c>
      <c r="AO214" s="65" t="str">
        <f>O214</f>
        <v xml:space="preserve"> </v>
      </c>
      <c r="AP214" s="67" t="str">
        <f>IF(AO214=" "," ",(AO214-2*$AI214))</f>
        <v xml:space="preserve"> </v>
      </c>
      <c r="AQ214" s="68"/>
      <c r="AR214" s="69"/>
      <c r="AS214" s="72" t="str">
        <f>P214</f>
        <v xml:space="preserve"> </v>
      </c>
      <c r="AT214" s="67" t="str">
        <f>IF(AS214=" "," ",(AS214-2*$AI214))</f>
        <v xml:space="preserve"> </v>
      </c>
      <c r="AU214" s="65"/>
      <c r="AV214" s="67"/>
      <c r="AW214" s="72" t="str">
        <f>Q214</f>
        <v xml:space="preserve"> </v>
      </c>
      <c r="AX214" s="67" t="str">
        <f>IF(AW214=" "," ",(AW214-2*$AI214))</f>
        <v xml:space="preserve"> </v>
      </c>
      <c r="AY214" s="67"/>
      <c r="AZ214" s="65"/>
      <c r="BA214" s="67" t="str">
        <f>R214</f>
        <v xml:space="preserve"> </v>
      </c>
      <c r="BB214" s="67" t="str">
        <f>IF(BA214=" "," ",(BA214-2*$AI214))</f>
        <v xml:space="preserve"> </v>
      </c>
      <c r="BC214" s="67"/>
      <c r="BD214" s="67"/>
      <c r="BE214" s="71" t="str">
        <f>S214</f>
        <v xml:space="preserve"> </v>
      </c>
      <c r="BF214" s="67" t="str">
        <f>IF(BE214=" "," ",(BE214-2*$AI214))</f>
        <v xml:space="preserve"> </v>
      </c>
      <c r="BG214" s="67"/>
      <c r="BH214" s="67"/>
      <c r="BI214" s="72">
        <f>T214</f>
        <v>119</v>
      </c>
      <c r="BJ214" s="67">
        <f>IF(BI214=" "," ",(BI214-2*$AI214))</f>
        <v>109</v>
      </c>
      <c r="BK214" s="67"/>
      <c r="BL214" s="67"/>
      <c r="BM214" s="72" t="str">
        <f>U214</f>
        <v xml:space="preserve"> </v>
      </c>
      <c r="BN214" s="67" t="str">
        <f>IF(BM214=" "," ",(BM214-2*$AI214))</f>
        <v xml:space="preserve"> </v>
      </c>
      <c r="BO214" s="67"/>
      <c r="BP214" s="67"/>
      <c r="BQ214" s="67" t="b">
        <f>V214</f>
        <v>0</v>
      </c>
      <c r="BR214" s="67">
        <f>IF(BQ214=" "," ",(BQ214-2*$AI214))</f>
        <v>-10</v>
      </c>
      <c r="BS214" s="67"/>
      <c r="BT214" s="67"/>
      <c r="BU214" s="67" t="b">
        <f>W214</f>
        <v>0</v>
      </c>
      <c r="BV214" s="67">
        <f>IF(BU214=" "," ",(BU214-2*$AI214))</f>
        <v>-10</v>
      </c>
      <c r="BW214" s="67"/>
      <c r="BX214" s="67"/>
      <c r="BY214" s="67" t="b">
        <f>X214</f>
        <v>0</v>
      </c>
      <c r="BZ214" s="67">
        <f>IF(BY214=" "," ",(BY214-2*$AI214))</f>
        <v>-10</v>
      </c>
      <c r="CA214" s="67"/>
      <c r="CB214" s="67"/>
      <c r="CC214" s="209" t="str">
        <f>IF(AK214="Senior",AK214,"...")</f>
        <v>...</v>
      </c>
      <c r="CD214" s="65">
        <f>L214</f>
        <v>1</v>
      </c>
      <c r="CE214" s="66" t="str">
        <f>M214</f>
        <v>X</v>
      </c>
      <c r="CF214" s="73">
        <f>AQ214*AO$4+AU214*AS$4+AY214*AW$4+BC214*BA$4+BG214*BE$4+BK214*BI$4+BO214*BM$4+BS214*BQ$4+BW214*BU$4+CA214*BY$4</f>
        <v>0</v>
      </c>
      <c r="CG214" s="156"/>
      <c r="CH214" s="1"/>
      <c r="DA214" s="19"/>
      <c r="DB214" s="19"/>
      <c r="DC214" s="67" t="s">
        <v>306</v>
      </c>
      <c r="DD214" s="67" t="s">
        <v>730</v>
      </c>
      <c r="DE214" s="67" t="s">
        <v>731</v>
      </c>
      <c r="DF214" s="67" t="s">
        <v>65</v>
      </c>
      <c r="DG214" s="67" t="s">
        <v>703</v>
      </c>
      <c r="DH214" s="75">
        <v>23165</v>
      </c>
      <c r="DI214" s="67">
        <v>2</v>
      </c>
      <c r="DJ214" s="67" t="s">
        <v>111</v>
      </c>
      <c r="DK214" s="76" t="s">
        <v>69</v>
      </c>
      <c r="DL214" s="67">
        <v>7</v>
      </c>
      <c r="DM214" s="77" t="s">
        <v>70</v>
      </c>
      <c r="DN214" s="67">
        <v>615</v>
      </c>
      <c r="DO214" s="67">
        <v>106</v>
      </c>
      <c r="DP214" s="67">
        <v>102</v>
      </c>
      <c r="DQ214" s="68"/>
      <c r="DR214" s="67"/>
      <c r="DS214" s="72">
        <v>102</v>
      </c>
      <c r="DT214" s="67">
        <v>98</v>
      </c>
      <c r="DU214" s="68"/>
      <c r="DV214" s="67"/>
      <c r="DW214" s="72">
        <v>109</v>
      </c>
      <c r="DX214" s="67">
        <v>105</v>
      </c>
      <c r="DY214" s="67"/>
      <c r="DZ214" s="67"/>
      <c r="EA214" s="67">
        <v>103</v>
      </c>
      <c r="EB214" s="67">
        <v>99</v>
      </c>
      <c r="EC214" s="67"/>
      <c r="ED214" s="67"/>
      <c r="EE214" s="71">
        <v>97</v>
      </c>
      <c r="EF214" s="67">
        <v>93</v>
      </c>
      <c r="EG214" s="67">
        <v>2</v>
      </c>
      <c r="EH214" s="67" t="s">
        <v>99</v>
      </c>
      <c r="EI214" s="72">
        <v>101</v>
      </c>
      <c r="EJ214" s="67">
        <v>97</v>
      </c>
      <c r="EK214" s="67"/>
      <c r="EL214" s="67"/>
      <c r="EM214" s="72">
        <v>106</v>
      </c>
      <c r="EN214" s="67">
        <v>102</v>
      </c>
      <c r="EO214" s="67"/>
      <c r="EP214" s="67"/>
      <c r="EQ214" s="67" t="b">
        <v>0</v>
      </c>
      <c r="ER214" s="67">
        <v>-4</v>
      </c>
      <c r="ES214" s="67"/>
      <c r="ET214" s="67"/>
      <c r="EU214" s="67" t="b">
        <v>0</v>
      </c>
      <c r="EV214" s="67">
        <v>-4</v>
      </c>
      <c r="EW214" s="67"/>
      <c r="EX214" s="67"/>
      <c r="EY214" s="67" t="b">
        <v>0</v>
      </c>
      <c r="EZ214" s="67">
        <v>-4</v>
      </c>
      <c r="FA214" s="67"/>
      <c r="FB214" s="67"/>
      <c r="FC214" s="76" t="s">
        <v>73</v>
      </c>
      <c r="FD214" s="67">
        <v>7</v>
      </c>
      <c r="FE214" s="77" t="s">
        <v>70</v>
      </c>
      <c r="FF214" s="68">
        <v>2</v>
      </c>
      <c r="FG214" s="83"/>
      <c r="FH214" s="65" t="str">
        <f t="shared" si="41"/>
        <v>NSR</v>
      </c>
      <c r="FI214" s="65" t="str">
        <f t="shared" si="39"/>
        <v>M</v>
      </c>
      <c r="FJ214" s="65" t="str">
        <f t="shared" si="38"/>
        <v>11. NCC</v>
      </c>
      <c r="FK214" s="65">
        <f t="shared" si="42"/>
        <v>2</v>
      </c>
      <c r="FL214">
        <f t="shared" si="47"/>
        <v>61.5</v>
      </c>
      <c r="FM214" t="str">
        <f t="shared" si="40"/>
        <v>...</v>
      </c>
      <c r="FN214" t="str">
        <f t="shared" si="46"/>
        <v>...</v>
      </c>
      <c r="FO214" t="str">
        <f t="shared" si="45"/>
        <v>11. NCC</v>
      </c>
    </row>
    <row r="215" spans="1:171" ht="13.8" hidden="1" x14ac:dyDescent="0.25">
      <c r="A215" t="s">
        <v>1152</v>
      </c>
      <c r="B215" s="201" t="s">
        <v>678</v>
      </c>
      <c r="C215" s="80" t="str">
        <f>IF($B215:$B215&gt;0,VLOOKUP($B215,'[1]PorEquipeHC 20aa_ddmmaaaa'!$EC$5:'[1]PorEquipeHC 20aa_ddmmaaaa'!$GS$1003,1,FALSE))</f>
        <v>120</v>
      </c>
      <c r="D215" s="209" t="str">
        <f>IF($B215:$B215&gt;0,VLOOKUP($B215,'[1]PorEquipeHC 20aa_ddmmaaaa'!$EC$5:'[1]PorEquipeHC 20aa_ddmmaaaa'!$GS$1003,2,FALSE))</f>
        <v>FUGIKAWA</v>
      </c>
      <c r="E215" s="209" t="str">
        <f>IF($B215:$B215&gt;0,VLOOKUP($B215,'[1]PorEquipeHC 20aa_ddmmaaaa'!$EC$5:'[1]PorEquipeHC 20aa_ddmmaaaa'!$GS$1003,3,FALSE))</f>
        <v>KAZUE</v>
      </c>
      <c r="F215" s="66" t="str">
        <f>IF($B215:$B215&gt;0,VLOOKUP($B215,'[1]PorEquipeHC 20aa_ddmmaaaa'!$EC$5:'[1]PorEquipeHC 20aa_ddmmaaaa'!$GS$1003,4,FALSE))</f>
        <v>F</v>
      </c>
      <c r="G215" s="65" t="str">
        <f>IF($B215:$B215&gt;0,VLOOKUP($B215,'[1]PorEquipeHC 20aa_ddmmaaaa'!$EC$5:'[1]PorEquipeHC 20aa_ddmmaaaa'!$GS$1003,5,FALSE))</f>
        <v>10. ITA</v>
      </c>
      <c r="H215" s="210">
        <f>IF($B215:$B215&gt;0,VLOOKUP($B215,'[1]PorEquipeHC 20aa_ddmmaaaa'!$EC$5:'[1]PorEquipeHC 20aa_ddmmaaaa'!$GS$1003,6,FALSE))</f>
        <v>19099</v>
      </c>
      <c r="I215" s="80">
        <f>IF($B215:$B215&gt;0,VLOOKUP($B215,'[1]PorEquipeHC 20aa_ddmmaaaa'!$EC$5:'[1]PorEquipeHC 20aa_ddmmaaaa'!$GS$1003,7,FALSE))</f>
        <v>5</v>
      </c>
      <c r="J215" s="209" t="str">
        <f>IF($B215:$B215&gt;0,VLOOKUP($B215,'[1]PorEquipeHC 20aa_ddmmaaaa'!$EC$5:'[1]PorEquipeHC 20aa_ddmmaaaa'!$GS$1003,8,FALSE))</f>
        <v>A</v>
      </c>
      <c r="K215" s="209" t="str">
        <f>IF($B215:$B215&gt;0,VLOOKUP($B215,'[1]PorEquipeHC 20aa_ddmmaaaa'!$EC$5:'[1]PorEquipeHC 20aa_ddmmaaaa'!$GS$1003,9,FALSE))</f>
        <v>NSR</v>
      </c>
      <c r="L215" s="80">
        <f>IF($B215:$B215&gt;0,VLOOKUP($B215,'[1]PorEquipeHC 20aa_ddmmaaaa'!$EC$5:'[1]PorEquipeHC 20aa_ddmmaaaa'!$GS$1003,45,FALSE))</f>
        <v>1</v>
      </c>
      <c r="M215" s="65" t="str">
        <f>IF($B215:$B215&gt;0,VLOOKUP($B215,'[1]PorEquipeHC 20aa_ddmmaaaa'!$EC$5:'[1]PorEquipeHC 20aa_ddmmaaaa'!$GS$1003,46,FALSE))</f>
        <v>X</v>
      </c>
      <c r="N215" s="80" t="e">
        <f>IF($B215:$B215&gt;0,VLOOKUP($B215,'[1]PorEquipeHC 20aa_ddmmaaaa'!$EC$5:'[1]PorEquipeHC 20aa_ddmmaaaa'!$GS$1003,64,FALSE))</f>
        <v>#NUM!</v>
      </c>
      <c r="O215" s="211" t="str">
        <f>IF($B215:$B215&gt;0,VLOOKUP($B215,'[1]PorEquipeHC 20aa_ddmmaaaa'!$EC$5:'[1]PorEquipeHC 20aa_ddmmaaaa'!$GS$1003,10,FALSE))</f>
        <v xml:space="preserve"> </v>
      </c>
      <c r="P215" s="211">
        <f>IF($B215:$B215&gt;0,VLOOKUP($B215,'[1]PorEquipeHC 20aa_ddmmaaaa'!$EC$5:'[1]PorEquipeHC 20aa_ddmmaaaa'!$GS$1003,11,FALSE))</f>
        <v>116</v>
      </c>
      <c r="Q215" s="211" t="str">
        <f>IF($B215:$B215&gt;0,VLOOKUP($B215,'[1]PorEquipeHC 20aa_ddmmaaaa'!$EC$5:'[1]PorEquipeHC 20aa_ddmmaaaa'!$GS$1003,12,FALSE))</f>
        <v xml:space="preserve"> </v>
      </c>
      <c r="R215" s="211" t="str">
        <f>IF($B215:$B215&gt;0,VLOOKUP($B215,'[1]PorEquipeHC 20aa_ddmmaaaa'!$EC$5:'[1]PorEquipeHC 20aa_ddmmaaaa'!$GS$1003,13,FALSE))</f>
        <v xml:space="preserve"> </v>
      </c>
      <c r="S215" s="211" t="str">
        <f>IF($B215:$B215&gt;0,VLOOKUP($B215,'[1]PorEquipeHC 20aa_ddmmaaaa'!$EC$5:'[1]PorEquipeHC 20aa_ddmmaaaa'!$GS$1003,14,FALSE))</f>
        <v xml:space="preserve"> </v>
      </c>
      <c r="T215" s="211" t="str">
        <f>IF($B215:$B215&gt;0,VLOOKUP($B215,'[1]PorEquipeHC 20aa_ddmmaaaa'!$EC$5:'[1]PorEquipeHC 20aa_ddmmaaaa'!$GS$1003,15,FALSE))</f>
        <v xml:space="preserve"> </v>
      </c>
      <c r="U215" s="211" t="str">
        <f>IF($B215:$B215&gt;0,VLOOKUP($B215,'[1]PorEquipeHC 20aa_ddmmaaaa'!$EC$5:'[1]PorEquipeHC 20aa_ddmmaaaa'!$GS$1003,16,FALSE))</f>
        <v xml:space="preserve"> </v>
      </c>
      <c r="V215" s="211" t="b">
        <f>IF($B215:$B215&gt;0,VLOOKUP($B215,'[1]PorEquipeHC 20aa_ddmmaaaa'!$EC$5:'[1]PorEquipeHC 20aa_ddmmaaaa'!$GS$1003,17,FALSE))</f>
        <v>0</v>
      </c>
      <c r="W215" s="211" t="b">
        <f>IF($B215:$B215&gt;0,VLOOKUP($B215,'[1]PorEquipeHC 20aa_ddmmaaaa'!$EC$5:'[1]PorEquipeHC 20aa_ddmmaaaa'!$GS$1003,18,FALSE))</f>
        <v>0</v>
      </c>
      <c r="X215" s="211" t="b">
        <f>IF($B215:$B215&gt;0,VLOOKUP($B215,'[1]PorEquipeHC 20aa_ddmmaaaa'!$EC$5:'[1]PorEquipeHC 20aa_ddmmaaaa'!$GS$1003,19,FALSE))</f>
        <v>0</v>
      </c>
      <c r="Y215" s="207"/>
      <c r="Z215" s="207"/>
      <c r="AA215" s="154"/>
      <c r="AB215" s="154"/>
      <c r="AC215" s="65" t="str">
        <f>C215</f>
        <v>120</v>
      </c>
      <c r="AD215" s="65" t="str">
        <f>D215</f>
        <v>FUGIKAWA</v>
      </c>
      <c r="AE215" s="65" t="str">
        <f>E215</f>
        <v>KAZUE</v>
      </c>
      <c r="AF215" s="65" t="str">
        <f>F215</f>
        <v>F</v>
      </c>
      <c r="AG215" s="65" t="str">
        <f>G215</f>
        <v>10. ITA</v>
      </c>
      <c r="AH215" s="208">
        <f>H215</f>
        <v>19099</v>
      </c>
      <c r="AI215">
        <f>I215</f>
        <v>5</v>
      </c>
      <c r="AJ215" t="str">
        <f>J215</f>
        <v>A</v>
      </c>
      <c r="AK215" s="209" t="str">
        <f>K215</f>
        <v>NSR</v>
      </c>
      <c r="AL215" s="65">
        <f>L215</f>
        <v>1</v>
      </c>
      <c r="AM215" s="66" t="str">
        <f>M215</f>
        <v>X</v>
      </c>
      <c r="AN215" s="65" t="e">
        <f>N215</f>
        <v>#NUM!</v>
      </c>
      <c r="AO215" s="65" t="str">
        <f>O215</f>
        <v xml:space="preserve"> </v>
      </c>
      <c r="AP215" s="67" t="str">
        <f>IF(AO215=" "," ",(AO215-2*$AI215))</f>
        <v xml:space="preserve"> </v>
      </c>
      <c r="AQ215" s="68"/>
      <c r="AR215" s="69"/>
      <c r="AS215" s="72">
        <f>P215</f>
        <v>116</v>
      </c>
      <c r="AT215" s="67">
        <f>IF(AS215=" "," ",(AS215-2*$AI215))</f>
        <v>106</v>
      </c>
      <c r="AU215" s="65"/>
      <c r="AV215" s="67"/>
      <c r="AW215" s="72" t="str">
        <f>Q215</f>
        <v xml:space="preserve"> </v>
      </c>
      <c r="AX215" s="67" t="str">
        <f>IF(AW215=" "," ",(AW215-2*$AI215))</f>
        <v xml:space="preserve"> </v>
      </c>
      <c r="AY215" s="67"/>
      <c r="AZ215" s="65"/>
      <c r="BA215" s="67" t="str">
        <f>R215</f>
        <v xml:space="preserve"> </v>
      </c>
      <c r="BB215" s="67" t="str">
        <f>IF(BA215=" "," ",(BA215-2*$AI215))</f>
        <v xml:space="preserve"> </v>
      </c>
      <c r="BC215" s="67"/>
      <c r="BD215" s="67"/>
      <c r="BE215" s="71" t="str">
        <f>S215</f>
        <v xml:space="preserve"> </v>
      </c>
      <c r="BF215" s="67" t="str">
        <f>IF(BE215=" "," ",(BE215-2*$AI215))</f>
        <v xml:space="preserve"> </v>
      </c>
      <c r="BG215" s="67"/>
      <c r="BH215" s="67"/>
      <c r="BI215" s="72" t="str">
        <f>T215</f>
        <v xml:space="preserve"> </v>
      </c>
      <c r="BJ215" s="67" t="str">
        <f>IF(BI215=" "," ",(BI215-2*$AI215))</f>
        <v xml:space="preserve"> </v>
      </c>
      <c r="BK215" s="67"/>
      <c r="BL215" s="67"/>
      <c r="BM215" s="72" t="str">
        <f>U215</f>
        <v xml:space="preserve"> </v>
      </c>
      <c r="BN215" s="67" t="str">
        <f>IF(BM215=" "," ",(BM215-2*$AI215))</f>
        <v xml:space="preserve"> </v>
      </c>
      <c r="BO215" s="67"/>
      <c r="BP215" s="67"/>
      <c r="BQ215" s="67" t="b">
        <f>V215</f>
        <v>0</v>
      </c>
      <c r="BR215" s="67">
        <f>IF(BQ215=" "," ",(BQ215-2*$AI215))</f>
        <v>-10</v>
      </c>
      <c r="BS215" s="67"/>
      <c r="BT215" s="67"/>
      <c r="BU215" s="67" t="b">
        <f>W215</f>
        <v>0</v>
      </c>
      <c r="BV215" s="67">
        <f>IF(BU215=" "," ",(BU215-2*$AI215))</f>
        <v>-10</v>
      </c>
      <c r="BW215" s="67"/>
      <c r="BX215" s="67"/>
      <c r="BY215" s="67" t="b">
        <f>X215</f>
        <v>0</v>
      </c>
      <c r="BZ215" s="67">
        <f>IF(BY215=" "," ",(BY215-2*$AI215))</f>
        <v>-10</v>
      </c>
      <c r="CA215" s="67"/>
      <c r="CB215" s="67"/>
      <c r="CC215" s="209" t="str">
        <f>IF(AK215="Senior",AK215,"...")</f>
        <v>...</v>
      </c>
      <c r="CD215" s="65">
        <f>L215</f>
        <v>1</v>
      </c>
      <c r="CE215" s="66" t="str">
        <f>M215</f>
        <v>X</v>
      </c>
      <c r="CF215" s="73">
        <f>AQ215*AO$4+AU215*AS$4+AY215*AW$4+BC215*BA$4+BG215*BE$4+BK215*BI$4+BO215*BM$4+BS215*BQ$4+BW215*BU$4+CA215*BY$4</f>
        <v>0</v>
      </c>
      <c r="CG215" s="156"/>
      <c r="CH215" s="1"/>
      <c r="DA215" s="19"/>
      <c r="DB215" s="19"/>
      <c r="DC215" s="67" t="s">
        <v>344</v>
      </c>
      <c r="DD215" s="67" t="s">
        <v>713</v>
      </c>
      <c r="DE215" s="67" t="s">
        <v>714</v>
      </c>
      <c r="DF215" s="67" t="s">
        <v>65</v>
      </c>
      <c r="DG215" s="67" t="s">
        <v>703</v>
      </c>
      <c r="DH215" s="75">
        <v>21731</v>
      </c>
      <c r="DI215" s="67">
        <v>3</v>
      </c>
      <c r="DJ215" s="67" t="s">
        <v>111</v>
      </c>
      <c r="DK215" s="76" t="s">
        <v>69</v>
      </c>
      <c r="DL215" s="67">
        <v>6</v>
      </c>
      <c r="DM215" s="77" t="s">
        <v>70</v>
      </c>
      <c r="DN215" s="67">
        <v>624</v>
      </c>
      <c r="DO215" s="67">
        <v>105</v>
      </c>
      <c r="DP215" s="67">
        <v>99</v>
      </c>
      <c r="DQ215" s="68"/>
      <c r="DR215" s="67"/>
      <c r="DS215" s="72">
        <v>100</v>
      </c>
      <c r="DT215" s="67">
        <v>94</v>
      </c>
      <c r="DU215" s="68">
        <v>2</v>
      </c>
      <c r="DV215" s="67" t="s">
        <v>99</v>
      </c>
      <c r="DW215" s="72" t="s">
        <v>79</v>
      </c>
      <c r="DX215" s="67" t="s">
        <v>79</v>
      </c>
      <c r="DY215" s="67"/>
      <c r="DZ215" s="67"/>
      <c r="EA215" s="67">
        <v>106</v>
      </c>
      <c r="EB215" s="67">
        <v>100</v>
      </c>
      <c r="EC215" s="67"/>
      <c r="ED215" s="67"/>
      <c r="EE215" s="71">
        <v>100</v>
      </c>
      <c r="EF215" s="67">
        <v>94</v>
      </c>
      <c r="EG215" s="67"/>
      <c r="EH215" s="67"/>
      <c r="EI215" s="72">
        <v>109</v>
      </c>
      <c r="EJ215" s="67">
        <v>103</v>
      </c>
      <c r="EK215" s="67"/>
      <c r="EL215" s="67"/>
      <c r="EM215" s="72">
        <v>104</v>
      </c>
      <c r="EN215" s="67">
        <v>98</v>
      </c>
      <c r="EO215" s="67"/>
      <c r="EP215" s="67"/>
      <c r="EQ215" s="67" t="b">
        <v>0</v>
      </c>
      <c r="ER215" s="67">
        <v>-6</v>
      </c>
      <c r="ES215" s="67"/>
      <c r="ET215" s="67"/>
      <c r="EU215" s="67" t="b">
        <v>0</v>
      </c>
      <c r="EV215" s="67">
        <v>-6</v>
      </c>
      <c r="EW215" s="67"/>
      <c r="EX215" s="67"/>
      <c r="EY215" s="67" t="b">
        <v>0</v>
      </c>
      <c r="EZ215" s="67">
        <v>-6</v>
      </c>
      <c r="FA215" s="67"/>
      <c r="FB215" s="67"/>
      <c r="FC215" s="76" t="s">
        <v>73</v>
      </c>
      <c r="FD215" s="67">
        <v>6</v>
      </c>
      <c r="FE215" s="77" t="s">
        <v>70</v>
      </c>
      <c r="FF215" s="68">
        <v>2</v>
      </c>
      <c r="FG215" s="83"/>
      <c r="FH215" s="65" t="str">
        <f t="shared" si="41"/>
        <v>NSR</v>
      </c>
      <c r="FI215" s="65" t="str">
        <f t="shared" si="39"/>
        <v>M</v>
      </c>
      <c r="FJ215" s="65" t="str">
        <f t="shared" si="38"/>
        <v>11. NCC</v>
      </c>
      <c r="FK215" s="65">
        <f t="shared" si="42"/>
        <v>2</v>
      </c>
      <c r="FL215">
        <f t="shared" si="47"/>
        <v>63.5</v>
      </c>
      <c r="FM215" t="str">
        <f t="shared" si="40"/>
        <v>...</v>
      </c>
      <c r="FN215" t="str">
        <f t="shared" si="46"/>
        <v>...</v>
      </c>
      <c r="FO215" t="str">
        <f t="shared" si="45"/>
        <v>11. NCC</v>
      </c>
    </row>
    <row r="216" spans="1:171" ht="13.8" hidden="1" x14ac:dyDescent="0.25">
      <c r="A216" t="s">
        <v>1152</v>
      </c>
      <c r="B216" s="201" t="s">
        <v>721</v>
      </c>
      <c r="C216" s="80" t="str">
        <f>IF($B216:$B216&gt;0,VLOOKUP($B216,'[1]PorEquipeHC 20aa_ddmmaaaa'!$EC$5:'[1]PorEquipeHC 20aa_ddmmaaaa'!$GS$1003,1,FALSE))</f>
        <v>919</v>
      </c>
      <c r="D216" s="209" t="str">
        <f>IF($B216:$B216&gt;0,VLOOKUP($B216,'[1]PorEquipeHC 20aa_ddmmaaaa'!$EC$5:'[1]PorEquipeHC 20aa_ddmmaaaa'!$GS$1003,2,FALSE))</f>
        <v>KAJIWARA</v>
      </c>
      <c r="E216" s="209" t="str">
        <f>IF($B216:$B216&gt;0,VLOOKUP($B216,'[1]PorEquipeHC 20aa_ddmmaaaa'!$EC$5:'[1]PorEquipeHC 20aa_ddmmaaaa'!$GS$1003,3,FALSE))</f>
        <v>JORGE</v>
      </c>
      <c r="F216" s="66" t="str">
        <f>IF($B216:$B216&gt;0,VLOOKUP($B216,'[1]PorEquipeHC 20aa_ddmmaaaa'!$EC$5:'[1]PorEquipeHC 20aa_ddmmaaaa'!$GS$1003,4,FALSE))</f>
        <v>M</v>
      </c>
      <c r="G216" s="65" t="str">
        <f>IF($B216:$B216&gt;0,VLOOKUP($B216,'[1]PorEquipeHC 20aa_ddmmaaaa'!$EC$5:'[1]PorEquipeHC 20aa_ddmmaaaa'!$GS$1003,5,FALSE))</f>
        <v>12. COO</v>
      </c>
      <c r="H216" s="210">
        <f>IF($B216:$B216&gt;0,VLOOKUP($B216,'[1]PorEquipeHC 20aa_ddmmaaaa'!$EC$5:'[1]PorEquipeHC 20aa_ddmmaaaa'!$GS$1003,6,FALSE))</f>
        <v>20726</v>
      </c>
      <c r="I216" s="80">
        <f>IF($B216:$B216&gt;0,VLOOKUP($B216,'[1]PorEquipeHC 20aa_ddmmaaaa'!$EC$5:'[1]PorEquipeHC 20aa_ddmmaaaa'!$GS$1003,7,FALSE))</f>
        <v>5</v>
      </c>
      <c r="J216" s="209" t="str">
        <f>IF($B216:$B216&gt;0,VLOOKUP($B216,'[1]PorEquipeHC 20aa_ddmmaaaa'!$EC$5:'[1]PorEquipeHC 20aa_ddmmaaaa'!$GS$1003,8,FALSE))</f>
        <v>A</v>
      </c>
      <c r="K216" s="209" t="str">
        <f>IF($B216:$B216&gt;0,VLOOKUP($B216,'[1]PorEquipeHC 20aa_ddmmaaaa'!$EC$5:'[1]PorEquipeHC 20aa_ddmmaaaa'!$GS$1003,9,FALSE))</f>
        <v>NSR</v>
      </c>
      <c r="L216" s="80">
        <f>IF($B216:$B216&gt;0,VLOOKUP($B216,'[1]PorEquipeHC 20aa_ddmmaaaa'!$EC$5:'[1]PorEquipeHC 20aa_ddmmaaaa'!$GS$1003,45,FALSE))</f>
        <v>1</v>
      </c>
      <c r="M216" s="65" t="str">
        <f>IF($B216:$B216&gt;0,VLOOKUP($B216,'[1]PorEquipeHC 20aa_ddmmaaaa'!$EC$5:'[1]PorEquipeHC 20aa_ddmmaaaa'!$GS$1003,46,FALSE))</f>
        <v>X</v>
      </c>
      <c r="N216" s="80" t="e">
        <f>IF($B216:$B216&gt;0,VLOOKUP($B216,'[1]PorEquipeHC 20aa_ddmmaaaa'!$EC$5:'[1]PorEquipeHC 20aa_ddmmaaaa'!$GS$1003,64,FALSE))</f>
        <v>#NUM!</v>
      </c>
      <c r="O216" s="211" t="str">
        <f>IF($B216:$B216&gt;0,VLOOKUP($B216,'[1]PorEquipeHC 20aa_ddmmaaaa'!$EC$5:'[1]PorEquipeHC 20aa_ddmmaaaa'!$GS$1003,10,FALSE))</f>
        <v xml:space="preserve"> </v>
      </c>
      <c r="P216" s="211" t="str">
        <f>IF($B216:$B216&gt;0,VLOOKUP($B216,'[1]PorEquipeHC 20aa_ddmmaaaa'!$EC$5:'[1]PorEquipeHC 20aa_ddmmaaaa'!$GS$1003,11,FALSE))</f>
        <v xml:space="preserve"> </v>
      </c>
      <c r="Q216" s="211">
        <f>IF($B216:$B216&gt;0,VLOOKUP($B216,'[1]PorEquipeHC 20aa_ddmmaaaa'!$EC$5:'[1]PorEquipeHC 20aa_ddmmaaaa'!$GS$1003,12,FALSE))</f>
        <v>120</v>
      </c>
      <c r="R216" s="211" t="str">
        <f>IF($B216:$B216&gt;0,VLOOKUP($B216,'[1]PorEquipeHC 20aa_ddmmaaaa'!$EC$5:'[1]PorEquipeHC 20aa_ddmmaaaa'!$GS$1003,13,FALSE))</f>
        <v xml:space="preserve"> </v>
      </c>
      <c r="S216" s="211" t="str">
        <f>IF($B216:$B216&gt;0,VLOOKUP($B216,'[1]PorEquipeHC 20aa_ddmmaaaa'!$EC$5:'[1]PorEquipeHC 20aa_ddmmaaaa'!$GS$1003,14,FALSE))</f>
        <v xml:space="preserve"> </v>
      </c>
      <c r="T216" s="211" t="str">
        <f>IF($B216:$B216&gt;0,VLOOKUP($B216,'[1]PorEquipeHC 20aa_ddmmaaaa'!$EC$5:'[1]PorEquipeHC 20aa_ddmmaaaa'!$GS$1003,15,FALSE))</f>
        <v xml:space="preserve"> </v>
      </c>
      <c r="U216" s="211" t="str">
        <f>IF($B216:$B216&gt;0,VLOOKUP($B216,'[1]PorEquipeHC 20aa_ddmmaaaa'!$EC$5:'[1]PorEquipeHC 20aa_ddmmaaaa'!$GS$1003,16,FALSE))</f>
        <v xml:space="preserve"> </v>
      </c>
      <c r="V216" s="211" t="b">
        <f>IF($B216:$B216&gt;0,VLOOKUP($B216,'[1]PorEquipeHC 20aa_ddmmaaaa'!$EC$5:'[1]PorEquipeHC 20aa_ddmmaaaa'!$GS$1003,17,FALSE))</f>
        <v>0</v>
      </c>
      <c r="W216" s="211" t="b">
        <f>IF($B216:$B216&gt;0,VLOOKUP($B216,'[1]PorEquipeHC 20aa_ddmmaaaa'!$EC$5:'[1]PorEquipeHC 20aa_ddmmaaaa'!$GS$1003,18,FALSE))</f>
        <v>0</v>
      </c>
      <c r="X216" s="211" t="b">
        <f>IF($B216:$B216&gt;0,VLOOKUP($B216,'[1]PorEquipeHC 20aa_ddmmaaaa'!$EC$5:'[1]PorEquipeHC 20aa_ddmmaaaa'!$GS$1003,19,FALSE))</f>
        <v>0</v>
      </c>
      <c r="Y216" s="207"/>
      <c r="Z216" s="207"/>
      <c r="AA216" s="154"/>
      <c r="AB216" s="154"/>
      <c r="AC216" s="65" t="str">
        <f>C216</f>
        <v>919</v>
      </c>
      <c r="AD216" s="65" t="str">
        <f>D216</f>
        <v>KAJIWARA</v>
      </c>
      <c r="AE216" s="65" t="str">
        <f>E216</f>
        <v>JORGE</v>
      </c>
      <c r="AF216" s="65" t="str">
        <f>F216</f>
        <v>M</v>
      </c>
      <c r="AG216" s="65" t="str">
        <f>G216</f>
        <v>12. COO</v>
      </c>
      <c r="AH216" s="208">
        <f>H216</f>
        <v>20726</v>
      </c>
      <c r="AI216">
        <f>I216</f>
        <v>5</v>
      </c>
      <c r="AJ216" t="str">
        <f>J216</f>
        <v>A</v>
      </c>
      <c r="AK216" s="209" t="str">
        <f>K216</f>
        <v>NSR</v>
      </c>
      <c r="AL216" s="65">
        <f>L216</f>
        <v>1</v>
      </c>
      <c r="AM216" s="66" t="str">
        <f>M216</f>
        <v>X</v>
      </c>
      <c r="AN216" s="65" t="e">
        <f>N216</f>
        <v>#NUM!</v>
      </c>
      <c r="AO216" s="65" t="str">
        <f>O216</f>
        <v xml:space="preserve"> </v>
      </c>
      <c r="AP216" s="67" t="str">
        <f>IF(AO216=" "," ",(AO216-2*$AI216))</f>
        <v xml:space="preserve"> </v>
      </c>
      <c r="AQ216" s="68"/>
      <c r="AR216" s="69"/>
      <c r="AS216" s="72" t="str">
        <f>P216</f>
        <v xml:space="preserve"> </v>
      </c>
      <c r="AT216" s="67" t="str">
        <f>IF(AS216=" "," ",(AS216-2*$AI216))</f>
        <v xml:space="preserve"> </v>
      </c>
      <c r="AU216" s="65"/>
      <c r="AV216" s="67"/>
      <c r="AW216" s="72">
        <f>Q216</f>
        <v>120</v>
      </c>
      <c r="AX216" s="67">
        <f>IF(AW216=" "," ",(AW216-2*$AI216))</f>
        <v>110</v>
      </c>
      <c r="AY216" s="67"/>
      <c r="AZ216" s="65"/>
      <c r="BA216" s="67" t="str">
        <f>R216</f>
        <v xml:space="preserve"> </v>
      </c>
      <c r="BB216" s="67" t="str">
        <f>IF(BA216=" "," ",(BA216-2*$AI216))</f>
        <v xml:space="preserve"> </v>
      </c>
      <c r="BC216" s="67"/>
      <c r="BD216" s="67"/>
      <c r="BE216" s="71" t="str">
        <f>S216</f>
        <v xml:space="preserve"> </v>
      </c>
      <c r="BF216" s="67" t="str">
        <f>IF(BE216=" "," ",(BE216-2*$AI216))</f>
        <v xml:space="preserve"> </v>
      </c>
      <c r="BG216" s="67"/>
      <c r="BH216" s="67"/>
      <c r="BI216" s="72" t="str">
        <f>T216</f>
        <v xml:space="preserve"> </v>
      </c>
      <c r="BJ216" s="67" t="str">
        <f>IF(BI216=" "," ",(BI216-2*$AI216))</f>
        <v xml:space="preserve"> </v>
      </c>
      <c r="BK216" s="67"/>
      <c r="BL216" s="67"/>
      <c r="BM216" s="72" t="str">
        <f>U216</f>
        <v xml:space="preserve"> </v>
      </c>
      <c r="BN216" s="67" t="str">
        <f>IF(BM216=" "," ",(BM216-2*$AI216))</f>
        <v xml:space="preserve"> </v>
      </c>
      <c r="BO216" s="67"/>
      <c r="BP216" s="67"/>
      <c r="BQ216" s="67" t="b">
        <f>V216</f>
        <v>0</v>
      </c>
      <c r="BR216" s="67">
        <f>IF(BQ216=" "," ",(BQ216-2*$AI216))</f>
        <v>-10</v>
      </c>
      <c r="BS216" s="67"/>
      <c r="BT216" s="67"/>
      <c r="BU216" s="67" t="b">
        <f>W216</f>
        <v>0</v>
      </c>
      <c r="BV216" s="67">
        <f>IF(BU216=" "," ",(BU216-2*$AI216))</f>
        <v>-10</v>
      </c>
      <c r="BW216" s="67"/>
      <c r="BX216" s="67"/>
      <c r="BY216" s="67" t="b">
        <f>X216</f>
        <v>0</v>
      </c>
      <c r="BZ216" s="67">
        <f>IF(BY216=" "," ",(BY216-2*$AI216))</f>
        <v>-10</v>
      </c>
      <c r="CA216" s="67"/>
      <c r="CB216" s="67"/>
      <c r="CC216" s="209" t="str">
        <f>IF(AK216="Senior",AK216,"...")</f>
        <v>...</v>
      </c>
      <c r="CD216" s="65">
        <f>L216</f>
        <v>1</v>
      </c>
      <c r="CE216" s="66" t="str">
        <f>M216</f>
        <v>X</v>
      </c>
      <c r="CF216" s="73">
        <f>AQ216*AO$4+AU216*AS$4+AY216*AW$4+BC216*BA$4+BG216*BE$4+BK216*BI$4+BO216*BM$4+BS216*BQ$4+BW216*BU$4+CA216*BY$4</f>
        <v>0</v>
      </c>
      <c r="CG216" s="156"/>
      <c r="CH216" s="1"/>
      <c r="DA216" s="19"/>
      <c r="DB216" s="19"/>
      <c r="DC216" s="67" t="s">
        <v>122</v>
      </c>
      <c r="DD216" s="67" t="s">
        <v>704</v>
      </c>
      <c r="DE216" s="67" t="s">
        <v>133</v>
      </c>
      <c r="DF216" s="67" t="s">
        <v>65</v>
      </c>
      <c r="DG216" s="67" t="s">
        <v>703</v>
      </c>
      <c r="DH216" s="75">
        <v>18155</v>
      </c>
      <c r="DI216" s="67">
        <v>9</v>
      </c>
      <c r="DJ216" s="67" t="s">
        <v>84</v>
      </c>
      <c r="DK216" s="76" t="s">
        <v>102</v>
      </c>
      <c r="DL216" s="67">
        <v>7</v>
      </c>
      <c r="DM216" s="77" t="s">
        <v>70</v>
      </c>
      <c r="DN216" s="67">
        <v>695</v>
      </c>
      <c r="DO216" s="67">
        <v>109</v>
      </c>
      <c r="DP216" s="67">
        <v>91</v>
      </c>
      <c r="DQ216" s="68">
        <v>2</v>
      </c>
      <c r="DR216" s="67" t="s">
        <v>99</v>
      </c>
      <c r="DS216" s="72">
        <v>122</v>
      </c>
      <c r="DT216" s="67">
        <v>104</v>
      </c>
      <c r="DU216" s="68"/>
      <c r="DV216" s="67"/>
      <c r="DW216" s="72">
        <v>136</v>
      </c>
      <c r="DX216" s="67">
        <v>118</v>
      </c>
      <c r="DY216" s="67"/>
      <c r="DZ216" s="67"/>
      <c r="EA216" s="67">
        <v>109</v>
      </c>
      <c r="EB216" s="67">
        <v>91</v>
      </c>
      <c r="EC216" s="68"/>
      <c r="ED216" s="67"/>
      <c r="EE216" s="71">
        <v>123</v>
      </c>
      <c r="EF216" s="67">
        <v>105</v>
      </c>
      <c r="EG216" s="67"/>
      <c r="EH216" s="67"/>
      <c r="EI216" s="72">
        <v>116</v>
      </c>
      <c r="EJ216" s="67">
        <v>98</v>
      </c>
      <c r="EK216" s="67"/>
      <c r="EL216" s="67"/>
      <c r="EM216" s="72">
        <v>116</v>
      </c>
      <c r="EN216" s="67">
        <v>98</v>
      </c>
      <c r="EO216" s="67"/>
      <c r="EP216" s="67"/>
      <c r="EQ216" s="67" t="b">
        <v>0</v>
      </c>
      <c r="ER216" s="67">
        <v>-18</v>
      </c>
      <c r="ES216" s="67"/>
      <c r="ET216" s="67"/>
      <c r="EU216" s="67" t="b">
        <v>0</v>
      </c>
      <c r="EV216" s="67">
        <v>-18</v>
      </c>
      <c r="EW216" s="67"/>
      <c r="EX216" s="67"/>
      <c r="EY216" s="67" t="b">
        <v>0</v>
      </c>
      <c r="EZ216" s="67">
        <v>-18</v>
      </c>
      <c r="FA216" s="67"/>
      <c r="FB216" s="67"/>
      <c r="FC216" s="76" t="s">
        <v>73</v>
      </c>
      <c r="FD216" s="67">
        <v>7</v>
      </c>
      <c r="FE216" s="77" t="s">
        <v>70</v>
      </c>
      <c r="FF216" s="68">
        <v>2</v>
      </c>
      <c r="FG216" s="83"/>
      <c r="FH216" s="65" t="str">
        <f t="shared" si="41"/>
        <v>SR</v>
      </c>
      <c r="FI216" s="65" t="str">
        <f t="shared" si="39"/>
        <v>M</v>
      </c>
      <c r="FJ216" s="65" t="str">
        <f t="shared" si="38"/>
        <v>11. NCC</v>
      </c>
      <c r="FK216" s="65">
        <f t="shared" si="42"/>
        <v>2</v>
      </c>
      <c r="FL216">
        <f t="shared" si="47"/>
        <v>65.5</v>
      </c>
      <c r="FM216" t="str">
        <f t="shared" si="40"/>
        <v>...</v>
      </c>
      <c r="FN216" t="str">
        <f t="shared" si="46"/>
        <v>...</v>
      </c>
      <c r="FO216" t="str">
        <f t="shared" si="45"/>
        <v>11. NCC</v>
      </c>
    </row>
    <row r="217" spans="1:171" ht="13.8" hidden="1" x14ac:dyDescent="0.25">
      <c r="A217" t="s">
        <v>1152</v>
      </c>
      <c r="B217" s="201" t="s">
        <v>681</v>
      </c>
      <c r="C217" s="80" t="str">
        <f>IF($B217:$B217&gt;0,VLOOKUP($B217,'[1]PorEquipeHC 20aa_ddmmaaaa'!$EC$5:'[1]PorEquipeHC 20aa_ddmmaaaa'!$GS$1003,1,FALSE))</f>
        <v>990</v>
      </c>
      <c r="D217" s="209" t="str">
        <f>IF($B217:$B217&gt;0,VLOOKUP($B217,'[1]PorEquipeHC 20aa_ddmmaaaa'!$EC$5:'[1]PorEquipeHC 20aa_ddmmaaaa'!$GS$1003,2,FALSE))</f>
        <v>CYRINEO</v>
      </c>
      <c r="E217" s="209" t="str">
        <f>IF($B217:$B217&gt;0,VLOOKUP($B217,'[1]PorEquipeHC 20aa_ddmmaaaa'!$EC$5:'[1]PorEquipeHC 20aa_ddmmaaaa'!$GS$1003,3,FALSE))</f>
        <v>JORGE</v>
      </c>
      <c r="F217" s="66" t="str">
        <f>IF($B217:$B217&gt;0,VLOOKUP($B217,'[1]PorEquipeHC 20aa_ddmmaaaa'!$EC$5:'[1]PorEquipeHC 20aa_ddmmaaaa'!$GS$1003,4,FALSE))</f>
        <v>M</v>
      </c>
      <c r="G217" s="65" t="str">
        <f>IF($B217:$B217&gt;0,VLOOKUP($B217,'[1]PorEquipeHC 20aa_ddmmaaaa'!$EC$5:'[1]PorEquipeHC 20aa_ddmmaaaa'!$GS$1003,5,FALSE))</f>
        <v>10. ITA</v>
      </c>
      <c r="H217" s="210">
        <f>IF($B217:$B217&gt;0,VLOOKUP($B217,'[1]PorEquipeHC 20aa_ddmmaaaa'!$EC$5:'[1]PorEquipeHC 20aa_ddmmaaaa'!$GS$1003,6,FALSE))</f>
        <v>21169</v>
      </c>
      <c r="I217" s="80">
        <f>IF($B217:$B217&gt;0,VLOOKUP($B217,'[1]PorEquipeHC 20aa_ddmmaaaa'!$EC$5:'[1]PorEquipeHC 20aa_ddmmaaaa'!$GS$1003,7,FALSE))</f>
        <v>5</v>
      </c>
      <c r="J217" s="209" t="str">
        <f>IF($B217:$B217&gt;0,VLOOKUP($B217,'[1]PorEquipeHC 20aa_ddmmaaaa'!$EC$5:'[1]PorEquipeHC 20aa_ddmmaaaa'!$GS$1003,8,FALSE))</f>
        <v>A</v>
      </c>
      <c r="K217" s="209" t="str">
        <f>IF($B217:$B217&gt;0,VLOOKUP($B217,'[1]PorEquipeHC 20aa_ddmmaaaa'!$EC$5:'[1]PorEquipeHC 20aa_ddmmaaaa'!$GS$1003,9,FALSE))</f>
        <v>NSR</v>
      </c>
      <c r="L217" s="80">
        <f>IF($B217:$B217&gt;0,VLOOKUP($B217,'[1]PorEquipeHC 20aa_ddmmaaaa'!$EC$5:'[1]PorEquipeHC 20aa_ddmmaaaa'!$GS$1003,45,FALSE))</f>
        <v>2</v>
      </c>
      <c r="M217" s="65" t="str">
        <f>IF($B217:$B217&gt;0,VLOOKUP($B217,'[1]PorEquipeHC 20aa_ddmmaaaa'!$EC$5:'[1]PorEquipeHC 20aa_ddmmaaaa'!$GS$1003,46,FALSE))</f>
        <v>X</v>
      </c>
      <c r="N217" s="80" t="e">
        <f>IF($B217:$B217&gt;0,VLOOKUP($B217,'[1]PorEquipeHC 20aa_ddmmaaaa'!$EC$5:'[1]PorEquipeHC 20aa_ddmmaaaa'!$GS$1003,64,FALSE))</f>
        <v>#NUM!</v>
      </c>
      <c r="O217" s="211">
        <f>IF($B217:$B217&gt;0,VLOOKUP($B217,'[1]PorEquipeHC 20aa_ddmmaaaa'!$EC$5:'[1]PorEquipeHC 20aa_ddmmaaaa'!$GS$1003,10,FALSE))</f>
        <v>106</v>
      </c>
      <c r="P217" s="211">
        <f>IF($B217:$B217&gt;0,VLOOKUP($B217,'[1]PorEquipeHC 20aa_ddmmaaaa'!$EC$5:'[1]PorEquipeHC 20aa_ddmmaaaa'!$GS$1003,11,FALSE))</f>
        <v>109</v>
      </c>
      <c r="Q217" s="211" t="str">
        <f>IF($B217:$B217&gt;0,VLOOKUP($B217,'[1]PorEquipeHC 20aa_ddmmaaaa'!$EC$5:'[1]PorEquipeHC 20aa_ddmmaaaa'!$GS$1003,12,FALSE))</f>
        <v xml:space="preserve"> </v>
      </c>
      <c r="R217" s="211" t="str">
        <f>IF($B217:$B217&gt;0,VLOOKUP($B217,'[1]PorEquipeHC 20aa_ddmmaaaa'!$EC$5:'[1]PorEquipeHC 20aa_ddmmaaaa'!$GS$1003,13,FALSE))</f>
        <v xml:space="preserve"> </v>
      </c>
      <c r="S217" s="211" t="str">
        <f>IF($B217:$B217&gt;0,VLOOKUP($B217,'[1]PorEquipeHC 20aa_ddmmaaaa'!$EC$5:'[1]PorEquipeHC 20aa_ddmmaaaa'!$GS$1003,14,FALSE))</f>
        <v xml:space="preserve"> </v>
      </c>
      <c r="T217" s="211" t="str">
        <f>IF($B217:$B217&gt;0,VLOOKUP($B217,'[1]PorEquipeHC 20aa_ddmmaaaa'!$EC$5:'[1]PorEquipeHC 20aa_ddmmaaaa'!$GS$1003,15,FALSE))</f>
        <v xml:space="preserve"> </v>
      </c>
      <c r="U217" s="211" t="str">
        <f>IF($B217:$B217&gt;0,VLOOKUP($B217,'[1]PorEquipeHC 20aa_ddmmaaaa'!$EC$5:'[1]PorEquipeHC 20aa_ddmmaaaa'!$GS$1003,16,FALSE))</f>
        <v xml:space="preserve"> </v>
      </c>
      <c r="V217" s="211" t="b">
        <f>IF($B217:$B217&gt;0,VLOOKUP($B217,'[1]PorEquipeHC 20aa_ddmmaaaa'!$EC$5:'[1]PorEquipeHC 20aa_ddmmaaaa'!$GS$1003,17,FALSE))</f>
        <v>0</v>
      </c>
      <c r="W217" s="211" t="b">
        <f>IF($B217:$B217&gt;0,VLOOKUP($B217,'[1]PorEquipeHC 20aa_ddmmaaaa'!$EC$5:'[1]PorEquipeHC 20aa_ddmmaaaa'!$GS$1003,18,FALSE))</f>
        <v>0</v>
      </c>
      <c r="X217" s="211" t="b">
        <f>IF($B217:$B217&gt;0,VLOOKUP($B217,'[1]PorEquipeHC 20aa_ddmmaaaa'!$EC$5:'[1]PorEquipeHC 20aa_ddmmaaaa'!$GS$1003,19,FALSE))</f>
        <v>0</v>
      </c>
      <c r="Y217" s="207"/>
      <c r="Z217" s="207"/>
      <c r="AA217" s="154"/>
      <c r="AB217" s="154"/>
      <c r="AC217" s="65" t="str">
        <f>C217</f>
        <v>990</v>
      </c>
      <c r="AD217" s="65" t="str">
        <f>D217</f>
        <v>CYRINEO</v>
      </c>
      <c r="AE217" s="65" t="str">
        <f>E217</f>
        <v>JORGE</v>
      </c>
      <c r="AF217" s="65" t="str">
        <f>F217</f>
        <v>M</v>
      </c>
      <c r="AG217" s="65" t="str">
        <f>G217</f>
        <v>10. ITA</v>
      </c>
      <c r="AH217" s="208">
        <f>H217</f>
        <v>21169</v>
      </c>
      <c r="AI217">
        <f>I217</f>
        <v>5</v>
      </c>
      <c r="AJ217" t="str">
        <f>J217</f>
        <v>A</v>
      </c>
      <c r="AK217" s="209" t="str">
        <f>K217</f>
        <v>NSR</v>
      </c>
      <c r="AL217" s="65">
        <f>L217</f>
        <v>2</v>
      </c>
      <c r="AM217" s="66" t="str">
        <f>M217</f>
        <v>X</v>
      </c>
      <c r="AN217" s="65" t="e">
        <f>N217</f>
        <v>#NUM!</v>
      </c>
      <c r="AO217" s="65">
        <f>O217</f>
        <v>106</v>
      </c>
      <c r="AP217" s="67">
        <f>IF(AO217=" "," ",(AO217-2*$AI217))</f>
        <v>96</v>
      </c>
      <c r="AQ217" s="68"/>
      <c r="AR217" s="69"/>
      <c r="AS217" s="72">
        <f>P217</f>
        <v>109</v>
      </c>
      <c r="AT217" s="67">
        <f>IF(AS217=" "," ",(AS217-2*$AI217))</f>
        <v>99</v>
      </c>
      <c r="AU217" s="65"/>
      <c r="AV217" s="67"/>
      <c r="AW217" s="72" t="str">
        <f>Q217</f>
        <v xml:space="preserve"> </v>
      </c>
      <c r="AX217" s="67" t="str">
        <f>IF(AW217=" "," ",(AW217-2*$AI217))</f>
        <v xml:space="preserve"> </v>
      </c>
      <c r="AY217" s="67"/>
      <c r="AZ217" s="65"/>
      <c r="BA217" s="67" t="str">
        <f>R217</f>
        <v xml:space="preserve"> </v>
      </c>
      <c r="BB217" s="67" t="str">
        <f>IF(BA217=" "," ",(BA217-2*$AI217))</f>
        <v xml:space="preserve"> </v>
      </c>
      <c r="BC217" s="67"/>
      <c r="BD217" s="67"/>
      <c r="BE217" s="71" t="str">
        <f>S217</f>
        <v xml:space="preserve"> </v>
      </c>
      <c r="BF217" s="67" t="str">
        <f>IF(BE217=" "," ",(BE217-2*$AI217))</f>
        <v xml:space="preserve"> </v>
      </c>
      <c r="BG217" s="67"/>
      <c r="BH217" s="67"/>
      <c r="BI217" s="72" t="str">
        <f>T217</f>
        <v xml:space="preserve"> </v>
      </c>
      <c r="BJ217" s="67" t="str">
        <f>IF(BI217=" "," ",(BI217-2*$AI217))</f>
        <v xml:space="preserve"> </v>
      </c>
      <c r="BK217" s="67"/>
      <c r="BL217" s="67"/>
      <c r="BM217" s="72" t="str">
        <f>U217</f>
        <v xml:space="preserve"> </v>
      </c>
      <c r="BN217" s="67" t="str">
        <f>IF(BM217=" "," ",(BM217-2*$AI217))</f>
        <v xml:space="preserve"> </v>
      </c>
      <c r="BO217" s="67"/>
      <c r="BP217" s="67"/>
      <c r="BQ217" s="67" t="b">
        <f>V217</f>
        <v>0</v>
      </c>
      <c r="BR217" s="67">
        <f>IF(BQ217=" "," ",(BQ217-2*$AI217))</f>
        <v>-10</v>
      </c>
      <c r="BS217" s="67"/>
      <c r="BT217" s="67"/>
      <c r="BU217" s="67" t="b">
        <f>W217</f>
        <v>0</v>
      </c>
      <c r="BV217" s="67">
        <f>IF(BU217=" "," ",(BU217-2*$AI217))</f>
        <v>-10</v>
      </c>
      <c r="BW217" s="67"/>
      <c r="BX217" s="67"/>
      <c r="BY217" s="67" t="b">
        <f>X217</f>
        <v>0</v>
      </c>
      <c r="BZ217" s="67">
        <f>IF(BY217=" "," ",(BY217-2*$AI217))</f>
        <v>-10</v>
      </c>
      <c r="CA217" s="67"/>
      <c r="CB217" s="67"/>
      <c r="CC217" s="209" t="str">
        <f>IF(AK217="Senior",AK217,"...")</f>
        <v>...</v>
      </c>
      <c r="CD217" s="65">
        <f>L217</f>
        <v>2</v>
      </c>
      <c r="CE217" s="66" t="str">
        <f>M217</f>
        <v>X</v>
      </c>
      <c r="CF217" s="73">
        <f>AQ217*AO$4+AU217*AS$4+AY217*AW$4+BC217*BA$4+BG217*BE$4+BK217*BI$4+BO217*BM$4+BS217*BQ$4+BW217*BU$4+CA217*BY$4</f>
        <v>0</v>
      </c>
      <c r="CG217" s="156"/>
      <c r="CH217" s="1"/>
      <c r="DA217" s="19"/>
      <c r="DB217" s="19"/>
      <c r="DC217" s="67" t="s">
        <v>112</v>
      </c>
      <c r="DD217" s="67" t="s">
        <v>715</v>
      </c>
      <c r="DE217" s="67" t="s">
        <v>716</v>
      </c>
      <c r="DF217" s="67" t="s">
        <v>65</v>
      </c>
      <c r="DG217" s="67" t="s">
        <v>703</v>
      </c>
      <c r="DH217" s="75">
        <v>16973</v>
      </c>
      <c r="DI217" s="67">
        <v>1</v>
      </c>
      <c r="DJ217" s="67" t="s">
        <v>111</v>
      </c>
      <c r="DK217" s="76" t="s">
        <v>102</v>
      </c>
      <c r="DL217" s="67">
        <v>7</v>
      </c>
      <c r="DM217" s="77" t="s">
        <v>70</v>
      </c>
      <c r="DN217" s="67">
        <v>590</v>
      </c>
      <c r="DO217" s="67">
        <v>94</v>
      </c>
      <c r="DP217" s="67">
        <v>92</v>
      </c>
      <c r="DQ217" s="68">
        <v>0.5</v>
      </c>
      <c r="DR217" s="67" t="s">
        <v>107</v>
      </c>
      <c r="DS217" s="72">
        <v>109</v>
      </c>
      <c r="DT217" s="67">
        <v>107</v>
      </c>
      <c r="DU217" s="68"/>
      <c r="DV217" s="67"/>
      <c r="DW217" s="72">
        <v>102</v>
      </c>
      <c r="DX217" s="67">
        <v>100</v>
      </c>
      <c r="DY217" s="67"/>
      <c r="DZ217" s="67"/>
      <c r="EA217" s="67">
        <v>93</v>
      </c>
      <c r="EB217" s="67">
        <v>91</v>
      </c>
      <c r="EC217" s="67">
        <v>0.5</v>
      </c>
      <c r="ED217" s="67" t="s">
        <v>113</v>
      </c>
      <c r="EE217" s="71">
        <v>102</v>
      </c>
      <c r="EF217" s="67">
        <v>100</v>
      </c>
      <c r="EG217" s="67"/>
      <c r="EH217" s="67"/>
      <c r="EI217" s="72">
        <v>101</v>
      </c>
      <c r="EJ217" s="67">
        <v>99</v>
      </c>
      <c r="EK217" s="67"/>
      <c r="EL217" s="67"/>
      <c r="EM217" s="72">
        <v>98</v>
      </c>
      <c r="EN217" s="67">
        <v>96</v>
      </c>
      <c r="EO217" s="67"/>
      <c r="EP217" s="67"/>
      <c r="EQ217" s="67" t="b">
        <v>0</v>
      </c>
      <c r="ER217" s="67">
        <v>-2</v>
      </c>
      <c r="ES217" s="67"/>
      <c r="ET217" s="67"/>
      <c r="EU217" s="67" t="b">
        <v>0</v>
      </c>
      <c r="EV217" s="67">
        <v>-2</v>
      </c>
      <c r="EW217" s="67"/>
      <c r="EX217" s="67"/>
      <c r="EY217" s="67" t="b">
        <v>0</v>
      </c>
      <c r="EZ217" s="67">
        <v>-2</v>
      </c>
      <c r="FA217" s="67"/>
      <c r="FB217" s="67"/>
      <c r="FC217" s="76" t="s">
        <v>73</v>
      </c>
      <c r="FD217" s="67">
        <v>7</v>
      </c>
      <c r="FE217" s="77" t="s">
        <v>70</v>
      </c>
      <c r="FF217" s="68">
        <v>1</v>
      </c>
      <c r="FG217" s="83"/>
      <c r="FH217" s="65" t="str">
        <f t="shared" si="41"/>
        <v>SR</v>
      </c>
      <c r="FI217" s="65" t="str">
        <f t="shared" si="39"/>
        <v>M</v>
      </c>
      <c r="FJ217" s="65" t="str">
        <f t="shared" si="38"/>
        <v>11. NCC</v>
      </c>
      <c r="FK217" s="65">
        <f t="shared" si="42"/>
        <v>1</v>
      </c>
      <c r="FL217">
        <f t="shared" si="47"/>
        <v>66.5</v>
      </c>
      <c r="FM217" t="str">
        <f t="shared" si="40"/>
        <v>...</v>
      </c>
      <c r="FN217" t="str">
        <f t="shared" si="46"/>
        <v>...</v>
      </c>
      <c r="FO217" t="str">
        <f t="shared" si="45"/>
        <v>11. NCC</v>
      </c>
    </row>
    <row r="218" spans="1:171" ht="13.8" hidden="1" x14ac:dyDescent="0.25">
      <c r="A218" t="s">
        <v>1152</v>
      </c>
      <c r="B218" s="201" t="s">
        <v>127</v>
      </c>
      <c r="C218" s="80" t="str">
        <f>IF($B218:$B218&gt;0,VLOOKUP($B218,'[1]PorEquipeHC 20aa_ddmmaaaa'!$EC$5:'[1]PorEquipeHC 20aa_ddmmaaaa'!$GS$1003,1,FALSE))</f>
        <v>437</v>
      </c>
      <c r="D218" s="209" t="str">
        <f>IF($B218:$B218&gt;0,VLOOKUP($B218,'[1]PorEquipeHC 20aa_ddmmaaaa'!$EC$5:'[1]PorEquipeHC 20aa_ddmmaaaa'!$GS$1003,2,FALSE))</f>
        <v>SACAMOTO</v>
      </c>
      <c r="E218" s="209" t="str">
        <f>IF($B218:$B218&gt;0,VLOOKUP($B218,'[1]PorEquipeHC 20aa_ddmmaaaa'!$EC$5:'[1]PorEquipeHC 20aa_ddmmaaaa'!$GS$1003,3,FALSE))</f>
        <v>MORIO</v>
      </c>
      <c r="F218" s="66" t="str">
        <f>IF($B218:$B218&gt;0,VLOOKUP($B218,'[1]PorEquipeHC 20aa_ddmmaaaa'!$EC$5:'[1]PorEquipeHC 20aa_ddmmaaaa'!$GS$1003,4,FALSE))</f>
        <v>M</v>
      </c>
      <c r="G218" s="65" t="str">
        <f>IF($B218:$B218&gt;0,VLOOKUP($B218,'[1]PorEquipeHC 20aa_ddmmaaaa'!$EC$5:'[1]PorEquipeHC 20aa_ddmmaaaa'!$GS$1003,5,FALSE))</f>
        <v>01. PIE</v>
      </c>
      <c r="H218" s="210">
        <f>IF($B218:$B218&gt;0,VLOOKUP($B218,'[1]PorEquipeHC 20aa_ddmmaaaa'!$EC$5:'[1]PorEquipeHC 20aa_ddmmaaaa'!$GS$1003,6,FALSE))</f>
        <v>23045</v>
      </c>
      <c r="I218" s="80">
        <f>IF($B218:$B218&gt;0,VLOOKUP($B218,'[1]PorEquipeHC 20aa_ddmmaaaa'!$EC$5:'[1]PorEquipeHC 20aa_ddmmaaaa'!$GS$1003,7,FALSE))</f>
        <v>5</v>
      </c>
      <c r="J218" s="209" t="str">
        <f>IF($B218:$B218&gt;0,VLOOKUP($B218,'[1]PorEquipeHC 20aa_ddmmaaaa'!$EC$5:'[1]PorEquipeHC 20aa_ddmmaaaa'!$GS$1003,8,FALSE))</f>
        <v>A</v>
      </c>
      <c r="K218" s="209" t="str">
        <f>IF($B218:$B218&gt;0,VLOOKUP($B218,'[1]PorEquipeHC 20aa_ddmmaaaa'!$EC$5:'[1]PorEquipeHC 20aa_ddmmaaaa'!$GS$1003,9,FALSE))</f>
        <v>NSR</v>
      </c>
      <c r="L218" s="80">
        <f>IF($B218:$B218&gt;0,VLOOKUP($B218,'[1]PorEquipeHC 20aa_ddmmaaaa'!$EC$5:'[1]PorEquipeHC 20aa_ddmmaaaa'!$GS$1003,45,FALSE))</f>
        <v>5</v>
      </c>
      <c r="M218" s="65" t="str">
        <f>IF($B218:$B218&gt;0,VLOOKUP($B218,'[1]PorEquipeHC 20aa_ddmmaaaa'!$EC$5:'[1]PorEquipeHC 20aa_ddmmaaaa'!$GS$1003,46,FALSE))</f>
        <v>X</v>
      </c>
      <c r="N218" s="80" t="e">
        <f>IF($B218:$B218&gt;0,VLOOKUP($B218,'[1]PorEquipeHC 20aa_ddmmaaaa'!$EC$5:'[1]PorEquipeHC 20aa_ddmmaaaa'!$GS$1003,64,FALSE))</f>
        <v>#NUM!</v>
      </c>
      <c r="O218" s="211">
        <f>IF($B218:$B218&gt;0,VLOOKUP($B218,'[1]PorEquipeHC 20aa_ddmmaaaa'!$EC$5:'[1]PorEquipeHC 20aa_ddmmaaaa'!$GS$1003,10,FALSE))</f>
        <v>105</v>
      </c>
      <c r="P218" s="211">
        <f>IF($B218:$B218&gt;0,VLOOKUP($B218,'[1]PorEquipeHC 20aa_ddmmaaaa'!$EC$5:'[1]PorEquipeHC 20aa_ddmmaaaa'!$GS$1003,11,FALSE))</f>
        <v>106</v>
      </c>
      <c r="Q218" s="211">
        <f>IF($B218:$B218&gt;0,VLOOKUP($B218,'[1]PorEquipeHC 20aa_ddmmaaaa'!$EC$5:'[1]PorEquipeHC 20aa_ddmmaaaa'!$GS$1003,12,FALSE))</f>
        <v>116</v>
      </c>
      <c r="R218" s="211">
        <f>IF($B218:$B218&gt;0,VLOOKUP($B218,'[1]PorEquipeHC 20aa_ddmmaaaa'!$EC$5:'[1]PorEquipeHC 20aa_ddmmaaaa'!$GS$1003,13,FALSE))</f>
        <v>104</v>
      </c>
      <c r="S218" s="211">
        <f>IF($B218:$B218&gt;0,VLOOKUP($B218,'[1]PorEquipeHC 20aa_ddmmaaaa'!$EC$5:'[1]PorEquipeHC 20aa_ddmmaaaa'!$GS$1003,14,FALSE))</f>
        <v>119</v>
      </c>
      <c r="T218" s="211" t="str">
        <f>IF($B218:$B218&gt;0,VLOOKUP($B218,'[1]PorEquipeHC 20aa_ddmmaaaa'!$EC$5:'[1]PorEquipeHC 20aa_ddmmaaaa'!$GS$1003,15,FALSE))</f>
        <v xml:space="preserve"> </v>
      </c>
      <c r="U218" s="211" t="str">
        <f>IF($B218:$B218&gt;0,VLOOKUP($B218,'[1]PorEquipeHC 20aa_ddmmaaaa'!$EC$5:'[1]PorEquipeHC 20aa_ddmmaaaa'!$GS$1003,16,FALSE))</f>
        <v xml:space="preserve"> </v>
      </c>
      <c r="V218" s="211" t="b">
        <f>IF($B218:$B218&gt;0,VLOOKUP($B218,'[1]PorEquipeHC 20aa_ddmmaaaa'!$EC$5:'[1]PorEquipeHC 20aa_ddmmaaaa'!$GS$1003,17,FALSE))</f>
        <v>0</v>
      </c>
      <c r="W218" s="211" t="b">
        <f>IF($B218:$B218&gt;0,VLOOKUP($B218,'[1]PorEquipeHC 20aa_ddmmaaaa'!$EC$5:'[1]PorEquipeHC 20aa_ddmmaaaa'!$GS$1003,18,FALSE))</f>
        <v>0</v>
      </c>
      <c r="X218" s="211" t="b">
        <f>IF($B218:$B218&gt;0,VLOOKUP($B218,'[1]PorEquipeHC 20aa_ddmmaaaa'!$EC$5:'[1]PorEquipeHC 20aa_ddmmaaaa'!$GS$1003,19,FALSE))</f>
        <v>0</v>
      </c>
      <c r="Y218" s="207"/>
      <c r="Z218" s="207"/>
      <c r="AA218" s="154"/>
      <c r="AB218" s="154"/>
      <c r="AC218" s="65" t="str">
        <f>C218</f>
        <v>437</v>
      </c>
      <c r="AD218" s="65" t="str">
        <f>D218</f>
        <v>SACAMOTO</v>
      </c>
      <c r="AE218" s="65" t="str">
        <f>E218</f>
        <v>MORIO</v>
      </c>
      <c r="AF218" s="65" t="str">
        <f>F218</f>
        <v>M</v>
      </c>
      <c r="AG218" s="65" t="str">
        <f>G218</f>
        <v>01. PIE</v>
      </c>
      <c r="AH218" s="208">
        <f>H218</f>
        <v>23045</v>
      </c>
      <c r="AI218">
        <f>I218</f>
        <v>5</v>
      </c>
      <c r="AJ218" t="str">
        <f>J218</f>
        <v>A</v>
      </c>
      <c r="AK218" s="209" t="str">
        <f>K218</f>
        <v>NSR</v>
      </c>
      <c r="AL218" s="65">
        <f>L218</f>
        <v>5</v>
      </c>
      <c r="AM218" s="66" t="str">
        <f>M218</f>
        <v>X</v>
      </c>
      <c r="AN218" s="65" t="e">
        <f>N218</f>
        <v>#NUM!</v>
      </c>
      <c r="AO218" s="65">
        <f>O218</f>
        <v>105</v>
      </c>
      <c r="AP218" s="67">
        <f>IF(AO218=" "," ",(AO218-2*$AI218))</f>
        <v>95</v>
      </c>
      <c r="AQ218" s="68"/>
      <c r="AR218" s="69"/>
      <c r="AS218" s="72">
        <f>P218</f>
        <v>106</v>
      </c>
      <c r="AT218" s="67">
        <f>IF(AS218=" "," ",(AS218-2*$AI218))</f>
        <v>96</v>
      </c>
      <c r="AU218" s="65"/>
      <c r="AV218" s="67"/>
      <c r="AW218" s="72">
        <f>Q218</f>
        <v>116</v>
      </c>
      <c r="AX218" s="67">
        <f>IF(AW218=" "," ",(AW218-2*$AI218))</f>
        <v>106</v>
      </c>
      <c r="AY218" s="67"/>
      <c r="AZ218" s="65"/>
      <c r="BA218" s="67">
        <f>R218</f>
        <v>104</v>
      </c>
      <c r="BB218" s="67">
        <f>IF(BA218=" "," ",(BA218-2*$AI218))</f>
        <v>94</v>
      </c>
      <c r="BC218" s="67"/>
      <c r="BD218" s="67"/>
      <c r="BE218" s="71">
        <f>S218</f>
        <v>119</v>
      </c>
      <c r="BF218" s="67">
        <f>IF(BE218=" "," ",(BE218-2*$AI218))</f>
        <v>109</v>
      </c>
      <c r="BG218" s="67"/>
      <c r="BH218" s="67"/>
      <c r="BI218" s="72" t="str">
        <f>T218</f>
        <v xml:space="preserve"> </v>
      </c>
      <c r="BJ218" s="67" t="str">
        <f>IF(BI218=" "," ",(BI218-2*$AI218))</f>
        <v xml:space="preserve"> </v>
      </c>
      <c r="BK218" s="67"/>
      <c r="BL218" s="67"/>
      <c r="BM218" s="72" t="str">
        <f>U218</f>
        <v xml:space="preserve"> </v>
      </c>
      <c r="BN218" s="67" t="str">
        <f>IF(BM218=" "," ",(BM218-2*$AI218))</f>
        <v xml:space="preserve"> </v>
      </c>
      <c r="BO218" s="67"/>
      <c r="BP218" s="67"/>
      <c r="BQ218" s="67" t="b">
        <f>V218</f>
        <v>0</v>
      </c>
      <c r="BR218" s="67">
        <f>IF(BQ218=" "," ",(BQ218-2*$AI218))</f>
        <v>-10</v>
      </c>
      <c r="BS218" s="67"/>
      <c r="BT218" s="67"/>
      <c r="BU218" s="67" t="b">
        <f>W218</f>
        <v>0</v>
      </c>
      <c r="BV218" s="67">
        <f>IF(BU218=" "," ",(BU218-2*$AI218))</f>
        <v>-10</v>
      </c>
      <c r="BW218" s="67"/>
      <c r="BX218" s="67"/>
      <c r="BY218" s="67" t="b">
        <f>X218</f>
        <v>0</v>
      </c>
      <c r="BZ218" s="67">
        <f>IF(BY218=" "," ",(BY218-2*$AI218))</f>
        <v>-10</v>
      </c>
      <c r="CA218" s="67"/>
      <c r="CB218" s="67"/>
      <c r="CC218" s="209" t="str">
        <f>IF(AK218="Senior",AK218,"...")</f>
        <v>...</v>
      </c>
      <c r="CD218" s="65">
        <f>L218</f>
        <v>5</v>
      </c>
      <c r="CE218" s="66" t="str">
        <f>M218</f>
        <v>X</v>
      </c>
      <c r="CF218" s="73">
        <f>AQ218*AO$4+AU218*AS$4+AY218*AW$4+BC218*BA$4+BG218*BE$4+BK218*BI$4+BO218*BM$4+BS218*BQ$4+BW218*BU$4+CA218*BY$4</f>
        <v>0</v>
      </c>
      <c r="CG218" s="156"/>
      <c r="CH218" s="1"/>
      <c r="DA218" s="19"/>
      <c r="DB218" s="19"/>
      <c r="DC218" s="67" t="s">
        <v>542</v>
      </c>
      <c r="DD218" s="67" t="s">
        <v>719</v>
      </c>
      <c r="DE218" s="67" t="s">
        <v>720</v>
      </c>
      <c r="DF218" s="67" t="s">
        <v>65</v>
      </c>
      <c r="DG218" s="67" t="s">
        <v>703</v>
      </c>
      <c r="DH218" s="75">
        <v>19194</v>
      </c>
      <c r="DI218" s="67">
        <v>0</v>
      </c>
      <c r="DJ218" s="67" t="s">
        <v>111</v>
      </c>
      <c r="DK218" s="76" t="s">
        <v>69</v>
      </c>
      <c r="DL218" s="67">
        <v>7</v>
      </c>
      <c r="DM218" s="77" t="s">
        <v>70</v>
      </c>
      <c r="DN218" s="67">
        <v>606</v>
      </c>
      <c r="DO218" s="67">
        <v>102</v>
      </c>
      <c r="DP218" s="67">
        <v>102</v>
      </c>
      <c r="DQ218" s="68"/>
      <c r="DR218" s="67"/>
      <c r="DS218" s="72">
        <v>107</v>
      </c>
      <c r="DT218" s="67">
        <v>107</v>
      </c>
      <c r="DU218" s="68"/>
      <c r="DV218" s="67"/>
      <c r="DW218" s="72">
        <v>106</v>
      </c>
      <c r="DX218" s="67">
        <v>106</v>
      </c>
      <c r="DY218" s="67"/>
      <c r="DZ218" s="67"/>
      <c r="EA218" s="67">
        <v>105</v>
      </c>
      <c r="EB218" s="67">
        <v>105</v>
      </c>
      <c r="EC218" s="67"/>
      <c r="ED218" s="67"/>
      <c r="EE218" s="71">
        <v>101</v>
      </c>
      <c r="EF218" s="67">
        <v>101</v>
      </c>
      <c r="EG218" s="67"/>
      <c r="EH218" s="67"/>
      <c r="EI218" s="72">
        <v>94</v>
      </c>
      <c r="EJ218" s="67">
        <v>94</v>
      </c>
      <c r="EK218" s="67">
        <v>0.5</v>
      </c>
      <c r="EL218" s="67" t="s">
        <v>107</v>
      </c>
      <c r="EM218" s="72">
        <v>98</v>
      </c>
      <c r="EN218" s="67">
        <v>98</v>
      </c>
      <c r="EO218" s="68"/>
      <c r="EP218" s="69"/>
      <c r="EQ218" s="67" t="b">
        <v>0</v>
      </c>
      <c r="ER218" s="67">
        <v>0</v>
      </c>
      <c r="ES218" s="67"/>
      <c r="ET218" s="67"/>
      <c r="EU218" s="67" t="b">
        <v>0</v>
      </c>
      <c r="EV218" s="67">
        <v>0</v>
      </c>
      <c r="EW218" s="67"/>
      <c r="EX218" s="67"/>
      <c r="EY218" s="67" t="b">
        <v>0</v>
      </c>
      <c r="EZ218" s="67">
        <v>0</v>
      </c>
      <c r="FA218" s="67"/>
      <c r="FB218" s="67"/>
      <c r="FC218" s="76" t="s">
        <v>73</v>
      </c>
      <c r="FD218" s="67">
        <v>7</v>
      </c>
      <c r="FE218" s="77" t="s">
        <v>70</v>
      </c>
      <c r="FF218" s="68">
        <v>0.5</v>
      </c>
      <c r="FG218" s="83"/>
      <c r="FH218" s="65" t="str">
        <f t="shared" si="41"/>
        <v>NSR</v>
      </c>
      <c r="FI218" s="65" t="str">
        <f t="shared" si="39"/>
        <v>M</v>
      </c>
      <c r="FJ218" s="65" t="str">
        <f t="shared" si="38"/>
        <v>11. NCC</v>
      </c>
      <c r="FK218" s="65">
        <f t="shared" si="42"/>
        <v>0.5</v>
      </c>
      <c r="FL218">
        <f t="shared" si="47"/>
        <v>67</v>
      </c>
      <c r="FM218" t="str">
        <f t="shared" si="40"/>
        <v>...</v>
      </c>
      <c r="FN218" t="str">
        <f t="shared" si="46"/>
        <v>...</v>
      </c>
      <c r="FO218" t="str">
        <f t="shared" si="45"/>
        <v>11. NCC</v>
      </c>
    </row>
    <row r="219" spans="1:171" ht="13.8" hidden="1" x14ac:dyDescent="0.25">
      <c r="A219" t="s">
        <v>1152</v>
      </c>
      <c r="B219" s="201" t="s">
        <v>729</v>
      </c>
      <c r="C219" s="80" t="str">
        <f>IF($B219:$B219&gt;0,VLOOKUP($B219,'[1]PorEquipeHC 20aa_ddmmaaaa'!$EC$5:'[1]PorEquipeHC 20aa_ddmmaaaa'!$GS$1003,1,FALSE))</f>
        <v>843</v>
      </c>
      <c r="D219" s="209" t="str">
        <f>IF($B219:$B219&gt;0,VLOOKUP($B219,'[1]PorEquipeHC 20aa_ddmmaaaa'!$EC$5:'[1]PorEquipeHC 20aa_ddmmaaaa'!$GS$1003,2,FALSE))</f>
        <v>CICERI</v>
      </c>
      <c r="E219" s="209" t="str">
        <f>IF($B219:$B219&gt;0,VLOOKUP($B219,'[1]PorEquipeHC 20aa_ddmmaaaa'!$EC$5:'[1]PorEquipeHC 20aa_ddmmaaaa'!$GS$1003,3,FALSE))</f>
        <v>MARIO VANDER</v>
      </c>
      <c r="F219" s="66" t="str">
        <f>IF($B219:$B219&gt;0,VLOOKUP($B219,'[1]PorEquipeHC 20aa_ddmmaaaa'!$EC$5:'[1]PorEquipeHC 20aa_ddmmaaaa'!$GS$1003,4,FALSE))</f>
        <v>M</v>
      </c>
      <c r="G219" s="65" t="str">
        <f>IF($B219:$B219&gt;0,VLOOKUP($B219,'[1]PorEquipeHC 20aa_ddmmaaaa'!$EC$5:'[1]PorEquipeHC 20aa_ddmmaaaa'!$GS$1003,5,FALSE))</f>
        <v>11. NCC</v>
      </c>
      <c r="H219" s="210">
        <f>IF($B219:$B219&gt;0,VLOOKUP($B219,'[1]PorEquipeHC 20aa_ddmmaaaa'!$EC$5:'[1]PorEquipeHC 20aa_ddmmaaaa'!$GS$1003,6,FALSE))</f>
        <v>24674</v>
      </c>
      <c r="I219" s="80">
        <f>IF($B219:$B219&gt;0,VLOOKUP($B219,'[1]PorEquipeHC 20aa_ddmmaaaa'!$EC$5:'[1]PorEquipeHC 20aa_ddmmaaaa'!$GS$1003,7,FALSE))</f>
        <v>5</v>
      </c>
      <c r="J219" s="209" t="str">
        <f>IF($B219:$B219&gt;0,VLOOKUP($B219,'[1]PorEquipeHC 20aa_ddmmaaaa'!$EC$5:'[1]PorEquipeHC 20aa_ddmmaaaa'!$GS$1003,8,FALSE))</f>
        <v>A</v>
      </c>
      <c r="K219" s="209" t="str">
        <f>IF($B219:$B219&gt;0,VLOOKUP($B219,'[1]PorEquipeHC 20aa_ddmmaaaa'!$EC$5:'[1]PorEquipeHC 20aa_ddmmaaaa'!$GS$1003,9,FALSE))</f>
        <v>NSR</v>
      </c>
      <c r="L219" s="80">
        <f>IF($B219:$B219&gt;0,VLOOKUP($B219,'[1]PorEquipeHC 20aa_ddmmaaaa'!$EC$5:'[1]PorEquipeHC 20aa_ddmmaaaa'!$GS$1003,45,FALSE))</f>
        <v>3</v>
      </c>
      <c r="M219" s="65" t="str">
        <f>IF($B219:$B219&gt;0,VLOOKUP($B219,'[1]PorEquipeHC 20aa_ddmmaaaa'!$EC$5:'[1]PorEquipeHC 20aa_ddmmaaaa'!$GS$1003,46,FALSE))</f>
        <v>X</v>
      </c>
      <c r="N219" s="80" t="e">
        <f>IF($B219:$B219&gt;0,VLOOKUP($B219,'[1]PorEquipeHC 20aa_ddmmaaaa'!$EC$5:'[1]PorEquipeHC 20aa_ddmmaaaa'!$GS$1003,64,FALSE))</f>
        <v>#NUM!</v>
      </c>
      <c r="O219" s="211">
        <f>IF($B219:$B219&gt;0,VLOOKUP($B219,'[1]PorEquipeHC 20aa_ddmmaaaa'!$EC$5:'[1]PorEquipeHC 20aa_ddmmaaaa'!$GS$1003,10,FALSE))</f>
        <v>113</v>
      </c>
      <c r="P219" s="211">
        <f>IF($B219:$B219&gt;0,VLOOKUP($B219,'[1]PorEquipeHC 20aa_ddmmaaaa'!$EC$5:'[1]PorEquipeHC 20aa_ddmmaaaa'!$GS$1003,11,FALSE))</f>
        <v>120</v>
      </c>
      <c r="Q219" s="211" t="str">
        <f>IF($B219:$B219&gt;0,VLOOKUP($B219,'[1]PorEquipeHC 20aa_ddmmaaaa'!$EC$5:'[1]PorEquipeHC 20aa_ddmmaaaa'!$GS$1003,12,FALSE))</f>
        <v xml:space="preserve"> </v>
      </c>
      <c r="R219" s="211" t="str">
        <f>IF($B219:$B219&gt;0,VLOOKUP($B219,'[1]PorEquipeHC 20aa_ddmmaaaa'!$EC$5:'[1]PorEquipeHC 20aa_ddmmaaaa'!$GS$1003,13,FALSE))</f>
        <v xml:space="preserve"> </v>
      </c>
      <c r="S219" s="211">
        <f>IF($B219:$B219&gt;0,VLOOKUP($B219,'[1]PorEquipeHC 20aa_ddmmaaaa'!$EC$5:'[1]PorEquipeHC 20aa_ddmmaaaa'!$GS$1003,14,FALSE))</f>
        <v>116</v>
      </c>
      <c r="T219" s="211" t="str">
        <f>IF($B219:$B219&gt;0,VLOOKUP($B219,'[1]PorEquipeHC 20aa_ddmmaaaa'!$EC$5:'[1]PorEquipeHC 20aa_ddmmaaaa'!$GS$1003,15,FALSE))</f>
        <v xml:space="preserve"> </v>
      </c>
      <c r="U219" s="211" t="str">
        <f>IF($B219:$B219&gt;0,VLOOKUP($B219,'[1]PorEquipeHC 20aa_ddmmaaaa'!$EC$5:'[1]PorEquipeHC 20aa_ddmmaaaa'!$GS$1003,16,FALSE))</f>
        <v xml:space="preserve"> </v>
      </c>
      <c r="V219" s="211" t="b">
        <f>IF($B219:$B219&gt;0,VLOOKUP($B219,'[1]PorEquipeHC 20aa_ddmmaaaa'!$EC$5:'[1]PorEquipeHC 20aa_ddmmaaaa'!$GS$1003,17,FALSE))</f>
        <v>0</v>
      </c>
      <c r="W219" s="211" t="b">
        <f>IF($B219:$B219&gt;0,VLOOKUP($B219,'[1]PorEquipeHC 20aa_ddmmaaaa'!$EC$5:'[1]PorEquipeHC 20aa_ddmmaaaa'!$GS$1003,18,FALSE))</f>
        <v>0</v>
      </c>
      <c r="X219" s="211" t="b">
        <f>IF($B219:$B219&gt;0,VLOOKUP($B219,'[1]PorEquipeHC 20aa_ddmmaaaa'!$EC$5:'[1]PorEquipeHC 20aa_ddmmaaaa'!$GS$1003,19,FALSE))</f>
        <v>0</v>
      </c>
      <c r="Y219" s="207"/>
      <c r="Z219" s="207"/>
      <c r="AA219" s="154"/>
      <c r="AB219" s="154"/>
      <c r="AC219" s="65" t="str">
        <f>C219</f>
        <v>843</v>
      </c>
      <c r="AD219" s="65" t="str">
        <f>D219</f>
        <v>CICERI</v>
      </c>
      <c r="AE219" s="65" t="str">
        <f>E219</f>
        <v>MARIO VANDER</v>
      </c>
      <c r="AF219" s="65" t="str">
        <f>F219</f>
        <v>M</v>
      </c>
      <c r="AG219" s="65" t="str">
        <f>G219</f>
        <v>11. NCC</v>
      </c>
      <c r="AH219" s="208">
        <f>H219</f>
        <v>24674</v>
      </c>
      <c r="AI219">
        <f>I219</f>
        <v>5</v>
      </c>
      <c r="AJ219" t="str">
        <f>J219</f>
        <v>A</v>
      </c>
      <c r="AK219" s="209" t="str">
        <f>K219</f>
        <v>NSR</v>
      </c>
      <c r="AL219" s="65">
        <f>L219</f>
        <v>3</v>
      </c>
      <c r="AM219" s="66" t="str">
        <f>M219</f>
        <v>X</v>
      </c>
      <c r="AN219" s="65" t="e">
        <f>N219</f>
        <v>#NUM!</v>
      </c>
      <c r="AO219" s="65">
        <f>O219</f>
        <v>113</v>
      </c>
      <c r="AP219" s="67">
        <f>IF(AO219=" "," ",(AO219-2*$AI219))</f>
        <v>103</v>
      </c>
      <c r="AQ219" s="68"/>
      <c r="AR219" s="69"/>
      <c r="AS219" s="72">
        <f>P219</f>
        <v>120</v>
      </c>
      <c r="AT219" s="67">
        <f>IF(AS219=" "," ",(AS219-2*$AI219))</f>
        <v>110</v>
      </c>
      <c r="AU219" s="65"/>
      <c r="AV219" s="67"/>
      <c r="AW219" s="72" t="str">
        <f>Q219</f>
        <v xml:space="preserve"> </v>
      </c>
      <c r="AX219" s="67" t="str">
        <f>IF(AW219=" "," ",(AW219-2*$AI219))</f>
        <v xml:space="preserve"> </v>
      </c>
      <c r="AY219" s="67"/>
      <c r="AZ219" s="65"/>
      <c r="BA219" s="67" t="str">
        <f>R219</f>
        <v xml:space="preserve"> </v>
      </c>
      <c r="BB219" s="67" t="str">
        <f>IF(BA219=" "," ",(BA219-2*$AI219))</f>
        <v xml:space="preserve"> </v>
      </c>
      <c r="BC219" s="67"/>
      <c r="BD219" s="67"/>
      <c r="BE219" s="71">
        <f>S219</f>
        <v>116</v>
      </c>
      <c r="BF219" s="67">
        <f>IF(BE219=" "," ",(BE219-2*$AI219))</f>
        <v>106</v>
      </c>
      <c r="BG219" s="67"/>
      <c r="BH219" s="67"/>
      <c r="BI219" s="72" t="str">
        <f>T219</f>
        <v xml:space="preserve"> </v>
      </c>
      <c r="BJ219" s="67" t="str">
        <f>IF(BI219=" "," ",(BI219-2*$AI219))</f>
        <v xml:space="preserve"> </v>
      </c>
      <c r="BK219" s="67"/>
      <c r="BL219" s="67"/>
      <c r="BM219" s="72" t="str">
        <f>U219</f>
        <v xml:space="preserve"> </v>
      </c>
      <c r="BN219" s="67" t="str">
        <f>IF(BM219=" "," ",(BM219-2*$AI219))</f>
        <v xml:space="preserve"> </v>
      </c>
      <c r="BO219" s="67"/>
      <c r="BP219" s="67"/>
      <c r="BQ219" s="67" t="b">
        <f>V219</f>
        <v>0</v>
      </c>
      <c r="BR219" s="67">
        <f>IF(BQ219=" "," ",(BQ219-2*$AI219))</f>
        <v>-10</v>
      </c>
      <c r="BS219" s="67"/>
      <c r="BT219" s="67"/>
      <c r="BU219" s="67" t="b">
        <f>W219</f>
        <v>0</v>
      </c>
      <c r="BV219" s="67">
        <f>IF(BU219=" "," ",(BU219-2*$AI219))</f>
        <v>-10</v>
      </c>
      <c r="BW219" s="67"/>
      <c r="BX219" s="67"/>
      <c r="BY219" s="67" t="b">
        <f>X219</f>
        <v>0</v>
      </c>
      <c r="BZ219" s="67">
        <f>IF(BY219=" "," ",(BY219-2*$AI219))</f>
        <v>-10</v>
      </c>
      <c r="CA219" s="67"/>
      <c r="CB219" s="67"/>
      <c r="CC219" s="209" t="str">
        <f>IF(AK219="Senior",AK219,"...")</f>
        <v>...</v>
      </c>
      <c r="CD219" s="65">
        <f>L219</f>
        <v>3</v>
      </c>
      <c r="CE219" s="66" t="str">
        <f>M219</f>
        <v>X</v>
      </c>
      <c r="CF219" s="73">
        <f>AQ219*AO$4+AU219*AS$4+AY219*AW$4+BC219*BA$4+BG219*BE$4+BK219*BI$4+BO219*BM$4+BS219*BQ$4+BW219*BU$4+CA219*BY$4</f>
        <v>0</v>
      </c>
      <c r="CG219" s="156"/>
      <c r="CH219" s="1"/>
      <c r="DA219" s="19"/>
      <c r="DB219" s="19"/>
      <c r="DC219" s="67" t="s">
        <v>210</v>
      </c>
      <c r="DD219" s="67" t="s">
        <v>753</v>
      </c>
      <c r="DE219" s="67" t="s">
        <v>754</v>
      </c>
      <c r="DF219" s="67" t="s">
        <v>65</v>
      </c>
      <c r="DG219" s="67" t="s">
        <v>703</v>
      </c>
      <c r="DH219" s="75">
        <v>18534</v>
      </c>
      <c r="DI219" s="67">
        <v>5</v>
      </c>
      <c r="DJ219" s="67" t="s">
        <v>68</v>
      </c>
      <c r="DK219" s="76" t="s">
        <v>102</v>
      </c>
      <c r="DL219" s="67">
        <v>4</v>
      </c>
      <c r="DM219" s="77" t="s">
        <v>70</v>
      </c>
      <c r="DN219" s="67" t="e">
        <v>#NUM!</v>
      </c>
      <c r="DO219" s="67" t="s">
        <v>79</v>
      </c>
      <c r="DP219" s="67" t="s">
        <v>79</v>
      </c>
      <c r="DQ219" s="68"/>
      <c r="DR219" s="67"/>
      <c r="DS219" s="72" t="s">
        <v>79</v>
      </c>
      <c r="DT219" s="67" t="s">
        <v>79</v>
      </c>
      <c r="DU219" s="68"/>
      <c r="DV219" s="67"/>
      <c r="DW219" s="72" t="s">
        <v>79</v>
      </c>
      <c r="DX219" s="67" t="s">
        <v>79</v>
      </c>
      <c r="DY219" s="67"/>
      <c r="DZ219" s="67"/>
      <c r="EA219" s="67">
        <v>106</v>
      </c>
      <c r="EB219" s="67">
        <v>96</v>
      </c>
      <c r="EC219" s="67"/>
      <c r="ED219" s="67"/>
      <c r="EE219" s="71">
        <v>103</v>
      </c>
      <c r="EF219" s="67">
        <v>93</v>
      </c>
      <c r="EG219" s="67">
        <v>0.5</v>
      </c>
      <c r="EH219" s="67" t="s">
        <v>107</v>
      </c>
      <c r="EI219" s="72">
        <v>111</v>
      </c>
      <c r="EJ219" s="67">
        <v>101</v>
      </c>
      <c r="EK219" s="67"/>
      <c r="EL219" s="67"/>
      <c r="EM219" s="72">
        <v>106</v>
      </c>
      <c r="EN219" s="67">
        <v>96</v>
      </c>
      <c r="EO219" s="67"/>
      <c r="EP219" s="67"/>
      <c r="EQ219" s="67" t="b">
        <v>0</v>
      </c>
      <c r="ER219" s="67">
        <v>-10</v>
      </c>
      <c r="ES219" s="67"/>
      <c r="ET219" s="67"/>
      <c r="EU219" s="67" t="b">
        <v>0</v>
      </c>
      <c r="EV219" s="67">
        <v>-10</v>
      </c>
      <c r="EW219" s="67"/>
      <c r="EX219" s="67"/>
      <c r="EY219" s="67" t="b">
        <v>0</v>
      </c>
      <c r="EZ219" s="67">
        <v>-10</v>
      </c>
      <c r="FA219" s="67"/>
      <c r="FB219" s="67"/>
      <c r="FC219" s="76" t="s">
        <v>73</v>
      </c>
      <c r="FD219" s="67">
        <v>4</v>
      </c>
      <c r="FE219" s="77" t="s">
        <v>70</v>
      </c>
      <c r="FF219" s="68">
        <v>0.5</v>
      </c>
      <c r="FG219" s="83"/>
      <c r="FH219" s="65" t="str">
        <f t="shared" si="41"/>
        <v>SR</v>
      </c>
      <c r="FI219" s="65" t="str">
        <f t="shared" si="39"/>
        <v>M</v>
      </c>
      <c r="FJ219" s="65" t="str">
        <f t="shared" si="38"/>
        <v>11. NCC</v>
      </c>
      <c r="FK219" s="65">
        <f t="shared" si="42"/>
        <v>0.5</v>
      </c>
      <c r="FL219">
        <f t="shared" si="47"/>
        <v>67.5</v>
      </c>
      <c r="FM219" t="str">
        <f t="shared" si="40"/>
        <v>...</v>
      </c>
      <c r="FN219" t="str">
        <f t="shared" si="46"/>
        <v>...</v>
      </c>
      <c r="FO219" t="str">
        <f t="shared" si="45"/>
        <v>11. NCC</v>
      </c>
    </row>
    <row r="220" spans="1:171" ht="13.8" hidden="1" x14ac:dyDescent="0.25">
      <c r="A220" t="s">
        <v>1152</v>
      </c>
      <c r="B220" s="65" t="s">
        <v>732</v>
      </c>
      <c r="C220" s="80" t="str">
        <f>IF($B220:$B220&gt;0,VLOOKUP($B220,'[1]PorEquipeHC 20aa_ddmmaaaa'!$EC$5:'[1]PorEquipeHC 20aa_ddmmaaaa'!$GS$1003,1,FALSE))</f>
        <v>892</v>
      </c>
      <c r="D220" s="209" t="str">
        <f>IF($B220:$B220&gt;0,VLOOKUP($B220,'[1]PorEquipeHC 20aa_ddmmaaaa'!$EC$5:'[1]PorEquipeHC 20aa_ddmmaaaa'!$GS$1003,2,FALSE))</f>
        <v>FERREIRA SOUTO</v>
      </c>
      <c r="E220" s="209" t="str">
        <f>IF($B220:$B220&gt;0,VLOOKUP($B220,'[1]PorEquipeHC 20aa_ddmmaaaa'!$EC$5:'[1]PorEquipeHC 20aa_ddmmaaaa'!$GS$1003,3,FALSE))</f>
        <v>JOVENILIO</v>
      </c>
      <c r="F220" s="66" t="str">
        <f>IF($B220:$B220&gt;0,VLOOKUP($B220,'[1]PorEquipeHC 20aa_ddmmaaaa'!$EC$5:'[1]PorEquipeHC 20aa_ddmmaaaa'!$GS$1003,4,FALSE))</f>
        <v>M</v>
      </c>
      <c r="G220" s="65" t="str">
        <f>IF($B220:$B220&gt;0,VLOOKUP($B220,'[1]PorEquipeHC 20aa_ddmmaaaa'!$EC$5:'[1]PorEquipeHC 20aa_ddmmaaaa'!$GS$1003,5,FALSE))</f>
        <v>16. SUM</v>
      </c>
      <c r="H220" s="210">
        <f>IF($B220:$B220&gt;0,VLOOKUP($B220,'[1]PorEquipeHC 20aa_ddmmaaaa'!$EC$5:'[1]PorEquipeHC 20aa_ddmmaaaa'!$GS$1003,6,FALSE))</f>
        <v>27041</v>
      </c>
      <c r="I220" s="80">
        <f>IF($B220:$B220&gt;0,VLOOKUP($B220,'[1]PorEquipeHC 20aa_ddmmaaaa'!$EC$5:'[1]PorEquipeHC 20aa_ddmmaaaa'!$GS$1003,7,FALSE))</f>
        <v>5</v>
      </c>
      <c r="J220" s="209" t="str">
        <f>IF($B220:$B220&gt;0,VLOOKUP($B220,'[1]PorEquipeHC 20aa_ddmmaaaa'!$EC$5:'[1]PorEquipeHC 20aa_ddmmaaaa'!$GS$1003,8,FALSE))</f>
        <v>A</v>
      </c>
      <c r="K220" s="209" t="str">
        <f>IF($B220:$B220&gt;0,VLOOKUP($B220,'[1]PorEquipeHC 20aa_ddmmaaaa'!$EC$5:'[1]PorEquipeHC 20aa_ddmmaaaa'!$GS$1003,9,FALSE))</f>
        <v>NSR</v>
      </c>
      <c r="L220" s="80">
        <f>IF($B220:$B220&gt;0,VLOOKUP($B220,'[1]PorEquipeHC 20aa_ddmmaaaa'!$EC$5:'[1]PorEquipeHC 20aa_ddmmaaaa'!$GS$1003,45,FALSE))</f>
        <v>4</v>
      </c>
      <c r="M220" s="65" t="str">
        <f>IF($B220:$B220&gt;0,VLOOKUP($B220,'[1]PorEquipeHC 20aa_ddmmaaaa'!$EC$5:'[1]PorEquipeHC 20aa_ddmmaaaa'!$GS$1003,46,FALSE))</f>
        <v>X</v>
      </c>
      <c r="N220" s="80" t="e">
        <f>IF($B220:$B220&gt;0,VLOOKUP($B220,'[1]PorEquipeHC 20aa_ddmmaaaa'!$EC$5:'[1]PorEquipeHC 20aa_ddmmaaaa'!$GS$1003,64,FALSE))</f>
        <v>#NUM!</v>
      </c>
      <c r="O220" s="211">
        <f>IF($B220:$B220&gt;0,VLOOKUP($B220,'[1]PorEquipeHC 20aa_ddmmaaaa'!$EC$5:'[1]PorEquipeHC 20aa_ddmmaaaa'!$GS$1003,10,FALSE))</f>
        <v>102</v>
      </c>
      <c r="P220" s="211">
        <f>IF($B220:$B220&gt;0,VLOOKUP($B220,'[1]PorEquipeHC 20aa_ddmmaaaa'!$EC$5:'[1]PorEquipeHC 20aa_ddmmaaaa'!$GS$1003,11,FALSE))</f>
        <v>114</v>
      </c>
      <c r="Q220" s="211" t="str">
        <f>IF($B220:$B220&gt;0,VLOOKUP($B220,'[1]PorEquipeHC 20aa_ddmmaaaa'!$EC$5:'[1]PorEquipeHC 20aa_ddmmaaaa'!$GS$1003,12,FALSE))</f>
        <v xml:space="preserve"> </v>
      </c>
      <c r="R220" s="211" t="str">
        <f>IF($B220:$B220&gt;0,VLOOKUP($B220,'[1]PorEquipeHC 20aa_ddmmaaaa'!$EC$5:'[1]PorEquipeHC 20aa_ddmmaaaa'!$GS$1003,13,FALSE))</f>
        <v xml:space="preserve"> </v>
      </c>
      <c r="S220" s="211">
        <f>IF($B220:$B220&gt;0,VLOOKUP($B220,'[1]PorEquipeHC 20aa_ddmmaaaa'!$EC$5:'[1]PorEquipeHC 20aa_ddmmaaaa'!$GS$1003,14,FALSE))</f>
        <v>115</v>
      </c>
      <c r="T220" s="211">
        <f>IF($B220:$B220&gt;0,VLOOKUP($B220,'[1]PorEquipeHC 20aa_ddmmaaaa'!$EC$5:'[1]PorEquipeHC 20aa_ddmmaaaa'!$GS$1003,15,FALSE))</f>
        <v>113</v>
      </c>
      <c r="U220" s="211" t="str">
        <f>IF($B220:$B220&gt;0,VLOOKUP($B220,'[1]PorEquipeHC 20aa_ddmmaaaa'!$EC$5:'[1]PorEquipeHC 20aa_ddmmaaaa'!$GS$1003,16,FALSE))</f>
        <v xml:space="preserve"> </v>
      </c>
      <c r="V220" s="211" t="b">
        <f>IF($B220:$B220&gt;0,VLOOKUP($B220,'[1]PorEquipeHC 20aa_ddmmaaaa'!$EC$5:'[1]PorEquipeHC 20aa_ddmmaaaa'!$GS$1003,17,FALSE))</f>
        <v>0</v>
      </c>
      <c r="W220" s="211" t="b">
        <f>IF($B220:$B220&gt;0,VLOOKUP($B220,'[1]PorEquipeHC 20aa_ddmmaaaa'!$EC$5:'[1]PorEquipeHC 20aa_ddmmaaaa'!$GS$1003,18,FALSE))</f>
        <v>0</v>
      </c>
      <c r="X220" s="211" t="b">
        <f>IF($B220:$B220&gt;0,VLOOKUP($B220,'[1]PorEquipeHC 20aa_ddmmaaaa'!$EC$5:'[1]PorEquipeHC 20aa_ddmmaaaa'!$GS$1003,19,FALSE))</f>
        <v>0</v>
      </c>
      <c r="Y220" s="207"/>
      <c r="Z220" s="207"/>
      <c r="AA220" s="154"/>
      <c r="AB220" s="154"/>
      <c r="AC220" s="65" t="str">
        <f>C220</f>
        <v>892</v>
      </c>
      <c r="AD220" s="65" t="str">
        <f>D220</f>
        <v>FERREIRA SOUTO</v>
      </c>
      <c r="AE220" s="65" t="str">
        <f>E220</f>
        <v>JOVENILIO</v>
      </c>
      <c r="AF220" s="65" t="str">
        <f>F220</f>
        <v>M</v>
      </c>
      <c r="AG220" s="65" t="str">
        <f>G220</f>
        <v>16. SUM</v>
      </c>
      <c r="AH220" s="208">
        <f>H220</f>
        <v>27041</v>
      </c>
      <c r="AI220">
        <f>I220</f>
        <v>5</v>
      </c>
      <c r="AJ220" t="str">
        <f>J220</f>
        <v>A</v>
      </c>
      <c r="AK220" s="209" t="str">
        <f>K220</f>
        <v>NSR</v>
      </c>
      <c r="AL220" s="65">
        <f>L220</f>
        <v>4</v>
      </c>
      <c r="AM220" s="66" t="str">
        <f>M220</f>
        <v>X</v>
      </c>
      <c r="AN220" s="65" t="e">
        <f>N220</f>
        <v>#NUM!</v>
      </c>
      <c r="AO220" s="65">
        <f>O220</f>
        <v>102</v>
      </c>
      <c r="AP220" s="67">
        <f>IF(AO220=" "," ",(AO220-2*$AI220))</f>
        <v>92</v>
      </c>
      <c r="AQ220" s="68"/>
      <c r="AR220" s="69"/>
      <c r="AS220" s="72">
        <f>P220</f>
        <v>114</v>
      </c>
      <c r="AT220" s="67">
        <f>IF(AS220=" "," ",(AS220-2*$AI220))</f>
        <v>104</v>
      </c>
      <c r="AU220" s="65"/>
      <c r="AV220" s="67"/>
      <c r="AW220" s="72" t="str">
        <f>Q220</f>
        <v xml:space="preserve"> </v>
      </c>
      <c r="AX220" s="67" t="str">
        <f>IF(AW220=" "," ",(AW220-2*$AI220))</f>
        <v xml:space="preserve"> </v>
      </c>
      <c r="AY220" s="67"/>
      <c r="AZ220" s="65"/>
      <c r="BA220" s="67" t="str">
        <f>R220</f>
        <v xml:space="preserve"> </v>
      </c>
      <c r="BB220" s="67" t="str">
        <f>IF(BA220=" "," ",(BA220-2*$AI220))</f>
        <v xml:space="preserve"> </v>
      </c>
      <c r="BC220" s="67"/>
      <c r="BD220" s="67"/>
      <c r="BE220" s="71">
        <f>S220</f>
        <v>115</v>
      </c>
      <c r="BF220" s="67">
        <f>IF(BE220=" "," ",(BE220-2*$AI220))</f>
        <v>105</v>
      </c>
      <c r="BG220" s="67"/>
      <c r="BH220" s="67"/>
      <c r="BI220" s="72">
        <f>T220</f>
        <v>113</v>
      </c>
      <c r="BJ220" s="67">
        <f>IF(BI220=" "," ",(BI220-2*$AI220))</f>
        <v>103</v>
      </c>
      <c r="BK220" s="67"/>
      <c r="BL220" s="67"/>
      <c r="BM220" s="72" t="str">
        <f>U220</f>
        <v xml:space="preserve"> </v>
      </c>
      <c r="BN220" s="67" t="str">
        <f>IF(BM220=" "," ",(BM220-2*$AI220))</f>
        <v xml:space="preserve"> </v>
      </c>
      <c r="BO220" s="67"/>
      <c r="BP220" s="67"/>
      <c r="BQ220" s="67" t="b">
        <f>V220</f>
        <v>0</v>
      </c>
      <c r="BR220" s="67">
        <f>IF(BQ220=" "," ",(BQ220-2*$AI220))</f>
        <v>-10</v>
      </c>
      <c r="BS220" s="67"/>
      <c r="BT220" s="67"/>
      <c r="BU220" s="67" t="b">
        <f>W220</f>
        <v>0</v>
      </c>
      <c r="BV220" s="67">
        <f>IF(BU220=" "," ",(BU220-2*$AI220))</f>
        <v>-10</v>
      </c>
      <c r="BW220" s="67"/>
      <c r="BX220" s="67"/>
      <c r="BY220" s="67" t="b">
        <f>X220</f>
        <v>0</v>
      </c>
      <c r="BZ220" s="67">
        <f>IF(BY220=" "," ",(BY220-2*$AI220))</f>
        <v>-10</v>
      </c>
      <c r="CA220" s="67"/>
      <c r="CB220" s="67"/>
      <c r="CC220" s="209" t="str">
        <f>IF(AK220="Senior",AK220,"...")</f>
        <v>...</v>
      </c>
      <c r="CD220" s="65">
        <f>L220</f>
        <v>4</v>
      </c>
      <c r="CE220" s="66" t="str">
        <f>M220</f>
        <v>X</v>
      </c>
      <c r="CF220" s="73">
        <f>AQ220*AO$4+AU220*AS$4+AY220*AW$4+BC220*BA$4+BG220*BE$4+BK220*BI$4+BO220*BM$4+BS220*BQ$4+BW220*BU$4+CA220*BY$4</f>
        <v>0</v>
      </c>
      <c r="CG220" s="156"/>
      <c r="CH220" s="1"/>
      <c r="DA220" s="19"/>
      <c r="DB220" s="19"/>
      <c r="DC220" s="67" t="s">
        <v>717</v>
      </c>
      <c r="DD220" s="67" t="s">
        <v>718</v>
      </c>
      <c r="DE220" s="67" t="s">
        <v>359</v>
      </c>
      <c r="DF220" s="67" t="s">
        <v>65</v>
      </c>
      <c r="DG220" s="67" t="s">
        <v>703</v>
      </c>
      <c r="DH220" s="75">
        <v>14732</v>
      </c>
      <c r="DI220" s="67">
        <v>12</v>
      </c>
      <c r="DJ220" s="67" t="s">
        <v>78</v>
      </c>
      <c r="DK220" s="76" t="s">
        <v>85</v>
      </c>
      <c r="DL220" s="67">
        <v>6</v>
      </c>
      <c r="DM220" s="77" t="s">
        <v>70</v>
      </c>
      <c r="DN220" s="67">
        <v>777</v>
      </c>
      <c r="DO220" s="67">
        <v>128</v>
      </c>
      <c r="DP220" s="67">
        <v>104</v>
      </c>
      <c r="DQ220" s="68"/>
      <c r="DR220" s="67"/>
      <c r="DS220" s="72">
        <v>119</v>
      </c>
      <c r="DT220" s="67">
        <v>95</v>
      </c>
      <c r="DU220" s="68">
        <v>0.5</v>
      </c>
      <c r="DV220" s="67" t="s">
        <v>113</v>
      </c>
      <c r="DW220" s="72">
        <v>135</v>
      </c>
      <c r="DX220" s="67">
        <v>111</v>
      </c>
      <c r="DY220" s="67"/>
      <c r="DZ220" s="67"/>
      <c r="EA220" s="67" t="s">
        <v>79</v>
      </c>
      <c r="EB220" s="67" t="s">
        <v>79</v>
      </c>
      <c r="EC220" s="67"/>
      <c r="ED220" s="67"/>
      <c r="EE220" s="71">
        <v>126</v>
      </c>
      <c r="EF220" s="67">
        <v>102</v>
      </c>
      <c r="EG220" s="67"/>
      <c r="EH220" s="67"/>
      <c r="EI220" s="72">
        <v>140</v>
      </c>
      <c r="EJ220" s="67">
        <v>116</v>
      </c>
      <c r="EK220" s="67"/>
      <c r="EL220" s="67"/>
      <c r="EM220" s="72">
        <v>129</v>
      </c>
      <c r="EN220" s="67">
        <v>105</v>
      </c>
      <c r="EO220" s="67"/>
      <c r="EP220" s="67"/>
      <c r="EQ220" s="67" t="b">
        <v>0</v>
      </c>
      <c r="ER220" s="67">
        <v>-24</v>
      </c>
      <c r="ES220" s="67"/>
      <c r="ET220" s="67"/>
      <c r="EU220" s="67" t="b">
        <v>0</v>
      </c>
      <c r="EV220" s="67">
        <v>-24</v>
      </c>
      <c r="EW220" s="67"/>
      <c r="EX220" s="67"/>
      <c r="EY220" s="67" t="b">
        <v>0</v>
      </c>
      <c r="EZ220" s="67">
        <v>-24</v>
      </c>
      <c r="FA220" s="67"/>
      <c r="FB220" s="67"/>
      <c r="FC220" s="76" t="s">
        <v>73</v>
      </c>
      <c r="FD220" s="67">
        <v>6</v>
      </c>
      <c r="FE220" s="77" t="s">
        <v>70</v>
      </c>
      <c r="FF220" s="68">
        <v>0.5</v>
      </c>
      <c r="FG220" s="83"/>
      <c r="FH220" s="65" t="str">
        <f t="shared" si="41"/>
        <v>MR</v>
      </c>
      <c r="FI220" s="65" t="str">
        <f t="shared" si="39"/>
        <v>M</v>
      </c>
      <c r="FJ220" s="65" t="str">
        <f t="shared" si="38"/>
        <v>11. NCC</v>
      </c>
      <c r="FK220" s="65">
        <f t="shared" si="42"/>
        <v>0.5</v>
      </c>
      <c r="FL220">
        <f t="shared" si="47"/>
        <v>68</v>
      </c>
      <c r="FM220" t="str">
        <f t="shared" si="40"/>
        <v>...</v>
      </c>
      <c r="FN220" t="str">
        <f t="shared" si="46"/>
        <v>...</v>
      </c>
      <c r="FO220" t="str">
        <f t="shared" si="45"/>
        <v>11. NCC</v>
      </c>
    </row>
    <row r="221" spans="1:171" ht="13.8" hidden="1" x14ac:dyDescent="0.25">
      <c r="A221" t="s">
        <v>1153</v>
      </c>
      <c r="B221" s="201" t="s">
        <v>223</v>
      </c>
      <c r="C221" s="80" t="str">
        <f>IF($B221:$B221&gt;0,VLOOKUP($B221,'[1]PorEquipeHC 20aa_ddmmaaaa'!$EC$5:'[1]PorEquipeHC 20aa_ddmmaaaa'!$GS$1003,1,FALSE))</f>
        <v>037</v>
      </c>
      <c r="D221" s="209" t="str">
        <f>IF($B221:$B221&gt;0,VLOOKUP($B221,'[1]PorEquipeHC 20aa_ddmmaaaa'!$EC$5:'[1]PorEquipeHC 20aa_ddmmaaaa'!$GS$1003,2,FALSE))</f>
        <v>UCHIMURA</v>
      </c>
      <c r="E221" s="209" t="str">
        <f>IF($B221:$B221&gt;0,VLOOKUP($B221,'[1]PorEquipeHC 20aa_ddmmaaaa'!$EC$5:'[1]PorEquipeHC 20aa_ddmmaaaa'!$GS$1003,3,FALSE))</f>
        <v>HISAO</v>
      </c>
      <c r="F221" s="66" t="str">
        <f>IF($B221:$B221&gt;0,VLOOKUP($B221,'[1]PorEquipeHC 20aa_ddmmaaaa'!$EC$5:'[1]PorEquipeHC 20aa_ddmmaaaa'!$GS$1003,4,FALSE))</f>
        <v>M</v>
      </c>
      <c r="G221" s="65" t="str">
        <f>IF($B221:$B221&gt;0,VLOOKUP($B221,'[1]PorEquipeHC 20aa_ddmmaaaa'!$EC$5:'[1]PorEquipeHC 20aa_ddmmaaaa'!$GS$1003,5,FALSE))</f>
        <v>03. IBI</v>
      </c>
      <c r="H221" s="210">
        <f>IF($B221:$B221&gt;0,VLOOKUP($B221,'[1]PorEquipeHC 20aa_ddmmaaaa'!$EC$5:'[1]PorEquipeHC 20aa_ddmmaaaa'!$GS$1003,6,FALSE))</f>
        <v>10971</v>
      </c>
      <c r="I221" s="80">
        <f>IF($B221:$B221&gt;0,VLOOKUP($B221,'[1]PorEquipeHC 20aa_ddmmaaaa'!$EC$5:'[1]PorEquipeHC 20aa_ddmmaaaa'!$GS$1003,7,FALSE))</f>
        <v>6</v>
      </c>
      <c r="J221" s="209" t="str">
        <f>IF($B221:$B221&gt;0,VLOOKUP($B221,'[1]PorEquipeHC 20aa_ddmmaaaa'!$EC$5:'[1]PorEquipeHC 20aa_ddmmaaaa'!$GS$1003,8,FALSE))</f>
        <v>A</v>
      </c>
      <c r="K221" s="209" t="str">
        <f>IF($B221:$B221&gt;0,VLOOKUP($B221,'[1]PorEquipeHC 20aa_ddmmaaaa'!$EC$5:'[1]PorEquipeHC 20aa_ddmmaaaa'!$GS$1003,9,FALSE))</f>
        <v>MR</v>
      </c>
      <c r="L221" s="80">
        <f>IF($B221:$B221&gt;0,VLOOKUP($B221,'[1]PorEquipeHC 20aa_ddmmaaaa'!$EC$5:'[1]PorEquipeHC 20aa_ddmmaaaa'!$GS$1003,45,FALSE))</f>
        <v>0</v>
      </c>
      <c r="M221" s="65" t="str">
        <f>IF($B221:$B221&gt;0,VLOOKUP($B221,'[1]PorEquipeHC 20aa_ddmmaaaa'!$EC$5:'[1]PorEquipeHC 20aa_ddmmaaaa'!$GS$1003,46,FALSE))</f>
        <v>X</v>
      </c>
      <c r="N221" s="80" t="e">
        <f>IF($B221:$B221&gt;0,VLOOKUP($B221,'[1]PorEquipeHC 20aa_ddmmaaaa'!$EC$5:'[1]PorEquipeHC 20aa_ddmmaaaa'!$GS$1003,64,FALSE))</f>
        <v>#NUM!</v>
      </c>
      <c r="O221" s="211" t="str">
        <f>IF($B221:$B221&gt;0,VLOOKUP($B221,'[1]PorEquipeHC 20aa_ddmmaaaa'!$EC$5:'[1]PorEquipeHC 20aa_ddmmaaaa'!$GS$1003,10,FALSE))</f>
        <v xml:space="preserve"> </v>
      </c>
      <c r="P221" s="211" t="str">
        <f>IF($B221:$B221&gt;0,VLOOKUP($B221,'[1]PorEquipeHC 20aa_ddmmaaaa'!$EC$5:'[1]PorEquipeHC 20aa_ddmmaaaa'!$GS$1003,11,FALSE))</f>
        <v xml:space="preserve"> </v>
      </c>
      <c r="Q221" s="211" t="str">
        <f>IF($B221:$B221&gt;0,VLOOKUP($B221,'[1]PorEquipeHC 20aa_ddmmaaaa'!$EC$5:'[1]PorEquipeHC 20aa_ddmmaaaa'!$GS$1003,12,FALSE))</f>
        <v xml:space="preserve"> </v>
      </c>
      <c r="R221" s="211" t="str">
        <f>IF($B221:$B221&gt;0,VLOOKUP($B221,'[1]PorEquipeHC 20aa_ddmmaaaa'!$EC$5:'[1]PorEquipeHC 20aa_ddmmaaaa'!$GS$1003,13,FALSE))</f>
        <v xml:space="preserve"> </v>
      </c>
      <c r="S221" s="211" t="str">
        <f>IF($B221:$B221&gt;0,VLOOKUP($B221,'[1]PorEquipeHC 20aa_ddmmaaaa'!$EC$5:'[1]PorEquipeHC 20aa_ddmmaaaa'!$GS$1003,14,FALSE))</f>
        <v xml:space="preserve"> </v>
      </c>
      <c r="T221" s="211" t="str">
        <f>IF($B221:$B221&gt;0,VLOOKUP($B221,'[1]PorEquipeHC 20aa_ddmmaaaa'!$EC$5:'[1]PorEquipeHC 20aa_ddmmaaaa'!$GS$1003,15,FALSE))</f>
        <v xml:space="preserve"> </v>
      </c>
      <c r="U221" s="211" t="str">
        <f>IF($B221:$B221&gt;0,VLOOKUP($B221,'[1]PorEquipeHC 20aa_ddmmaaaa'!$EC$5:'[1]PorEquipeHC 20aa_ddmmaaaa'!$GS$1003,16,FALSE))</f>
        <v xml:space="preserve"> </v>
      </c>
      <c r="V221" s="211" t="b">
        <f>IF($B221:$B221&gt;0,VLOOKUP($B221,'[1]PorEquipeHC 20aa_ddmmaaaa'!$EC$5:'[1]PorEquipeHC 20aa_ddmmaaaa'!$GS$1003,17,FALSE))</f>
        <v>0</v>
      </c>
      <c r="W221" s="211" t="b">
        <f>IF($B221:$B221&gt;0,VLOOKUP($B221,'[1]PorEquipeHC 20aa_ddmmaaaa'!$EC$5:'[1]PorEquipeHC 20aa_ddmmaaaa'!$GS$1003,18,FALSE))</f>
        <v>0</v>
      </c>
      <c r="X221" s="211" t="b">
        <f>IF($B221:$B221&gt;0,VLOOKUP($B221,'[1]PorEquipeHC 20aa_ddmmaaaa'!$EC$5:'[1]PorEquipeHC 20aa_ddmmaaaa'!$GS$1003,19,FALSE))</f>
        <v>0</v>
      </c>
      <c r="Y221" s="207"/>
      <c r="Z221" s="207"/>
      <c r="AA221" s="154"/>
      <c r="AB221" s="154"/>
      <c r="AC221" s="65" t="str">
        <f>C221</f>
        <v>037</v>
      </c>
      <c r="AD221" s="65" t="str">
        <f>D221</f>
        <v>UCHIMURA</v>
      </c>
      <c r="AE221" s="65" t="str">
        <f>E221</f>
        <v>HISAO</v>
      </c>
      <c r="AF221" s="65" t="str">
        <f>F221</f>
        <v>M</v>
      </c>
      <c r="AG221" s="65" t="str">
        <f>G221</f>
        <v>03. IBI</v>
      </c>
      <c r="AH221" s="208">
        <f>H221</f>
        <v>10971</v>
      </c>
      <c r="AI221">
        <f>I221</f>
        <v>6</v>
      </c>
      <c r="AJ221" t="str">
        <f>J221</f>
        <v>A</v>
      </c>
      <c r="AK221" s="209" t="str">
        <f>K221</f>
        <v>MR</v>
      </c>
      <c r="AL221" s="65">
        <f>L221</f>
        <v>0</v>
      </c>
      <c r="AM221" s="66" t="str">
        <f>M221</f>
        <v>X</v>
      </c>
      <c r="AN221" s="65" t="e">
        <f>N221</f>
        <v>#NUM!</v>
      </c>
      <c r="AO221" s="65" t="str">
        <f>O221</f>
        <v xml:space="preserve"> </v>
      </c>
      <c r="AP221" s="67" t="str">
        <f>IF(AO221=" "," ",(AO221-2*$AI221))</f>
        <v xml:space="preserve"> </v>
      </c>
      <c r="AQ221" s="68"/>
      <c r="AR221" s="69"/>
      <c r="AS221" s="72" t="str">
        <f>P221</f>
        <v xml:space="preserve"> </v>
      </c>
      <c r="AT221" s="67" t="str">
        <f>IF(AS221=" "," ",(AS221-2*$AI221))</f>
        <v xml:space="preserve"> </v>
      </c>
      <c r="AU221" s="65"/>
      <c r="AV221" s="67"/>
      <c r="AW221" s="72" t="str">
        <f>Q221</f>
        <v xml:space="preserve"> </v>
      </c>
      <c r="AX221" s="67" t="str">
        <f>IF(AW221=" "," ",(AW221-2*$AI221))</f>
        <v xml:space="preserve"> </v>
      </c>
      <c r="AY221" s="67"/>
      <c r="AZ221" s="65"/>
      <c r="BA221" s="67" t="str">
        <f>R221</f>
        <v xml:space="preserve"> </v>
      </c>
      <c r="BB221" s="67" t="str">
        <f>IF(BA221=" "," ",(BA221-2*$AI221))</f>
        <v xml:space="preserve"> </v>
      </c>
      <c r="BC221" s="67"/>
      <c r="BD221" s="67"/>
      <c r="BE221" s="71" t="str">
        <f>S221</f>
        <v xml:space="preserve"> </v>
      </c>
      <c r="BF221" s="67" t="str">
        <f>IF(BE221=" "," ",(BE221-2*$AI221))</f>
        <v xml:space="preserve"> </v>
      </c>
      <c r="BG221" s="67"/>
      <c r="BH221" s="67"/>
      <c r="BI221" s="72" t="str">
        <f>T221</f>
        <v xml:space="preserve"> </v>
      </c>
      <c r="BJ221" s="67" t="str">
        <f>IF(BI221=" "," ",(BI221-2*$AI221))</f>
        <v xml:space="preserve"> </v>
      </c>
      <c r="BK221" s="67"/>
      <c r="BL221" s="67"/>
      <c r="BM221" s="72" t="str">
        <f>U221</f>
        <v xml:space="preserve"> </v>
      </c>
      <c r="BN221" s="67" t="str">
        <f>IF(BM221=" "," ",(BM221-2*$AI221))</f>
        <v xml:space="preserve"> </v>
      </c>
      <c r="BO221" s="67"/>
      <c r="BP221" s="67"/>
      <c r="BQ221" s="67" t="b">
        <f>V221</f>
        <v>0</v>
      </c>
      <c r="BR221" s="67">
        <f>IF(BQ221=" "," ",(BQ221-2*$AI221))</f>
        <v>-12</v>
      </c>
      <c r="BS221" s="67"/>
      <c r="BT221" s="67"/>
      <c r="BU221" s="67" t="b">
        <f>W221</f>
        <v>0</v>
      </c>
      <c r="BV221" s="67">
        <f>IF(BU221=" "," ",(BU221-2*$AI221))</f>
        <v>-12</v>
      </c>
      <c r="BW221" s="67"/>
      <c r="BX221" s="67"/>
      <c r="BY221" s="67" t="b">
        <f>X221</f>
        <v>0</v>
      </c>
      <c r="BZ221" s="67">
        <f>IF(BY221=" "," ",(BY221-2*$AI221))</f>
        <v>-12</v>
      </c>
      <c r="CA221" s="67"/>
      <c r="CB221" s="67"/>
      <c r="CC221" s="209" t="str">
        <f>IF(AK221="Senior",AK221,"...")</f>
        <v>...</v>
      </c>
      <c r="CD221" s="65">
        <f>L221</f>
        <v>0</v>
      </c>
      <c r="CE221" s="66" t="str">
        <f>M221</f>
        <v>X</v>
      </c>
      <c r="CF221" s="73">
        <f>AQ221*AO$4+AU221*AS$4+AY221*AW$4+BC221*BA$4+BG221*BE$4+BK221*BI$4+BO221*BM$4+BS221*BQ$4+BW221*BU$4+CA221*BY$4</f>
        <v>0</v>
      </c>
      <c r="CG221" s="156"/>
      <c r="CH221" s="1"/>
      <c r="DA221" s="19"/>
      <c r="DB221" s="19"/>
      <c r="DC221" s="67" t="s">
        <v>332</v>
      </c>
      <c r="DD221" s="67" t="s">
        <v>723</v>
      </c>
      <c r="DE221" s="67" t="s">
        <v>724</v>
      </c>
      <c r="DF221" s="67" t="s">
        <v>83</v>
      </c>
      <c r="DG221" s="67" t="s">
        <v>703</v>
      </c>
      <c r="DH221" s="75">
        <v>22219</v>
      </c>
      <c r="DI221" s="67">
        <v>1</v>
      </c>
      <c r="DJ221" s="67" t="s">
        <v>111</v>
      </c>
      <c r="DK221" s="76" t="s">
        <v>69</v>
      </c>
      <c r="DL221" s="67">
        <v>7</v>
      </c>
      <c r="DM221" s="77" t="s">
        <v>70</v>
      </c>
      <c r="DN221" s="67">
        <v>622</v>
      </c>
      <c r="DO221" s="67">
        <v>100</v>
      </c>
      <c r="DP221" s="67">
        <v>98</v>
      </c>
      <c r="DQ221" s="68"/>
      <c r="DR221" s="67"/>
      <c r="DS221" s="72">
        <v>104</v>
      </c>
      <c r="DT221" s="67">
        <v>102</v>
      </c>
      <c r="DU221" s="68"/>
      <c r="DV221" s="67"/>
      <c r="DW221" s="72">
        <v>110</v>
      </c>
      <c r="DX221" s="67">
        <v>108</v>
      </c>
      <c r="DY221" s="67"/>
      <c r="DZ221" s="67"/>
      <c r="EA221" s="67">
        <v>102</v>
      </c>
      <c r="EB221" s="67">
        <v>100</v>
      </c>
      <c r="EC221" s="67"/>
      <c r="ED221" s="67"/>
      <c r="EE221" s="71">
        <v>100</v>
      </c>
      <c r="EF221" s="67">
        <v>98</v>
      </c>
      <c r="EG221" s="67"/>
      <c r="EH221" s="67"/>
      <c r="EI221" s="72">
        <v>108</v>
      </c>
      <c r="EJ221" s="67">
        <v>106</v>
      </c>
      <c r="EK221" s="67"/>
      <c r="EL221" s="67"/>
      <c r="EM221" s="72">
        <v>108</v>
      </c>
      <c r="EN221" s="67">
        <v>106</v>
      </c>
      <c r="EO221" s="67"/>
      <c r="EP221" s="67"/>
      <c r="EQ221" s="67" t="b">
        <v>0</v>
      </c>
      <c r="ER221" s="67">
        <v>-2</v>
      </c>
      <c r="ES221" s="67"/>
      <c r="ET221" s="67"/>
      <c r="EU221" s="67" t="b">
        <v>0</v>
      </c>
      <c r="EV221" s="67">
        <v>-2</v>
      </c>
      <c r="EW221" s="67"/>
      <c r="EX221" s="67"/>
      <c r="EY221" s="67" t="b">
        <v>0</v>
      </c>
      <c r="EZ221" s="67">
        <v>-2</v>
      </c>
      <c r="FA221" s="67"/>
      <c r="FB221" s="67"/>
      <c r="FC221" s="76" t="s">
        <v>73</v>
      </c>
      <c r="FD221" s="67">
        <v>7</v>
      </c>
      <c r="FE221" s="77" t="s">
        <v>70</v>
      </c>
      <c r="FF221" s="68">
        <v>0</v>
      </c>
      <c r="FG221" s="83"/>
      <c r="FH221" s="65" t="str">
        <f t="shared" si="41"/>
        <v>NSR</v>
      </c>
      <c r="FI221" s="65" t="str">
        <f t="shared" si="39"/>
        <v>F</v>
      </c>
      <c r="FJ221" s="65" t="str">
        <f t="shared" si="39"/>
        <v>11. NCC</v>
      </c>
      <c r="FK221" s="65">
        <f t="shared" si="42"/>
        <v>0</v>
      </c>
      <c r="FL221">
        <f t="shared" si="47"/>
        <v>68</v>
      </c>
      <c r="FM221" t="str">
        <f t="shared" si="40"/>
        <v>...</v>
      </c>
      <c r="FN221" t="str">
        <f t="shared" si="46"/>
        <v>...</v>
      </c>
      <c r="FO221" t="str">
        <f t="shared" si="45"/>
        <v>11. NCC</v>
      </c>
    </row>
    <row r="222" spans="1:171" ht="13.8" hidden="1" x14ac:dyDescent="0.25">
      <c r="A222" t="s">
        <v>1153</v>
      </c>
      <c r="B222" s="201" t="s">
        <v>349</v>
      </c>
      <c r="C222" s="80" t="str">
        <f>IF($B222:$B222&gt;0,VLOOKUP($B222,'[1]PorEquipeHC 20aa_ddmmaaaa'!$EC$5:'[1]PorEquipeHC 20aa_ddmmaaaa'!$GS$1003,1,FALSE))</f>
        <v>261</v>
      </c>
      <c r="D222" s="209" t="str">
        <f>IF($B222:$B222&gt;0,VLOOKUP($B222,'[1]PorEquipeHC 20aa_ddmmaaaa'!$EC$5:'[1]PorEquipeHC 20aa_ddmmaaaa'!$GS$1003,2,FALSE))</f>
        <v>KUROKI</v>
      </c>
      <c r="E222" s="209" t="str">
        <f>IF($B222:$B222&gt;0,VLOOKUP($B222,'[1]PorEquipeHC 20aa_ddmmaaaa'!$EC$5:'[1]PorEquipeHC 20aa_ddmmaaaa'!$GS$1003,3,FALSE))</f>
        <v>KEI</v>
      </c>
      <c r="F222" s="66" t="str">
        <f>IF($B222:$B222&gt;0,VLOOKUP($B222,'[1]PorEquipeHC 20aa_ddmmaaaa'!$EC$5:'[1]PorEquipeHC 20aa_ddmmaaaa'!$GS$1003,4,FALSE))</f>
        <v>M</v>
      </c>
      <c r="G222" s="65" t="str">
        <f>IF($B222:$B222&gt;0,VLOOKUP($B222,'[1]PorEquipeHC 20aa_ddmmaaaa'!$EC$5:'[1]PorEquipeHC 20aa_ddmmaaaa'!$GS$1003,5,FALSE))</f>
        <v>06. KOK</v>
      </c>
      <c r="H222" s="210">
        <f>IF($B222:$B222&gt;0,VLOOKUP($B222,'[1]PorEquipeHC 20aa_ddmmaaaa'!$EC$5:'[1]PorEquipeHC 20aa_ddmmaaaa'!$GS$1003,6,FALSE))</f>
        <v>12721</v>
      </c>
      <c r="I222" s="80">
        <f>IF($B222:$B222&gt;0,VLOOKUP($B222,'[1]PorEquipeHC 20aa_ddmmaaaa'!$EC$5:'[1]PorEquipeHC 20aa_ddmmaaaa'!$GS$1003,7,FALSE))</f>
        <v>6</v>
      </c>
      <c r="J222" s="209" t="str">
        <f>IF($B222:$B222&gt;0,VLOOKUP($B222,'[1]PorEquipeHC 20aa_ddmmaaaa'!$EC$5:'[1]PorEquipeHC 20aa_ddmmaaaa'!$GS$1003,8,FALSE))</f>
        <v>A</v>
      </c>
      <c r="K222" s="209" t="str">
        <f>IF($B222:$B222&gt;0,VLOOKUP($B222,'[1]PorEquipeHC 20aa_ddmmaaaa'!$EC$5:'[1]PorEquipeHC 20aa_ddmmaaaa'!$GS$1003,9,FALSE))</f>
        <v>MR</v>
      </c>
      <c r="L222" s="80">
        <f>IF($B222:$B222&gt;0,VLOOKUP($B222,'[1]PorEquipeHC 20aa_ddmmaaaa'!$EC$5:'[1]PorEquipeHC 20aa_ddmmaaaa'!$GS$1003,45,FALSE))</f>
        <v>0</v>
      </c>
      <c r="M222" s="65" t="str">
        <f>IF($B222:$B222&gt;0,VLOOKUP($B222,'[1]PorEquipeHC 20aa_ddmmaaaa'!$EC$5:'[1]PorEquipeHC 20aa_ddmmaaaa'!$GS$1003,46,FALSE))</f>
        <v>X</v>
      </c>
      <c r="N222" s="80" t="e">
        <f>IF($B222:$B222&gt;0,VLOOKUP($B222,'[1]PorEquipeHC 20aa_ddmmaaaa'!$EC$5:'[1]PorEquipeHC 20aa_ddmmaaaa'!$GS$1003,64,FALSE))</f>
        <v>#NUM!</v>
      </c>
      <c r="O222" s="211" t="str">
        <f>IF($B222:$B222&gt;0,VLOOKUP($B222,'[1]PorEquipeHC 20aa_ddmmaaaa'!$EC$5:'[1]PorEquipeHC 20aa_ddmmaaaa'!$GS$1003,10,FALSE))</f>
        <v xml:space="preserve"> </v>
      </c>
      <c r="P222" s="211" t="str">
        <f>IF($B222:$B222&gt;0,VLOOKUP($B222,'[1]PorEquipeHC 20aa_ddmmaaaa'!$EC$5:'[1]PorEquipeHC 20aa_ddmmaaaa'!$GS$1003,11,FALSE))</f>
        <v xml:space="preserve"> </v>
      </c>
      <c r="Q222" s="211" t="str">
        <f>IF($B222:$B222&gt;0,VLOOKUP($B222,'[1]PorEquipeHC 20aa_ddmmaaaa'!$EC$5:'[1]PorEquipeHC 20aa_ddmmaaaa'!$GS$1003,12,FALSE))</f>
        <v xml:space="preserve"> </v>
      </c>
      <c r="R222" s="211" t="str">
        <f>IF($B222:$B222&gt;0,VLOOKUP($B222,'[1]PorEquipeHC 20aa_ddmmaaaa'!$EC$5:'[1]PorEquipeHC 20aa_ddmmaaaa'!$GS$1003,13,FALSE))</f>
        <v xml:space="preserve"> </v>
      </c>
      <c r="S222" s="211" t="str">
        <f>IF($B222:$B222&gt;0,VLOOKUP($B222,'[1]PorEquipeHC 20aa_ddmmaaaa'!$EC$5:'[1]PorEquipeHC 20aa_ddmmaaaa'!$GS$1003,14,FALSE))</f>
        <v xml:space="preserve"> </v>
      </c>
      <c r="T222" s="211" t="str">
        <f>IF($B222:$B222&gt;0,VLOOKUP($B222,'[1]PorEquipeHC 20aa_ddmmaaaa'!$EC$5:'[1]PorEquipeHC 20aa_ddmmaaaa'!$GS$1003,15,FALSE))</f>
        <v xml:space="preserve"> </v>
      </c>
      <c r="U222" s="211" t="str">
        <f>IF($B222:$B222&gt;0,VLOOKUP($B222,'[1]PorEquipeHC 20aa_ddmmaaaa'!$EC$5:'[1]PorEquipeHC 20aa_ddmmaaaa'!$GS$1003,16,FALSE))</f>
        <v xml:space="preserve"> </v>
      </c>
      <c r="V222" s="211" t="b">
        <f>IF($B222:$B222&gt;0,VLOOKUP($B222,'[1]PorEquipeHC 20aa_ddmmaaaa'!$EC$5:'[1]PorEquipeHC 20aa_ddmmaaaa'!$GS$1003,17,FALSE))</f>
        <v>0</v>
      </c>
      <c r="W222" s="211" t="b">
        <f>IF($B222:$B222&gt;0,VLOOKUP($B222,'[1]PorEquipeHC 20aa_ddmmaaaa'!$EC$5:'[1]PorEquipeHC 20aa_ddmmaaaa'!$GS$1003,18,FALSE))</f>
        <v>0</v>
      </c>
      <c r="X222" s="211" t="b">
        <f>IF($B222:$B222&gt;0,VLOOKUP($B222,'[1]PorEquipeHC 20aa_ddmmaaaa'!$EC$5:'[1]PorEquipeHC 20aa_ddmmaaaa'!$GS$1003,19,FALSE))</f>
        <v>0</v>
      </c>
      <c r="Y222" s="207"/>
      <c r="Z222" s="207"/>
      <c r="AA222" s="154"/>
      <c r="AB222" s="154"/>
      <c r="AC222" s="65" t="str">
        <f>C222</f>
        <v>261</v>
      </c>
      <c r="AD222" s="65" t="str">
        <f>D222</f>
        <v>KUROKI</v>
      </c>
      <c r="AE222" s="65" t="str">
        <f>E222</f>
        <v>KEI</v>
      </c>
      <c r="AF222" s="65" t="str">
        <f>F222</f>
        <v>M</v>
      </c>
      <c r="AG222" s="65" t="str">
        <f>G222</f>
        <v>06. KOK</v>
      </c>
      <c r="AH222" s="208">
        <f>H222</f>
        <v>12721</v>
      </c>
      <c r="AI222">
        <f>I222</f>
        <v>6</v>
      </c>
      <c r="AJ222" t="str">
        <f>J222</f>
        <v>A</v>
      </c>
      <c r="AK222" s="209" t="str">
        <f>K222</f>
        <v>MR</v>
      </c>
      <c r="AL222" s="65">
        <f>L222</f>
        <v>0</v>
      </c>
      <c r="AM222" s="66" t="str">
        <f>M222</f>
        <v>X</v>
      </c>
      <c r="AN222" s="65" t="e">
        <f>N222</f>
        <v>#NUM!</v>
      </c>
      <c r="AO222" s="65" t="str">
        <f>O222</f>
        <v xml:space="preserve"> </v>
      </c>
      <c r="AP222" s="67" t="str">
        <f>IF(AO222=" "," ",(AO222-2*$AI222))</f>
        <v xml:space="preserve"> </v>
      </c>
      <c r="AQ222" s="68"/>
      <c r="AR222" s="69"/>
      <c r="AS222" s="72" t="str">
        <f>P222</f>
        <v xml:space="preserve"> </v>
      </c>
      <c r="AT222" s="67" t="str">
        <f>IF(AS222=" "," ",(AS222-2*$AI222))</f>
        <v xml:space="preserve"> </v>
      </c>
      <c r="AU222" s="65"/>
      <c r="AV222" s="67"/>
      <c r="AW222" s="72" t="str">
        <f>Q222</f>
        <v xml:space="preserve"> </v>
      </c>
      <c r="AX222" s="67" t="str">
        <f>IF(AW222=" "," ",(AW222-2*$AI222))</f>
        <v xml:space="preserve"> </v>
      </c>
      <c r="AY222" s="67"/>
      <c r="AZ222" s="65"/>
      <c r="BA222" s="67" t="str">
        <f>R222</f>
        <v xml:space="preserve"> </v>
      </c>
      <c r="BB222" s="67" t="str">
        <f>IF(BA222=" "," ",(BA222-2*$AI222))</f>
        <v xml:space="preserve"> </v>
      </c>
      <c r="BC222" s="67"/>
      <c r="BD222" s="67"/>
      <c r="BE222" s="71" t="str">
        <f>S222</f>
        <v xml:space="preserve"> </v>
      </c>
      <c r="BF222" s="67" t="str">
        <f>IF(BE222=" "," ",(BE222-2*$AI222))</f>
        <v xml:space="preserve"> </v>
      </c>
      <c r="BG222" s="67"/>
      <c r="BH222" s="67"/>
      <c r="BI222" s="72" t="str">
        <f>T222</f>
        <v xml:space="preserve"> </v>
      </c>
      <c r="BJ222" s="67" t="str">
        <f>IF(BI222=" "," ",(BI222-2*$AI222))</f>
        <v xml:space="preserve"> </v>
      </c>
      <c r="BK222" s="67"/>
      <c r="BL222" s="67"/>
      <c r="BM222" s="72" t="str">
        <f>U222</f>
        <v xml:space="preserve"> </v>
      </c>
      <c r="BN222" s="67" t="str">
        <f>IF(BM222=" "," ",(BM222-2*$AI222))</f>
        <v xml:space="preserve"> </v>
      </c>
      <c r="BO222" s="67"/>
      <c r="BP222" s="67"/>
      <c r="BQ222" s="67" t="b">
        <f>V222</f>
        <v>0</v>
      </c>
      <c r="BR222" s="67">
        <f>IF(BQ222=" "," ",(BQ222-2*$AI222))</f>
        <v>-12</v>
      </c>
      <c r="BS222" s="67"/>
      <c r="BT222" s="67"/>
      <c r="BU222" s="67" t="b">
        <f>W222</f>
        <v>0</v>
      </c>
      <c r="BV222" s="67">
        <f>IF(BU222=" "," ",(BU222-2*$AI222))</f>
        <v>-12</v>
      </c>
      <c r="BW222" s="67"/>
      <c r="BX222" s="67"/>
      <c r="BY222" s="67" t="b">
        <f>X222</f>
        <v>0</v>
      </c>
      <c r="BZ222" s="67">
        <f>IF(BY222=" "," ",(BY222-2*$AI222))</f>
        <v>-12</v>
      </c>
      <c r="CA222" s="67"/>
      <c r="CB222" s="67"/>
      <c r="CC222" s="209" t="str">
        <f>IF(AK222="Senior",AK222,"...")</f>
        <v>...</v>
      </c>
      <c r="CD222" s="65">
        <f>L222</f>
        <v>0</v>
      </c>
      <c r="CE222" s="66" t="str">
        <f>M222</f>
        <v>X</v>
      </c>
      <c r="CF222" s="73">
        <f>AQ222*AO$4+AU222*AS$4+AY222*AW$4+BC222*BA$4+BG222*BE$4+BK222*BI$4+BO222*BM$4+BS222*BQ$4+BW222*BU$4+CA222*BY$4</f>
        <v>0</v>
      </c>
      <c r="CG222" s="156"/>
      <c r="CH222" s="1"/>
      <c r="DA222" s="19"/>
      <c r="DB222" s="19"/>
      <c r="DC222" s="67" t="s">
        <v>576</v>
      </c>
      <c r="DD222" s="67" t="s">
        <v>704</v>
      </c>
      <c r="DE222" s="67" t="s">
        <v>728</v>
      </c>
      <c r="DF222" s="67" t="s">
        <v>65</v>
      </c>
      <c r="DG222" s="67" t="s">
        <v>703</v>
      </c>
      <c r="DH222" s="75">
        <v>16676</v>
      </c>
      <c r="DI222" s="67">
        <v>2</v>
      </c>
      <c r="DJ222" s="67" t="s">
        <v>111</v>
      </c>
      <c r="DK222" s="76" t="s">
        <v>102</v>
      </c>
      <c r="DL222" s="67">
        <v>7</v>
      </c>
      <c r="DM222" s="77" t="s">
        <v>70</v>
      </c>
      <c r="DN222" s="67">
        <v>644</v>
      </c>
      <c r="DO222" s="67">
        <v>107</v>
      </c>
      <c r="DP222" s="67">
        <v>103</v>
      </c>
      <c r="DQ222" s="68"/>
      <c r="DR222" s="67"/>
      <c r="DS222" s="72">
        <v>109</v>
      </c>
      <c r="DT222" s="67">
        <v>105</v>
      </c>
      <c r="DU222" s="68"/>
      <c r="DV222" s="67"/>
      <c r="DW222" s="72">
        <v>109</v>
      </c>
      <c r="DX222" s="67">
        <v>105</v>
      </c>
      <c r="DY222" s="67"/>
      <c r="DZ222" s="67"/>
      <c r="EA222" s="67">
        <v>110</v>
      </c>
      <c r="EB222" s="67">
        <v>106</v>
      </c>
      <c r="EC222" s="67"/>
      <c r="ED222" s="67"/>
      <c r="EE222" s="71">
        <v>103</v>
      </c>
      <c r="EF222" s="67">
        <v>99</v>
      </c>
      <c r="EG222" s="67"/>
      <c r="EH222" s="67"/>
      <c r="EI222" s="72">
        <v>111</v>
      </c>
      <c r="EJ222" s="67">
        <v>107</v>
      </c>
      <c r="EK222" s="67"/>
      <c r="EL222" s="67"/>
      <c r="EM222" s="72">
        <v>106</v>
      </c>
      <c r="EN222" s="67">
        <v>102</v>
      </c>
      <c r="EO222" s="67"/>
      <c r="EP222" s="67"/>
      <c r="EQ222" s="67" t="b">
        <v>0</v>
      </c>
      <c r="ER222" s="67">
        <v>-4</v>
      </c>
      <c r="ES222" s="67"/>
      <c r="ET222" s="67"/>
      <c r="EU222" s="67" t="b">
        <v>0</v>
      </c>
      <c r="EV222" s="67">
        <v>-4</v>
      </c>
      <c r="EW222" s="67"/>
      <c r="EX222" s="67"/>
      <c r="EY222" s="67" t="b">
        <v>0</v>
      </c>
      <c r="EZ222" s="67">
        <v>-4</v>
      </c>
      <c r="FA222" s="67"/>
      <c r="FB222" s="67"/>
      <c r="FC222" s="76" t="s">
        <v>73</v>
      </c>
      <c r="FD222" s="67">
        <v>7</v>
      </c>
      <c r="FE222" s="77" t="s">
        <v>70</v>
      </c>
      <c r="FF222" s="68">
        <v>0</v>
      </c>
      <c r="FG222" s="83"/>
      <c r="FH222" s="65" t="str">
        <f t="shared" si="41"/>
        <v>SR</v>
      </c>
      <c r="FI222" s="65" t="str">
        <f t="shared" ref="FI222:FJ265" si="48">DF222</f>
        <v>M</v>
      </c>
      <c r="FJ222" s="65" t="str">
        <f t="shared" si="48"/>
        <v>11. NCC</v>
      </c>
      <c r="FK222" s="65">
        <f t="shared" si="42"/>
        <v>0</v>
      </c>
      <c r="FL222">
        <f t="shared" si="47"/>
        <v>68</v>
      </c>
      <c r="FM222" t="str">
        <f t="shared" si="40"/>
        <v>...</v>
      </c>
      <c r="FN222" t="str">
        <f t="shared" si="46"/>
        <v>...</v>
      </c>
      <c r="FO222" t="str">
        <f t="shared" si="45"/>
        <v>11. NCC</v>
      </c>
    </row>
    <row r="223" spans="1:171" ht="13.8" hidden="1" x14ac:dyDescent="0.25">
      <c r="A223" t="s">
        <v>1152</v>
      </c>
      <c r="B223" s="201" t="s">
        <v>357</v>
      </c>
      <c r="C223" s="80" t="str">
        <f>IF($B223:$B223&gt;0,VLOOKUP($B223,'[1]PorEquipeHC 20aa_ddmmaaaa'!$EC$5:'[1]PorEquipeHC 20aa_ddmmaaaa'!$GS$1003,1,FALSE))</f>
        <v>767</v>
      </c>
      <c r="D223" s="209" t="str">
        <f>IF($B223:$B223&gt;0,VLOOKUP($B223,'[1]PorEquipeHC 20aa_ddmmaaaa'!$EC$5:'[1]PorEquipeHC 20aa_ddmmaaaa'!$GS$1003,2,FALSE))</f>
        <v>FURUKAWA</v>
      </c>
      <c r="E223" s="209" t="str">
        <f>IF($B223:$B223&gt;0,VLOOKUP($B223,'[1]PorEquipeHC 20aa_ddmmaaaa'!$EC$5:'[1]PorEquipeHC 20aa_ddmmaaaa'!$GS$1003,3,FALSE))</f>
        <v>HIROSHI</v>
      </c>
      <c r="F223" s="66" t="str">
        <f>IF($B223:$B223&gt;0,VLOOKUP($B223,'[1]PorEquipeHC 20aa_ddmmaaaa'!$EC$5:'[1]PorEquipeHC 20aa_ddmmaaaa'!$GS$1003,4,FALSE))</f>
        <v>M</v>
      </c>
      <c r="G223" s="65" t="str">
        <f>IF($B223:$B223&gt;0,VLOOKUP($B223,'[1]PorEquipeHC 20aa_ddmmaaaa'!$EC$5:'[1]PorEquipeHC 20aa_ddmmaaaa'!$GS$1003,5,FALSE))</f>
        <v>06. KOK</v>
      </c>
      <c r="H223" s="210">
        <f>IF($B223:$B223&gt;0,VLOOKUP($B223,'[1]PorEquipeHC 20aa_ddmmaaaa'!$EC$5:'[1]PorEquipeHC 20aa_ddmmaaaa'!$GS$1003,6,FALSE))</f>
        <v>14567</v>
      </c>
      <c r="I223" s="80">
        <f>IF($B223:$B223&gt;0,VLOOKUP($B223,'[1]PorEquipeHC 20aa_ddmmaaaa'!$EC$5:'[1]PorEquipeHC 20aa_ddmmaaaa'!$GS$1003,7,FALSE))</f>
        <v>6</v>
      </c>
      <c r="J223" s="209" t="str">
        <f>IF($B223:$B223&gt;0,VLOOKUP($B223,'[1]PorEquipeHC 20aa_ddmmaaaa'!$EC$5:'[1]PorEquipeHC 20aa_ddmmaaaa'!$GS$1003,8,FALSE))</f>
        <v>A</v>
      </c>
      <c r="K223" s="209" t="str">
        <f>IF($B223:$B223&gt;0,VLOOKUP($B223,'[1]PorEquipeHC 20aa_ddmmaaaa'!$EC$5:'[1]PorEquipeHC 20aa_ddmmaaaa'!$GS$1003,9,FALSE))</f>
        <v>MR</v>
      </c>
      <c r="L223" s="80">
        <f>IF($B223:$B223&gt;0,VLOOKUP($B223,'[1]PorEquipeHC 20aa_ddmmaaaa'!$EC$5:'[1]PorEquipeHC 20aa_ddmmaaaa'!$GS$1003,45,FALSE))</f>
        <v>2</v>
      </c>
      <c r="M223" s="65" t="str">
        <f>IF($B223:$B223&gt;0,VLOOKUP($B223,'[1]PorEquipeHC 20aa_ddmmaaaa'!$EC$5:'[1]PorEquipeHC 20aa_ddmmaaaa'!$GS$1003,46,FALSE))</f>
        <v>X</v>
      </c>
      <c r="N223" s="80" t="e">
        <f>IF($B223:$B223&gt;0,VLOOKUP($B223,'[1]PorEquipeHC 20aa_ddmmaaaa'!$EC$5:'[1]PorEquipeHC 20aa_ddmmaaaa'!$GS$1003,64,FALSE))</f>
        <v>#NUM!</v>
      </c>
      <c r="O223" s="211" t="str">
        <f>IF($B223:$B223&gt;0,VLOOKUP($B223,'[1]PorEquipeHC 20aa_ddmmaaaa'!$EC$5:'[1]PorEquipeHC 20aa_ddmmaaaa'!$GS$1003,10,FALSE))</f>
        <v xml:space="preserve"> </v>
      </c>
      <c r="P223" s="211" t="str">
        <f>IF($B223:$B223&gt;0,VLOOKUP($B223,'[1]PorEquipeHC 20aa_ddmmaaaa'!$EC$5:'[1]PorEquipeHC 20aa_ddmmaaaa'!$GS$1003,11,FALSE))</f>
        <v xml:space="preserve"> </v>
      </c>
      <c r="Q223" s="211">
        <f>IF($B223:$B223&gt;0,VLOOKUP($B223,'[1]PorEquipeHC 20aa_ddmmaaaa'!$EC$5:'[1]PorEquipeHC 20aa_ddmmaaaa'!$GS$1003,12,FALSE))</f>
        <v>112</v>
      </c>
      <c r="R223" s="211">
        <f>IF($B223:$B223&gt;0,VLOOKUP($B223,'[1]PorEquipeHC 20aa_ddmmaaaa'!$EC$5:'[1]PorEquipeHC 20aa_ddmmaaaa'!$GS$1003,13,FALSE))</f>
        <v>116</v>
      </c>
      <c r="S223" s="211" t="str">
        <f>IF($B223:$B223&gt;0,VLOOKUP($B223,'[1]PorEquipeHC 20aa_ddmmaaaa'!$EC$5:'[1]PorEquipeHC 20aa_ddmmaaaa'!$GS$1003,14,FALSE))</f>
        <v xml:space="preserve"> </v>
      </c>
      <c r="T223" s="211" t="str">
        <f>IF($B223:$B223&gt;0,VLOOKUP($B223,'[1]PorEquipeHC 20aa_ddmmaaaa'!$EC$5:'[1]PorEquipeHC 20aa_ddmmaaaa'!$GS$1003,15,FALSE))</f>
        <v xml:space="preserve"> </v>
      </c>
      <c r="U223" s="211" t="str">
        <f>IF($B223:$B223&gt;0,VLOOKUP($B223,'[1]PorEquipeHC 20aa_ddmmaaaa'!$EC$5:'[1]PorEquipeHC 20aa_ddmmaaaa'!$GS$1003,16,FALSE))</f>
        <v xml:space="preserve"> </v>
      </c>
      <c r="V223" s="211" t="b">
        <f>IF($B223:$B223&gt;0,VLOOKUP($B223,'[1]PorEquipeHC 20aa_ddmmaaaa'!$EC$5:'[1]PorEquipeHC 20aa_ddmmaaaa'!$GS$1003,17,FALSE))</f>
        <v>0</v>
      </c>
      <c r="W223" s="211" t="b">
        <f>IF($B223:$B223&gt;0,VLOOKUP($B223,'[1]PorEquipeHC 20aa_ddmmaaaa'!$EC$5:'[1]PorEquipeHC 20aa_ddmmaaaa'!$GS$1003,18,FALSE))</f>
        <v>0</v>
      </c>
      <c r="X223" s="211" t="b">
        <f>IF($B223:$B223&gt;0,VLOOKUP($B223,'[1]PorEquipeHC 20aa_ddmmaaaa'!$EC$5:'[1]PorEquipeHC 20aa_ddmmaaaa'!$GS$1003,19,FALSE))</f>
        <v>0</v>
      </c>
      <c r="Y223" s="207"/>
      <c r="Z223" s="207"/>
      <c r="AA223" s="154"/>
      <c r="AB223" s="154"/>
      <c r="AC223" s="65" t="str">
        <f>C223</f>
        <v>767</v>
      </c>
      <c r="AD223" s="65" t="str">
        <f>D223</f>
        <v>FURUKAWA</v>
      </c>
      <c r="AE223" s="65" t="str">
        <f>E223</f>
        <v>HIROSHI</v>
      </c>
      <c r="AF223" s="65" t="str">
        <f>F223</f>
        <v>M</v>
      </c>
      <c r="AG223" s="65" t="str">
        <f>G223</f>
        <v>06. KOK</v>
      </c>
      <c r="AH223" s="208">
        <f>H223</f>
        <v>14567</v>
      </c>
      <c r="AI223">
        <f>I223</f>
        <v>6</v>
      </c>
      <c r="AJ223" t="str">
        <f>J223</f>
        <v>A</v>
      </c>
      <c r="AK223" s="209" t="str">
        <f>K223</f>
        <v>MR</v>
      </c>
      <c r="AL223" s="65">
        <f>L223</f>
        <v>2</v>
      </c>
      <c r="AM223" s="66" t="str">
        <f>M223</f>
        <v>X</v>
      </c>
      <c r="AN223" s="65" t="e">
        <f>N223</f>
        <v>#NUM!</v>
      </c>
      <c r="AO223" s="65" t="str">
        <f>O223</f>
        <v xml:space="preserve"> </v>
      </c>
      <c r="AP223" s="67" t="str">
        <f>IF(AO223=" "," ",(AO223-2*$AI223))</f>
        <v xml:space="preserve"> </v>
      </c>
      <c r="AQ223" s="68"/>
      <c r="AR223" s="69"/>
      <c r="AS223" s="72" t="str">
        <f>P223</f>
        <v xml:space="preserve"> </v>
      </c>
      <c r="AT223" s="67" t="str">
        <f>IF(AS223=" "," ",(AS223-2*$AI223))</f>
        <v xml:space="preserve"> </v>
      </c>
      <c r="AU223" s="65"/>
      <c r="AV223" s="67"/>
      <c r="AW223" s="72">
        <f>Q223</f>
        <v>112</v>
      </c>
      <c r="AX223" s="67">
        <f>IF(AW223=" "," ",(AW223-2*$AI223))</f>
        <v>100</v>
      </c>
      <c r="AY223" s="67"/>
      <c r="AZ223" s="65"/>
      <c r="BA223" s="67">
        <f>R223</f>
        <v>116</v>
      </c>
      <c r="BB223" s="67">
        <f>IF(BA223=" "," ",(BA223-2*$AI223))</f>
        <v>104</v>
      </c>
      <c r="BC223" s="67"/>
      <c r="BD223" s="67"/>
      <c r="BE223" s="71" t="str">
        <f>S223</f>
        <v xml:space="preserve"> </v>
      </c>
      <c r="BF223" s="67" t="str">
        <f>IF(BE223=" "," ",(BE223-2*$AI223))</f>
        <v xml:space="preserve"> </v>
      </c>
      <c r="BG223" s="67"/>
      <c r="BH223" s="67"/>
      <c r="BI223" s="72" t="str">
        <f>T223</f>
        <v xml:space="preserve"> </v>
      </c>
      <c r="BJ223" s="67" t="str">
        <f>IF(BI223=" "," ",(BI223-2*$AI223))</f>
        <v xml:space="preserve"> </v>
      </c>
      <c r="BK223" s="67"/>
      <c r="BL223" s="67"/>
      <c r="BM223" s="72" t="str">
        <f>U223</f>
        <v xml:space="preserve"> </v>
      </c>
      <c r="BN223" s="67" t="str">
        <f>IF(BM223=" "," ",(BM223-2*$AI223))</f>
        <v xml:space="preserve"> </v>
      </c>
      <c r="BO223" s="67"/>
      <c r="BP223" s="67"/>
      <c r="BQ223" s="67" t="b">
        <f>V223</f>
        <v>0</v>
      </c>
      <c r="BR223" s="67">
        <f>IF(BQ223=" "," ",(BQ223-2*$AI223))</f>
        <v>-12</v>
      </c>
      <c r="BS223" s="67"/>
      <c r="BT223" s="67"/>
      <c r="BU223" s="67" t="b">
        <f>W223</f>
        <v>0</v>
      </c>
      <c r="BV223" s="67">
        <f>IF(BU223=" "," ",(BU223-2*$AI223))</f>
        <v>-12</v>
      </c>
      <c r="BW223" s="67"/>
      <c r="BX223" s="67"/>
      <c r="BY223" s="67" t="b">
        <f>X223</f>
        <v>0</v>
      </c>
      <c r="BZ223" s="67">
        <f>IF(BY223=" "," ",(BY223-2*$AI223))</f>
        <v>-12</v>
      </c>
      <c r="CA223" s="67"/>
      <c r="CB223" s="67"/>
      <c r="CC223" s="209" t="str">
        <f>IF(AK223="Senior",AK223,"...")</f>
        <v>...</v>
      </c>
      <c r="CD223" s="65">
        <f>L223</f>
        <v>2</v>
      </c>
      <c r="CE223" s="66" t="str">
        <f>M223</f>
        <v>X</v>
      </c>
      <c r="CF223" s="73">
        <f>AQ223*AO$4+AU223*AS$4+AY223*AW$4+BC223*BA$4+BG223*BE$4+BK223*BI$4+BO223*BM$4+BS223*BQ$4+BW223*BU$4+CA223*BY$4</f>
        <v>0</v>
      </c>
      <c r="CG223" s="156"/>
      <c r="CH223" s="1"/>
      <c r="DA223" s="19"/>
      <c r="DB223" s="19"/>
      <c r="DC223" s="67" t="s">
        <v>698</v>
      </c>
      <c r="DD223" s="67" t="s">
        <v>733</v>
      </c>
      <c r="DE223" s="67" t="s">
        <v>609</v>
      </c>
      <c r="DF223" s="67" t="s">
        <v>65</v>
      </c>
      <c r="DG223" s="67" t="s">
        <v>703</v>
      </c>
      <c r="DH223" s="75">
        <v>17774</v>
      </c>
      <c r="DI223" s="67">
        <v>3</v>
      </c>
      <c r="DJ223" s="67" t="s">
        <v>111</v>
      </c>
      <c r="DK223" s="76" t="s">
        <v>102</v>
      </c>
      <c r="DL223" s="67">
        <v>3</v>
      </c>
      <c r="DM223" s="77" t="s">
        <v>70</v>
      </c>
      <c r="DN223" s="67" t="e">
        <v>#NUM!</v>
      </c>
      <c r="DO223" s="67">
        <v>109</v>
      </c>
      <c r="DP223" s="67">
        <v>103</v>
      </c>
      <c r="DQ223" s="68"/>
      <c r="DR223" s="67"/>
      <c r="DS223" s="72" t="s">
        <v>79</v>
      </c>
      <c r="DT223" s="67" t="s">
        <v>79</v>
      </c>
      <c r="DU223" s="68"/>
      <c r="DV223" s="69"/>
      <c r="DW223" s="72" t="s">
        <v>79</v>
      </c>
      <c r="DX223" s="67" t="s">
        <v>79</v>
      </c>
      <c r="DY223" s="67"/>
      <c r="DZ223" s="67"/>
      <c r="EA223" s="67" t="s">
        <v>79</v>
      </c>
      <c r="EB223" s="67" t="s">
        <v>79</v>
      </c>
      <c r="EC223" s="67"/>
      <c r="ED223" s="67"/>
      <c r="EE223" s="71">
        <v>110</v>
      </c>
      <c r="EF223" s="67">
        <v>104</v>
      </c>
      <c r="EG223" s="67"/>
      <c r="EH223" s="67"/>
      <c r="EI223" s="72">
        <v>108</v>
      </c>
      <c r="EJ223" s="67">
        <v>102</v>
      </c>
      <c r="EK223" s="67"/>
      <c r="EL223" s="67"/>
      <c r="EM223" s="72" t="s">
        <v>79</v>
      </c>
      <c r="EN223" s="67" t="s">
        <v>79</v>
      </c>
      <c r="EO223" s="67"/>
      <c r="EP223" s="67"/>
      <c r="EQ223" s="67" t="b">
        <v>0</v>
      </c>
      <c r="ER223" s="67">
        <v>-6</v>
      </c>
      <c r="ES223" s="67"/>
      <c r="ET223" s="67"/>
      <c r="EU223" s="67" t="b">
        <v>0</v>
      </c>
      <c r="EV223" s="67">
        <v>-6</v>
      </c>
      <c r="EW223" s="67"/>
      <c r="EX223" s="67"/>
      <c r="EY223" s="67" t="b">
        <v>0</v>
      </c>
      <c r="EZ223" s="67">
        <v>-6</v>
      </c>
      <c r="FA223" s="67"/>
      <c r="FB223" s="67"/>
      <c r="FC223" s="76" t="s">
        <v>73</v>
      </c>
      <c r="FD223" s="67">
        <v>3</v>
      </c>
      <c r="FE223" s="77" t="s">
        <v>70</v>
      </c>
      <c r="FF223" s="68">
        <v>0</v>
      </c>
      <c r="FG223" s="83"/>
      <c r="FH223" s="65" t="str">
        <f t="shared" si="41"/>
        <v>SR</v>
      </c>
      <c r="FI223" s="65" t="str">
        <f t="shared" si="48"/>
        <v>M</v>
      </c>
      <c r="FJ223" s="65" t="str">
        <f t="shared" si="48"/>
        <v>11. NCC</v>
      </c>
      <c r="FK223" s="65">
        <f t="shared" si="42"/>
        <v>0</v>
      </c>
      <c r="FL223">
        <f t="shared" si="47"/>
        <v>68</v>
      </c>
      <c r="FM223" t="str">
        <f t="shared" si="40"/>
        <v>...</v>
      </c>
      <c r="FN223" t="str">
        <f t="shared" si="46"/>
        <v>...</v>
      </c>
      <c r="FO223" t="str">
        <f t="shared" si="45"/>
        <v>11. NCC</v>
      </c>
    </row>
    <row r="224" spans="1:171" ht="13.8" hidden="1" x14ac:dyDescent="0.25">
      <c r="A224" t="s">
        <v>1152</v>
      </c>
      <c r="B224" s="201" t="s">
        <v>746</v>
      </c>
      <c r="C224" s="80" t="str">
        <f>IF($B224:$B224&gt;0,VLOOKUP($B224,'[1]PorEquipeHC 20aa_ddmmaaaa'!$EC$5:'[1]PorEquipeHC 20aa_ddmmaaaa'!$GS$1003,1,FALSE))</f>
        <v>669</v>
      </c>
      <c r="D224" s="209" t="str">
        <f>IF($B224:$B224&gt;0,VLOOKUP($B224,'[1]PorEquipeHC 20aa_ddmmaaaa'!$EC$5:'[1]PorEquipeHC 20aa_ddmmaaaa'!$GS$1003,2,FALSE))</f>
        <v>NISHIJIMA</v>
      </c>
      <c r="E224" s="209" t="str">
        <f>IF($B224:$B224&gt;0,VLOOKUP($B224,'[1]PorEquipeHC 20aa_ddmmaaaa'!$EC$5:'[1]PorEquipeHC 20aa_ddmmaaaa'!$GS$1003,3,FALSE))</f>
        <v>KATSUYUKI</v>
      </c>
      <c r="F224" s="66" t="str">
        <f>IF($B224:$B224&gt;0,VLOOKUP($B224,'[1]PorEquipeHC 20aa_ddmmaaaa'!$EC$5:'[1]PorEquipeHC 20aa_ddmmaaaa'!$GS$1003,4,FALSE))</f>
        <v>M</v>
      </c>
      <c r="G224" s="65" t="str">
        <f>IF($B224:$B224&gt;0,VLOOKUP($B224,'[1]PorEquipeHC 20aa_ddmmaaaa'!$EC$5:'[1]PorEquipeHC 20aa_ddmmaaaa'!$GS$1003,5,FALSE))</f>
        <v>11. NCC</v>
      </c>
      <c r="H224" s="210">
        <f>IF($B224:$B224&gt;0,VLOOKUP($B224,'[1]PorEquipeHC 20aa_ddmmaaaa'!$EC$5:'[1]PorEquipeHC 20aa_ddmmaaaa'!$GS$1003,6,FALSE))</f>
        <v>15321</v>
      </c>
      <c r="I224" s="80">
        <f>IF($B224:$B224&gt;0,VLOOKUP($B224,'[1]PorEquipeHC 20aa_ddmmaaaa'!$EC$5:'[1]PorEquipeHC 20aa_ddmmaaaa'!$GS$1003,7,FALSE))</f>
        <v>6</v>
      </c>
      <c r="J224" s="209" t="str">
        <f>IF($B224:$B224&gt;0,VLOOKUP($B224,'[1]PorEquipeHC 20aa_ddmmaaaa'!$EC$5:'[1]PorEquipeHC 20aa_ddmmaaaa'!$GS$1003,8,FALSE))</f>
        <v>A</v>
      </c>
      <c r="K224" s="209" t="str">
        <f>IF($B224:$B224&gt;0,VLOOKUP($B224,'[1]PorEquipeHC 20aa_ddmmaaaa'!$EC$5:'[1]PorEquipeHC 20aa_ddmmaaaa'!$GS$1003,9,FALSE))</f>
        <v>MR</v>
      </c>
      <c r="L224" s="80">
        <f>IF($B224:$B224&gt;0,VLOOKUP($B224,'[1]PorEquipeHC 20aa_ddmmaaaa'!$EC$5:'[1]PorEquipeHC 20aa_ddmmaaaa'!$GS$1003,45,FALSE))</f>
        <v>2</v>
      </c>
      <c r="M224" s="65" t="str">
        <f>IF($B224:$B224&gt;0,VLOOKUP($B224,'[1]PorEquipeHC 20aa_ddmmaaaa'!$EC$5:'[1]PorEquipeHC 20aa_ddmmaaaa'!$GS$1003,46,FALSE))</f>
        <v>X</v>
      </c>
      <c r="N224" s="80" t="e">
        <f>IF($B224:$B224&gt;0,VLOOKUP($B224,'[1]PorEquipeHC 20aa_ddmmaaaa'!$EC$5:'[1]PorEquipeHC 20aa_ddmmaaaa'!$GS$1003,64,FALSE))</f>
        <v>#NUM!</v>
      </c>
      <c r="O224" s="211" t="str">
        <f>IF($B224:$B224&gt;0,VLOOKUP($B224,'[1]PorEquipeHC 20aa_ddmmaaaa'!$EC$5:'[1]PorEquipeHC 20aa_ddmmaaaa'!$GS$1003,10,FALSE))</f>
        <v xml:space="preserve"> </v>
      </c>
      <c r="P224" s="211" t="str">
        <f>IF($B224:$B224&gt;0,VLOOKUP($B224,'[1]PorEquipeHC 20aa_ddmmaaaa'!$EC$5:'[1]PorEquipeHC 20aa_ddmmaaaa'!$GS$1003,11,FALSE))</f>
        <v xml:space="preserve"> </v>
      </c>
      <c r="Q224" s="211">
        <f>IF($B224:$B224&gt;0,VLOOKUP($B224,'[1]PorEquipeHC 20aa_ddmmaaaa'!$EC$5:'[1]PorEquipeHC 20aa_ddmmaaaa'!$GS$1003,12,FALSE))</f>
        <v>108</v>
      </c>
      <c r="R224" s="211" t="str">
        <f>IF($B224:$B224&gt;0,VLOOKUP($B224,'[1]PorEquipeHC 20aa_ddmmaaaa'!$EC$5:'[1]PorEquipeHC 20aa_ddmmaaaa'!$GS$1003,13,FALSE))</f>
        <v xml:space="preserve"> </v>
      </c>
      <c r="S224" s="211">
        <f>IF($B224:$B224&gt;0,VLOOKUP($B224,'[1]PorEquipeHC 20aa_ddmmaaaa'!$EC$5:'[1]PorEquipeHC 20aa_ddmmaaaa'!$GS$1003,14,FALSE))</f>
        <v>118</v>
      </c>
      <c r="T224" s="211" t="str">
        <f>IF($B224:$B224&gt;0,VLOOKUP($B224,'[1]PorEquipeHC 20aa_ddmmaaaa'!$EC$5:'[1]PorEquipeHC 20aa_ddmmaaaa'!$GS$1003,15,FALSE))</f>
        <v xml:space="preserve"> </v>
      </c>
      <c r="U224" s="211" t="str">
        <f>IF($B224:$B224&gt;0,VLOOKUP($B224,'[1]PorEquipeHC 20aa_ddmmaaaa'!$EC$5:'[1]PorEquipeHC 20aa_ddmmaaaa'!$GS$1003,16,FALSE))</f>
        <v xml:space="preserve"> </v>
      </c>
      <c r="V224" s="211" t="b">
        <f>IF($B224:$B224&gt;0,VLOOKUP($B224,'[1]PorEquipeHC 20aa_ddmmaaaa'!$EC$5:'[1]PorEquipeHC 20aa_ddmmaaaa'!$GS$1003,17,FALSE))</f>
        <v>0</v>
      </c>
      <c r="W224" s="211" t="b">
        <f>IF($B224:$B224&gt;0,VLOOKUP($B224,'[1]PorEquipeHC 20aa_ddmmaaaa'!$EC$5:'[1]PorEquipeHC 20aa_ddmmaaaa'!$GS$1003,18,FALSE))</f>
        <v>0</v>
      </c>
      <c r="X224" s="211" t="b">
        <f>IF($B224:$B224&gt;0,VLOOKUP($B224,'[1]PorEquipeHC 20aa_ddmmaaaa'!$EC$5:'[1]PorEquipeHC 20aa_ddmmaaaa'!$GS$1003,19,FALSE))</f>
        <v>0</v>
      </c>
      <c r="Y224" s="207"/>
      <c r="Z224" s="207"/>
      <c r="AA224" s="154"/>
      <c r="AB224" s="154"/>
      <c r="AC224" s="65" t="str">
        <f>C224</f>
        <v>669</v>
      </c>
      <c r="AD224" s="65" t="str">
        <f>D224</f>
        <v>NISHIJIMA</v>
      </c>
      <c r="AE224" s="65" t="str">
        <f>E224</f>
        <v>KATSUYUKI</v>
      </c>
      <c r="AF224" s="65" t="str">
        <f>F224</f>
        <v>M</v>
      </c>
      <c r="AG224" s="65" t="str">
        <f>G224</f>
        <v>11. NCC</v>
      </c>
      <c r="AH224" s="208">
        <f>H224</f>
        <v>15321</v>
      </c>
      <c r="AI224">
        <f>I224</f>
        <v>6</v>
      </c>
      <c r="AJ224" t="str">
        <f>J224</f>
        <v>A</v>
      </c>
      <c r="AK224" s="209" t="str">
        <f>K224</f>
        <v>MR</v>
      </c>
      <c r="AL224" s="65">
        <f>L224</f>
        <v>2</v>
      </c>
      <c r="AM224" s="66" t="str">
        <f>M224</f>
        <v>X</v>
      </c>
      <c r="AN224" s="65" t="e">
        <f>N224</f>
        <v>#NUM!</v>
      </c>
      <c r="AO224" s="65" t="str">
        <f>O224</f>
        <v xml:space="preserve"> </v>
      </c>
      <c r="AP224" s="67" t="str">
        <f>IF(AO224=" "," ",(AO224-2*$AI224))</f>
        <v xml:space="preserve"> </v>
      </c>
      <c r="AQ224" s="68"/>
      <c r="AR224" s="69"/>
      <c r="AS224" s="72" t="str">
        <f>P224</f>
        <v xml:space="preserve"> </v>
      </c>
      <c r="AT224" s="67" t="str">
        <f>IF(AS224=" "," ",(AS224-2*$AI224))</f>
        <v xml:space="preserve"> </v>
      </c>
      <c r="AU224" s="65"/>
      <c r="AV224" s="67"/>
      <c r="AW224" s="72">
        <f>Q224</f>
        <v>108</v>
      </c>
      <c r="AX224" s="67">
        <f>IF(AW224=" "," ",(AW224-2*$AI224))</f>
        <v>96</v>
      </c>
      <c r="AY224" s="67"/>
      <c r="AZ224" s="65"/>
      <c r="BA224" s="67" t="str">
        <f>R224</f>
        <v xml:space="preserve"> </v>
      </c>
      <c r="BB224" s="67" t="str">
        <f>IF(BA224=" "," ",(BA224-2*$AI224))</f>
        <v xml:space="preserve"> </v>
      </c>
      <c r="BC224" s="67"/>
      <c r="BD224" s="67"/>
      <c r="BE224" s="71">
        <f>S224</f>
        <v>118</v>
      </c>
      <c r="BF224" s="67">
        <f>IF(BE224=" "," ",(BE224-2*$AI224))</f>
        <v>106</v>
      </c>
      <c r="BG224" s="67"/>
      <c r="BH224" s="67"/>
      <c r="BI224" s="72" t="str">
        <f>T224</f>
        <v xml:space="preserve"> </v>
      </c>
      <c r="BJ224" s="67" t="str">
        <f>IF(BI224=" "," ",(BI224-2*$AI224))</f>
        <v xml:space="preserve"> </v>
      </c>
      <c r="BK224" s="67"/>
      <c r="BL224" s="67"/>
      <c r="BM224" s="72" t="str">
        <f>U224</f>
        <v xml:space="preserve"> </v>
      </c>
      <c r="BN224" s="67" t="str">
        <f>IF(BM224=" "," ",(BM224-2*$AI224))</f>
        <v xml:space="preserve"> </v>
      </c>
      <c r="BO224" s="67"/>
      <c r="BP224" s="67"/>
      <c r="BQ224" s="67" t="b">
        <f>V224</f>
        <v>0</v>
      </c>
      <c r="BR224" s="67">
        <f>IF(BQ224=" "," ",(BQ224-2*$AI224))</f>
        <v>-12</v>
      </c>
      <c r="BS224" s="67"/>
      <c r="BT224" s="67"/>
      <c r="BU224" s="67" t="b">
        <f>W224</f>
        <v>0</v>
      </c>
      <c r="BV224" s="67">
        <f>IF(BU224=" "," ",(BU224-2*$AI224))</f>
        <v>-12</v>
      </c>
      <c r="BW224" s="67"/>
      <c r="BX224" s="67"/>
      <c r="BY224" s="67" t="b">
        <f>X224</f>
        <v>0</v>
      </c>
      <c r="BZ224" s="67">
        <f>IF(BY224=" "," ",(BY224-2*$AI224))</f>
        <v>-12</v>
      </c>
      <c r="CA224" s="67"/>
      <c r="CB224" s="67"/>
      <c r="CC224" s="209" t="str">
        <f>IF(AK224="Senior",AK224,"...")</f>
        <v>...</v>
      </c>
      <c r="CD224" s="65">
        <f>L224</f>
        <v>2</v>
      </c>
      <c r="CE224" s="66" t="str">
        <f>M224</f>
        <v>X</v>
      </c>
      <c r="CF224" s="73">
        <f>AQ224*AO$4+AU224*AS$4+AY224*AW$4+BC224*BA$4+BG224*BE$4+BK224*BI$4+BO224*BM$4+BS224*BQ$4+BW224*BU$4+CA224*BY$4</f>
        <v>0</v>
      </c>
      <c r="CG224" s="156"/>
      <c r="CH224" s="1"/>
      <c r="DA224" s="19"/>
      <c r="DB224" s="19"/>
      <c r="DC224" s="67" t="s">
        <v>341</v>
      </c>
      <c r="DD224" s="67" t="s">
        <v>421</v>
      </c>
      <c r="DE224" s="67" t="s">
        <v>736</v>
      </c>
      <c r="DF224" s="67" t="s">
        <v>83</v>
      </c>
      <c r="DG224" s="67" t="s">
        <v>703</v>
      </c>
      <c r="DH224" s="75">
        <v>20589</v>
      </c>
      <c r="DI224" s="67">
        <v>3</v>
      </c>
      <c r="DJ224" s="67" t="s">
        <v>111</v>
      </c>
      <c r="DK224" s="76" t="s">
        <v>69</v>
      </c>
      <c r="DL224" s="67">
        <v>7</v>
      </c>
      <c r="DM224" s="77" t="s">
        <v>70</v>
      </c>
      <c r="DN224" s="67">
        <v>655</v>
      </c>
      <c r="DO224" s="67">
        <v>105</v>
      </c>
      <c r="DP224" s="67">
        <v>99</v>
      </c>
      <c r="DQ224" s="68"/>
      <c r="DR224" s="67"/>
      <c r="DS224" s="72">
        <v>110</v>
      </c>
      <c r="DT224" s="67">
        <v>104</v>
      </c>
      <c r="DU224" s="68"/>
      <c r="DV224" s="67"/>
      <c r="DW224" s="72">
        <v>113</v>
      </c>
      <c r="DX224" s="67">
        <v>107</v>
      </c>
      <c r="DY224" s="67"/>
      <c r="DZ224" s="67"/>
      <c r="EA224" s="67">
        <v>106</v>
      </c>
      <c r="EB224" s="67">
        <v>100</v>
      </c>
      <c r="EC224" s="67"/>
      <c r="ED224" s="67"/>
      <c r="EE224" s="71">
        <v>112</v>
      </c>
      <c r="EF224" s="67">
        <v>106</v>
      </c>
      <c r="EG224" s="67"/>
      <c r="EH224" s="67"/>
      <c r="EI224" s="72">
        <v>113</v>
      </c>
      <c r="EJ224" s="67">
        <v>107</v>
      </c>
      <c r="EK224" s="67"/>
      <c r="EL224" s="67"/>
      <c r="EM224" s="72">
        <v>109</v>
      </c>
      <c r="EN224" s="67">
        <v>103</v>
      </c>
      <c r="EO224" s="67"/>
      <c r="EP224" s="67"/>
      <c r="EQ224" s="67" t="b">
        <v>0</v>
      </c>
      <c r="ER224" s="67">
        <v>-6</v>
      </c>
      <c r="ES224" s="67"/>
      <c r="ET224" s="67"/>
      <c r="EU224" s="67" t="b">
        <v>0</v>
      </c>
      <c r="EV224" s="67">
        <v>-6</v>
      </c>
      <c r="EW224" s="67"/>
      <c r="EX224" s="67"/>
      <c r="EY224" s="67" t="b">
        <v>0</v>
      </c>
      <c r="EZ224" s="67">
        <v>-6</v>
      </c>
      <c r="FA224" s="67"/>
      <c r="FB224" s="67"/>
      <c r="FC224" s="76" t="s">
        <v>73</v>
      </c>
      <c r="FD224" s="67">
        <v>7</v>
      </c>
      <c r="FE224" s="77" t="s">
        <v>70</v>
      </c>
      <c r="FF224" s="68">
        <v>0</v>
      </c>
      <c r="FG224" s="83"/>
      <c r="FH224" s="65" t="str">
        <f t="shared" si="41"/>
        <v>NSR</v>
      </c>
      <c r="FI224" s="65" t="str">
        <f t="shared" si="48"/>
        <v>F</v>
      </c>
      <c r="FJ224" s="65" t="str">
        <f t="shared" si="48"/>
        <v>11. NCC</v>
      </c>
      <c r="FK224" s="65">
        <f t="shared" si="42"/>
        <v>0</v>
      </c>
      <c r="FL224">
        <f t="shared" si="47"/>
        <v>68</v>
      </c>
      <c r="FM224" t="str">
        <f t="shared" ref="FM224:FM287" si="49">IF(FJ224&lt;&gt;FJ225,FL224,"...")</f>
        <v>...</v>
      </c>
      <c r="FN224" t="str">
        <f t="shared" si="46"/>
        <v>...</v>
      </c>
      <c r="FO224" t="str">
        <f t="shared" si="45"/>
        <v>11. NCC</v>
      </c>
    </row>
    <row r="225" spans="1:171" ht="13.8" hidden="1" x14ac:dyDescent="0.25">
      <c r="A225" t="s">
        <v>1152</v>
      </c>
      <c r="B225" s="201" t="s">
        <v>138</v>
      </c>
      <c r="C225" s="80" t="str">
        <f>IF($B225:$B225&gt;0,VLOOKUP($B225,'[1]PorEquipeHC 20aa_ddmmaaaa'!$EC$5:'[1]PorEquipeHC 20aa_ddmmaaaa'!$GS$1003,1,FALSE))</f>
        <v>442</v>
      </c>
      <c r="D225" s="209" t="str">
        <f>IF($B225:$B225&gt;0,VLOOKUP($B225,'[1]PorEquipeHC 20aa_ddmmaaaa'!$EC$5:'[1]PorEquipeHC 20aa_ddmmaaaa'!$GS$1003,2,FALSE))</f>
        <v>ARIZAWA</v>
      </c>
      <c r="E225" s="209" t="str">
        <f>IF($B225:$B225&gt;0,VLOOKUP($B225,'[1]PorEquipeHC 20aa_ddmmaaaa'!$EC$5:'[1]PorEquipeHC 20aa_ddmmaaaa'!$GS$1003,3,FALSE))</f>
        <v>MARIKO</v>
      </c>
      <c r="F225" s="66" t="str">
        <f>IF($B225:$B225&gt;0,VLOOKUP($B225,'[1]PorEquipeHC 20aa_ddmmaaaa'!$EC$5:'[1]PorEquipeHC 20aa_ddmmaaaa'!$GS$1003,4,FALSE))</f>
        <v>F</v>
      </c>
      <c r="G225" s="65" t="str">
        <f>IF($B225:$B225&gt;0,VLOOKUP($B225,'[1]PorEquipeHC 20aa_ddmmaaaa'!$EC$5:'[1]PorEquipeHC 20aa_ddmmaaaa'!$GS$1003,5,FALSE))</f>
        <v>01. PIE</v>
      </c>
      <c r="H225" s="210">
        <f>IF($B225:$B225&gt;0,VLOOKUP($B225,'[1]PorEquipeHC 20aa_ddmmaaaa'!$EC$5:'[1]PorEquipeHC 20aa_ddmmaaaa'!$GS$1003,6,FALSE))</f>
        <v>17503</v>
      </c>
      <c r="I225" s="80">
        <f>IF($B225:$B225&gt;0,VLOOKUP($B225,'[1]PorEquipeHC 20aa_ddmmaaaa'!$EC$5:'[1]PorEquipeHC 20aa_ddmmaaaa'!$GS$1003,7,FALSE))</f>
        <v>6</v>
      </c>
      <c r="J225" s="209" t="str">
        <f>IF($B225:$B225&gt;0,VLOOKUP($B225,'[1]PorEquipeHC 20aa_ddmmaaaa'!$EC$5:'[1]PorEquipeHC 20aa_ddmmaaaa'!$GS$1003,8,FALSE))</f>
        <v>A</v>
      </c>
      <c r="K225" s="209" t="str">
        <f>IF($B225:$B225&gt;0,VLOOKUP($B225,'[1]PorEquipeHC 20aa_ddmmaaaa'!$EC$5:'[1]PorEquipeHC 20aa_ddmmaaaa'!$GS$1003,9,FALSE))</f>
        <v>SR</v>
      </c>
      <c r="L225" s="80">
        <f>IF($B225:$B225&gt;0,VLOOKUP($B225,'[1]PorEquipeHC 20aa_ddmmaaaa'!$EC$5:'[1]PorEquipeHC 20aa_ddmmaaaa'!$GS$1003,45,FALSE))</f>
        <v>0</v>
      </c>
      <c r="M225" s="65" t="str">
        <f>IF($B225:$B225&gt;0,VLOOKUP($B225,'[1]PorEquipeHC 20aa_ddmmaaaa'!$EC$5:'[1]PorEquipeHC 20aa_ddmmaaaa'!$GS$1003,46,FALSE))</f>
        <v>X</v>
      </c>
      <c r="N225" s="80" t="e">
        <f>IF($B225:$B225&gt;0,VLOOKUP($B225,'[1]PorEquipeHC 20aa_ddmmaaaa'!$EC$5:'[1]PorEquipeHC 20aa_ddmmaaaa'!$GS$1003,64,FALSE))</f>
        <v>#NUM!</v>
      </c>
      <c r="O225" s="211" t="str">
        <f>IF($B225:$B225&gt;0,VLOOKUP($B225,'[1]PorEquipeHC 20aa_ddmmaaaa'!$EC$5:'[1]PorEquipeHC 20aa_ddmmaaaa'!$GS$1003,10,FALSE))</f>
        <v xml:space="preserve"> </v>
      </c>
      <c r="P225" s="211" t="str">
        <f>IF($B225:$B225&gt;0,VLOOKUP($B225,'[1]PorEquipeHC 20aa_ddmmaaaa'!$EC$5:'[1]PorEquipeHC 20aa_ddmmaaaa'!$GS$1003,11,FALSE))</f>
        <v xml:space="preserve"> </v>
      </c>
      <c r="Q225" s="211" t="str">
        <f>IF($B225:$B225&gt;0,VLOOKUP($B225,'[1]PorEquipeHC 20aa_ddmmaaaa'!$EC$5:'[1]PorEquipeHC 20aa_ddmmaaaa'!$GS$1003,12,FALSE))</f>
        <v xml:space="preserve"> </v>
      </c>
      <c r="R225" s="211" t="str">
        <f>IF($B225:$B225&gt;0,VLOOKUP($B225,'[1]PorEquipeHC 20aa_ddmmaaaa'!$EC$5:'[1]PorEquipeHC 20aa_ddmmaaaa'!$GS$1003,13,FALSE))</f>
        <v xml:space="preserve"> </v>
      </c>
      <c r="S225" s="211" t="str">
        <f>IF($B225:$B225&gt;0,VLOOKUP($B225,'[1]PorEquipeHC 20aa_ddmmaaaa'!$EC$5:'[1]PorEquipeHC 20aa_ddmmaaaa'!$GS$1003,14,FALSE))</f>
        <v xml:space="preserve"> </v>
      </c>
      <c r="T225" s="211" t="str">
        <f>IF($B225:$B225&gt;0,VLOOKUP($B225,'[1]PorEquipeHC 20aa_ddmmaaaa'!$EC$5:'[1]PorEquipeHC 20aa_ddmmaaaa'!$GS$1003,15,FALSE))</f>
        <v xml:space="preserve"> </v>
      </c>
      <c r="U225" s="211" t="str">
        <f>IF($B225:$B225&gt;0,VLOOKUP($B225,'[1]PorEquipeHC 20aa_ddmmaaaa'!$EC$5:'[1]PorEquipeHC 20aa_ddmmaaaa'!$GS$1003,16,FALSE))</f>
        <v xml:space="preserve"> </v>
      </c>
      <c r="V225" s="211" t="b">
        <f>IF($B225:$B225&gt;0,VLOOKUP($B225,'[1]PorEquipeHC 20aa_ddmmaaaa'!$EC$5:'[1]PorEquipeHC 20aa_ddmmaaaa'!$GS$1003,17,FALSE))</f>
        <v>0</v>
      </c>
      <c r="W225" s="211" t="b">
        <f>IF($B225:$B225&gt;0,VLOOKUP($B225,'[1]PorEquipeHC 20aa_ddmmaaaa'!$EC$5:'[1]PorEquipeHC 20aa_ddmmaaaa'!$GS$1003,18,FALSE))</f>
        <v>0</v>
      </c>
      <c r="X225" s="211" t="b">
        <f>IF($B225:$B225&gt;0,VLOOKUP($B225,'[1]PorEquipeHC 20aa_ddmmaaaa'!$EC$5:'[1]PorEquipeHC 20aa_ddmmaaaa'!$GS$1003,19,FALSE))</f>
        <v>0</v>
      </c>
      <c r="Y225" s="207"/>
      <c r="Z225" s="207"/>
      <c r="AA225" s="154"/>
      <c r="AB225" s="154"/>
      <c r="AC225" s="65" t="str">
        <f>C225</f>
        <v>442</v>
      </c>
      <c r="AD225" s="65" t="str">
        <f>D225</f>
        <v>ARIZAWA</v>
      </c>
      <c r="AE225" s="65" t="str">
        <f>E225</f>
        <v>MARIKO</v>
      </c>
      <c r="AF225" s="65" t="str">
        <f>F225</f>
        <v>F</v>
      </c>
      <c r="AG225" s="65" t="str">
        <f>G225</f>
        <v>01. PIE</v>
      </c>
      <c r="AH225" s="208">
        <f>H225</f>
        <v>17503</v>
      </c>
      <c r="AI225">
        <f>I225</f>
        <v>6</v>
      </c>
      <c r="AJ225" t="str">
        <f>J225</f>
        <v>A</v>
      </c>
      <c r="AK225" s="209" t="str">
        <f>K225</f>
        <v>SR</v>
      </c>
      <c r="AL225" s="65">
        <f>L225</f>
        <v>0</v>
      </c>
      <c r="AM225" s="66" t="str">
        <f>M225</f>
        <v>X</v>
      </c>
      <c r="AN225" s="65" t="e">
        <f>N225</f>
        <v>#NUM!</v>
      </c>
      <c r="AO225" s="65" t="str">
        <f>O225</f>
        <v xml:space="preserve"> </v>
      </c>
      <c r="AP225" s="67" t="str">
        <f>IF(AO225=" "," ",(AO225-2*$AI225))</f>
        <v xml:space="preserve"> </v>
      </c>
      <c r="AQ225" s="68"/>
      <c r="AR225" s="69"/>
      <c r="AS225" s="72" t="str">
        <f>P225</f>
        <v xml:space="preserve"> </v>
      </c>
      <c r="AT225" s="67" t="str">
        <f>IF(AS225=" "," ",(AS225-2*$AI225))</f>
        <v xml:space="preserve"> </v>
      </c>
      <c r="AU225" s="65"/>
      <c r="AV225" s="67"/>
      <c r="AW225" s="72" t="str">
        <f>Q225</f>
        <v xml:space="preserve"> </v>
      </c>
      <c r="AX225" s="67" t="str">
        <f>IF(AW225=" "," ",(AW225-2*$AI225))</f>
        <v xml:space="preserve"> </v>
      </c>
      <c r="AY225" s="67"/>
      <c r="AZ225" s="65"/>
      <c r="BA225" s="67" t="str">
        <f>R225</f>
        <v xml:space="preserve"> </v>
      </c>
      <c r="BB225" s="67" t="str">
        <f>IF(BA225=" "," ",(BA225-2*$AI225))</f>
        <v xml:space="preserve"> </v>
      </c>
      <c r="BC225" s="67"/>
      <c r="BD225" s="67"/>
      <c r="BE225" s="71" t="str">
        <f>S225</f>
        <v xml:space="preserve"> </v>
      </c>
      <c r="BF225" s="67" t="str">
        <f>IF(BE225=" "," ",(BE225-2*$AI225))</f>
        <v xml:space="preserve"> </v>
      </c>
      <c r="BG225" s="67"/>
      <c r="BH225" s="67"/>
      <c r="BI225" s="72" t="str">
        <f>T225</f>
        <v xml:space="preserve"> </v>
      </c>
      <c r="BJ225" s="67" t="str">
        <f>IF(BI225=" "," ",(BI225-2*$AI225))</f>
        <v xml:space="preserve"> </v>
      </c>
      <c r="BK225" s="67"/>
      <c r="BL225" s="67"/>
      <c r="BM225" s="72" t="str">
        <f>U225</f>
        <v xml:space="preserve"> </v>
      </c>
      <c r="BN225" s="67" t="str">
        <f>IF(BM225=" "," ",(BM225-2*$AI225))</f>
        <v xml:space="preserve"> </v>
      </c>
      <c r="BO225" s="67"/>
      <c r="BP225" s="67"/>
      <c r="BQ225" s="67" t="b">
        <f>V225</f>
        <v>0</v>
      </c>
      <c r="BR225" s="67">
        <f>IF(BQ225=" "," ",(BQ225-2*$AI225))</f>
        <v>-12</v>
      </c>
      <c r="BS225" s="67"/>
      <c r="BT225" s="67"/>
      <c r="BU225" s="67" t="b">
        <f>W225</f>
        <v>0</v>
      </c>
      <c r="BV225" s="67">
        <f>IF(BU225=" "," ",(BU225-2*$AI225))</f>
        <v>-12</v>
      </c>
      <c r="BW225" s="67"/>
      <c r="BX225" s="67"/>
      <c r="BY225" s="67" t="b">
        <f>X225</f>
        <v>0</v>
      </c>
      <c r="BZ225" s="67">
        <f>IF(BY225=" "," ",(BY225-2*$AI225))</f>
        <v>-12</v>
      </c>
      <c r="CA225" s="67"/>
      <c r="CB225" s="67"/>
      <c r="CC225" s="209" t="str">
        <f>IF(AK225="Senior",AK225,"...")</f>
        <v>...</v>
      </c>
      <c r="CD225" s="65">
        <f>L225</f>
        <v>0</v>
      </c>
      <c r="CE225" s="66" t="str">
        <f>M225</f>
        <v>X</v>
      </c>
      <c r="CF225" s="73">
        <f>AQ225*AO$4+AU225*AS$4+AY225*AW$4+BC225*BA$4+BG225*BE$4+BK225*BI$4+BO225*BM$4+BS225*BQ$4+BW225*BU$4+CA225*BY$4</f>
        <v>0</v>
      </c>
      <c r="CG225" s="156"/>
      <c r="CH225" s="1"/>
      <c r="DA225" s="19"/>
      <c r="DB225" s="19"/>
      <c r="DC225" s="67" t="s">
        <v>509</v>
      </c>
      <c r="DD225" s="67" t="s">
        <v>737</v>
      </c>
      <c r="DE225" s="67" t="s">
        <v>738</v>
      </c>
      <c r="DF225" s="67" t="s">
        <v>65</v>
      </c>
      <c r="DG225" s="67" t="s">
        <v>703</v>
      </c>
      <c r="DH225" s="75">
        <v>23071</v>
      </c>
      <c r="DI225" s="67">
        <v>3</v>
      </c>
      <c r="DJ225" s="67" t="s">
        <v>111</v>
      </c>
      <c r="DK225" s="76" t="s">
        <v>69</v>
      </c>
      <c r="DL225" s="67">
        <v>6</v>
      </c>
      <c r="DM225" s="77" t="s">
        <v>70</v>
      </c>
      <c r="DN225" s="67">
        <v>678</v>
      </c>
      <c r="DO225" s="67">
        <v>111</v>
      </c>
      <c r="DP225" s="67">
        <v>105</v>
      </c>
      <c r="DQ225" s="68"/>
      <c r="DR225" s="67"/>
      <c r="DS225" s="72">
        <v>109</v>
      </c>
      <c r="DT225" s="67">
        <v>103</v>
      </c>
      <c r="DU225" s="68"/>
      <c r="DV225" s="67"/>
      <c r="DW225" s="72">
        <v>125</v>
      </c>
      <c r="DX225" s="67">
        <v>119</v>
      </c>
      <c r="DY225" s="67"/>
      <c r="DZ225" s="67"/>
      <c r="EA225" s="67">
        <v>110</v>
      </c>
      <c r="EB225" s="67">
        <v>104</v>
      </c>
      <c r="EC225" s="67"/>
      <c r="ED225" s="67"/>
      <c r="EE225" s="71">
        <v>105</v>
      </c>
      <c r="EF225" s="67">
        <v>99</v>
      </c>
      <c r="EG225" s="67"/>
      <c r="EH225" s="67"/>
      <c r="EI225" s="72">
        <v>118</v>
      </c>
      <c r="EJ225" s="67">
        <v>112</v>
      </c>
      <c r="EK225" s="67"/>
      <c r="EL225" s="67"/>
      <c r="EM225" s="72" t="s">
        <v>79</v>
      </c>
      <c r="EN225" s="67" t="s">
        <v>79</v>
      </c>
      <c r="EO225" s="68"/>
      <c r="EP225" s="69"/>
      <c r="EQ225" s="67" t="b">
        <v>0</v>
      </c>
      <c r="ER225" s="67">
        <v>-6</v>
      </c>
      <c r="ES225" s="67"/>
      <c r="ET225" s="67"/>
      <c r="EU225" s="67" t="b">
        <v>0</v>
      </c>
      <c r="EV225" s="67">
        <v>-6</v>
      </c>
      <c r="EW225" s="67"/>
      <c r="EX225" s="67"/>
      <c r="EY225" s="67" t="b">
        <v>0</v>
      </c>
      <c r="EZ225" s="67">
        <v>-6</v>
      </c>
      <c r="FA225" s="67"/>
      <c r="FB225" s="67"/>
      <c r="FC225" s="76" t="s">
        <v>73</v>
      </c>
      <c r="FD225" s="67">
        <v>6</v>
      </c>
      <c r="FE225" s="77" t="s">
        <v>70</v>
      </c>
      <c r="FF225" s="68">
        <v>0</v>
      </c>
      <c r="FG225" s="83"/>
      <c r="FH225" s="65" t="str">
        <f t="shared" ref="FH225:FH265" si="50">DK225</f>
        <v>NSR</v>
      </c>
      <c r="FI225" s="65" t="str">
        <f t="shared" si="48"/>
        <v>M</v>
      </c>
      <c r="FJ225" s="65" t="str">
        <f t="shared" si="48"/>
        <v>11. NCC</v>
      </c>
      <c r="FK225" s="65">
        <f t="shared" si="42"/>
        <v>0</v>
      </c>
      <c r="FL225">
        <f t="shared" si="47"/>
        <v>68</v>
      </c>
      <c r="FM225" t="str">
        <f t="shared" si="49"/>
        <v>...</v>
      </c>
      <c r="FN225" t="str">
        <f t="shared" si="46"/>
        <v>...</v>
      </c>
      <c r="FO225" t="str">
        <f t="shared" si="45"/>
        <v>11. NCC</v>
      </c>
    </row>
    <row r="226" spans="1:171" ht="13.8" hidden="1" x14ac:dyDescent="0.25">
      <c r="A226" t="s">
        <v>1152</v>
      </c>
      <c r="B226" s="201" t="s">
        <v>752</v>
      </c>
      <c r="C226" s="80" t="str">
        <f>IF($B226:$B226&gt;0,VLOOKUP($B226,'[1]PorEquipeHC 20aa_ddmmaaaa'!$EC$5:'[1]PorEquipeHC 20aa_ddmmaaaa'!$GS$1003,1,FALSE))</f>
        <v>570</v>
      </c>
      <c r="D226" s="209" t="str">
        <f>IF($B226:$B226&gt;0,VLOOKUP($B226,'[1]PorEquipeHC 20aa_ddmmaaaa'!$EC$5:'[1]PorEquipeHC 20aa_ddmmaaaa'!$GS$1003,2,FALSE))</f>
        <v>HORI VENTURIM</v>
      </c>
      <c r="E226" s="209" t="str">
        <f>IF($B226:$B226&gt;0,VLOOKUP($B226,'[1]PorEquipeHC 20aa_ddmmaaaa'!$EC$5:'[1]PorEquipeHC 20aa_ddmmaaaa'!$GS$1003,3,FALSE))</f>
        <v>JUNKO</v>
      </c>
      <c r="F226" s="66" t="str">
        <f>IF($B226:$B226&gt;0,VLOOKUP($B226,'[1]PorEquipeHC 20aa_ddmmaaaa'!$EC$5:'[1]PorEquipeHC 20aa_ddmmaaaa'!$GS$1003,4,FALSE))</f>
        <v>F</v>
      </c>
      <c r="G226" s="65" t="str">
        <f>IF($B226:$B226&gt;0,VLOOKUP($B226,'[1]PorEquipeHC 20aa_ddmmaaaa'!$EC$5:'[1]PorEquipeHC 20aa_ddmmaaaa'!$GS$1003,5,FALSE))</f>
        <v>11. NCC</v>
      </c>
      <c r="H226" s="210">
        <f>IF($B226:$B226&gt;0,VLOOKUP($B226,'[1]PorEquipeHC 20aa_ddmmaaaa'!$EC$5:'[1]PorEquipeHC 20aa_ddmmaaaa'!$GS$1003,6,FALSE))</f>
        <v>17931</v>
      </c>
      <c r="I226" s="80">
        <f>IF($B226:$B226&gt;0,VLOOKUP($B226,'[1]PorEquipeHC 20aa_ddmmaaaa'!$EC$5:'[1]PorEquipeHC 20aa_ddmmaaaa'!$GS$1003,7,FALSE))</f>
        <v>6</v>
      </c>
      <c r="J226" s="209" t="str">
        <f>IF($B226:$B226&gt;0,VLOOKUP($B226,'[1]PorEquipeHC 20aa_ddmmaaaa'!$EC$5:'[1]PorEquipeHC 20aa_ddmmaaaa'!$GS$1003,8,FALSE))</f>
        <v>A</v>
      </c>
      <c r="K226" s="209" t="str">
        <f>IF($B226:$B226&gt;0,VLOOKUP($B226,'[1]PorEquipeHC 20aa_ddmmaaaa'!$EC$5:'[1]PorEquipeHC 20aa_ddmmaaaa'!$GS$1003,9,FALSE))</f>
        <v>SR</v>
      </c>
      <c r="L226" s="80">
        <f>IF($B226:$B226&gt;0,VLOOKUP($B226,'[1]PorEquipeHC 20aa_ddmmaaaa'!$EC$5:'[1]PorEquipeHC 20aa_ddmmaaaa'!$GS$1003,45,FALSE))</f>
        <v>1</v>
      </c>
      <c r="M226" s="65" t="str">
        <f>IF($B226:$B226&gt;0,VLOOKUP($B226,'[1]PorEquipeHC 20aa_ddmmaaaa'!$EC$5:'[1]PorEquipeHC 20aa_ddmmaaaa'!$GS$1003,46,FALSE))</f>
        <v>X</v>
      </c>
      <c r="N226" s="80" t="e">
        <f>IF($B226:$B226&gt;0,VLOOKUP($B226,'[1]PorEquipeHC 20aa_ddmmaaaa'!$EC$5:'[1]PorEquipeHC 20aa_ddmmaaaa'!$GS$1003,64,FALSE))</f>
        <v>#NUM!</v>
      </c>
      <c r="O226" s="211" t="str">
        <f>IF($B226:$B226&gt;0,VLOOKUP($B226,'[1]PorEquipeHC 20aa_ddmmaaaa'!$EC$5:'[1]PorEquipeHC 20aa_ddmmaaaa'!$GS$1003,10,FALSE))</f>
        <v xml:space="preserve"> </v>
      </c>
      <c r="P226" s="211" t="str">
        <f>IF($B226:$B226&gt;0,VLOOKUP($B226,'[1]PorEquipeHC 20aa_ddmmaaaa'!$EC$5:'[1]PorEquipeHC 20aa_ddmmaaaa'!$GS$1003,11,FALSE))</f>
        <v xml:space="preserve"> </v>
      </c>
      <c r="Q226" s="211" t="str">
        <f>IF($B226:$B226&gt;0,VLOOKUP($B226,'[1]PorEquipeHC 20aa_ddmmaaaa'!$EC$5:'[1]PorEquipeHC 20aa_ddmmaaaa'!$GS$1003,12,FALSE))</f>
        <v xml:space="preserve"> </v>
      </c>
      <c r="R226" s="211" t="str">
        <f>IF($B226:$B226&gt;0,VLOOKUP($B226,'[1]PorEquipeHC 20aa_ddmmaaaa'!$EC$5:'[1]PorEquipeHC 20aa_ddmmaaaa'!$GS$1003,13,FALSE))</f>
        <v xml:space="preserve"> </v>
      </c>
      <c r="S226" s="211" t="str">
        <f>IF($B226:$B226&gt;0,VLOOKUP($B226,'[1]PorEquipeHC 20aa_ddmmaaaa'!$EC$5:'[1]PorEquipeHC 20aa_ddmmaaaa'!$GS$1003,14,FALSE))</f>
        <v xml:space="preserve"> </v>
      </c>
      <c r="T226" s="211">
        <f>IF($B226:$B226&gt;0,VLOOKUP($B226,'[1]PorEquipeHC 20aa_ddmmaaaa'!$EC$5:'[1]PorEquipeHC 20aa_ddmmaaaa'!$GS$1003,15,FALSE))</f>
        <v>124</v>
      </c>
      <c r="U226" s="211" t="str">
        <f>IF($B226:$B226&gt;0,VLOOKUP($B226,'[1]PorEquipeHC 20aa_ddmmaaaa'!$EC$5:'[1]PorEquipeHC 20aa_ddmmaaaa'!$GS$1003,16,FALSE))</f>
        <v xml:space="preserve"> </v>
      </c>
      <c r="V226" s="211" t="b">
        <f>IF($B226:$B226&gt;0,VLOOKUP($B226,'[1]PorEquipeHC 20aa_ddmmaaaa'!$EC$5:'[1]PorEquipeHC 20aa_ddmmaaaa'!$GS$1003,17,FALSE))</f>
        <v>0</v>
      </c>
      <c r="W226" s="211" t="b">
        <f>IF($B226:$B226&gt;0,VLOOKUP($B226,'[1]PorEquipeHC 20aa_ddmmaaaa'!$EC$5:'[1]PorEquipeHC 20aa_ddmmaaaa'!$GS$1003,18,FALSE))</f>
        <v>0</v>
      </c>
      <c r="X226" s="211" t="b">
        <f>IF($B226:$B226&gt;0,VLOOKUP($B226,'[1]PorEquipeHC 20aa_ddmmaaaa'!$EC$5:'[1]PorEquipeHC 20aa_ddmmaaaa'!$GS$1003,19,FALSE))</f>
        <v>0</v>
      </c>
      <c r="Y226" s="207"/>
      <c r="Z226" s="207"/>
      <c r="AA226" s="154"/>
      <c r="AB226" s="154"/>
      <c r="AC226" s="65" t="str">
        <f>C226</f>
        <v>570</v>
      </c>
      <c r="AD226" s="65" t="str">
        <f>D226</f>
        <v>HORI VENTURIM</v>
      </c>
      <c r="AE226" s="65" t="str">
        <f>E226</f>
        <v>JUNKO</v>
      </c>
      <c r="AF226" s="65" t="str">
        <f>F226</f>
        <v>F</v>
      </c>
      <c r="AG226" s="65" t="str">
        <f>G226</f>
        <v>11. NCC</v>
      </c>
      <c r="AH226" s="208">
        <f>H226</f>
        <v>17931</v>
      </c>
      <c r="AI226">
        <f>I226</f>
        <v>6</v>
      </c>
      <c r="AJ226" t="str">
        <f>J226</f>
        <v>A</v>
      </c>
      <c r="AK226" s="209" t="str">
        <f>K226</f>
        <v>SR</v>
      </c>
      <c r="AL226" s="65">
        <f>L226</f>
        <v>1</v>
      </c>
      <c r="AM226" s="66" t="str">
        <f>M226</f>
        <v>X</v>
      </c>
      <c r="AN226" s="65" t="e">
        <f>N226</f>
        <v>#NUM!</v>
      </c>
      <c r="AO226" s="65" t="str">
        <f>O226</f>
        <v xml:space="preserve"> </v>
      </c>
      <c r="AP226" s="67" t="str">
        <f>IF(AO226=" "," ",(AO226-2*$AI226))</f>
        <v xml:space="preserve"> </v>
      </c>
      <c r="AQ226" s="68"/>
      <c r="AR226" s="69"/>
      <c r="AS226" s="72" t="str">
        <f>P226</f>
        <v xml:space="preserve"> </v>
      </c>
      <c r="AT226" s="67" t="str">
        <f>IF(AS226=" "," ",(AS226-2*$AI226))</f>
        <v xml:space="preserve"> </v>
      </c>
      <c r="AU226" s="65"/>
      <c r="AV226" s="67"/>
      <c r="AW226" s="72" t="str">
        <f>Q226</f>
        <v xml:space="preserve"> </v>
      </c>
      <c r="AX226" s="67" t="str">
        <f>IF(AW226=" "," ",(AW226-2*$AI226))</f>
        <v xml:space="preserve"> </v>
      </c>
      <c r="AY226" s="67"/>
      <c r="AZ226" s="65"/>
      <c r="BA226" s="67" t="str">
        <f>R226</f>
        <v xml:space="preserve"> </v>
      </c>
      <c r="BB226" s="67" t="str">
        <f>IF(BA226=" "," ",(BA226-2*$AI226))</f>
        <v xml:space="preserve"> </v>
      </c>
      <c r="BC226" s="67"/>
      <c r="BD226" s="67"/>
      <c r="BE226" s="71" t="str">
        <f>S226</f>
        <v xml:space="preserve"> </v>
      </c>
      <c r="BF226" s="67" t="str">
        <f>IF(BE226=" "," ",(BE226-2*$AI226))</f>
        <v xml:space="preserve"> </v>
      </c>
      <c r="BG226" s="67"/>
      <c r="BH226" s="67"/>
      <c r="BI226" s="72">
        <f>T226</f>
        <v>124</v>
      </c>
      <c r="BJ226" s="67">
        <f>IF(BI226=" "," ",(BI226-2*$AI226))</f>
        <v>112</v>
      </c>
      <c r="BK226" s="67"/>
      <c r="BL226" s="67"/>
      <c r="BM226" s="72" t="str">
        <f>U226</f>
        <v xml:space="preserve"> </v>
      </c>
      <c r="BN226" s="67" t="str">
        <f>IF(BM226=" "," ",(BM226-2*$AI226))</f>
        <v xml:space="preserve"> </v>
      </c>
      <c r="BO226" s="67"/>
      <c r="BP226" s="67"/>
      <c r="BQ226" s="67" t="b">
        <f>V226</f>
        <v>0</v>
      </c>
      <c r="BR226" s="67">
        <f>IF(BQ226=" "," ",(BQ226-2*$AI226))</f>
        <v>-12</v>
      </c>
      <c r="BS226" s="67"/>
      <c r="BT226" s="67"/>
      <c r="BU226" s="67" t="b">
        <f>W226</f>
        <v>0</v>
      </c>
      <c r="BV226" s="67">
        <f>IF(BU226=" "," ",(BU226-2*$AI226))</f>
        <v>-12</v>
      </c>
      <c r="BW226" s="67"/>
      <c r="BX226" s="67"/>
      <c r="BY226" s="67" t="b">
        <f>X226</f>
        <v>0</v>
      </c>
      <c r="BZ226" s="67">
        <f>IF(BY226=" "," ",(BY226-2*$AI226))</f>
        <v>-12</v>
      </c>
      <c r="CA226" s="67"/>
      <c r="CB226" s="67"/>
      <c r="CC226" s="209" t="str">
        <f>IF(AK226="Senior",AK226,"...")</f>
        <v>...</v>
      </c>
      <c r="CD226" s="65">
        <f>L226</f>
        <v>1</v>
      </c>
      <c r="CE226" s="66" t="str">
        <f>M226</f>
        <v>X</v>
      </c>
      <c r="CF226" s="73">
        <f>AQ226*AO$4+AU226*AS$4+AY226*AW$4+BC226*BA$4+BG226*BE$4+BK226*BI$4+BO226*BM$4+BS226*BQ$4+BW226*BU$4+CA226*BY$4</f>
        <v>0</v>
      </c>
      <c r="CG226" s="156"/>
      <c r="CH226" s="1"/>
      <c r="DA226" s="19"/>
      <c r="DB226" s="19"/>
      <c r="DC226" s="67" t="s">
        <v>511</v>
      </c>
      <c r="DD226" s="67" t="s">
        <v>739</v>
      </c>
      <c r="DE226" s="67" t="s">
        <v>740</v>
      </c>
      <c r="DF226" s="67" t="s">
        <v>83</v>
      </c>
      <c r="DG226" s="67" t="s">
        <v>703</v>
      </c>
      <c r="DH226" s="75">
        <v>23251</v>
      </c>
      <c r="DI226" s="67">
        <v>3</v>
      </c>
      <c r="DJ226" s="67" t="s">
        <v>111</v>
      </c>
      <c r="DK226" s="76" t="s">
        <v>69</v>
      </c>
      <c r="DL226" s="67">
        <v>6</v>
      </c>
      <c r="DM226" s="77" t="s">
        <v>70</v>
      </c>
      <c r="DN226" s="67">
        <v>674</v>
      </c>
      <c r="DO226" s="67">
        <v>106</v>
      </c>
      <c r="DP226" s="67">
        <v>100</v>
      </c>
      <c r="DQ226" s="68"/>
      <c r="DR226" s="67"/>
      <c r="DS226" s="72">
        <v>118</v>
      </c>
      <c r="DT226" s="67">
        <v>112</v>
      </c>
      <c r="DU226" s="68"/>
      <c r="DV226" s="67"/>
      <c r="DW226" s="72">
        <v>121</v>
      </c>
      <c r="DX226" s="67">
        <v>115</v>
      </c>
      <c r="DY226" s="67"/>
      <c r="DZ226" s="67"/>
      <c r="EA226" s="67">
        <v>110</v>
      </c>
      <c r="EB226" s="67">
        <v>104</v>
      </c>
      <c r="EC226" s="67"/>
      <c r="ED226" s="67"/>
      <c r="EE226" s="71">
        <v>105</v>
      </c>
      <c r="EF226" s="67">
        <v>99</v>
      </c>
      <c r="EG226" s="67"/>
      <c r="EH226" s="67"/>
      <c r="EI226" s="72">
        <v>114</v>
      </c>
      <c r="EJ226" s="67">
        <v>108</v>
      </c>
      <c r="EK226" s="67"/>
      <c r="EL226" s="67"/>
      <c r="EM226" s="72" t="s">
        <v>79</v>
      </c>
      <c r="EN226" s="67" t="s">
        <v>79</v>
      </c>
      <c r="EO226" s="67"/>
      <c r="EP226" s="67"/>
      <c r="EQ226" s="67" t="b">
        <v>0</v>
      </c>
      <c r="ER226" s="67">
        <v>-6</v>
      </c>
      <c r="ES226" s="67"/>
      <c r="ET226" s="67"/>
      <c r="EU226" s="67" t="b">
        <v>0</v>
      </c>
      <c r="EV226" s="67">
        <v>-6</v>
      </c>
      <c r="EW226" s="67"/>
      <c r="EX226" s="67"/>
      <c r="EY226" s="67" t="b">
        <v>0</v>
      </c>
      <c r="EZ226" s="67">
        <v>-6</v>
      </c>
      <c r="FA226" s="67"/>
      <c r="FB226" s="67"/>
      <c r="FC226" s="76" t="s">
        <v>73</v>
      </c>
      <c r="FD226" s="67">
        <v>6</v>
      </c>
      <c r="FE226" s="77" t="s">
        <v>70</v>
      </c>
      <c r="FF226" s="68">
        <v>0</v>
      </c>
      <c r="FG226" s="83"/>
      <c r="FH226" s="65" t="str">
        <f t="shared" si="50"/>
        <v>NSR</v>
      </c>
      <c r="FI226" s="65" t="str">
        <f t="shared" si="48"/>
        <v>F</v>
      </c>
      <c r="FJ226" s="65" t="str">
        <f t="shared" si="48"/>
        <v>11. NCC</v>
      </c>
      <c r="FK226" s="65">
        <f t="shared" si="42"/>
        <v>0</v>
      </c>
      <c r="FL226">
        <f t="shared" si="47"/>
        <v>68</v>
      </c>
      <c r="FM226" t="str">
        <f t="shared" si="49"/>
        <v>...</v>
      </c>
      <c r="FN226" t="str">
        <f t="shared" si="46"/>
        <v>...</v>
      </c>
      <c r="FO226" t="str">
        <f t="shared" si="45"/>
        <v>11. NCC</v>
      </c>
    </row>
    <row r="227" spans="1:171" ht="13.8" hidden="1" x14ac:dyDescent="0.25">
      <c r="A227" t="s">
        <v>1152</v>
      </c>
      <c r="B227" s="214" t="s">
        <v>757</v>
      </c>
      <c r="C227" s="80" t="str">
        <f>IF($B227:$B227&gt;0,VLOOKUP($B227,'[1]PorEquipeHC 20aa_ddmmaaaa'!$EC$5:'[1]PorEquipeHC 20aa_ddmmaaaa'!$GS$1003,1,FALSE))</f>
        <v>809</v>
      </c>
      <c r="D227" s="209" t="str">
        <f>IF($B227:$B227&gt;0,VLOOKUP($B227,'[1]PorEquipeHC 20aa_ddmmaaaa'!$EC$5:'[1]PorEquipeHC 20aa_ddmmaaaa'!$GS$1003,2,FALSE))</f>
        <v>YAMAMOTO</v>
      </c>
      <c r="E227" s="209" t="str">
        <f>IF($B227:$B227&gt;0,VLOOKUP($B227,'[1]PorEquipeHC 20aa_ddmmaaaa'!$EC$5:'[1]PorEquipeHC 20aa_ddmmaaaa'!$GS$1003,3,FALSE))</f>
        <v>ANTONIO SHIRO</v>
      </c>
      <c r="F227" s="66" t="str">
        <f>IF($B227:$B227&gt;0,VLOOKUP($B227,'[1]PorEquipeHC 20aa_ddmmaaaa'!$EC$5:'[1]PorEquipeHC 20aa_ddmmaaaa'!$GS$1003,4,FALSE))</f>
        <v>M</v>
      </c>
      <c r="G227" s="65" t="str">
        <f>IF($B227:$B227&gt;0,VLOOKUP($B227,'[1]PorEquipeHC 20aa_ddmmaaaa'!$EC$5:'[1]PorEquipeHC 20aa_ddmmaaaa'!$GS$1003,5,FALSE))</f>
        <v>11. NCC</v>
      </c>
      <c r="H227" s="210">
        <f>IF($B227:$B227&gt;0,VLOOKUP($B227,'[1]PorEquipeHC 20aa_ddmmaaaa'!$EC$5:'[1]PorEquipeHC 20aa_ddmmaaaa'!$GS$1003,6,FALSE))</f>
        <v>18720</v>
      </c>
      <c r="I227" s="80">
        <f>IF($B227:$B227&gt;0,VLOOKUP($B227,'[1]PorEquipeHC 20aa_ddmmaaaa'!$EC$5:'[1]PorEquipeHC 20aa_ddmmaaaa'!$GS$1003,7,FALSE))</f>
        <v>6</v>
      </c>
      <c r="J227" s="209" t="str">
        <f>IF($B227:$B227&gt;0,VLOOKUP($B227,'[1]PorEquipeHC 20aa_ddmmaaaa'!$EC$5:'[1]PorEquipeHC 20aa_ddmmaaaa'!$GS$1003,8,FALSE))</f>
        <v>A</v>
      </c>
      <c r="K227" s="209" t="str">
        <f>IF($B227:$B227&gt;0,VLOOKUP($B227,'[1]PorEquipeHC 20aa_ddmmaaaa'!$EC$5:'[1]PorEquipeHC 20aa_ddmmaaaa'!$GS$1003,9,FALSE))</f>
        <v>SR</v>
      </c>
      <c r="L227" s="80">
        <f>IF($B227:$B227&gt;0,VLOOKUP($B227,'[1]PorEquipeHC 20aa_ddmmaaaa'!$EC$5:'[1]PorEquipeHC 20aa_ddmmaaaa'!$GS$1003,45,FALSE))</f>
        <v>0</v>
      </c>
      <c r="M227" s="65" t="str">
        <f>IF($B227:$B227&gt;0,VLOOKUP($B227,'[1]PorEquipeHC 20aa_ddmmaaaa'!$EC$5:'[1]PorEquipeHC 20aa_ddmmaaaa'!$GS$1003,46,FALSE))</f>
        <v>X</v>
      </c>
      <c r="N227" s="80" t="e">
        <f>IF($B227:$B227&gt;0,VLOOKUP($B227,'[1]PorEquipeHC 20aa_ddmmaaaa'!$EC$5:'[1]PorEquipeHC 20aa_ddmmaaaa'!$GS$1003,64,FALSE))</f>
        <v>#NUM!</v>
      </c>
      <c r="O227" s="211" t="str">
        <f>IF($B227:$B227&gt;0,VLOOKUP($B227,'[1]PorEquipeHC 20aa_ddmmaaaa'!$EC$5:'[1]PorEquipeHC 20aa_ddmmaaaa'!$GS$1003,10,FALSE))</f>
        <v xml:space="preserve"> </v>
      </c>
      <c r="P227" s="211" t="str">
        <f>IF($B227:$B227&gt;0,VLOOKUP($B227,'[1]PorEquipeHC 20aa_ddmmaaaa'!$EC$5:'[1]PorEquipeHC 20aa_ddmmaaaa'!$GS$1003,11,FALSE))</f>
        <v xml:space="preserve"> </v>
      </c>
      <c r="Q227" s="211" t="str">
        <f>IF($B227:$B227&gt;0,VLOOKUP($B227,'[1]PorEquipeHC 20aa_ddmmaaaa'!$EC$5:'[1]PorEquipeHC 20aa_ddmmaaaa'!$GS$1003,12,FALSE))</f>
        <v xml:space="preserve"> </v>
      </c>
      <c r="R227" s="211" t="str">
        <f>IF($B227:$B227&gt;0,VLOOKUP($B227,'[1]PorEquipeHC 20aa_ddmmaaaa'!$EC$5:'[1]PorEquipeHC 20aa_ddmmaaaa'!$GS$1003,13,FALSE))</f>
        <v xml:space="preserve"> </v>
      </c>
      <c r="S227" s="211" t="str">
        <f>IF($B227:$B227&gt;0,VLOOKUP($B227,'[1]PorEquipeHC 20aa_ddmmaaaa'!$EC$5:'[1]PorEquipeHC 20aa_ddmmaaaa'!$GS$1003,14,FALSE))</f>
        <v xml:space="preserve"> </v>
      </c>
      <c r="T227" s="211" t="str">
        <f>IF($B227:$B227&gt;0,VLOOKUP($B227,'[1]PorEquipeHC 20aa_ddmmaaaa'!$EC$5:'[1]PorEquipeHC 20aa_ddmmaaaa'!$GS$1003,15,FALSE))</f>
        <v xml:space="preserve"> </v>
      </c>
      <c r="U227" s="211" t="str">
        <f>IF($B227:$B227&gt;0,VLOOKUP($B227,'[1]PorEquipeHC 20aa_ddmmaaaa'!$EC$5:'[1]PorEquipeHC 20aa_ddmmaaaa'!$GS$1003,16,FALSE))</f>
        <v xml:space="preserve"> </v>
      </c>
      <c r="V227" s="211" t="b">
        <f>IF($B227:$B227&gt;0,VLOOKUP($B227,'[1]PorEquipeHC 20aa_ddmmaaaa'!$EC$5:'[1]PorEquipeHC 20aa_ddmmaaaa'!$GS$1003,17,FALSE))</f>
        <v>0</v>
      </c>
      <c r="W227" s="211" t="b">
        <f>IF($B227:$B227&gt;0,VLOOKUP($B227,'[1]PorEquipeHC 20aa_ddmmaaaa'!$EC$5:'[1]PorEquipeHC 20aa_ddmmaaaa'!$GS$1003,18,FALSE))</f>
        <v>0</v>
      </c>
      <c r="X227" s="211" t="b">
        <f>IF($B227:$B227&gt;0,VLOOKUP($B227,'[1]PorEquipeHC 20aa_ddmmaaaa'!$EC$5:'[1]PorEquipeHC 20aa_ddmmaaaa'!$GS$1003,19,FALSE))</f>
        <v>0</v>
      </c>
      <c r="Y227" s="207"/>
      <c r="Z227" s="207"/>
      <c r="AA227" s="154"/>
      <c r="AB227" s="154"/>
      <c r="AC227" s="65" t="str">
        <f>C227</f>
        <v>809</v>
      </c>
      <c r="AD227" s="65" t="str">
        <f>D227</f>
        <v>YAMAMOTO</v>
      </c>
      <c r="AE227" s="65" t="str">
        <f>E227</f>
        <v>ANTONIO SHIRO</v>
      </c>
      <c r="AF227" s="65" t="str">
        <f>F227</f>
        <v>M</v>
      </c>
      <c r="AG227" s="65" t="str">
        <f>G227</f>
        <v>11. NCC</v>
      </c>
      <c r="AH227" s="208">
        <f>H227</f>
        <v>18720</v>
      </c>
      <c r="AI227">
        <f>I227</f>
        <v>6</v>
      </c>
      <c r="AJ227" t="str">
        <f>J227</f>
        <v>A</v>
      </c>
      <c r="AK227" s="209" t="str">
        <f>K227</f>
        <v>SR</v>
      </c>
      <c r="AL227" s="65">
        <f>L227</f>
        <v>0</v>
      </c>
      <c r="AM227" s="66" t="str">
        <f>M227</f>
        <v>X</v>
      </c>
      <c r="AN227" s="65" t="e">
        <f>N227</f>
        <v>#NUM!</v>
      </c>
      <c r="AO227" s="65" t="str">
        <f>O227</f>
        <v xml:space="preserve"> </v>
      </c>
      <c r="AP227" s="67" t="str">
        <f>IF(AO227=" "," ",(AO227-2*$AI227))</f>
        <v xml:space="preserve"> </v>
      </c>
      <c r="AQ227" s="68"/>
      <c r="AR227" s="69"/>
      <c r="AS227" s="72" t="str">
        <f>P227</f>
        <v xml:space="preserve"> </v>
      </c>
      <c r="AT227" s="67" t="str">
        <f>IF(AS227=" "," ",(AS227-2*$AI227))</f>
        <v xml:space="preserve"> </v>
      </c>
      <c r="AU227" s="65"/>
      <c r="AV227" s="67"/>
      <c r="AW227" s="72" t="str">
        <f>Q227</f>
        <v xml:space="preserve"> </v>
      </c>
      <c r="AX227" s="67" t="str">
        <f>IF(AW227=" "," ",(AW227-2*$AI227))</f>
        <v xml:space="preserve"> </v>
      </c>
      <c r="AY227" s="67"/>
      <c r="AZ227" s="65"/>
      <c r="BA227" s="67" t="str">
        <f>R227</f>
        <v xml:space="preserve"> </v>
      </c>
      <c r="BB227" s="67" t="str">
        <f>IF(BA227=" "," ",(BA227-2*$AI227))</f>
        <v xml:space="preserve"> </v>
      </c>
      <c r="BC227" s="67"/>
      <c r="BD227" s="67"/>
      <c r="BE227" s="71" t="str">
        <f>S227</f>
        <v xml:space="preserve"> </v>
      </c>
      <c r="BF227" s="67" t="str">
        <f>IF(BE227=" "," ",(BE227-2*$AI227))</f>
        <v xml:space="preserve"> </v>
      </c>
      <c r="BG227" s="67"/>
      <c r="BH227" s="67"/>
      <c r="BI227" s="72" t="str">
        <f>T227</f>
        <v xml:space="preserve"> </v>
      </c>
      <c r="BJ227" s="67" t="str">
        <f>IF(BI227=" "," ",(BI227-2*$AI227))</f>
        <v xml:space="preserve"> </v>
      </c>
      <c r="BK227" s="67"/>
      <c r="BL227" s="67"/>
      <c r="BM227" s="72" t="str">
        <f>U227</f>
        <v xml:space="preserve"> </v>
      </c>
      <c r="BN227" s="67" t="str">
        <f>IF(BM227=" "," ",(BM227-2*$AI227))</f>
        <v xml:space="preserve"> </v>
      </c>
      <c r="BO227" s="67"/>
      <c r="BP227" s="67"/>
      <c r="BQ227" s="67" t="b">
        <f>V227</f>
        <v>0</v>
      </c>
      <c r="BR227" s="67">
        <f>IF(BQ227=" "," ",(BQ227-2*$AI227))</f>
        <v>-12</v>
      </c>
      <c r="BS227" s="67"/>
      <c r="BT227" s="67"/>
      <c r="BU227" s="67" t="b">
        <f>W227</f>
        <v>0</v>
      </c>
      <c r="BV227" s="67">
        <f>IF(BU227=" "," ",(BU227-2*$AI227))</f>
        <v>-12</v>
      </c>
      <c r="BW227" s="67"/>
      <c r="BX227" s="67"/>
      <c r="BY227" s="67" t="b">
        <f>X227</f>
        <v>0</v>
      </c>
      <c r="BZ227" s="67">
        <f>IF(BY227=" "," ",(BY227-2*$AI227))</f>
        <v>-12</v>
      </c>
      <c r="CA227" s="67"/>
      <c r="CB227" s="67"/>
      <c r="CC227" s="209" t="str">
        <f>IF(AK227="Senior",AK227,"...")</f>
        <v>...</v>
      </c>
      <c r="CD227" s="65">
        <f>L227</f>
        <v>0</v>
      </c>
      <c r="CE227" s="66" t="str">
        <f>M227</f>
        <v>X</v>
      </c>
      <c r="CF227" s="73">
        <f>AQ227*AO$4+AU227*AS$4+AY227*AW$4+BC227*BA$4+BG227*BE$4+BK227*BI$4+BO227*BM$4+BS227*BQ$4+BW227*BU$4+CA227*BY$4</f>
        <v>0</v>
      </c>
      <c r="CG227" s="156"/>
      <c r="CH227" s="1"/>
      <c r="DA227" s="19"/>
      <c r="DB227" s="19"/>
      <c r="DC227" s="67" t="s">
        <v>261</v>
      </c>
      <c r="DD227" s="67" t="s">
        <v>273</v>
      </c>
      <c r="DE227" s="67" t="s">
        <v>742</v>
      </c>
      <c r="DF227" s="67" t="s">
        <v>83</v>
      </c>
      <c r="DG227" s="67" t="s">
        <v>703</v>
      </c>
      <c r="DH227" s="75">
        <v>26932</v>
      </c>
      <c r="DI227" s="67">
        <v>3</v>
      </c>
      <c r="DJ227" s="67" t="s">
        <v>111</v>
      </c>
      <c r="DK227" s="76" t="s">
        <v>69</v>
      </c>
      <c r="DL227" s="67">
        <v>7</v>
      </c>
      <c r="DM227" s="77" t="s">
        <v>70</v>
      </c>
      <c r="DN227" s="67">
        <v>645</v>
      </c>
      <c r="DO227" s="67">
        <v>104</v>
      </c>
      <c r="DP227" s="67">
        <v>98</v>
      </c>
      <c r="DQ227" s="68"/>
      <c r="DR227" s="67"/>
      <c r="DS227" s="72">
        <v>117</v>
      </c>
      <c r="DT227" s="67">
        <v>111</v>
      </c>
      <c r="DU227" s="68"/>
      <c r="DV227" s="67"/>
      <c r="DW227" s="72">
        <v>114</v>
      </c>
      <c r="DX227" s="67">
        <v>108</v>
      </c>
      <c r="DY227" s="67"/>
      <c r="DZ227" s="67"/>
      <c r="EA227" s="67">
        <v>104</v>
      </c>
      <c r="EB227" s="67">
        <v>98</v>
      </c>
      <c r="EC227" s="67"/>
      <c r="ED227" s="67"/>
      <c r="EE227" s="71">
        <v>105</v>
      </c>
      <c r="EF227" s="67">
        <v>99</v>
      </c>
      <c r="EG227" s="68"/>
      <c r="EH227" s="69"/>
      <c r="EI227" s="72">
        <v>115</v>
      </c>
      <c r="EJ227" s="67">
        <v>109</v>
      </c>
      <c r="EK227" s="67"/>
      <c r="EL227" s="67"/>
      <c r="EM227" s="72">
        <v>103</v>
      </c>
      <c r="EN227" s="67">
        <v>97</v>
      </c>
      <c r="EO227" s="67"/>
      <c r="EP227" s="67"/>
      <c r="EQ227" s="67" t="b">
        <v>0</v>
      </c>
      <c r="ER227" s="67">
        <v>-6</v>
      </c>
      <c r="ES227" s="67"/>
      <c r="ET227" s="67"/>
      <c r="EU227" s="67" t="b">
        <v>0</v>
      </c>
      <c r="EV227" s="67">
        <v>-6</v>
      </c>
      <c r="EW227" s="67"/>
      <c r="EX227" s="67"/>
      <c r="EY227" s="67" t="b">
        <v>0</v>
      </c>
      <c r="EZ227" s="67">
        <v>-6</v>
      </c>
      <c r="FA227" s="67"/>
      <c r="FB227" s="67"/>
      <c r="FC227" s="76" t="s">
        <v>73</v>
      </c>
      <c r="FD227" s="67">
        <v>7</v>
      </c>
      <c r="FE227" s="77" t="s">
        <v>70</v>
      </c>
      <c r="FF227" s="68">
        <v>0</v>
      </c>
      <c r="FG227" s="83"/>
      <c r="FH227" s="65" t="str">
        <f t="shared" si="50"/>
        <v>NSR</v>
      </c>
      <c r="FI227" s="65" t="str">
        <f t="shared" si="48"/>
        <v>F</v>
      </c>
      <c r="FJ227" s="65" t="str">
        <f t="shared" si="48"/>
        <v>11. NCC</v>
      </c>
      <c r="FK227" s="65">
        <f t="shared" si="42"/>
        <v>0</v>
      </c>
      <c r="FL227">
        <f t="shared" si="47"/>
        <v>68</v>
      </c>
      <c r="FM227" t="str">
        <f t="shared" si="49"/>
        <v>...</v>
      </c>
      <c r="FN227" t="str">
        <f t="shared" si="46"/>
        <v>...</v>
      </c>
      <c r="FO227" t="str">
        <f t="shared" si="45"/>
        <v>11. NCC</v>
      </c>
    </row>
    <row r="228" spans="1:171" ht="13.8" hidden="1" x14ac:dyDescent="0.25">
      <c r="A228" t="s">
        <v>1152</v>
      </c>
      <c r="B228" s="201" t="s">
        <v>657</v>
      </c>
      <c r="C228" s="80" t="str">
        <f>IF($B228:$B228&gt;0,VLOOKUP($B228,'[1]PorEquipeHC 20aa_ddmmaaaa'!$EC$5:'[1]PorEquipeHC 20aa_ddmmaaaa'!$GS$1003,1,FALSE))</f>
        <v>844</v>
      </c>
      <c r="D228" s="209" t="str">
        <f>IF($B228:$B228&gt;0,VLOOKUP($B228,'[1]PorEquipeHC 20aa_ddmmaaaa'!$EC$5:'[1]PorEquipeHC 20aa_ddmmaaaa'!$GS$1003,2,FALSE))</f>
        <v>YOSHIKAWA</v>
      </c>
      <c r="E228" s="209" t="str">
        <f>IF($B228:$B228&gt;0,VLOOKUP($B228,'[1]PorEquipeHC 20aa_ddmmaaaa'!$EC$5:'[1]PorEquipeHC 20aa_ddmmaaaa'!$GS$1003,3,FALSE))</f>
        <v>CELSO</v>
      </c>
      <c r="F228" s="66" t="str">
        <f>IF($B228:$B228&gt;0,VLOOKUP($B228,'[1]PorEquipeHC 20aa_ddmmaaaa'!$EC$5:'[1]PorEquipeHC 20aa_ddmmaaaa'!$GS$1003,4,FALSE))</f>
        <v>M</v>
      </c>
      <c r="G228" s="65" t="str">
        <f>IF($B228:$B228&gt;0,VLOOKUP($B228,'[1]PorEquipeHC 20aa_ddmmaaaa'!$EC$5:'[1]PorEquipeHC 20aa_ddmmaaaa'!$GS$1003,5,FALSE))</f>
        <v>08. SMA</v>
      </c>
      <c r="H228" s="210">
        <f>IF($B228:$B228&gt;0,VLOOKUP($B228,'[1]PorEquipeHC 20aa_ddmmaaaa'!$EC$5:'[1]PorEquipeHC 20aa_ddmmaaaa'!$GS$1003,6,FALSE))</f>
        <v>19664</v>
      </c>
      <c r="I228" s="80">
        <f>IF($B228:$B228&gt;0,VLOOKUP($B228,'[1]PorEquipeHC 20aa_ddmmaaaa'!$EC$5:'[1]PorEquipeHC 20aa_ddmmaaaa'!$GS$1003,7,FALSE))</f>
        <v>6</v>
      </c>
      <c r="J228" s="209" t="str">
        <f>IF($B228:$B228&gt;0,VLOOKUP($B228,'[1]PorEquipeHC 20aa_ddmmaaaa'!$EC$5:'[1]PorEquipeHC 20aa_ddmmaaaa'!$GS$1003,8,FALSE))</f>
        <v>A</v>
      </c>
      <c r="K228" s="209" t="str">
        <f>IF($B228:$B228&gt;0,VLOOKUP($B228,'[1]PorEquipeHC 20aa_ddmmaaaa'!$EC$5:'[1]PorEquipeHC 20aa_ddmmaaaa'!$GS$1003,9,FALSE))</f>
        <v>NSR</v>
      </c>
      <c r="L228" s="80">
        <f>IF($B228:$B228&gt;0,VLOOKUP($B228,'[1]PorEquipeHC 20aa_ddmmaaaa'!$EC$5:'[1]PorEquipeHC 20aa_ddmmaaaa'!$GS$1003,45,FALSE))</f>
        <v>0</v>
      </c>
      <c r="M228" s="65" t="str">
        <f>IF($B228:$B228&gt;0,VLOOKUP($B228,'[1]PorEquipeHC 20aa_ddmmaaaa'!$EC$5:'[1]PorEquipeHC 20aa_ddmmaaaa'!$GS$1003,46,FALSE))</f>
        <v>X</v>
      </c>
      <c r="N228" s="80" t="e">
        <f>IF($B228:$B228&gt;0,VLOOKUP($B228,'[1]PorEquipeHC 20aa_ddmmaaaa'!$EC$5:'[1]PorEquipeHC 20aa_ddmmaaaa'!$GS$1003,64,FALSE))</f>
        <v>#NUM!</v>
      </c>
      <c r="O228" s="211" t="str">
        <f>IF($B228:$B228&gt;0,VLOOKUP($B228,'[1]PorEquipeHC 20aa_ddmmaaaa'!$EC$5:'[1]PorEquipeHC 20aa_ddmmaaaa'!$GS$1003,10,FALSE))</f>
        <v xml:space="preserve"> </v>
      </c>
      <c r="P228" s="211" t="str">
        <f>IF($B228:$B228&gt;0,VLOOKUP($B228,'[1]PorEquipeHC 20aa_ddmmaaaa'!$EC$5:'[1]PorEquipeHC 20aa_ddmmaaaa'!$GS$1003,11,FALSE))</f>
        <v xml:space="preserve"> </v>
      </c>
      <c r="Q228" s="211" t="str">
        <f>IF($B228:$B228&gt;0,VLOOKUP($B228,'[1]PorEquipeHC 20aa_ddmmaaaa'!$EC$5:'[1]PorEquipeHC 20aa_ddmmaaaa'!$GS$1003,12,FALSE))</f>
        <v xml:space="preserve"> </v>
      </c>
      <c r="R228" s="211" t="str">
        <f>IF($B228:$B228&gt;0,VLOOKUP($B228,'[1]PorEquipeHC 20aa_ddmmaaaa'!$EC$5:'[1]PorEquipeHC 20aa_ddmmaaaa'!$GS$1003,13,FALSE))</f>
        <v xml:space="preserve"> </v>
      </c>
      <c r="S228" s="211" t="str">
        <f>IF($B228:$B228&gt;0,VLOOKUP($B228,'[1]PorEquipeHC 20aa_ddmmaaaa'!$EC$5:'[1]PorEquipeHC 20aa_ddmmaaaa'!$GS$1003,14,FALSE))</f>
        <v xml:space="preserve"> </v>
      </c>
      <c r="T228" s="211" t="str">
        <f>IF($B228:$B228&gt;0,VLOOKUP($B228,'[1]PorEquipeHC 20aa_ddmmaaaa'!$EC$5:'[1]PorEquipeHC 20aa_ddmmaaaa'!$GS$1003,15,FALSE))</f>
        <v xml:space="preserve"> </v>
      </c>
      <c r="U228" s="211" t="str">
        <f>IF($B228:$B228&gt;0,VLOOKUP($B228,'[1]PorEquipeHC 20aa_ddmmaaaa'!$EC$5:'[1]PorEquipeHC 20aa_ddmmaaaa'!$GS$1003,16,FALSE))</f>
        <v xml:space="preserve"> </v>
      </c>
      <c r="V228" s="211" t="b">
        <f>IF($B228:$B228&gt;0,VLOOKUP($B228,'[1]PorEquipeHC 20aa_ddmmaaaa'!$EC$5:'[1]PorEquipeHC 20aa_ddmmaaaa'!$GS$1003,17,FALSE))</f>
        <v>0</v>
      </c>
      <c r="W228" s="211" t="b">
        <f>IF($B228:$B228&gt;0,VLOOKUP($B228,'[1]PorEquipeHC 20aa_ddmmaaaa'!$EC$5:'[1]PorEquipeHC 20aa_ddmmaaaa'!$GS$1003,18,FALSE))</f>
        <v>0</v>
      </c>
      <c r="X228" s="211" t="b">
        <f>IF($B228:$B228&gt;0,VLOOKUP($B228,'[1]PorEquipeHC 20aa_ddmmaaaa'!$EC$5:'[1]PorEquipeHC 20aa_ddmmaaaa'!$GS$1003,19,FALSE))</f>
        <v>0</v>
      </c>
      <c r="Y228" s="207"/>
      <c r="Z228" s="207"/>
      <c r="AA228" s="154"/>
      <c r="AB228" s="154"/>
      <c r="AC228" s="65" t="str">
        <f>C228</f>
        <v>844</v>
      </c>
      <c r="AD228" s="65" t="str">
        <f>D228</f>
        <v>YOSHIKAWA</v>
      </c>
      <c r="AE228" s="65" t="str">
        <f>E228</f>
        <v>CELSO</v>
      </c>
      <c r="AF228" s="65" t="str">
        <f>F228</f>
        <v>M</v>
      </c>
      <c r="AG228" s="65" t="str">
        <f>G228</f>
        <v>08. SMA</v>
      </c>
      <c r="AH228" s="208">
        <f>H228</f>
        <v>19664</v>
      </c>
      <c r="AI228">
        <f>I228</f>
        <v>6</v>
      </c>
      <c r="AJ228" t="str">
        <f>J228</f>
        <v>A</v>
      </c>
      <c r="AK228" s="209" t="str">
        <f>K228</f>
        <v>NSR</v>
      </c>
      <c r="AL228" s="65">
        <f>L228</f>
        <v>0</v>
      </c>
      <c r="AM228" s="66" t="str">
        <f>M228</f>
        <v>X</v>
      </c>
      <c r="AN228" s="65" t="e">
        <f>N228</f>
        <v>#NUM!</v>
      </c>
      <c r="AO228" s="65" t="str">
        <f>O228</f>
        <v xml:space="preserve"> </v>
      </c>
      <c r="AP228" s="67" t="str">
        <f>IF(AO228=" "," ",(AO228-2*$AI228))</f>
        <v xml:space="preserve"> </v>
      </c>
      <c r="AQ228" s="68"/>
      <c r="AR228" s="69"/>
      <c r="AS228" s="72" t="str">
        <f>P228</f>
        <v xml:space="preserve"> </v>
      </c>
      <c r="AT228" s="67" t="str">
        <f>IF(AS228=" "," ",(AS228-2*$AI228))</f>
        <v xml:space="preserve"> </v>
      </c>
      <c r="AU228" s="65"/>
      <c r="AV228" s="67"/>
      <c r="AW228" s="72" t="str">
        <f>Q228</f>
        <v xml:space="preserve"> </v>
      </c>
      <c r="AX228" s="67" t="str">
        <f>IF(AW228=" "," ",(AW228-2*$AI228))</f>
        <v xml:space="preserve"> </v>
      </c>
      <c r="AY228" s="67"/>
      <c r="AZ228" s="65"/>
      <c r="BA228" s="67" t="str">
        <f>R228</f>
        <v xml:space="preserve"> </v>
      </c>
      <c r="BB228" s="67" t="str">
        <f>IF(BA228=" "," ",(BA228-2*$AI228))</f>
        <v xml:space="preserve"> </v>
      </c>
      <c r="BC228" s="67"/>
      <c r="BD228" s="67"/>
      <c r="BE228" s="71" t="str">
        <f>S228</f>
        <v xml:space="preserve"> </v>
      </c>
      <c r="BF228" s="67" t="str">
        <f>IF(BE228=" "," ",(BE228-2*$AI228))</f>
        <v xml:space="preserve"> </v>
      </c>
      <c r="BG228" s="67"/>
      <c r="BH228" s="67"/>
      <c r="BI228" s="72" t="str">
        <f>T228</f>
        <v xml:space="preserve"> </v>
      </c>
      <c r="BJ228" s="67" t="str">
        <f>IF(BI228=" "," ",(BI228-2*$AI228))</f>
        <v xml:space="preserve"> </v>
      </c>
      <c r="BK228" s="67"/>
      <c r="BL228" s="67"/>
      <c r="BM228" s="72" t="str">
        <f>U228</f>
        <v xml:space="preserve"> </v>
      </c>
      <c r="BN228" s="67" t="str">
        <f>IF(BM228=" "," ",(BM228-2*$AI228))</f>
        <v xml:space="preserve"> </v>
      </c>
      <c r="BO228" s="67"/>
      <c r="BP228" s="67"/>
      <c r="BQ228" s="67" t="b">
        <f>V228</f>
        <v>0</v>
      </c>
      <c r="BR228" s="67">
        <f>IF(BQ228=" "," ",(BQ228-2*$AI228))</f>
        <v>-12</v>
      </c>
      <c r="BS228" s="67"/>
      <c r="BT228" s="67"/>
      <c r="BU228" s="67" t="b">
        <f>W228</f>
        <v>0</v>
      </c>
      <c r="BV228" s="67">
        <f>IF(BU228=" "," ",(BU228-2*$AI228))</f>
        <v>-12</v>
      </c>
      <c r="BW228" s="67"/>
      <c r="BX228" s="67"/>
      <c r="BY228" s="67" t="b">
        <f>X228</f>
        <v>0</v>
      </c>
      <c r="BZ228" s="67">
        <f>IF(BY228=" "," ",(BY228-2*$AI228))</f>
        <v>-12</v>
      </c>
      <c r="CA228" s="67"/>
      <c r="CB228" s="67"/>
      <c r="CC228" s="209" t="str">
        <f>IF(AK228="Senior",AK228,"...")</f>
        <v>...</v>
      </c>
      <c r="CD228" s="65">
        <f>L228</f>
        <v>0</v>
      </c>
      <c r="CE228" s="66" t="str">
        <f>M228</f>
        <v>X</v>
      </c>
      <c r="CF228" s="73">
        <f>AQ228*AO$4+AU228*AS$4+AY228*AW$4+BC228*BA$4+BG228*BE$4+BK228*BI$4+BO228*BM$4+BS228*BQ$4+BW228*BU$4+CA228*BY$4</f>
        <v>0</v>
      </c>
      <c r="CG228" s="156"/>
      <c r="CH228" s="1"/>
      <c r="DA228" s="19"/>
      <c r="DB228" s="19"/>
      <c r="DC228" s="67" t="s">
        <v>352</v>
      </c>
      <c r="DD228" s="67" t="s">
        <v>744</v>
      </c>
      <c r="DE228" s="67" t="s">
        <v>745</v>
      </c>
      <c r="DF228" s="67" t="s">
        <v>65</v>
      </c>
      <c r="DG228" s="67" t="s">
        <v>703</v>
      </c>
      <c r="DH228" s="75">
        <v>16582</v>
      </c>
      <c r="DI228" s="67">
        <v>4</v>
      </c>
      <c r="DJ228" s="67" t="s">
        <v>68</v>
      </c>
      <c r="DK228" s="76" t="s">
        <v>102</v>
      </c>
      <c r="DL228" s="67">
        <v>7</v>
      </c>
      <c r="DM228" s="77" t="s">
        <v>70</v>
      </c>
      <c r="DN228" s="67">
        <v>685</v>
      </c>
      <c r="DO228" s="67">
        <v>115</v>
      </c>
      <c r="DP228" s="67">
        <v>107</v>
      </c>
      <c r="DQ228" s="68"/>
      <c r="DR228" s="67"/>
      <c r="DS228" s="72">
        <v>125</v>
      </c>
      <c r="DT228" s="67">
        <v>117</v>
      </c>
      <c r="DU228" s="68"/>
      <c r="DV228" s="67"/>
      <c r="DW228" s="72">
        <v>123</v>
      </c>
      <c r="DX228" s="67">
        <v>115</v>
      </c>
      <c r="DY228" s="67"/>
      <c r="DZ228" s="67"/>
      <c r="EA228" s="67">
        <v>108</v>
      </c>
      <c r="EB228" s="67">
        <v>100</v>
      </c>
      <c r="EC228" s="67"/>
      <c r="ED228" s="67"/>
      <c r="EE228" s="71">
        <v>107</v>
      </c>
      <c r="EF228" s="67">
        <v>99</v>
      </c>
      <c r="EG228" s="67"/>
      <c r="EH228" s="67"/>
      <c r="EI228" s="72">
        <v>112</v>
      </c>
      <c r="EJ228" s="67">
        <v>104</v>
      </c>
      <c r="EK228" s="67"/>
      <c r="EL228" s="67"/>
      <c r="EM228" s="72">
        <v>120</v>
      </c>
      <c r="EN228" s="67">
        <v>112</v>
      </c>
      <c r="EO228" s="67"/>
      <c r="EP228" s="67"/>
      <c r="EQ228" s="67" t="b">
        <v>0</v>
      </c>
      <c r="ER228" s="67">
        <v>-8</v>
      </c>
      <c r="ES228" s="67"/>
      <c r="ET228" s="67"/>
      <c r="EU228" s="67" t="b">
        <v>0</v>
      </c>
      <c r="EV228" s="67">
        <v>-8</v>
      </c>
      <c r="EW228" s="67"/>
      <c r="EX228" s="67"/>
      <c r="EY228" s="67" t="b">
        <v>0</v>
      </c>
      <c r="EZ228" s="67">
        <v>-8</v>
      </c>
      <c r="FA228" s="67"/>
      <c r="FB228" s="67"/>
      <c r="FC228" s="76" t="s">
        <v>73</v>
      </c>
      <c r="FD228" s="67">
        <v>7</v>
      </c>
      <c r="FE228" s="77" t="s">
        <v>70</v>
      </c>
      <c r="FF228" s="68">
        <v>0</v>
      </c>
      <c r="FG228" s="83"/>
      <c r="FH228" s="65" t="str">
        <f t="shared" si="50"/>
        <v>SR</v>
      </c>
      <c r="FI228" s="65" t="str">
        <f t="shared" si="48"/>
        <v>M</v>
      </c>
      <c r="FJ228" s="65" t="str">
        <f t="shared" si="48"/>
        <v>11. NCC</v>
      </c>
      <c r="FK228" s="65">
        <f t="shared" ref="FK228:FK265" si="51">FF228</f>
        <v>0</v>
      </c>
      <c r="FL228">
        <f t="shared" si="47"/>
        <v>68</v>
      </c>
      <c r="FM228" t="str">
        <f t="shared" si="49"/>
        <v>...</v>
      </c>
      <c r="FN228" t="str">
        <f t="shared" si="46"/>
        <v>...</v>
      </c>
      <c r="FO228" t="str">
        <f t="shared" si="45"/>
        <v>11. NCC</v>
      </c>
    </row>
    <row r="229" spans="1:171" ht="13.8" hidden="1" x14ac:dyDescent="0.25">
      <c r="A229" t="s">
        <v>1152</v>
      </c>
      <c r="B229" s="201" t="s">
        <v>764</v>
      </c>
      <c r="C229" s="80" t="str">
        <f>IF($B229:$B229&gt;0,VLOOKUP($B229,'[1]PorEquipeHC 20aa_ddmmaaaa'!$EC$5:'[1]PorEquipeHC 20aa_ddmmaaaa'!$GS$1003,1,FALSE))</f>
        <v>633</v>
      </c>
      <c r="D229" s="209" t="str">
        <f>IF($B229:$B229&gt;0,VLOOKUP($B229,'[1]PorEquipeHC 20aa_ddmmaaaa'!$EC$5:'[1]PorEquipeHC 20aa_ddmmaaaa'!$GS$1003,2,FALSE))</f>
        <v>DE SOUZA</v>
      </c>
      <c r="E229" s="209" t="str">
        <f>IF($B229:$B229&gt;0,VLOOKUP($B229,'[1]PorEquipeHC 20aa_ddmmaaaa'!$EC$5:'[1]PorEquipeHC 20aa_ddmmaaaa'!$GS$1003,3,FALSE))</f>
        <v>ANTONIO MARCOS</v>
      </c>
      <c r="F229" s="66" t="str">
        <f>IF($B229:$B229&gt;0,VLOOKUP($B229,'[1]PorEquipeHC 20aa_ddmmaaaa'!$EC$5:'[1]PorEquipeHC 20aa_ddmmaaaa'!$GS$1003,4,FALSE))</f>
        <v>M</v>
      </c>
      <c r="G229" s="65" t="str">
        <f>IF($B229:$B229&gt;0,VLOOKUP($B229,'[1]PorEquipeHC 20aa_ddmmaaaa'!$EC$5:'[1]PorEquipeHC 20aa_ddmmaaaa'!$GS$1003,5,FALSE))</f>
        <v>11. NCC</v>
      </c>
      <c r="H229" s="210">
        <f>IF($B229:$B229&gt;0,VLOOKUP($B229,'[1]PorEquipeHC 20aa_ddmmaaaa'!$EC$5:'[1]PorEquipeHC 20aa_ddmmaaaa'!$GS$1003,6,FALSE))</f>
        <v>21590</v>
      </c>
      <c r="I229" s="80">
        <f>IF($B229:$B229&gt;0,VLOOKUP($B229,'[1]PorEquipeHC 20aa_ddmmaaaa'!$EC$5:'[1]PorEquipeHC 20aa_ddmmaaaa'!$GS$1003,7,FALSE))</f>
        <v>6</v>
      </c>
      <c r="J229" s="209" t="str">
        <f>IF($B229:$B229&gt;0,VLOOKUP($B229,'[1]PorEquipeHC 20aa_ddmmaaaa'!$EC$5:'[1]PorEquipeHC 20aa_ddmmaaaa'!$GS$1003,8,FALSE))</f>
        <v>A</v>
      </c>
      <c r="K229" s="209" t="str">
        <f>IF($B229:$B229&gt;0,VLOOKUP($B229,'[1]PorEquipeHC 20aa_ddmmaaaa'!$EC$5:'[1]PorEquipeHC 20aa_ddmmaaaa'!$GS$1003,9,FALSE))</f>
        <v>NSR</v>
      </c>
      <c r="L229" s="80">
        <f>IF($B229:$B229&gt;0,VLOOKUP($B229,'[1]PorEquipeHC 20aa_ddmmaaaa'!$EC$5:'[1]PorEquipeHC 20aa_ddmmaaaa'!$GS$1003,45,FALSE))</f>
        <v>3</v>
      </c>
      <c r="M229" s="65" t="str">
        <f>IF($B229:$B229&gt;0,VLOOKUP($B229,'[1]PorEquipeHC 20aa_ddmmaaaa'!$EC$5:'[1]PorEquipeHC 20aa_ddmmaaaa'!$GS$1003,46,FALSE))</f>
        <v>X</v>
      </c>
      <c r="N229" s="80" t="e">
        <f>IF($B229:$B229&gt;0,VLOOKUP($B229,'[1]PorEquipeHC 20aa_ddmmaaaa'!$EC$5:'[1]PorEquipeHC 20aa_ddmmaaaa'!$GS$1003,64,FALSE))</f>
        <v>#NUM!</v>
      </c>
      <c r="O229" s="211" t="str">
        <f>IF($B229:$B229&gt;0,VLOOKUP($B229,'[1]PorEquipeHC 20aa_ddmmaaaa'!$EC$5:'[1]PorEquipeHC 20aa_ddmmaaaa'!$GS$1003,10,FALSE))</f>
        <v xml:space="preserve"> </v>
      </c>
      <c r="P229" s="211">
        <f>IF($B229:$B229&gt;0,VLOOKUP($B229,'[1]PorEquipeHC 20aa_ddmmaaaa'!$EC$5:'[1]PorEquipeHC 20aa_ddmmaaaa'!$GS$1003,11,FALSE))</f>
        <v>122</v>
      </c>
      <c r="Q229" s="211">
        <f>IF($B229:$B229&gt;0,VLOOKUP($B229,'[1]PorEquipeHC 20aa_ddmmaaaa'!$EC$5:'[1]PorEquipeHC 20aa_ddmmaaaa'!$GS$1003,12,FALSE))</f>
        <v>107</v>
      </c>
      <c r="R229" s="211" t="str">
        <f>IF($B229:$B229&gt;0,VLOOKUP($B229,'[1]PorEquipeHC 20aa_ddmmaaaa'!$EC$5:'[1]PorEquipeHC 20aa_ddmmaaaa'!$GS$1003,13,FALSE))</f>
        <v xml:space="preserve"> </v>
      </c>
      <c r="S229" s="211">
        <f>IF($B229:$B229&gt;0,VLOOKUP($B229,'[1]PorEquipeHC 20aa_ddmmaaaa'!$EC$5:'[1]PorEquipeHC 20aa_ddmmaaaa'!$GS$1003,14,FALSE))</f>
        <v>109</v>
      </c>
      <c r="T229" s="211" t="str">
        <f>IF($B229:$B229&gt;0,VLOOKUP($B229,'[1]PorEquipeHC 20aa_ddmmaaaa'!$EC$5:'[1]PorEquipeHC 20aa_ddmmaaaa'!$GS$1003,15,FALSE))</f>
        <v xml:space="preserve"> </v>
      </c>
      <c r="U229" s="211" t="str">
        <f>IF($B229:$B229&gt;0,VLOOKUP($B229,'[1]PorEquipeHC 20aa_ddmmaaaa'!$EC$5:'[1]PorEquipeHC 20aa_ddmmaaaa'!$GS$1003,16,FALSE))</f>
        <v xml:space="preserve"> </v>
      </c>
      <c r="V229" s="211" t="b">
        <f>IF($B229:$B229&gt;0,VLOOKUP($B229,'[1]PorEquipeHC 20aa_ddmmaaaa'!$EC$5:'[1]PorEquipeHC 20aa_ddmmaaaa'!$GS$1003,17,FALSE))</f>
        <v>0</v>
      </c>
      <c r="W229" s="211" t="b">
        <f>IF($B229:$B229&gt;0,VLOOKUP($B229,'[1]PorEquipeHC 20aa_ddmmaaaa'!$EC$5:'[1]PorEquipeHC 20aa_ddmmaaaa'!$GS$1003,18,FALSE))</f>
        <v>0</v>
      </c>
      <c r="X229" s="211" t="b">
        <f>IF($B229:$B229&gt;0,VLOOKUP($B229,'[1]PorEquipeHC 20aa_ddmmaaaa'!$EC$5:'[1]PorEquipeHC 20aa_ddmmaaaa'!$GS$1003,19,FALSE))</f>
        <v>0</v>
      </c>
      <c r="Y229" s="207"/>
      <c r="Z229" s="207"/>
      <c r="AA229" s="154"/>
      <c r="AB229" s="154"/>
      <c r="AC229" s="65" t="str">
        <f>C229</f>
        <v>633</v>
      </c>
      <c r="AD229" s="65" t="str">
        <f>D229</f>
        <v>DE SOUZA</v>
      </c>
      <c r="AE229" s="65" t="str">
        <f>E229</f>
        <v>ANTONIO MARCOS</v>
      </c>
      <c r="AF229" s="65" t="str">
        <f>F229</f>
        <v>M</v>
      </c>
      <c r="AG229" s="65" t="str">
        <f>G229</f>
        <v>11. NCC</v>
      </c>
      <c r="AH229" s="208">
        <f>H229</f>
        <v>21590</v>
      </c>
      <c r="AI229">
        <f>I229</f>
        <v>6</v>
      </c>
      <c r="AJ229" t="str">
        <f>J229</f>
        <v>A</v>
      </c>
      <c r="AK229" s="209" t="str">
        <f>K229</f>
        <v>NSR</v>
      </c>
      <c r="AL229" s="65">
        <f>L229</f>
        <v>3</v>
      </c>
      <c r="AM229" s="66" t="str">
        <f>M229</f>
        <v>X</v>
      </c>
      <c r="AN229" s="65" t="e">
        <f>N229</f>
        <v>#NUM!</v>
      </c>
      <c r="AO229" s="65" t="str">
        <f>O229</f>
        <v xml:space="preserve"> </v>
      </c>
      <c r="AP229" s="67" t="str">
        <f>IF(AO229=" "," ",(AO229-2*$AI229))</f>
        <v xml:space="preserve"> </v>
      </c>
      <c r="AQ229" s="68"/>
      <c r="AR229" s="69"/>
      <c r="AS229" s="72">
        <f>P229</f>
        <v>122</v>
      </c>
      <c r="AT229" s="67">
        <f>IF(AS229=" "," ",(AS229-2*$AI229))</f>
        <v>110</v>
      </c>
      <c r="AU229" s="65"/>
      <c r="AV229" s="67"/>
      <c r="AW229" s="72">
        <f>Q229</f>
        <v>107</v>
      </c>
      <c r="AX229" s="67">
        <f>IF(AW229=" "," ",(AW229-2*$AI229))</f>
        <v>95</v>
      </c>
      <c r="AY229" s="67"/>
      <c r="AZ229" s="65"/>
      <c r="BA229" s="67" t="str">
        <f>R229</f>
        <v xml:space="preserve"> </v>
      </c>
      <c r="BB229" s="67" t="str">
        <f>IF(BA229=" "," ",(BA229-2*$AI229))</f>
        <v xml:space="preserve"> </v>
      </c>
      <c r="BC229" s="67"/>
      <c r="BD229" s="67"/>
      <c r="BE229" s="71">
        <f>S229</f>
        <v>109</v>
      </c>
      <c r="BF229" s="67">
        <f>IF(BE229=" "," ",(BE229-2*$AI229))</f>
        <v>97</v>
      </c>
      <c r="BG229" s="67"/>
      <c r="BH229" s="67"/>
      <c r="BI229" s="72" t="str">
        <f>T229</f>
        <v xml:space="preserve"> </v>
      </c>
      <c r="BJ229" s="67" t="str">
        <f>IF(BI229=" "," ",(BI229-2*$AI229))</f>
        <v xml:space="preserve"> </v>
      </c>
      <c r="BK229" s="67"/>
      <c r="BL229" s="67"/>
      <c r="BM229" s="72" t="str">
        <f>U229</f>
        <v xml:space="preserve"> </v>
      </c>
      <c r="BN229" s="67" t="str">
        <f>IF(BM229=" "," ",(BM229-2*$AI229))</f>
        <v xml:space="preserve"> </v>
      </c>
      <c r="BO229" s="67"/>
      <c r="BP229" s="67"/>
      <c r="BQ229" s="67" t="b">
        <f>V229</f>
        <v>0</v>
      </c>
      <c r="BR229" s="67">
        <f>IF(BQ229=" "," ",(BQ229-2*$AI229))</f>
        <v>-12</v>
      </c>
      <c r="BS229" s="67"/>
      <c r="BT229" s="67"/>
      <c r="BU229" s="67" t="b">
        <f>W229</f>
        <v>0</v>
      </c>
      <c r="BV229" s="67">
        <f>IF(BU229=" "," ",(BU229-2*$AI229))</f>
        <v>-12</v>
      </c>
      <c r="BW229" s="67"/>
      <c r="BX229" s="67"/>
      <c r="BY229" s="67" t="b">
        <f>X229</f>
        <v>0</v>
      </c>
      <c r="BZ229" s="67">
        <f>IF(BY229=" "," ",(BY229-2*$AI229))</f>
        <v>-12</v>
      </c>
      <c r="CA229" s="67"/>
      <c r="CB229" s="67"/>
      <c r="CC229" s="209" t="str">
        <f>IF(AK229="Senior",AK229,"...")</f>
        <v>...</v>
      </c>
      <c r="CD229" s="65">
        <f>L229</f>
        <v>3</v>
      </c>
      <c r="CE229" s="66" t="str">
        <f>M229</f>
        <v>X</v>
      </c>
      <c r="CF229" s="73">
        <f>AQ229*AO$4+AU229*AS$4+AY229*AW$4+BC229*BA$4+BG229*BE$4+BK229*BI$4+BO229*BM$4+BS229*BQ$4+BW229*BU$4+CA229*BY$4</f>
        <v>0</v>
      </c>
      <c r="CG229" s="156"/>
      <c r="CH229" s="1"/>
      <c r="DA229" s="19"/>
      <c r="DB229" s="19"/>
      <c r="DC229" s="67" t="s">
        <v>580</v>
      </c>
      <c r="DD229" s="67" t="s">
        <v>747</v>
      </c>
      <c r="DE229" s="67" t="s">
        <v>748</v>
      </c>
      <c r="DF229" s="67" t="s">
        <v>65</v>
      </c>
      <c r="DG229" s="67" t="s">
        <v>703</v>
      </c>
      <c r="DH229" s="75">
        <v>19681</v>
      </c>
      <c r="DI229" s="67">
        <v>4</v>
      </c>
      <c r="DJ229" s="67" t="s">
        <v>68</v>
      </c>
      <c r="DK229" s="76" t="s">
        <v>69</v>
      </c>
      <c r="DL229" s="67">
        <v>6</v>
      </c>
      <c r="DM229" s="77" t="s">
        <v>70</v>
      </c>
      <c r="DN229" s="67">
        <v>678</v>
      </c>
      <c r="DO229" s="67">
        <v>113</v>
      </c>
      <c r="DP229" s="67">
        <v>105</v>
      </c>
      <c r="DQ229" s="68"/>
      <c r="DR229" s="69"/>
      <c r="DS229" s="72">
        <v>112</v>
      </c>
      <c r="DT229" s="67">
        <v>104</v>
      </c>
      <c r="DU229" s="68"/>
      <c r="DV229" s="67"/>
      <c r="DW229" s="72" t="s">
        <v>79</v>
      </c>
      <c r="DX229" s="67" t="s">
        <v>79</v>
      </c>
      <c r="DY229" s="67"/>
      <c r="DZ229" s="67"/>
      <c r="EA229" s="67">
        <v>114</v>
      </c>
      <c r="EB229" s="67">
        <v>106</v>
      </c>
      <c r="EC229" s="67"/>
      <c r="ED229" s="67"/>
      <c r="EE229" s="71">
        <v>103</v>
      </c>
      <c r="EF229" s="67">
        <v>95</v>
      </c>
      <c r="EG229" s="67"/>
      <c r="EH229" s="67"/>
      <c r="EI229" s="72">
        <v>116</v>
      </c>
      <c r="EJ229" s="67">
        <v>108</v>
      </c>
      <c r="EK229" s="67"/>
      <c r="EL229" s="67"/>
      <c r="EM229" s="72">
        <v>120</v>
      </c>
      <c r="EN229" s="67">
        <v>112</v>
      </c>
      <c r="EO229" s="68"/>
      <c r="EP229" s="69"/>
      <c r="EQ229" s="67" t="b">
        <v>0</v>
      </c>
      <c r="ER229" s="67">
        <v>-8</v>
      </c>
      <c r="ES229" s="67"/>
      <c r="ET229" s="67"/>
      <c r="EU229" s="67" t="b">
        <v>0</v>
      </c>
      <c r="EV229" s="67">
        <v>-8</v>
      </c>
      <c r="EW229" s="67"/>
      <c r="EX229" s="67"/>
      <c r="EY229" s="67" t="b">
        <v>0</v>
      </c>
      <c r="EZ229" s="67">
        <v>-8</v>
      </c>
      <c r="FA229" s="67"/>
      <c r="FB229" s="67"/>
      <c r="FC229" s="76" t="s">
        <v>73</v>
      </c>
      <c r="FD229" s="67">
        <v>6</v>
      </c>
      <c r="FE229" s="77" t="s">
        <v>70</v>
      </c>
      <c r="FF229" s="68">
        <v>0</v>
      </c>
      <c r="FG229" s="83"/>
      <c r="FH229" s="65" t="str">
        <f t="shared" si="50"/>
        <v>NSR</v>
      </c>
      <c r="FI229" s="65" t="str">
        <f t="shared" si="48"/>
        <v>M</v>
      </c>
      <c r="FJ229" s="65" t="str">
        <f t="shared" si="48"/>
        <v>11. NCC</v>
      </c>
      <c r="FK229" s="65">
        <f t="shared" si="51"/>
        <v>0</v>
      </c>
      <c r="FL229">
        <f t="shared" si="47"/>
        <v>68</v>
      </c>
      <c r="FM229" t="str">
        <f t="shared" si="49"/>
        <v>...</v>
      </c>
      <c r="FN229" t="str">
        <f t="shared" si="46"/>
        <v>...</v>
      </c>
      <c r="FO229" t="str">
        <f t="shared" si="45"/>
        <v>11. NCC</v>
      </c>
    </row>
    <row r="230" spans="1:171" ht="13.8" hidden="1" x14ac:dyDescent="0.25">
      <c r="A230" t="s">
        <v>1152</v>
      </c>
      <c r="B230" s="201" t="s">
        <v>684</v>
      </c>
      <c r="C230" s="80" t="str">
        <f>IF($B230:$B230&gt;0,VLOOKUP($B230,'[1]PorEquipeHC 20aa_ddmmaaaa'!$EC$5:'[1]PorEquipeHC 20aa_ddmmaaaa'!$GS$1003,1,FALSE))</f>
        <v>511</v>
      </c>
      <c r="D230" s="209" t="str">
        <f>IF($B230:$B230&gt;0,VLOOKUP($B230,'[1]PorEquipeHC 20aa_ddmmaaaa'!$EC$5:'[1]PorEquipeHC 20aa_ddmmaaaa'!$GS$1003,2,FALSE))</f>
        <v>DE MATOS</v>
      </c>
      <c r="E230" s="209" t="str">
        <f>IF($B230:$B230&gt;0,VLOOKUP($B230,'[1]PorEquipeHC 20aa_ddmmaaaa'!$EC$5:'[1]PorEquipeHC 20aa_ddmmaaaa'!$GS$1003,3,FALSE))</f>
        <v>VANETE CLARO</v>
      </c>
      <c r="F230" s="66" t="str">
        <f>IF($B230:$B230&gt;0,VLOOKUP($B230,'[1]PorEquipeHC 20aa_ddmmaaaa'!$EC$5:'[1]PorEquipeHC 20aa_ddmmaaaa'!$GS$1003,4,FALSE))</f>
        <v>F</v>
      </c>
      <c r="G230" s="65" t="str">
        <f>IF($B230:$B230&gt;0,VLOOKUP($B230,'[1]PorEquipeHC 20aa_ddmmaaaa'!$EC$5:'[1]PorEquipeHC 20aa_ddmmaaaa'!$GS$1003,5,FALSE))</f>
        <v>10. ITA</v>
      </c>
      <c r="H230" s="210">
        <f>IF($B230:$B230&gt;0,VLOOKUP($B230,'[1]PorEquipeHC 20aa_ddmmaaaa'!$EC$5:'[1]PorEquipeHC 20aa_ddmmaaaa'!$GS$1003,6,FALSE))</f>
        <v>26024</v>
      </c>
      <c r="I230" s="80">
        <f>IF($B230:$B230&gt;0,VLOOKUP($B230,'[1]PorEquipeHC 20aa_ddmmaaaa'!$EC$5:'[1]PorEquipeHC 20aa_ddmmaaaa'!$GS$1003,7,FALSE))</f>
        <v>6</v>
      </c>
      <c r="J230" s="209" t="str">
        <f>IF($B230:$B230&gt;0,VLOOKUP($B230,'[1]PorEquipeHC 20aa_ddmmaaaa'!$EC$5:'[1]PorEquipeHC 20aa_ddmmaaaa'!$GS$1003,8,FALSE))</f>
        <v>A</v>
      </c>
      <c r="K230" s="209" t="str">
        <f>IF($B230:$B230&gt;0,VLOOKUP($B230,'[1]PorEquipeHC 20aa_ddmmaaaa'!$EC$5:'[1]PorEquipeHC 20aa_ddmmaaaa'!$GS$1003,9,FALSE))</f>
        <v>NSR</v>
      </c>
      <c r="L230" s="80">
        <f>IF($B230:$B230&gt;0,VLOOKUP($B230,'[1]PorEquipeHC 20aa_ddmmaaaa'!$EC$5:'[1]PorEquipeHC 20aa_ddmmaaaa'!$GS$1003,45,FALSE))</f>
        <v>2</v>
      </c>
      <c r="M230" s="65" t="str">
        <f>IF($B230:$B230&gt;0,VLOOKUP($B230,'[1]PorEquipeHC 20aa_ddmmaaaa'!$EC$5:'[1]PorEquipeHC 20aa_ddmmaaaa'!$GS$1003,46,FALSE))</f>
        <v>X</v>
      </c>
      <c r="N230" s="80" t="e">
        <f>IF($B230:$B230&gt;0,VLOOKUP($B230,'[1]PorEquipeHC 20aa_ddmmaaaa'!$EC$5:'[1]PorEquipeHC 20aa_ddmmaaaa'!$GS$1003,64,FALSE))</f>
        <v>#NUM!</v>
      </c>
      <c r="O230" s="211">
        <f>IF($B230:$B230&gt;0,VLOOKUP($B230,'[1]PorEquipeHC 20aa_ddmmaaaa'!$EC$5:'[1]PorEquipeHC 20aa_ddmmaaaa'!$GS$1003,10,FALSE))</f>
        <v>105</v>
      </c>
      <c r="P230" s="211">
        <f>IF($B230:$B230&gt;0,VLOOKUP($B230,'[1]PorEquipeHC 20aa_ddmmaaaa'!$EC$5:'[1]PorEquipeHC 20aa_ddmmaaaa'!$GS$1003,11,FALSE))</f>
        <v>121</v>
      </c>
      <c r="Q230" s="211" t="str">
        <f>IF($B230:$B230&gt;0,VLOOKUP($B230,'[1]PorEquipeHC 20aa_ddmmaaaa'!$EC$5:'[1]PorEquipeHC 20aa_ddmmaaaa'!$GS$1003,12,FALSE))</f>
        <v xml:space="preserve"> </v>
      </c>
      <c r="R230" s="211" t="str">
        <f>IF($B230:$B230&gt;0,VLOOKUP($B230,'[1]PorEquipeHC 20aa_ddmmaaaa'!$EC$5:'[1]PorEquipeHC 20aa_ddmmaaaa'!$GS$1003,13,FALSE))</f>
        <v xml:space="preserve"> </v>
      </c>
      <c r="S230" s="211" t="str">
        <f>IF($B230:$B230&gt;0,VLOOKUP($B230,'[1]PorEquipeHC 20aa_ddmmaaaa'!$EC$5:'[1]PorEquipeHC 20aa_ddmmaaaa'!$GS$1003,14,FALSE))</f>
        <v xml:space="preserve"> </v>
      </c>
      <c r="T230" s="211" t="str">
        <f>IF($B230:$B230&gt;0,VLOOKUP($B230,'[1]PorEquipeHC 20aa_ddmmaaaa'!$EC$5:'[1]PorEquipeHC 20aa_ddmmaaaa'!$GS$1003,15,FALSE))</f>
        <v xml:space="preserve"> </v>
      </c>
      <c r="U230" s="211" t="str">
        <f>IF($B230:$B230&gt;0,VLOOKUP($B230,'[1]PorEquipeHC 20aa_ddmmaaaa'!$EC$5:'[1]PorEquipeHC 20aa_ddmmaaaa'!$GS$1003,16,FALSE))</f>
        <v xml:space="preserve"> </v>
      </c>
      <c r="V230" s="211" t="b">
        <f>IF($B230:$B230&gt;0,VLOOKUP($B230,'[1]PorEquipeHC 20aa_ddmmaaaa'!$EC$5:'[1]PorEquipeHC 20aa_ddmmaaaa'!$GS$1003,17,FALSE))</f>
        <v>0</v>
      </c>
      <c r="W230" s="211" t="b">
        <f>IF($B230:$B230&gt;0,VLOOKUP($B230,'[1]PorEquipeHC 20aa_ddmmaaaa'!$EC$5:'[1]PorEquipeHC 20aa_ddmmaaaa'!$GS$1003,18,FALSE))</f>
        <v>0</v>
      </c>
      <c r="X230" s="211" t="b">
        <f>IF($B230:$B230&gt;0,VLOOKUP($B230,'[1]PorEquipeHC 20aa_ddmmaaaa'!$EC$5:'[1]PorEquipeHC 20aa_ddmmaaaa'!$GS$1003,19,FALSE))</f>
        <v>0</v>
      </c>
      <c r="Y230" s="207"/>
      <c r="Z230" s="207"/>
      <c r="AA230" s="154"/>
      <c r="AB230" s="154"/>
      <c r="AC230" s="65" t="str">
        <f>C230</f>
        <v>511</v>
      </c>
      <c r="AD230" s="65" t="str">
        <f>D230</f>
        <v>DE MATOS</v>
      </c>
      <c r="AE230" s="65" t="str">
        <f>E230</f>
        <v>VANETE CLARO</v>
      </c>
      <c r="AF230" s="65" t="str">
        <f>F230</f>
        <v>F</v>
      </c>
      <c r="AG230" s="65" t="str">
        <f>G230</f>
        <v>10. ITA</v>
      </c>
      <c r="AH230" s="208">
        <f>H230</f>
        <v>26024</v>
      </c>
      <c r="AI230">
        <f>I230</f>
        <v>6</v>
      </c>
      <c r="AJ230" t="str">
        <f>J230</f>
        <v>A</v>
      </c>
      <c r="AK230" s="209" t="str">
        <f>K230</f>
        <v>NSR</v>
      </c>
      <c r="AL230" s="65">
        <f>L230</f>
        <v>2</v>
      </c>
      <c r="AM230" s="66" t="str">
        <f>M230</f>
        <v>X</v>
      </c>
      <c r="AN230" s="65" t="e">
        <f>N230</f>
        <v>#NUM!</v>
      </c>
      <c r="AO230" s="65">
        <f>O230</f>
        <v>105</v>
      </c>
      <c r="AP230" s="67">
        <f>IF(AO230=" "," ",(AO230-2*$AI230))</f>
        <v>93</v>
      </c>
      <c r="AQ230" s="68"/>
      <c r="AR230" s="69"/>
      <c r="AS230" s="72">
        <f>P230</f>
        <v>121</v>
      </c>
      <c r="AT230" s="67">
        <f>IF(AS230=" "," ",(AS230-2*$AI230))</f>
        <v>109</v>
      </c>
      <c r="AU230" s="65"/>
      <c r="AV230" s="67"/>
      <c r="AW230" s="72" t="str">
        <f>Q230</f>
        <v xml:space="preserve"> </v>
      </c>
      <c r="AX230" s="67" t="str">
        <f>IF(AW230=" "," ",(AW230-2*$AI230))</f>
        <v xml:space="preserve"> </v>
      </c>
      <c r="AY230" s="67"/>
      <c r="AZ230" s="65"/>
      <c r="BA230" s="67" t="str">
        <f>R230</f>
        <v xml:space="preserve"> </v>
      </c>
      <c r="BB230" s="67" t="str">
        <f>IF(BA230=" "," ",(BA230-2*$AI230))</f>
        <v xml:space="preserve"> </v>
      </c>
      <c r="BC230" s="67"/>
      <c r="BD230" s="67"/>
      <c r="BE230" s="71" t="str">
        <f>S230</f>
        <v xml:space="preserve"> </v>
      </c>
      <c r="BF230" s="67" t="str">
        <f>IF(BE230=" "," ",(BE230-2*$AI230))</f>
        <v xml:space="preserve"> </v>
      </c>
      <c r="BG230" s="67"/>
      <c r="BH230" s="67"/>
      <c r="BI230" s="72" t="str">
        <f>T230</f>
        <v xml:space="preserve"> </v>
      </c>
      <c r="BJ230" s="67" t="str">
        <f>IF(BI230=" "," ",(BI230-2*$AI230))</f>
        <v xml:space="preserve"> </v>
      </c>
      <c r="BK230" s="67"/>
      <c r="BL230" s="67"/>
      <c r="BM230" s="72" t="str">
        <f>U230</f>
        <v xml:space="preserve"> </v>
      </c>
      <c r="BN230" s="67" t="str">
        <f>IF(BM230=" "," ",(BM230-2*$AI230))</f>
        <v xml:space="preserve"> </v>
      </c>
      <c r="BO230" s="67"/>
      <c r="BP230" s="67"/>
      <c r="BQ230" s="67" t="b">
        <f>V230</f>
        <v>0</v>
      </c>
      <c r="BR230" s="67">
        <f>IF(BQ230=" "," ",(BQ230-2*$AI230))</f>
        <v>-12</v>
      </c>
      <c r="BS230" s="67"/>
      <c r="BT230" s="67"/>
      <c r="BU230" s="67" t="b">
        <f>W230</f>
        <v>0</v>
      </c>
      <c r="BV230" s="67">
        <f>IF(BU230=" "," ",(BU230-2*$AI230))</f>
        <v>-12</v>
      </c>
      <c r="BW230" s="67"/>
      <c r="BX230" s="67"/>
      <c r="BY230" s="67" t="b">
        <f>X230</f>
        <v>0</v>
      </c>
      <c r="BZ230" s="67">
        <f>IF(BY230=" "," ",(BY230-2*$AI230))</f>
        <v>-12</v>
      </c>
      <c r="CA230" s="67"/>
      <c r="CB230" s="67"/>
      <c r="CC230" s="209" t="str">
        <f>IF(AK230="Senior",AK230,"...")</f>
        <v>...</v>
      </c>
      <c r="CD230" s="65">
        <f>L230</f>
        <v>2</v>
      </c>
      <c r="CE230" s="66" t="str">
        <f>M230</f>
        <v>X</v>
      </c>
      <c r="CF230" s="73">
        <f>AQ230*AO$4+AU230*AS$4+AY230*AW$4+BC230*BA$4+BG230*BE$4+BK230*BI$4+BO230*BM$4+BS230*BQ$4+BW230*BU$4+CA230*BY$4</f>
        <v>0</v>
      </c>
      <c r="CG230" s="156"/>
      <c r="CH230" s="1"/>
      <c r="DA230" s="19"/>
      <c r="DB230" s="19"/>
      <c r="DC230" s="67" t="s">
        <v>662</v>
      </c>
      <c r="DD230" s="67" t="s">
        <v>749</v>
      </c>
      <c r="DE230" s="67" t="s">
        <v>750</v>
      </c>
      <c r="DF230" s="67" t="s">
        <v>65</v>
      </c>
      <c r="DG230" s="67" t="s">
        <v>703</v>
      </c>
      <c r="DH230" s="75">
        <v>26370</v>
      </c>
      <c r="DI230" s="67">
        <v>4</v>
      </c>
      <c r="DJ230" s="67" t="s">
        <v>68</v>
      </c>
      <c r="DK230" s="77" t="s">
        <v>69</v>
      </c>
      <c r="DL230" s="67">
        <v>5</v>
      </c>
      <c r="DM230" s="77" t="s">
        <v>70</v>
      </c>
      <c r="DN230" s="67" t="e">
        <v>#NUM!</v>
      </c>
      <c r="DO230" s="67" t="s">
        <v>79</v>
      </c>
      <c r="DP230" s="67" t="s">
        <v>79</v>
      </c>
      <c r="DQ230" s="68"/>
      <c r="DR230" s="67"/>
      <c r="DS230" s="72">
        <v>115</v>
      </c>
      <c r="DT230" s="67">
        <v>107</v>
      </c>
      <c r="DU230" s="68"/>
      <c r="DV230" s="67"/>
      <c r="DW230" s="72" t="s">
        <v>79</v>
      </c>
      <c r="DX230" s="67" t="s">
        <v>79</v>
      </c>
      <c r="DY230" s="67"/>
      <c r="DZ230" s="67"/>
      <c r="EA230" s="67">
        <v>126</v>
      </c>
      <c r="EB230" s="67">
        <v>118</v>
      </c>
      <c r="EC230" s="67"/>
      <c r="ED230" s="67"/>
      <c r="EE230" s="71">
        <v>112</v>
      </c>
      <c r="EF230" s="67">
        <v>104</v>
      </c>
      <c r="EG230" s="67"/>
      <c r="EH230" s="67"/>
      <c r="EI230" s="72">
        <v>123</v>
      </c>
      <c r="EJ230" s="67">
        <v>115</v>
      </c>
      <c r="EK230" s="67"/>
      <c r="EL230" s="67"/>
      <c r="EM230" s="72">
        <v>118</v>
      </c>
      <c r="EN230" s="67">
        <v>110</v>
      </c>
      <c r="EO230" s="67"/>
      <c r="EP230" s="67"/>
      <c r="EQ230" s="67" t="b">
        <v>0</v>
      </c>
      <c r="ER230" s="67">
        <v>-8</v>
      </c>
      <c r="ES230" s="67"/>
      <c r="ET230" s="67"/>
      <c r="EU230" s="67" t="b">
        <v>0</v>
      </c>
      <c r="EV230" s="67">
        <v>-8</v>
      </c>
      <c r="EW230" s="67"/>
      <c r="EX230" s="67"/>
      <c r="EY230" s="67" t="b">
        <v>0</v>
      </c>
      <c r="EZ230" s="67">
        <v>-8</v>
      </c>
      <c r="FA230" s="67"/>
      <c r="FB230" s="67"/>
      <c r="FC230" s="77" t="s">
        <v>73</v>
      </c>
      <c r="FD230" s="67">
        <v>5</v>
      </c>
      <c r="FE230" s="77" t="s">
        <v>70</v>
      </c>
      <c r="FF230" s="68">
        <v>0</v>
      </c>
      <c r="FG230" s="83"/>
      <c r="FH230" s="65" t="str">
        <f t="shared" si="50"/>
        <v>NSR</v>
      </c>
      <c r="FI230" s="65" t="str">
        <f t="shared" si="48"/>
        <v>M</v>
      </c>
      <c r="FJ230" s="65" t="str">
        <f t="shared" si="48"/>
        <v>11. NCC</v>
      </c>
      <c r="FK230" s="65">
        <f t="shared" si="51"/>
        <v>0</v>
      </c>
      <c r="FL230">
        <f t="shared" si="47"/>
        <v>68</v>
      </c>
      <c r="FM230" t="str">
        <f t="shared" si="49"/>
        <v>...</v>
      </c>
      <c r="FN230" t="str">
        <f t="shared" si="46"/>
        <v>...</v>
      </c>
      <c r="FO230" t="str">
        <f t="shared" si="45"/>
        <v>11. NCC</v>
      </c>
    </row>
    <row r="231" spans="1:171" ht="13.8" hidden="1" x14ac:dyDescent="0.25">
      <c r="A231" t="s">
        <v>1153</v>
      </c>
      <c r="B231" s="201" t="s">
        <v>236</v>
      </c>
      <c r="C231" s="80" t="str">
        <f>IF($B231:$B231&gt;0,VLOOKUP($B231,'[1]PorEquipeHC 20aa_ddmmaaaa'!$EC$5:'[1]PorEquipeHC 20aa_ddmmaaaa'!$GS$1003,1,FALSE))</f>
        <v>019</v>
      </c>
      <c r="D231" s="209" t="str">
        <f>IF($B231:$B231&gt;0,VLOOKUP($B231,'[1]PorEquipeHC 20aa_ddmmaaaa'!$EC$5:'[1]PorEquipeHC 20aa_ddmmaaaa'!$GS$1003,2,FALSE))</f>
        <v>YOSHIZUMI</v>
      </c>
      <c r="E231" s="209" t="str">
        <f>IF($B231:$B231&gt;0,VLOOKUP($B231,'[1]PorEquipeHC 20aa_ddmmaaaa'!$EC$5:'[1]PorEquipeHC 20aa_ddmmaaaa'!$GS$1003,3,FALSE))</f>
        <v>MASARU</v>
      </c>
      <c r="F231" s="66" t="str">
        <f>IF($B231:$B231&gt;0,VLOOKUP($B231,'[1]PorEquipeHC 20aa_ddmmaaaa'!$EC$5:'[1]PorEquipeHC 20aa_ddmmaaaa'!$GS$1003,4,FALSE))</f>
        <v>M</v>
      </c>
      <c r="G231" s="65" t="str">
        <f>IF($B231:$B231&gt;0,VLOOKUP($B231,'[1]PorEquipeHC 20aa_ddmmaaaa'!$EC$5:'[1]PorEquipeHC 20aa_ddmmaaaa'!$GS$1003,5,FALSE))</f>
        <v>03. IBI</v>
      </c>
      <c r="H231" s="210">
        <f>IF($B231:$B231&gt;0,VLOOKUP($B231,'[1]PorEquipeHC 20aa_ddmmaaaa'!$EC$5:'[1]PorEquipeHC 20aa_ddmmaaaa'!$GS$1003,6,FALSE))</f>
        <v>11650</v>
      </c>
      <c r="I231" s="80">
        <f>IF($B231:$B231&gt;0,VLOOKUP($B231,'[1]PorEquipeHC 20aa_ddmmaaaa'!$EC$5:'[1]PorEquipeHC 20aa_ddmmaaaa'!$GS$1003,7,FALSE))</f>
        <v>7</v>
      </c>
      <c r="J231" s="209" t="str">
        <f>IF($B231:$B231&gt;0,VLOOKUP($B231,'[1]PorEquipeHC 20aa_ddmmaaaa'!$EC$5:'[1]PorEquipeHC 20aa_ddmmaaaa'!$GS$1003,8,FALSE))</f>
        <v>B</v>
      </c>
      <c r="K231" s="209" t="str">
        <f>IF($B231:$B231&gt;0,VLOOKUP($B231,'[1]PorEquipeHC 20aa_ddmmaaaa'!$EC$5:'[1]PorEquipeHC 20aa_ddmmaaaa'!$GS$1003,9,FALSE))</f>
        <v>MR</v>
      </c>
      <c r="L231" s="80">
        <f>IF($B231:$B231&gt;0,VLOOKUP($B231,'[1]PorEquipeHC 20aa_ddmmaaaa'!$EC$5:'[1]PorEquipeHC 20aa_ddmmaaaa'!$GS$1003,45,FALSE))</f>
        <v>0</v>
      </c>
      <c r="M231" s="65" t="str">
        <f>IF($B231:$B231&gt;0,VLOOKUP($B231,'[1]PorEquipeHC 20aa_ddmmaaaa'!$EC$5:'[1]PorEquipeHC 20aa_ddmmaaaa'!$GS$1003,46,FALSE))</f>
        <v>X</v>
      </c>
      <c r="N231" s="80" t="e">
        <f>IF($B231:$B231&gt;0,VLOOKUP($B231,'[1]PorEquipeHC 20aa_ddmmaaaa'!$EC$5:'[1]PorEquipeHC 20aa_ddmmaaaa'!$GS$1003,64,FALSE))</f>
        <v>#NUM!</v>
      </c>
      <c r="O231" s="211" t="str">
        <f>IF($B231:$B231&gt;0,VLOOKUP($B231,'[1]PorEquipeHC 20aa_ddmmaaaa'!$EC$5:'[1]PorEquipeHC 20aa_ddmmaaaa'!$GS$1003,10,FALSE))</f>
        <v xml:space="preserve"> </v>
      </c>
      <c r="P231" s="211" t="str">
        <f>IF($B231:$B231&gt;0,VLOOKUP($B231,'[1]PorEquipeHC 20aa_ddmmaaaa'!$EC$5:'[1]PorEquipeHC 20aa_ddmmaaaa'!$GS$1003,11,FALSE))</f>
        <v xml:space="preserve"> </v>
      </c>
      <c r="Q231" s="211" t="str">
        <f>IF($B231:$B231&gt;0,VLOOKUP($B231,'[1]PorEquipeHC 20aa_ddmmaaaa'!$EC$5:'[1]PorEquipeHC 20aa_ddmmaaaa'!$GS$1003,12,FALSE))</f>
        <v xml:space="preserve"> </v>
      </c>
      <c r="R231" s="211" t="str">
        <f>IF($B231:$B231&gt;0,VLOOKUP($B231,'[1]PorEquipeHC 20aa_ddmmaaaa'!$EC$5:'[1]PorEquipeHC 20aa_ddmmaaaa'!$GS$1003,13,FALSE))</f>
        <v xml:space="preserve"> </v>
      </c>
      <c r="S231" s="211" t="str">
        <f>IF($B231:$B231&gt;0,VLOOKUP($B231,'[1]PorEquipeHC 20aa_ddmmaaaa'!$EC$5:'[1]PorEquipeHC 20aa_ddmmaaaa'!$GS$1003,14,FALSE))</f>
        <v xml:space="preserve"> </v>
      </c>
      <c r="T231" s="211" t="str">
        <f>IF($B231:$B231&gt;0,VLOOKUP($B231,'[1]PorEquipeHC 20aa_ddmmaaaa'!$EC$5:'[1]PorEquipeHC 20aa_ddmmaaaa'!$GS$1003,15,FALSE))</f>
        <v xml:space="preserve"> </v>
      </c>
      <c r="U231" s="211" t="str">
        <f>IF($B231:$B231&gt;0,VLOOKUP($B231,'[1]PorEquipeHC 20aa_ddmmaaaa'!$EC$5:'[1]PorEquipeHC 20aa_ddmmaaaa'!$GS$1003,16,FALSE))</f>
        <v xml:space="preserve"> </v>
      </c>
      <c r="V231" s="211" t="b">
        <f>IF($B231:$B231&gt;0,VLOOKUP($B231,'[1]PorEquipeHC 20aa_ddmmaaaa'!$EC$5:'[1]PorEquipeHC 20aa_ddmmaaaa'!$GS$1003,17,FALSE))</f>
        <v>0</v>
      </c>
      <c r="W231" s="211" t="b">
        <f>IF($B231:$B231&gt;0,VLOOKUP($B231,'[1]PorEquipeHC 20aa_ddmmaaaa'!$EC$5:'[1]PorEquipeHC 20aa_ddmmaaaa'!$GS$1003,18,FALSE))</f>
        <v>0</v>
      </c>
      <c r="X231" s="211" t="b">
        <f>IF($B231:$B231&gt;0,VLOOKUP($B231,'[1]PorEquipeHC 20aa_ddmmaaaa'!$EC$5:'[1]PorEquipeHC 20aa_ddmmaaaa'!$GS$1003,19,FALSE))</f>
        <v>0</v>
      </c>
      <c r="Y231" s="207"/>
      <c r="Z231" s="207"/>
      <c r="AA231" s="154"/>
      <c r="AB231" s="154"/>
      <c r="AC231" s="65" t="str">
        <f>C231</f>
        <v>019</v>
      </c>
      <c r="AD231" s="65" t="str">
        <f>D231</f>
        <v>YOSHIZUMI</v>
      </c>
      <c r="AE231" s="65" t="str">
        <f>E231</f>
        <v>MASARU</v>
      </c>
      <c r="AF231" s="65" t="str">
        <f>F231</f>
        <v>M</v>
      </c>
      <c r="AG231" s="65" t="str">
        <f>G231</f>
        <v>03. IBI</v>
      </c>
      <c r="AH231" s="208">
        <f>H231</f>
        <v>11650</v>
      </c>
      <c r="AI231">
        <f>I231</f>
        <v>7</v>
      </c>
      <c r="AJ231" t="str">
        <f>J231</f>
        <v>B</v>
      </c>
      <c r="AK231" s="209" t="str">
        <f>K231</f>
        <v>MR</v>
      </c>
      <c r="AL231" s="65">
        <f>L231</f>
        <v>0</v>
      </c>
      <c r="AM231" s="66" t="str">
        <f>M231</f>
        <v>X</v>
      </c>
      <c r="AN231" s="65" t="e">
        <f>N231</f>
        <v>#NUM!</v>
      </c>
      <c r="AO231" s="65" t="str">
        <f>O231</f>
        <v xml:space="preserve"> </v>
      </c>
      <c r="AP231" s="67" t="str">
        <f>IF(AO231=" "," ",(AO231-2*$AI231))</f>
        <v xml:space="preserve"> </v>
      </c>
      <c r="AQ231" s="68"/>
      <c r="AR231" s="69"/>
      <c r="AS231" s="72" t="str">
        <f>P231</f>
        <v xml:space="preserve"> </v>
      </c>
      <c r="AT231" s="67" t="str">
        <f>IF(AS231=" "," ",(AS231-2*$AI231))</f>
        <v xml:space="preserve"> </v>
      </c>
      <c r="AU231" s="65"/>
      <c r="AV231" s="67"/>
      <c r="AW231" s="72" t="str">
        <f>Q231</f>
        <v xml:space="preserve"> </v>
      </c>
      <c r="AX231" s="67" t="str">
        <f>IF(AW231=" "," ",(AW231-2*$AI231))</f>
        <v xml:space="preserve"> </v>
      </c>
      <c r="AY231" s="67"/>
      <c r="AZ231" s="65"/>
      <c r="BA231" s="67" t="str">
        <f>R231</f>
        <v xml:space="preserve"> </v>
      </c>
      <c r="BB231" s="67" t="str">
        <f>IF(BA231=" "," ",(BA231-2*$AI231))</f>
        <v xml:space="preserve"> </v>
      </c>
      <c r="BC231" s="67"/>
      <c r="BD231" s="67"/>
      <c r="BE231" s="71" t="str">
        <f>S231</f>
        <v xml:space="preserve"> </v>
      </c>
      <c r="BF231" s="67" t="str">
        <f>IF(BE231=" "," ",(BE231-2*$AI231))</f>
        <v xml:space="preserve"> </v>
      </c>
      <c r="BG231" s="67"/>
      <c r="BH231" s="67"/>
      <c r="BI231" s="72" t="str">
        <f>T231</f>
        <v xml:space="preserve"> </v>
      </c>
      <c r="BJ231" s="67" t="str">
        <f>IF(BI231=" "," ",(BI231-2*$AI231))</f>
        <v xml:space="preserve"> </v>
      </c>
      <c r="BK231" s="67"/>
      <c r="BL231" s="67"/>
      <c r="BM231" s="72" t="str">
        <f>U231</f>
        <v xml:space="preserve"> </v>
      </c>
      <c r="BN231" s="67" t="str">
        <f>IF(BM231=" "," ",(BM231-2*$AI231))</f>
        <v xml:space="preserve"> </v>
      </c>
      <c r="BO231" s="67"/>
      <c r="BP231" s="67"/>
      <c r="BQ231" s="67" t="b">
        <f>V231</f>
        <v>0</v>
      </c>
      <c r="BR231" s="67">
        <f>IF(BQ231=" "," ",(BQ231-2*$AI231))</f>
        <v>-14</v>
      </c>
      <c r="BS231" s="67"/>
      <c r="BT231" s="67"/>
      <c r="BU231" s="67" t="b">
        <f>W231</f>
        <v>0</v>
      </c>
      <c r="BV231" s="67">
        <f>IF(BU231=" "," ",(BU231-2*$AI231))</f>
        <v>-14</v>
      </c>
      <c r="BW231" s="67"/>
      <c r="BX231" s="67"/>
      <c r="BY231" s="67" t="b">
        <f>X231</f>
        <v>0</v>
      </c>
      <c r="BZ231" s="67">
        <f>IF(BY231=" "," ",(BY231-2*$AI231))</f>
        <v>-14</v>
      </c>
      <c r="CA231" s="67"/>
      <c r="CB231" s="67"/>
      <c r="CC231" s="209" t="str">
        <f>IF(AK231="Senior",AK231,"...")</f>
        <v>...</v>
      </c>
      <c r="CD231" s="65">
        <f>L231</f>
        <v>0</v>
      </c>
      <c r="CE231" s="66" t="str">
        <f>M231</f>
        <v>X</v>
      </c>
      <c r="CF231" s="73">
        <f>AQ231*AO$4+AU231*AS$4+AY231*AW$4+BC231*BA$4+BG231*BE$4+BK231*BI$4+BO231*BM$4+BS231*BQ$4+BW231*BU$4+CA231*BY$4</f>
        <v>0</v>
      </c>
      <c r="CG231" s="156"/>
      <c r="CH231" s="1"/>
      <c r="DA231" s="19"/>
      <c r="DB231" s="19"/>
      <c r="DC231" s="67" t="s">
        <v>435</v>
      </c>
      <c r="DD231" s="67" t="s">
        <v>751</v>
      </c>
      <c r="DE231" s="67" t="s">
        <v>418</v>
      </c>
      <c r="DF231" s="67" t="s">
        <v>65</v>
      </c>
      <c r="DG231" s="67" t="s">
        <v>703</v>
      </c>
      <c r="DH231" s="75">
        <v>15516</v>
      </c>
      <c r="DI231" s="67">
        <v>5</v>
      </c>
      <c r="DJ231" s="67" t="s">
        <v>68</v>
      </c>
      <c r="DK231" s="76" t="s">
        <v>102</v>
      </c>
      <c r="DL231" s="67">
        <v>7</v>
      </c>
      <c r="DM231" s="77" t="s">
        <v>70</v>
      </c>
      <c r="DN231" s="67">
        <v>676</v>
      </c>
      <c r="DO231" s="67">
        <v>115</v>
      </c>
      <c r="DP231" s="67">
        <v>105</v>
      </c>
      <c r="DQ231" s="68"/>
      <c r="DR231" s="67"/>
      <c r="DS231" s="72">
        <v>113</v>
      </c>
      <c r="DT231" s="67">
        <v>103</v>
      </c>
      <c r="DU231" s="68"/>
      <c r="DV231" s="68"/>
      <c r="DW231" s="72">
        <v>117</v>
      </c>
      <c r="DX231" s="67">
        <v>107</v>
      </c>
      <c r="DY231" s="67"/>
      <c r="DZ231" s="67"/>
      <c r="EA231" s="67">
        <v>112</v>
      </c>
      <c r="EB231" s="67">
        <v>102</v>
      </c>
      <c r="EC231" s="67"/>
      <c r="ED231" s="67"/>
      <c r="EE231" s="71">
        <v>105</v>
      </c>
      <c r="EF231" s="67">
        <v>95</v>
      </c>
      <c r="EG231" s="67"/>
      <c r="EH231" s="67"/>
      <c r="EI231" s="72">
        <v>114</v>
      </c>
      <c r="EJ231" s="67">
        <v>104</v>
      </c>
      <c r="EK231" s="67"/>
      <c r="EL231" s="67"/>
      <c r="EM231" s="72">
        <v>122</v>
      </c>
      <c r="EN231" s="67">
        <v>112</v>
      </c>
      <c r="EO231" s="67"/>
      <c r="EP231" s="67"/>
      <c r="EQ231" s="67" t="b">
        <v>0</v>
      </c>
      <c r="ER231" s="67">
        <v>-10</v>
      </c>
      <c r="ES231" s="67"/>
      <c r="ET231" s="67"/>
      <c r="EU231" s="67" t="b">
        <v>0</v>
      </c>
      <c r="EV231" s="67">
        <v>-10</v>
      </c>
      <c r="EW231" s="67"/>
      <c r="EX231" s="67"/>
      <c r="EY231" s="67" t="b">
        <v>0</v>
      </c>
      <c r="EZ231" s="67">
        <v>-10</v>
      </c>
      <c r="FA231" s="67"/>
      <c r="FB231" s="67"/>
      <c r="FC231" s="76" t="s">
        <v>73</v>
      </c>
      <c r="FD231" s="67">
        <v>7</v>
      </c>
      <c r="FE231" s="77" t="s">
        <v>70</v>
      </c>
      <c r="FF231" s="68">
        <v>0</v>
      </c>
      <c r="FG231" s="83"/>
      <c r="FH231" s="65" t="str">
        <f t="shared" si="50"/>
        <v>SR</v>
      </c>
      <c r="FI231" s="65" t="str">
        <f t="shared" si="48"/>
        <v>M</v>
      </c>
      <c r="FJ231" s="65" t="str">
        <f t="shared" si="48"/>
        <v>11. NCC</v>
      </c>
      <c r="FK231" s="65">
        <f t="shared" si="51"/>
        <v>0</v>
      </c>
      <c r="FL231">
        <f t="shared" si="47"/>
        <v>68</v>
      </c>
      <c r="FM231" t="str">
        <f t="shared" si="49"/>
        <v>...</v>
      </c>
      <c r="FN231" t="str">
        <f t="shared" si="46"/>
        <v>...</v>
      </c>
      <c r="FO231" t="str">
        <f t="shared" si="45"/>
        <v>11. NCC</v>
      </c>
    </row>
    <row r="232" spans="1:171" ht="13.8" hidden="1" x14ac:dyDescent="0.25">
      <c r="A232" t="s">
        <v>1153</v>
      </c>
      <c r="B232" s="201" t="s">
        <v>553</v>
      </c>
      <c r="C232" s="80" t="str">
        <f>IF($B232:$B232&gt;0,VLOOKUP($B232,'[1]PorEquipeHC 20aa_ddmmaaaa'!$EC$5:'[1]PorEquipeHC 20aa_ddmmaaaa'!$GS$1003,1,FALSE))</f>
        <v>612</v>
      </c>
      <c r="D232" s="209" t="str">
        <f>IF($B232:$B232&gt;0,VLOOKUP($B232,'[1]PorEquipeHC 20aa_ddmmaaaa'!$EC$5:'[1]PorEquipeHC 20aa_ddmmaaaa'!$GS$1003,2,FALSE))</f>
        <v>TABATA</v>
      </c>
      <c r="E232" s="209" t="str">
        <f>IF($B232:$B232&gt;0,VLOOKUP($B232,'[1]PorEquipeHC 20aa_ddmmaaaa'!$EC$5:'[1]PorEquipeHC 20aa_ddmmaaaa'!$GS$1003,3,FALSE))</f>
        <v>MINORU</v>
      </c>
      <c r="F232" s="66" t="str">
        <f>IF($B232:$B232&gt;0,VLOOKUP($B232,'[1]PorEquipeHC 20aa_ddmmaaaa'!$EC$5:'[1]PorEquipeHC 20aa_ddmmaaaa'!$GS$1003,4,FALSE))</f>
        <v>M</v>
      </c>
      <c r="G232" s="65" t="str">
        <f>IF($B232:$B232&gt;0,VLOOKUP($B232,'[1]PorEquipeHC 20aa_ddmmaaaa'!$EC$5:'[1]PorEquipeHC 20aa_ddmmaaaa'!$GS$1003,5,FALSE))</f>
        <v>07. GSP</v>
      </c>
      <c r="H232" s="210">
        <f>IF($B232:$B232&gt;0,VLOOKUP($B232,'[1]PorEquipeHC 20aa_ddmmaaaa'!$EC$5:'[1]PorEquipeHC 20aa_ddmmaaaa'!$GS$1003,6,FALSE))</f>
        <v>11753</v>
      </c>
      <c r="I232" s="80">
        <f>IF($B232:$B232&gt;0,VLOOKUP($B232,'[1]PorEquipeHC 20aa_ddmmaaaa'!$EC$5:'[1]PorEquipeHC 20aa_ddmmaaaa'!$GS$1003,7,FALSE))</f>
        <v>7</v>
      </c>
      <c r="J232" s="209" t="str">
        <f>IF($B232:$B232&gt;0,VLOOKUP($B232,'[1]PorEquipeHC 20aa_ddmmaaaa'!$EC$5:'[1]PorEquipeHC 20aa_ddmmaaaa'!$GS$1003,8,FALSE))</f>
        <v>B</v>
      </c>
      <c r="K232" s="209" t="str">
        <f>IF($B232:$B232&gt;0,VLOOKUP($B232,'[1]PorEquipeHC 20aa_ddmmaaaa'!$EC$5:'[1]PorEquipeHC 20aa_ddmmaaaa'!$GS$1003,9,FALSE))</f>
        <v>MR</v>
      </c>
      <c r="L232" s="80">
        <f>IF($B232:$B232&gt;0,VLOOKUP($B232,'[1]PorEquipeHC 20aa_ddmmaaaa'!$EC$5:'[1]PorEquipeHC 20aa_ddmmaaaa'!$GS$1003,45,FALSE))</f>
        <v>1</v>
      </c>
      <c r="M232" s="65" t="str">
        <f>IF($B232:$B232&gt;0,VLOOKUP($B232,'[1]PorEquipeHC 20aa_ddmmaaaa'!$EC$5:'[1]PorEquipeHC 20aa_ddmmaaaa'!$GS$1003,46,FALSE))</f>
        <v>X</v>
      </c>
      <c r="N232" s="80" t="e">
        <f>IF($B232:$B232&gt;0,VLOOKUP($B232,'[1]PorEquipeHC 20aa_ddmmaaaa'!$EC$5:'[1]PorEquipeHC 20aa_ddmmaaaa'!$GS$1003,64,FALSE))</f>
        <v>#NUM!</v>
      </c>
      <c r="O232" s="211" t="str">
        <f>IF($B232:$B232&gt;0,VLOOKUP($B232,'[1]PorEquipeHC 20aa_ddmmaaaa'!$EC$5:'[1]PorEquipeHC 20aa_ddmmaaaa'!$GS$1003,10,FALSE))</f>
        <v xml:space="preserve"> </v>
      </c>
      <c r="P232" s="211" t="str">
        <f>IF($B232:$B232&gt;0,VLOOKUP($B232,'[1]PorEquipeHC 20aa_ddmmaaaa'!$EC$5:'[1]PorEquipeHC 20aa_ddmmaaaa'!$GS$1003,11,FALSE))</f>
        <v xml:space="preserve"> </v>
      </c>
      <c r="Q232" s="211" t="str">
        <f>IF($B232:$B232&gt;0,VLOOKUP($B232,'[1]PorEquipeHC 20aa_ddmmaaaa'!$EC$5:'[1]PorEquipeHC 20aa_ddmmaaaa'!$GS$1003,12,FALSE))</f>
        <v xml:space="preserve"> </v>
      </c>
      <c r="R232" s="211" t="str">
        <f>IF($B232:$B232&gt;0,VLOOKUP($B232,'[1]PorEquipeHC 20aa_ddmmaaaa'!$EC$5:'[1]PorEquipeHC 20aa_ddmmaaaa'!$GS$1003,13,FALSE))</f>
        <v xml:space="preserve"> </v>
      </c>
      <c r="S232" s="211">
        <f>IF($B232:$B232&gt;0,VLOOKUP($B232,'[1]PorEquipeHC 20aa_ddmmaaaa'!$EC$5:'[1]PorEquipeHC 20aa_ddmmaaaa'!$GS$1003,14,FALSE))</f>
        <v>123</v>
      </c>
      <c r="T232" s="211" t="str">
        <f>IF($B232:$B232&gt;0,VLOOKUP($B232,'[1]PorEquipeHC 20aa_ddmmaaaa'!$EC$5:'[1]PorEquipeHC 20aa_ddmmaaaa'!$GS$1003,15,FALSE))</f>
        <v xml:space="preserve"> </v>
      </c>
      <c r="U232" s="211" t="str">
        <f>IF($B232:$B232&gt;0,VLOOKUP($B232,'[1]PorEquipeHC 20aa_ddmmaaaa'!$EC$5:'[1]PorEquipeHC 20aa_ddmmaaaa'!$GS$1003,16,FALSE))</f>
        <v xml:space="preserve"> </v>
      </c>
      <c r="V232" s="211" t="b">
        <f>IF($B232:$B232&gt;0,VLOOKUP($B232,'[1]PorEquipeHC 20aa_ddmmaaaa'!$EC$5:'[1]PorEquipeHC 20aa_ddmmaaaa'!$GS$1003,17,FALSE))</f>
        <v>0</v>
      </c>
      <c r="W232" s="211" t="b">
        <f>IF($B232:$B232&gt;0,VLOOKUP($B232,'[1]PorEquipeHC 20aa_ddmmaaaa'!$EC$5:'[1]PorEquipeHC 20aa_ddmmaaaa'!$GS$1003,18,FALSE))</f>
        <v>0</v>
      </c>
      <c r="X232" s="211" t="b">
        <f>IF($B232:$B232&gt;0,VLOOKUP($B232,'[1]PorEquipeHC 20aa_ddmmaaaa'!$EC$5:'[1]PorEquipeHC 20aa_ddmmaaaa'!$GS$1003,19,FALSE))</f>
        <v>0</v>
      </c>
      <c r="Y232" s="207"/>
      <c r="Z232" s="207"/>
      <c r="AA232" s="154"/>
      <c r="AB232" s="154"/>
      <c r="AC232" s="65" t="str">
        <f>C232</f>
        <v>612</v>
      </c>
      <c r="AD232" s="65" t="str">
        <f>D232</f>
        <v>TABATA</v>
      </c>
      <c r="AE232" s="65" t="str">
        <f>E232</f>
        <v>MINORU</v>
      </c>
      <c r="AF232" s="65" t="str">
        <f>F232</f>
        <v>M</v>
      </c>
      <c r="AG232" s="65" t="str">
        <f>G232</f>
        <v>07. GSP</v>
      </c>
      <c r="AH232" s="208">
        <f>H232</f>
        <v>11753</v>
      </c>
      <c r="AI232">
        <f>I232</f>
        <v>7</v>
      </c>
      <c r="AJ232" t="str">
        <f>J232</f>
        <v>B</v>
      </c>
      <c r="AK232" s="209" t="str">
        <f>K232</f>
        <v>MR</v>
      </c>
      <c r="AL232" s="65">
        <f>L232</f>
        <v>1</v>
      </c>
      <c r="AM232" s="66" t="str">
        <f>M232</f>
        <v>X</v>
      </c>
      <c r="AN232" s="65" t="e">
        <f>N232</f>
        <v>#NUM!</v>
      </c>
      <c r="AO232" s="65" t="str">
        <f>O232</f>
        <v xml:space="preserve"> </v>
      </c>
      <c r="AP232" s="67" t="str">
        <f>IF(AO232=" "," ",(AO232-2*$AI232))</f>
        <v xml:space="preserve"> </v>
      </c>
      <c r="AQ232" s="68"/>
      <c r="AR232" s="69"/>
      <c r="AS232" s="72" t="str">
        <f>P232</f>
        <v xml:space="preserve"> </v>
      </c>
      <c r="AT232" s="67" t="str">
        <f>IF(AS232=" "," ",(AS232-2*$AI232))</f>
        <v xml:space="preserve"> </v>
      </c>
      <c r="AU232" s="65"/>
      <c r="AV232" s="67"/>
      <c r="AW232" s="72" t="str">
        <f>Q232</f>
        <v xml:space="preserve"> </v>
      </c>
      <c r="AX232" s="67" t="str">
        <f>IF(AW232=" "," ",(AW232-2*$AI232))</f>
        <v xml:space="preserve"> </v>
      </c>
      <c r="AY232" s="67"/>
      <c r="AZ232" s="65"/>
      <c r="BA232" s="67" t="str">
        <f>R232</f>
        <v xml:space="preserve"> </v>
      </c>
      <c r="BB232" s="67" t="str">
        <f>IF(BA232=" "," ",(BA232-2*$AI232))</f>
        <v xml:space="preserve"> </v>
      </c>
      <c r="BC232" s="67"/>
      <c r="BD232" s="67"/>
      <c r="BE232" s="71">
        <f>S232</f>
        <v>123</v>
      </c>
      <c r="BF232" s="67">
        <f>IF(BE232=" "," ",(BE232-2*$AI232))</f>
        <v>109</v>
      </c>
      <c r="BG232" s="67"/>
      <c r="BH232" s="67"/>
      <c r="BI232" s="72" t="str">
        <f>T232</f>
        <v xml:space="preserve"> </v>
      </c>
      <c r="BJ232" s="67" t="str">
        <f>IF(BI232=" "," ",(BI232-2*$AI232))</f>
        <v xml:space="preserve"> </v>
      </c>
      <c r="BK232" s="67"/>
      <c r="BL232" s="67"/>
      <c r="BM232" s="72" t="str">
        <f>U232</f>
        <v xml:space="preserve"> </v>
      </c>
      <c r="BN232" s="67" t="str">
        <f>IF(BM232=" "," ",(BM232-2*$AI232))</f>
        <v xml:space="preserve"> </v>
      </c>
      <c r="BO232" s="67"/>
      <c r="BP232" s="67"/>
      <c r="BQ232" s="67" t="b">
        <f>V232</f>
        <v>0</v>
      </c>
      <c r="BR232" s="67">
        <f>IF(BQ232=" "," ",(BQ232-2*$AI232))</f>
        <v>-14</v>
      </c>
      <c r="BS232" s="67"/>
      <c r="BT232" s="67"/>
      <c r="BU232" s="67" t="b">
        <f>W232</f>
        <v>0</v>
      </c>
      <c r="BV232" s="67">
        <f>IF(BU232=" "," ",(BU232-2*$AI232))</f>
        <v>-14</v>
      </c>
      <c r="BW232" s="67"/>
      <c r="BX232" s="67"/>
      <c r="BY232" s="67" t="b">
        <f>X232</f>
        <v>0</v>
      </c>
      <c r="BZ232" s="67">
        <f>IF(BY232=" "," ",(BY232-2*$AI232))</f>
        <v>-14</v>
      </c>
      <c r="CA232" s="67"/>
      <c r="CB232" s="67"/>
      <c r="CC232" s="209" t="str">
        <f>IF(AK232="Senior",AK232,"...")</f>
        <v>...</v>
      </c>
      <c r="CD232" s="65">
        <f>L232</f>
        <v>1</v>
      </c>
      <c r="CE232" s="66" t="str">
        <f>M232</f>
        <v>X</v>
      </c>
      <c r="CF232" s="73">
        <f>AQ232*AO$4+AU232*AS$4+AY232*AW$4+BC232*BA$4+BG232*BE$4+BK232*BI$4+BO232*BM$4+BS232*BQ$4+BW232*BU$4+CA232*BY$4</f>
        <v>0</v>
      </c>
      <c r="CG232" s="156"/>
      <c r="CH232" s="1"/>
      <c r="DA232" s="19"/>
      <c r="DB232" s="19"/>
      <c r="DC232" s="67" t="s">
        <v>727</v>
      </c>
      <c r="DD232" s="67" t="s">
        <v>755</v>
      </c>
      <c r="DE232" s="67" t="s">
        <v>756</v>
      </c>
      <c r="DF232" s="67" t="s">
        <v>65</v>
      </c>
      <c r="DG232" s="67" t="s">
        <v>703</v>
      </c>
      <c r="DH232" s="75">
        <v>22073</v>
      </c>
      <c r="DI232" s="67">
        <v>5</v>
      </c>
      <c r="DJ232" s="67" t="s">
        <v>68</v>
      </c>
      <c r="DK232" s="76" t="s">
        <v>69</v>
      </c>
      <c r="DL232" s="67">
        <v>4</v>
      </c>
      <c r="DM232" s="77" t="s">
        <v>70</v>
      </c>
      <c r="DN232" s="67" t="e">
        <v>#NUM!</v>
      </c>
      <c r="DO232" s="67" t="s">
        <v>79</v>
      </c>
      <c r="DP232" s="67" t="s">
        <v>79</v>
      </c>
      <c r="DQ232" s="68"/>
      <c r="DR232" s="67"/>
      <c r="DS232" s="72" t="s">
        <v>79</v>
      </c>
      <c r="DT232" s="67" t="s">
        <v>79</v>
      </c>
      <c r="DU232" s="68"/>
      <c r="DV232" s="67"/>
      <c r="DW232" s="72">
        <v>108</v>
      </c>
      <c r="DX232" s="67">
        <v>98</v>
      </c>
      <c r="DY232" s="67"/>
      <c r="DZ232" s="67"/>
      <c r="EA232" s="67" t="s">
        <v>79</v>
      </c>
      <c r="EB232" s="67" t="s">
        <v>79</v>
      </c>
      <c r="EC232" s="67"/>
      <c r="ED232" s="67"/>
      <c r="EE232" s="71">
        <v>104</v>
      </c>
      <c r="EF232" s="67">
        <v>94</v>
      </c>
      <c r="EG232" s="67"/>
      <c r="EH232" s="67"/>
      <c r="EI232" s="72">
        <v>120</v>
      </c>
      <c r="EJ232" s="67">
        <v>110</v>
      </c>
      <c r="EK232" s="67"/>
      <c r="EL232" s="67"/>
      <c r="EM232" s="72">
        <v>106</v>
      </c>
      <c r="EN232" s="67">
        <v>96</v>
      </c>
      <c r="EO232" s="68"/>
      <c r="EP232" s="69"/>
      <c r="EQ232" s="67" t="b">
        <v>0</v>
      </c>
      <c r="ER232" s="67">
        <v>-10</v>
      </c>
      <c r="ES232" s="68"/>
      <c r="ET232" s="69"/>
      <c r="EU232" s="67" t="b">
        <v>0</v>
      </c>
      <c r="EV232" s="67">
        <v>-10</v>
      </c>
      <c r="EW232" s="67"/>
      <c r="EX232" s="67"/>
      <c r="EY232" s="67" t="b">
        <v>0</v>
      </c>
      <c r="EZ232" s="67">
        <v>-10</v>
      </c>
      <c r="FA232" s="67"/>
      <c r="FB232" s="67"/>
      <c r="FC232" s="76" t="s">
        <v>73</v>
      </c>
      <c r="FD232" s="67">
        <v>4</v>
      </c>
      <c r="FE232" s="77" t="s">
        <v>70</v>
      </c>
      <c r="FF232" s="68">
        <v>0</v>
      </c>
      <c r="FG232" s="83"/>
      <c r="FH232" s="65" t="str">
        <f t="shared" si="50"/>
        <v>NSR</v>
      </c>
      <c r="FI232" s="65" t="str">
        <f t="shared" si="48"/>
        <v>M</v>
      </c>
      <c r="FJ232" s="65" t="str">
        <f t="shared" si="48"/>
        <v>11. NCC</v>
      </c>
      <c r="FK232" s="65">
        <f t="shared" si="51"/>
        <v>0</v>
      </c>
      <c r="FL232">
        <f t="shared" si="47"/>
        <v>68</v>
      </c>
      <c r="FM232" t="str">
        <f t="shared" si="49"/>
        <v>...</v>
      </c>
      <c r="FN232" t="str">
        <f t="shared" si="46"/>
        <v>...</v>
      </c>
      <c r="FO232" t="str">
        <f t="shared" si="45"/>
        <v>11. NCC</v>
      </c>
    </row>
    <row r="233" spans="1:171" ht="13.8" hidden="1" x14ac:dyDescent="0.25">
      <c r="A233" t="s">
        <v>1153</v>
      </c>
      <c r="B233" s="201" t="s">
        <v>770</v>
      </c>
      <c r="C233" s="80" t="str">
        <f>IF($B233:$B233&gt;0,VLOOKUP($B233,'[1]PorEquipeHC 20aa_ddmmaaaa'!$EC$5:'[1]PorEquipeHC 20aa_ddmmaaaa'!$GS$1003,1,FALSE))</f>
        <v>291</v>
      </c>
      <c r="D233" s="209" t="str">
        <f>IF($B233:$B233&gt;0,VLOOKUP($B233,'[1]PorEquipeHC 20aa_ddmmaaaa'!$EC$5:'[1]PorEquipeHC 20aa_ddmmaaaa'!$GS$1003,2,FALSE))</f>
        <v>OGURA</v>
      </c>
      <c r="E233" s="209" t="str">
        <f>IF($B233:$B233&gt;0,VLOOKUP($B233,'[1]PorEquipeHC 20aa_ddmmaaaa'!$EC$5:'[1]PorEquipeHC 20aa_ddmmaaaa'!$GS$1003,3,FALSE))</f>
        <v>YOSHIKAZU</v>
      </c>
      <c r="F233" s="66" t="str">
        <f>IF($B233:$B233&gt;0,VLOOKUP($B233,'[1]PorEquipeHC 20aa_ddmmaaaa'!$EC$5:'[1]PorEquipeHC 20aa_ddmmaaaa'!$GS$1003,4,FALSE))</f>
        <v>M</v>
      </c>
      <c r="G233" s="65" t="str">
        <f>IF($B233:$B233&gt;0,VLOOKUP($B233,'[1]PorEquipeHC 20aa_ddmmaaaa'!$EC$5:'[1]PorEquipeHC 20aa_ddmmaaaa'!$GS$1003,5,FALSE))</f>
        <v>11. NCC</v>
      </c>
      <c r="H233" s="210">
        <f>IF($B233:$B233&gt;0,VLOOKUP($B233,'[1]PorEquipeHC 20aa_ddmmaaaa'!$EC$5:'[1]PorEquipeHC 20aa_ddmmaaaa'!$GS$1003,6,FALSE))</f>
        <v>12554</v>
      </c>
      <c r="I233" s="80">
        <f>IF($B233:$B233&gt;0,VLOOKUP($B233,'[1]PorEquipeHC 20aa_ddmmaaaa'!$EC$5:'[1]PorEquipeHC 20aa_ddmmaaaa'!$GS$1003,7,FALSE))</f>
        <v>7</v>
      </c>
      <c r="J233" s="209" t="str">
        <f>IF($B233:$B233&gt;0,VLOOKUP($B233,'[1]PorEquipeHC 20aa_ddmmaaaa'!$EC$5:'[1]PorEquipeHC 20aa_ddmmaaaa'!$GS$1003,8,FALSE))</f>
        <v>B</v>
      </c>
      <c r="K233" s="209" t="str">
        <f>IF($B233:$B233&gt;0,VLOOKUP($B233,'[1]PorEquipeHC 20aa_ddmmaaaa'!$EC$5:'[1]PorEquipeHC 20aa_ddmmaaaa'!$GS$1003,9,FALSE))</f>
        <v>MR</v>
      </c>
      <c r="L233" s="80">
        <f>IF($B233:$B233&gt;0,VLOOKUP($B233,'[1]PorEquipeHC 20aa_ddmmaaaa'!$EC$5:'[1]PorEquipeHC 20aa_ddmmaaaa'!$GS$1003,45,FALSE))</f>
        <v>0</v>
      </c>
      <c r="M233" s="65" t="str">
        <f>IF($B233:$B233&gt;0,VLOOKUP($B233,'[1]PorEquipeHC 20aa_ddmmaaaa'!$EC$5:'[1]PorEquipeHC 20aa_ddmmaaaa'!$GS$1003,46,FALSE))</f>
        <v>X</v>
      </c>
      <c r="N233" s="80" t="e">
        <f>IF($B233:$B233&gt;0,VLOOKUP($B233,'[1]PorEquipeHC 20aa_ddmmaaaa'!$EC$5:'[1]PorEquipeHC 20aa_ddmmaaaa'!$GS$1003,64,FALSE))</f>
        <v>#NUM!</v>
      </c>
      <c r="O233" s="211" t="str">
        <f>IF($B233:$B233&gt;0,VLOOKUP($B233,'[1]PorEquipeHC 20aa_ddmmaaaa'!$EC$5:'[1]PorEquipeHC 20aa_ddmmaaaa'!$GS$1003,10,FALSE))</f>
        <v xml:space="preserve"> </v>
      </c>
      <c r="P233" s="211" t="str">
        <f>IF($B233:$B233&gt;0,VLOOKUP($B233,'[1]PorEquipeHC 20aa_ddmmaaaa'!$EC$5:'[1]PorEquipeHC 20aa_ddmmaaaa'!$GS$1003,11,FALSE))</f>
        <v xml:space="preserve"> </v>
      </c>
      <c r="Q233" s="211" t="str">
        <f>IF($B233:$B233&gt;0,VLOOKUP($B233,'[1]PorEquipeHC 20aa_ddmmaaaa'!$EC$5:'[1]PorEquipeHC 20aa_ddmmaaaa'!$GS$1003,12,FALSE))</f>
        <v xml:space="preserve"> </v>
      </c>
      <c r="R233" s="211" t="str">
        <f>IF($B233:$B233&gt;0,VLOOKUP($B233,'[1]PorEquipeHC 20aa_ddmmaaaa'!$EC$5:'[1]PorEquipeHC 20aa_ddmmaaaa'!$GS$1003,13,FALSE))</f>
        <v xml:space="preserve"> </v>
      </c>
      <c r="S233" s="211" t="str">
        <f>IF($B233:$B233&gt;0,VLOOKUP($B233,'[1]PorEquipeHC 20aa_ddmmaaaa'!$EC$5:'[1]PorEquipeHC 20aa_ddmmaaaa'!$GS$1003,14,FALSE))</f>
        <v xml:space="preserve"> </v>
      </c>
      <c r="T233" s="211" t="str">
        <f>IF($B233:$B233&gt;0,VLOOKUP($B233,'[1]PorEquipeHC 20aa_ddmmaaaa'!$EC$5:'[1]PorEquipeHC 20aa_ddmmaaaa'!$GS$1003,15,FALSE))</f>
        <v xml:space="preserve"> </v>
      </c>
      <c r="U233" s="211" t="str">
        <f>IF($B233:$B233&gt;0,VLOOKUP($B233,'[1]PorEquipeHC 20aa_ddmmaaaa'!$EC$5:'[1]PorEquipeHC 20aa_ddmmaaaa'!$GS$1003,16,FALSE))</f>
        <v xml:space="preserve"> </v>
      </c>
      <c r="V233" s="211" t="b">
        <f>IF($B233:$B233&gt;0,VLOOKUP($B233,'[1]PorEquipeHC 20aa_ddmmaaaa'!$EC$5:'[1]PorEquipeHC 20aa_ddmmaaaa'!$GS$1003,17,FALSE))</f>
        <v>0</v>
      </c>
      <c r="W233" s="211" t="b">
        <f>IF($B233:$B233&gt;0,VLOOKUP($B233,'[1]PorEquipeHC 20aa_ddmmaaaa'!$EC$5:'[1]PorEquipeHC 20aa_ddmmaaaa'!$GS$1003,18,FALSE))</f>
        <v>0</v>
      </c>
      <c r="X233" s="211" t="b">
        <f>IF($B233:$B233&gt;0,VLOOKUP($B233,'[1]PorEquipeHC 20aa_ddmmaaaa'!$EC$5:'[1]PorEquipeHC 20aa_ddmmaaaa'!$GS$1003,19,FALSE))</f>
        <v>0</v>
      </c>
      <c r="Y233" s="207"/>
      <c r="Z233" s="207"/>
      <c r="AA233" s="154"/>
      <c r="AB233" s="154"/>
      <c r="AC233" s="65" t="str">
        <f>C233</f>
        <v>291</v>
      </c>
      <c r="AD233" s="65" t="str">
        <f>D233</f>
        <v>OGURA</v>
      </c>
      <c r="AE233" s="65" t="str">
        <f>E233</f>
        <v>YOSHIKAZU</v>
      </c>
      <c r="AF233" s="65" t="str">
        <f>F233</f>
        <v>M</v>
      </c>
      <c r="AG233" s="65" t="str">
        <f>G233</f>
        <v>11. NCC</v>
      </c>
      <c r="AH233" s="208">
        <f>H233</f>
        <v>12554</v>
      </c>
      <c r="AI233">
        <f>I233</f>
        <v>7</v>
      </c>
      <c r="AJ233" t="str">
        <f>J233</f>
        <v>B</v>
      </c>
      <c r="AK233" s="209" t="str">
        <f>K233</f>
        <v>MR</v>
      </c>
      <c r="AL233" s="65">
        <f>L233</f>
        <v>0</v>
      </c>
      <c r="AM233" s="66" t="str">
        <f>M233</f>
        <v>X</v>
      </c>
      <c r="AN233" s="65" t="e">
        <f>N233</f>
        <v>#NUM!</v>
      </c>
      <c r="AO233" s="65" t="str">
        <f>O233</f>
        <v xml:space="preserve"> </v>
      </c>
      <c r="AP233" s="67" t="str">
        <f>IF(AO233=" "," ",(AO233-2*$AI233))</f>
        <v xml:space="preserve"> </v>
      </c>
      <c r="AQ233" s="68"/>
      <c r="AR233" s="69"/>
      <c r="AS233" s="72" t="str">
        <f>P233</f>
        <v xml:space="preserve"> </v>
      </c>
      <c r="AT233" s="67" t="str">
        <f>IF(AS233=" "," ",(AS233-2*$AI233))</f>
        <v xml:space="preserve"> </v>
      </c>
      <c r="AU233" s="65"/>
      <c r="AV233" s="67"/>
      <c r="AW233" s="72" t="str">
        <f>Q233</f>
        <v xml:space="preserve"> </v>
      </c>
      <c r="AX233" s="67" t="str">
        <f>IF(AW233=" "," ",(AW233-2*$AI233))</f>
        <v xml:space="preserve"> </v>
      </c>
      <c r="AY233" s="67"/>
      <c r="AZ233" s="65"/>
      <c r="BA233" s="67" t="str">
        <f>R233</f>
        <v xml:space="preserve"> </v>
      </c>
      <c r="BB233" s="67" t="str">
        <f>IF(BA233=" "," ",(BA233-2*$AI233))</f>
        <v xml:space="preserve"> </v>
      </c>
      <c r="BC233" s="67"/>
      <c r="BD233" s="67"/>
      <c r="BE233" s="71" t="str">
        <f>S233</f>
        <v xml:space="preserve"> </v>
      </c>
      <c r="BF233" s="67" t="str">
        <f>IF(BE233=" "," ",(BE233-2*$AI233))</f>
        <v xml:space="preserve"> </v>
      </c>
      <c r="BG233" s="67"/>
      <c r="BH233" s="67"/>
      <c r="BI233" s="72" t="str">
        <f>T233</f>
        <v xml:space="preserve"> </v>
      </c>
      <c r="BJ233" s="67" t="str">
        <f>IF(BI233=" "," ",(BI233-2*$AI233))</f>
        <v xml:space="preserve"> </v>
      </c>
      <c r="BK233" s="67"/>
      <c r="BL233" s="67"/>
      <c r="BM233" s="72" t="str">
        <f>U233</f>
        <v xml:space="preserve"> </v>
      </c>
      <c r="BN233" s="67" t="str">
        <f>IF(BM233=" "," ",(BM233-2*$AI233))</f>
        <v xml:space="preserve"> </v>
      </c>
      <c r="BO233" s="67"/>
      <c r="BP233" s="67"/>
      <c r="BQ233" s="67" t="b">
        <f>V233</f>
        <v>0</v>
      </c>
      <c r="BR233" s="67">
        <f>IF(BQ233=" "," ",(BQ233-2*$AI233))</f>
        <v>-14</v>
      </c>
      <c r="BS233" s="67"/>
      <c r="BT233" s="67"/>
      <c r="BU233" s="67" t="b">
        <f>W233</f>
        <v>0</v>
      </c>
      <c r="BV233" s="67">
        <f>IF(BU233=" "," ",(BU233-2*$AI233))</f>
        <v>-14</v>
      </c>
      <c r="BW233" s="67"/>
      <c r="BX233" s="67"/>
      <c r="BY233" s="67" t="b">
        <f>X233</f>
        <v>0</v>
      </c>
      <c r="BZ233" s="67">
        <f>IF(BY233=" "," ",(BY233-2*$AI233))</f>
        <v>-14</v>
      </c>
      <c r="CA233" s="67"/>
      <c r="CB233" s="67"/>
      <c r="CC233" s="209" t="str">
        <f>IF(AK233="Senior",AK233,"...")</f>
        <v>...</v>
      </c>
      <c r="CD233" s="65">
        <f>L233</f>
        <v>0</v>
      </c>
      <c r="CE233" s="66" t="str">
        <f>M233</f>
        <v>X</v>
      </c>
      <c r="CF233" s="73">
        <f>AQ233*AO$4+AU233*AS$4+AY233*AW$4+BC233*BA$4+BG233*BE$4+BK233*BI$4+BO233*BM$4+BS233*BQ$4+BW233*BU$4+CA233*BY$4</f>
        <v>0</v>
      </c>
      <c r="CG233" s="156"/>
      <c r="CH233" s="1"/>
      <c r="DA233" s="19"/>
      <c r="DB233" s="19"/>
      <c r="DC233" s="67" t="s">
        <v>729</v>
      </c>
      <c r="DD233" s="67" t="s">
        <v>758</v>
      </c>
      <c r="DE233" s="67" t="s">
        <v>759</v>
      </c>
      <c r="DF233" s="67" t="s">
        <v>65</v>
      </c>
      <c r="DG233" s="67" t="s">
        <v>703</v>
      </c>
      <c r="DH233" s="75">
        <v>24674</v>
      </c>
      <c r="DI233" s="67">
        <v>5</v>
      </c>
      <c r="DJ233" s="67" t="s">
        <v>68</v>
      </c>
      <c r="DK233" s="76" t="s">
        <v>69</v>
      </c>
      <c r="DL233" s="67">
        <v>3</v>
      </c>
      <c r="DM233" s="77" t="s">
        <v>70</v>
      </c>
      <c r="DN233" s="67" t="e">
        <v>#NUM!</v>
      </c>
      <c r="DO233" s="67">
        <v>113</v>
      </c>
      <c r="DP233" s="67">
        <v>103</v>
      </c>
      <c r="DQ233" s="68"/>
      <c r="DR233" s="67"/>
      <c r="DS233" s="72">
        <v>120</v>
      </c>
      <c r="DT233" s="67">
        <v>110</v>
      </c>
      <c r="DU233" s="68"/>
      <c r="DV233" s="67"/>
      <c r="DW233" s="72" t="s">
        <v>79</v>
      </c>
      <c r="DX233" s="67" t="s">
        <v>79</v>
      </c>
      <c r="DY233" s="67"/>
      <c r="DZ233" s="67"/>
      <c r="EA233" s="67" t="s">
        <v>79</v>
      </c>
      <c r="EB233" s="67" t="s">
        <v>79</v>
      </c>
      <c r="EC233" s="67"/>
      <c r="ED233" s="67"/>
      <c r="EE233" s="71">
        <v>116</v>
      </c>
      <c r="EF233" s="67">
        <v>106</v>
      </c>
      <c r="EG233" s="67"/>
      <c r="EH233" s="67"/>
      <c r="EI233" s="72" t="s">
        <v>79</v>
      </c>
      <c r="EJ233" s="67" t="s">
        <v>79</v>
      </c>
      <c r="EK233" s="67"/>
      <c r="EL233" s="67"/>
      <c r="EM233" s="72" t="s">
        <v>79</v>
      </c>
      <c r="EN233" s="67" t="s">
        <v>79</v>
      </c>
      <c r="EO233" s="67"/>
      <c r="EP233" s="67"/>
      <c r="EQ233" s="67" t="b">
        <v>0</v>
      </c>
      <c r="ER233" s="67">
        <v>-10</v>
      </c>
      <c r="ES233" s="67"/>
      <c r="ET233" s="67"/>
      <c r="EU233" s="67" t="b">
        <v>0</v>
      </c>
      <c r="EV233" s="67">
        <v>-10</v>
      </c>
      <c r="EW233" s="67"/>
      <c r="EX233" s="67"/>
      <c r="EY233" s="67" t="b">
        <v>0</v>
      </c>
      <c r="EZ233" s="67">
        <v>-10</v>
      </c>
      <c r="FA233" s="67"/>
      <c r="FB233" s="67"/>
      <c r="FC233" s="76" t="s">
        <v>73</v>
      </c>
      <c r="FD233" s="67">
        <v>3</v>
      </c>
      <c r="FE233" s="77" t="s">
        <v>70</v>
      </c>
      <c r="FF233" s="68">
        <v>0</v>
      </c>
      <c r="FG233" s="83"/>
      <c r="FH233" s="65" t="str">
        <f t="shared" si="50"/>
        <v>NSR</v>
      </c>
      <c r="FI233" s="65" t="str">
        <f t="shared" si="48"/>
        <v>M</v>
      </c>
      <c r="FJ233" s="65" t="str">
        <f t="shared" si="48"/>
        <v>11. NCC</v>
      </c>
      <c r="FK233" s="65">
        <f t="shared" si="51"/>
        <v>0</v>
      </c>
      <c r="FL233">
        <f t="shared" si="47"/>
        <v>68</v>
      </c>
      <c r="FM233" t="str">
        <f t="shared" si="49"/>
        <v>...</v>
      </c>
      <c r="FN233" t="str">
        <f t="shared" si="46"/>
        <v>...</v>
      </c>
      <c r="FO233" t="str">
        <f t="shared" si="45"/>
        <v>11. NCC</v>
      </c>
    </row>
    <row r="234" spans="1:171" ht="13.8" hidden="1" x14ac:dyDescent="0.25">
      <c r="A234" t="s">
        <v>1152</v>
      </c>
      <c r="B234" s="201" t="s">
        <v>772</v>
      </c>
      <c r="C234" s="80" t="str">
        <f>IF($B234:$B234&gt;0,VLOOKUP($B234,'[1]PorEquipeHC 20aa_ddmmaaaa'!$EC$5:'[1]PorEquipeHC 20aa_ddmmaaaa'!$GS$1003,1,FALSE))</f>
        <v>311</v>
      </c>
      <c r="D234" s="209" t="str">
        <f>IF($B234:$B234&gt;0,VLOOKUP($B234,'[1]PorEquipeHC 20aa_ddmmaaaa'!$EC$5:'[1]PorEquipeHC 20aa_ddmmaaaa'!$GS$1003,2,FALSE))</f>
        <v>MIGUITA</v>
      </c>
      <c r="E234" s="209" t="str">
        <f>IF($B234:$B234&gt;0,VLOOKUP($B234,'[1]PorEquipeHC 20aa_ddmmaaaa'!$EC$5:'[1]PorEquipeHC 20aa_ddmmaaaa'!$GS$1003,3,FALSE))</f>
        <v>ROBERTO</v>
      </c>
      <c r="F234" s="66" t="str">
        <f>IF($B234:$B234&gt;0,VLOOKUP($B234,'[1]PorEquipeHC 20aa_ddmmaaaa'!$EC$5:'[1]PorEquipeHC 20aa_ddmmaaaa'!$GS$1003,4,FALSE))</f>
        <v>M</v>
      </c>
      <c r="G234" s="65" t="str">
        <f>IF($B234:$B234&gt;0,VLOOKUP($B234,'[1]PorEquipeHC 20aa_ddmmaaaa'!$EC$5:'[1]PorEquipeHC 20aa_ddmmaaaa'!$GS$1003,5,FALSE))</f>
        <v>11. NCC</v>
      </c>
      <c r="H234" s="210">
        <f>IF($B234:$B234&gt;0,VLOOKUP($B234,'[1]PorEquipeHC 20aa_ddmmaaaa'!$EC$5:'[1]PorEquipeHC 20aa_ddmmaaaa'!$GS$1003,6,FALSE))</f>
        <v>15591</v>
      </c>
      <c r="I234" s="80">
        <f>IF($B234:$B234&gt;0,VLOOKUP($B234,'[1]PorEquipeHC 20aa_ddmmaaaa'!$EC$5:'[1]PorEquipeHC 20aa_ddmmaaaa'!$GS$1003,7,FALSE))</f>
        <v>7</v>
      </c>
      <c r="J234" s="209" t="str">
        <f>IF($B234:$B234&gt;0,VLOOKUP($B234,'[1]PorEquipeHC 20aa_ddmmaaaa'!$EC$5:'[1]PorEquipeHC 20aa_ddmmaaaa'!$GS$1003,8,FALSE))</f>
        <v>B</v>
      </c>
      <c r="K234" s="209" t="str">
        <f>IF($B234:$B234&gt;0,VLOOKUP($B234,'[1]PorEquipeHC 20aa_ddmmaaaa'!$EC$5:'[1]PorEquipeHC 20aa_ddmmaaaa'!$GS$1003,9,FALSE))</f>
        <v>SR</v>
      </c>
      <c r="L234" s="80">
        <f>IF($B234:$B234&gt;0,VLOOKUP($B234,'[1]PorEquipeHC 20aa_ddmmaaaa'!$EC$5:'[1]PorEquipeHC 20aa_ddmmaaaa'!$GS$1003,45,FALSE))</f>
        <v>1</v>
      </c>
      <c r="M234" s="65" t="str">
        <f>IF($B234:$B234&gt;0,VLOOKUP($B234,'[1]PorEquipeHC 20aa_ddmmaaaa'!$EC$5:'[1]PorEquipeHC 20aa_ddmmaaaa'!$GS$1003,46,FALSE))</f>
        <v>X</v>
      </c>
      <c r="N234" s="80" t="e">
        <f>IF($B234:$B234&gt;0,VLOOKUP($B234,'[1]PorEquipeHC 20aa_ddmmaaaa'!$EC$5:'[1]PorEquipeHC 20aa_ddmmaaaa'!$GS$1003,64,FALSE))</f>
        <v>#NUM!</v>
      </c>
      <c r="O234" s="211" t="str">
        <f>IF($B234:$B234&gt;0,VLOOKUP($B234,'[1]PorEquipeHC 20aa_ddmmaaaa'!$EC$5:'[1]PorEquipeHC 20aa_ddmmaaaa'!$GS$1003,10,FALSE))</f>
        <v xml:space="preserve"> </v>
      </c>
      <c r="P234" s="211" t="str">
        <f>IF($B234:$B234&gt;0,VLOOKUP($B234,'[1]PorEquipeHC 20aa_ddmmaaaa'!$EC$5:'[1]PorEquipeHC 20aa_ddmmaaaa'!$GS$1003,11,FALSE))</f>
        <v xml:space="preserve"> </v>
      </c>
      <c r="Q234" s="211" t="str">
        <f>IF($B234:$B234&gt;0,VLOOKUP($B234,'[1]PorEquipeHC 20aa_ddmmaaaa'!$EC$5:'[1]PorEquipeHC 20aa_ddmmaaaa'!$GS$1003,12,FALSE))</f>
        <v xml:space="preserve"> </v>
      </c>
      <c r="R234" s="211" t="str">
        <f>IF($B234:$B234&gt;0,VLOOKUP($B234,'[1]PorEquipeHC 20aa_ddmmaaaa'!$EC$5:'[1]PorEquipeHC 20aa_ddmmaaaa'!$GS$1003,13,FALSE))</f>
        <v xml:space="preserve"> </v>
      </c>
      <c r="S234" s="211">
        <f>IF($B234:$B234&gt;0,VLOOKUP($B234,'[1]PorEquipeHC 20aa_ddmmaaaa'!$EC$5:'[1]PorEquipeHC 20aa_ddmmaaaa'!$GS$1003,14,FALSE))</f>
        <v>115</v>
      </c>
      <c r="T234" s="211" t="str">
        <f>IF($B234:$B234&gt;0,VLOOKUP($B234,'[1]PorEquipeHC 20aa_ddmmaaaa'!$EC$5:'[1]PorEquipeHC 20aa_ddmmaaaa'!$GS$1003,15,FALSE))</f>
        <v xml:space="preserve"> </v>
      </c>
      <c r="U234" s="211" t="str">
        <f>IF($B234:$B234&gt;0,VLOOKUP($B234,'[1]PorEquipeHC 20aa_ddmmaaaa'!$EC$5:'[1]PorEquipeHC 20aa_ddmmaaaa'!$GS$1003,16,FALSE))</f>
        <v xml:space="preserve"> </v>
      </c>
      <c r="V234" s="211" t="b">
        <f>IF($B234:$B234&gt;0,VLOOKUP($B234,'[1]PorEquipeHC 20aa_ddmmaaaa'!$EC$5:'[1]PorEquipeHC 20aa_ddmmaaaa'!$GS$1003,17,FALSE))</f>
        <v>0</v>
      </c>
      <c r="W234" s="211" t="b">
        <f>IF($B234:$B234&gt;0,VLOOKUP($B234,'[1]PorEquipeHC 20aa_ddmmaaaa'!$EC$5:'[1]PorEquipeHC 20aa_ddmmaaaa'!$GS$1003,18,FALSE))</f>
        <v>0</v>
      </c>
      <c r="X234" s="211" t="b">
        <f>IF($B234:$B234&gt;0,VLOOKUP($B234,'[1]PorEquipeHC 20aa_ddmmaaaa'!$EC$5:'[1]PorEquipeHC 20aa_ddmmaaaa'!$GS$1003,19,FALSE))</f>
        <v>0</v>
      </c>
      <c r="Y234" s="207"/>
      <c r="Z234" s="207"/>
      <c r="AA234" s="154"/>
      <c r="AB234" s="154"/>
      <c r="AC234" s="65" t="str">
        <f>C234</f>
        <v>311</v>
      </c>
      <c r="AD234" s="65" t="str">
        <f>D234</f>
        <v>MIGUITA</v>
      </c>
      <c r="AE234" s="65" t="str">
        <f>E234</f>
        <v>ROBERTO</v>
      </c>
      <c r="AF234" s="65" t="str">
        <f>F234</f>
        <v>M</v>
      </c>
      <c r="AG234" s="65" t="str">
        <f>G234</f>
        <v>11. NCC</v>
      </c>
      <c r="AH234" s="208">
        <f>H234</f>
        <v>15591</v>
      </c>
      <c r="AI234">
        <f>I234</f>
        <v>7</v>
      </c>
      <c r="AJ234" t="str">
        <f>J234</f>
        <v>B</v>
      </c>
      <c r="AK234" s="209" t="str">
        <f>K234</f>
        <v>SR</v>
      </c>
      <c r="AL234" s="65">
        <f>L234</f>
        <v>1</v>
      </c>
      <c r="AM234" s="66" t="str">
        <f>M234</f>
        <v>X</v>
      </c>
      <c r="AN234" s="65" t="e">
        <f>N234</f>
        <v>#NUM!</v>
      </c>
      <c r="AO234" s="65" t="str">
        <f>O234</f>
        <v xml:space="preserve"> </v>
      </c>
      <c r="AP234" s="67" t="str">
        <f>IF(AO234=" "," ",(AO234-2*$AI234))</f>
        <v xml:space="preserve"> </v>
      </c>
      <c r="AQ234" s="68"/>
      <c r="AR234" s="69"/>
      <c r="AS234" s="72" t="str">
        <f>P234</f>
        <v xml:space="preserve"> </v>
      </c>
      <c r="AT234" s="67" t="str">
        <f>IF(AS234=" "," ",(AS234-2*$AI234))</f>
        <v xml:space="preserve"> </v>
      </c>
      <c r="AU234" s="65"/>
      <c r="AV234" s="67"/>
      <c r="AW234" s="72" t="str">
        <f>Q234</f>
        <v xml:space="preserve"> </v>
      </c>
      <c r="AX234" s="67" t="str">
        <f>IF(AW234=" "," ",(AW234-2*$AI234))</f>
        <v xml:space="preserve"> </v>
      </c>
      <c r="AY234" s="67"/>
      <c r="AZ234" s="65"/>
      <c r="BA234" s="67" t="str">
        <f>R234</f>
        <v xml:space="preserve"> </v>
      </c>
      <c r="BB234" s="67" t="str">
        <f>IF(BA234=" "," ",(BA234-2*$AI234))</f>
        <v xml:space="preserve"> </v>
      </c>
      <c r="BC234" s="67"/>
      <c r="BD234" s="67"/>
      <c r="BE234" s="71">
        <f>S234</f>
        <v>115</v>
      </c>
      <c r="BF234" s="67">
        <f>IF(BE234=" "," ",(BE234-2*$AI234))</f>
        <v>101</v>
      </c>
      <c r="BG234" s="67"/>
      <c r="BH234" s="67"/>
      <c r="BI234" s="72" t="str">
        <f>T234</f>
        <v xml:space="preserve"> </v>
      </c>
      <c r="BJ234" s="67" t="str">
        <f>IF(BI234=" "," ",(BI234-2*$AI234))</f>
        <v xml:space="preserve"> </v>
      </c>
      <c r="BK234" s="67"/>
      <c r="BL234" s="67"/>
      <c r="BM234" s="72" t="str">
        <f>U234</f>
        <v xml:space="preserve"> </v>
      </c>
      <c r="BN234" s="67" t="str">
        <f>IF(BM234=" "," ",(BM234-2*$AI234))</f>
        <v xml:space="preserve"> </v>
      </c>
      <c r="BO234" s="67"/>
      <c r="BP234" s="67"/>
      <c r="BQ234" s="67" t="b">
        <f>V234</f>
        <v>0</v>
      </c>
      <c r="BR234" s="67">
        <f>IF(BQ234=" "," ",(BQ234-2*$AI234))</f>
        <v>-14</v>
      </c>
      <c r="BS234" s="67"/>
      <c r="BT234" s="67"/>
      <c r="BU234" s="67" t="b">
        <f>W234</f>
        <v>0</v>
      </c>
      <c r="BV234" s="67">
        <f>IF(BU234=" "," ",(BU234-2*$AI234))</f>
        <v>-14</v>
      </c>
      <c r="BW234" s="67"/>
      <c r="BX234" s="67"/>
      <c r="BY234" s="67" t="b">
        <f>X234</f>
        <v>0</v>
      </c>
      <c r="BZ234" s="67">
        <f>IF(BY234=" "," ",(BY234-2*$AI234))</f>
        <v>-14</v>
      </c>
      <c r="CA234" s="67"/>
      <c r="CB234" s="67"/>
      <c r="CC234" s="209" t="str">
        <f>IF(AK234="Senior",AK234,"...")</f>
        <v>...</v>
      </c>
      <c r="CD234" s="65">
        <f>L234</f>
        <v>1</v>
      </c>
      <c r="CE234" s="66" t="str">
        <f>M234</f>
        <v>X</v>
      </c>
      <c r="CF234" s="73">
        <f>AQ234*AO$4+AU234*AS$4+AY234*AW$4+BC234*BA$4+BG234*BE$4+BK234*BI$4+BO234*BM$4+BS234*BQ$4+BW234*BU$4+CA234*BY$4</f>
        <v>0</v>
      </c>
      <c r="CG234" s="156"/>
      <c r="CH234" s="1"/>
      <c r="DA234" s="19"/>
      <c r="DB234" s="19"/>
      <c r="DC234" s="67" t="s">
        <v>746</v>
      </c>
      <c r="DD234" s="67" t="s">
        <v>763</v>
      </c>
      <c r="DE234" s="67" t="s">
        <v>528</v>
      </c>
      <c r="DF234" s="67" t="s">
        <v>65</v>
      </c>
      <c r="DG234" s="67" t="s">
        <v>703</v>
      </c>
      <c r="DH234" s="75">
        <v>15321</v>
      </c>
      <c r="DI234" s="67">
        <v>6</v>
      </c>
      <c r="DJ234" s="67" t="s">
        <v>68</v>
      </c>
      <c r="DK234" s="76" t="s">
        <v>85</v>
      </c>
      <c r="DL234" s="67">
        <v>2</v>
      </c>
      <c r="DM234" s="77" t="s">
        <v>70</v>
      </c>
      <c r="DN234" s="67" t="e">
        <v>#NUM!</v>
      </c>
      <c r="DO234" s="67" t="s">
        <v>79</v>
      </c>
      <c r="DP234" s="67" t="s">
        <v>79</v>
      </c>
      <c r="DQ234" s="68"/>
      <c r="DR234" s="67"/>
      <c r="DS234" s="72" t="s">
        <v>79</v>
      </c>
      <c r="DT234" s="67" t="s">
        <v>79</v>
      </c>
      <c r="DU234" s="68"/>
      <c r="DV234" s="67"/>
      <c r="DW234" s="72">
        <v>108</v>
      </c>
      <c r="DX234" s="67">
        <v>96</v>
      </c>
      <c r="DY234" s="67"/>
      <c r="DZ234" s="67"/>
      <c r="EA234" s="67" t="s">
        <v>79</v>
      </c>
      <c r="EB234" s="67" t="s">
        <v>79</v>
      </c>
      <c r="EC234" s="67"/>
      <c r="ED234" s="67"/>
      <c r="EE234" s="71">
        <v>118</v>
      </c>
      <c r="EF234" s="67">
        <v>106</v>
      </c>
      <c r="EG234" s="67"/>
      <c r="EH234" s="67"/>
      <c r="EI234" s="72" t="s">
        <v>79</v>
      </c>
      <c r="EJ234" s="67" t="s">
        <v>79</v>
      </c>
      <c r="EK234" s="68"/>
      <c r="EL234" s="69"/>
      <c r="EM234" s="72" t="s">
        <v>79</v>
      </c>
      <c r="EN234" s="67" t="s">
        <v>79</v>
      </c>
      <c r="EO234" s="67"/>
      <c r="EP234" s="67"/>
      <c r="EQ234" s="67" t="b">
        <v>0</v>
      </c>
      <c r="ER234" s="67">
        <v>-12</v>
      </c>
      <c r="ES234" s="67"/>
      <c r="ET234" s="67"/>
      <c r="EU234" s="67" t="b">
        <v>0</v>
      </c>
      <c r="EV234" s="67">
        <v>-12</v>
      </c>
      <c r="EW234" s="67"/>
      <c r="EX234" s="67"/>
      <c r="EY234" s="67" t="b">
        <v>0</v>
      </c>
      <c r="EZ234" s="67">
        <v>-12</v>
      </c>
      <c r="FA234" s="67"/>
      <c r="FB234" s="67"/>
      <c r="FC234" s="76" t="s">
        <v>73</v>
      </c>
      <c r="FD234" s="67">
        <v>2</v>
      </c>
      <c r="FE234" s="77" t="s">
        <v>70</v>
      </c>
      <c r="FF234" s="68">
        <v>0</v>
      </c>
      <c r="FG234" s="83"/>
      <c r="FH234" s="65" t="str">
        <f t="shared" si="50"/>
        <v>MR</v>
      </c>
      <c r="FI234" s="65" t="str">
        <f t="shared" si="48"/>
        <v>M</v>
      </c>
      <c r="FJ234" s="65" t="str">
        <f t="shared" si="48"/>
        <v>11. NCC</v>
      </c>
      <c r="FK234" s="65">
        <f t="shared" si="51"/>
        <v>0</v>
      </c>
      <c r="FL234">
        <f t="shared" si="47"/>
        <v>68</v>
      </c>
      <c r="FM234" t="str">
        <f t="shared" si="49"/>
        <v>...</v>
      </c>
      <c r="FN234" t="str">
        <f t="shared" si="46"/>
        <v>...</v>
      </c>
      <c r="FO234" t="str">
        <f t="shared" si="45"/>
        <v>11. NCC</v>
      </c>
    </row>
    <row r="235" spans="1:171" ht="13.8" hidden="1" x14ac:dyDescent="0.25">
      <c r="A235" t="s">
        <v>1152</v>
      </c>
      <c r="B235" s="201" t="s">
        <v>777</v>
      </c>
      <c r="C235" s="80" t="str">
        <f>IF($B235:$B235&gt;0,VLOOKUP($B235,'[1]PorEquipeHC 20aa_ddmmaaaa'!$EC$5:'[1]PorEquipeHC 20aa_ddmmaaaa'!$GS$1003,1,FALSE))</f>
        <v>664</v>
      </c>
      <c r="D235" s="209" t="str">
        <f>IF($B235:$B235&gt;0,VLOOKUP($B235,'[1]PorEquipeHC 20aa_ddmmaaaa'!$EC$5:'[1]PorEquipeHC 20aa_ddmmaaaa'!$GS$1003,2,FALSE))</f>
        <v>SANO</v>
      </c>
      <c r="E235" s="209" t="str">
        <f>IF($B235:$B235&gt;0,VLOOKUP($B235,'[1]PorEquipeHC 20aa_ddmmaaaa'!$EC$5:'[1]PorEquipeHC 20aa_ddmmaaaa'!$GS$1003,3,FALSE))</f>
        <v>UMBERTO</v>
      </c>
      <c r="F235" s="66" t="str">
        <f>IF($B235:$B235&gt;0,VLOOKUP($B235,'[1]PorEquipeHC 20aa_ddmmaaaa'!$EC$5:'[1]PorEquipeHC 20aa_ddmmaaaa'!$GS$1003,4,FALSE))</f>
        <v>M</v>
      </c>
      <c r="G235" s="65" t="str">
        <f>IF($B235:$B235&gt;0,VLOOKUP($B235,'[1]PorEquipeHC 20aa_ddmmaaaa'!$EC$5:'[1]PorEquipeHC 20aa_ddmmaaaa'!$GS$1003,5,FALSE))</f>
        <v>12. COO</v>
      </c>
      <c r="H235" s="210">
        <f>IF($B235:$B235&gt;0,VLOOKUP($B235,'[1]PorEquipeHC 20aa_ddmmaaaa'!$EC$5:'[1]PorEquipeHC 20aa_ddmmaaaa'!$GS$1003,6,FALSE))</f>
        <v>16284</v>
      </c>
      <c r="I235" s="80">
        <f>IF($B235:$B235&gt;0,VLOOKUP($B235,'[1]PorEquipeHC 20aa_ddmmaaaa'!$EC$5:'[1]PorEquipeHC 20aa_ddmmaaaa'!$GS$1003,7,FALSE))</f>
        <v>7</v>
      </c>
      <c r="J235" s="209" t="str">
        <f>IF($B235:$B235&gt;0,VLOOKUP($B235,'[1]PorEquipeHC 20aa_ddmmaaaa'!$EC$5:'[1]PorEquipeHC 20aa_ddmmaaaa'!$GS$1003,8,FALSE))</f>
        <v>B</v>
      </c>
      <c r="K235" s="209" t="str">
        <f>IF($B235:$B235&gt;0,VLOOKUP($B235,'[1]PorEquipeHC 20aa_ddmmaaaa'!$EC$5:'[1]PorEquipeHC 20aa_ddmmaaaa'!$GS$1003,9,FALSE))</f>
        <v>SR</v>
      </c>
      <c r="L235" s="80">
        <f>IF($B235:$B235&gt;0,VLOOKUP($B235,'[1]PorEquipeHC 20aa_ddmmaaaa'!$EC$5:'[1]PorEquipeHC 20aa_ddmmaaaa'!$GS$1003,45,FALSE))</f>
        <v>0</v>
      </c>
      <c r="M235" s="65" t="str">
        <f>IF($B235:$B235&gt;0,VLOOKUP($B235,'[1]PorEquipeHC 20aa_ddmmaaaa'!$EC$5:'[1]PorEquipeHC 20aa_ddmmaaaa'!$GS$1003,46,FALSE))</f>
        <v>X</v>
      </c>
      <c r="N235" s="80" t="e">
        <f>IF($B235:$B235&gt;0,VLOOKUP($B235,'[1]PorEquipeHC 20aa_ddmmaaaa'!$EC$5:'[1]PorEquipeHC 20aa_ddmmaaaa'!$GS$1003,64,FALSE))</f>
        <v>#NUM!</v>
      </c>
      <c r="O235" s="211" t="str">
        <f>IF($B235:$B235&gt;0,VLOOKUP($B235,'[1]PorEquipeHC 20aa_ddmmaaaa'!$EC$5:'[1]PorEquipeHC 20aa_ddmmaaaa'!$GS$1003,10,FALSE))</f>
        <v xml:space="preserve"> </v>
      </c>
      <c r="P235" s="211" t="str">
        <f>IF($B235:$B235&gt;0,VLOOKUP($B235,'[1]PorEquipeHC 20aa_ddmmaaaa'!$EC$5:'[1]PorEquipeHC 20aa_ddmmaaaa'!$GS$1003,11,FALSE))</f>
        <v xml:space="preserve"> </v>
      </c>
      <c r="Q235" s="211" t="str">
        <f>IF($B235:$B235&gt;0,VLOOKUP($B235,'[1]PorEquipeHC 20aa_ddmmaaaa'!$EC$5:'[1]PorEquipeHC 20aa_ddmmaaaa'!$GS$1003,12,FALSE))</f>
        <v xml:space="preserve"> </v>
      </c>
      <c r="R235" s="211" t="str">
        <f>IF($B235:$B235&gt;0,VLOOKUP($B235,'[1]PorEquipeHC 20aa_ddmmaaaa'!$EC$5:'[1]PorEquipeHC 20aa_ddmmaaaa'!$GS$1003,13,FALSE))</f>
        <v xml:space="preserve"> </v>
      </c>
      <c r="S235" s="211" t="str">
        <f>IF($B235:$B235&gt;0,VLOOKUP($B235,'[1]PorEquipeHC 20aa_ddmmaaaa'!$EC$5:'[1]PorEquipeHC 20aa_ddmmaaaa'!$GS$1003,14,FALSE))</f>
        <v xml:space="preserve"> </v>
      </c>
      <c r="T235" s="211" t="str">
        <f>IF($B235:$B235&gt;0,VLOOKUP($B235,'[1]PorEquipeHC 20aa_ddmmaaaa'!$EC$5:'[1]PorEquipeHC 20aa_ddmmaaaa'!$GS$1003,15,FALSE))</f>
        <v xml:space="preserve"> </v>
      </c>
      <c r="U235" s="211" t="str">
        <f>IF($B235:$B235&gt;0,VLOOKUP($B235,'[1]PorEquipeHC 20aa_ddmmaaaa'!$EC$5:'[1]PorEquipeHC 20aa_ddmmaaaa'!$GS$1003,16,FALSE))</f>
        <v xml:space="preserve"> </v>
      </c>
      <c r="V235" s="211" t="b">
        <f>IF($B235:$B235&gt;0,VLOOKUP($B235,'[1]PorEquipeHC 20aa_ddmmaaaa'!$EC$5:'[1]PorEquipeHC 20aa_ddmmaaaa'!$GS$1003,17,FALSE))</f>
        <v>0</v>
      </c>
      <c r="W235" s="211" t="b">
        <f>IF($B235:$B235&gt;0,VLOOKUP($B235,'[1]PorEquipeHC 20aa_ddmmaaaa'!$EC$5:'[1]PorEquipeHC 20aa_ddmmaaaa'!$GS$1003,18,FALSE))</f>
        <v>0</v>
      </c>
      <c r="X235" s="211" t="b">
        <f>IF($B235:$B235&gt;0,VLOOKUP($B235,'[1]PorEquipeHC 20aa_ddmmaaaa'!$EC$5:'[1]PorEquipeHC 20aa_ddmmaaaa'!$GS$1003,19,FALSE))</f>
        <v>0</v>
      </c>
      <c r="Y235" s="207"/>
      <c r="Z235" s="207"/>
      <c r="AA235" s="154"/>
      <c r="AB235" s="154"/>
      <c r="AC235" s="65" t="str">
        <f>C235</f>
        <v>664</v>
      </c>
      <c r="AD235" s="65" t="str">
        <f>D235</f>
        <v>SANO</v>
      </c>
      <c r="AE235" s="65" t="str">
        <f>E235</f>
        <v>UMBERTO</v>
      </c>
      <c r="AF235" s="65" t="str">
        <f>F235</f>
        <v>M</v>
      </c>
      <c r="AG235" s="65" t="str">
        <f>G235</f>
        <v>12. COO</v>
      </c>
      <c r="AH235" s="208">
        <f>H235</f>
        <v>16284</v>
      </c>
      <c r="AI235">
        <f>I235</f>
        <v>7</v>
      </c>
      <c r="AJ235" t="str">
        <f>J235</f>
        <v>B</v>
      </c>
      <c r="AK235" s="209" t="str">
        <f>K235</f>
        <v>SR</v>
      </c>
      <c r="AL235" s="65">
        <f>L235</f>
        <v>0</v>
      </c>
      <c r="AM235" s="66" t="str">
        <f>M235</f>
        <v>X</v>
      </c>
      <c r="AN235" s="65" t="e">
        <f>N235</f>
        <v>#NUM!</v>
      </c>
      <c r="AO235" s="65" t="str">
        <f>O235</f>
        <v xml:space="preserve"> </v>
      </c>
      <c r="AP235" s="67" t="str">
        <f>IF(AO235=" "," ",(AO235-2*$AI235))</f>
        <v xml:space="preserve"> </v>
      </c>
      <c r="AQ235" s="68"/>
      <c r="AR235" s="69"/>
      <c r="AS235" s="72" t="str">
        <f>P235</f>
        <v xml:space="preserve"> </v>
      </c>
      <c r="AT235" s="67" t="str">
        <f>IF(AS235=" "," ",(AS235-2*$AI235))</f>
        <v xml:space="preserve"> </v>
      </c>
      <c r="AU235" s="65"/>
      <c r="AV235" s="67"/>
      <c r="AW235" s="72" t="str">
        <f>Q235</f>
        <v xml:space="preserve"> </v>
      </c>
      <c r="AX235" s="67" t="str">
        <f>IF(AW235=" "," ",(AW235-2*$AI235))</f>
        <v xml:space="preserve"> </v>
      </c>
      <c r="AY235" s="67"/>
      <c r="AZ235" s="65"/>
      <c r="BA235" s="67" t="str">
        <f>R235</f>
        <v xml:space="preserve"> </v>
      </c>
      <c r="BB235" s="67" t="str">
        <f>IF(BA235=" "," ",(BA235-2*$AI235))</f>
        <v xml:space="preserve"> </v>
      </c>
      <c r="BC235" s="67"/>
      <c r="BD235" s="67"/>
      <c r="BE235" s="71" t="str">
        <f>S235</f>
        <v xml:space="preserve"> </v>
      </c>
      <c r="BF235" s="67" t="str">
        <f>IF(BE235=" "," ",(BE235-2*$AI235))</f>
        <v xml:space="preserve"> </v>
      </c>
      <c r="BG235" s="67"/>
      <c r="BH235" s="67"/>
      <c r="BI235" s="72" t="str">
        <f>T235</f>
        <v xml:space="preserve"> </v>
      </c>
      <c r="BJ235" s="67" t="str">
        <f>IF(BI235=" "," ",(BI235-2*$AI235))</f>
        <v xml:space="preserve"> </v>
      </c>
      <c r="BK235" s="67"/>
      <c r="BL235" s="67"/>
      <c r="BM235" s="72" t="str">
        <f>U235</f>
        <v xml:space="preserve"> </v>
      </c>
      <c r="BN235" s="67" t="str">
        <f>IF(BM235=" "," ",(BM235-2*$AI235))</f>
        <v xml:space="preserve"> </v>
      </c>
      <c r="BO235" s="67"/>
      <c r="BP235" s="67"/>
      <c r="BQ235" s="67" t="b">
        <f>V235</f>
        <v>0</v>
      </c>
      <c r="BR235" s="67">
        <f>IF(BQ235=" "," ",(BQ235-2*$AI235))</f>
        <v>-14</v>
      </c>
      <c r="BS235" s="67"/>
      <c r="BT235" s="67"/>
      <c r="BU235" s="67" t="b">
        <f>W235</f>
        <v>0</v>
      </c>
      <c r="BV235" s="67">
        <f>IF(BU235=" "," ",(BU235-2*$AI235))</f>
        <v>-14</v>
      </c>
      <c r="BW235" s="67"/>
      <c r="BX235" s="67"/>
      <c r="BY235" s="67" t="b">
        <f>X235</f>
        <v>0</v>
      </c>
      <c r="BZ235" s="67">
        <f>IF(BY235=" "," ",(BY235-2*$AI235))</f>
        <v>-14</v>
      </c>
      <c r="CA235" s="67"/>
      <c r="CB235" s="67"/>
      <c r="CC235" s="209" t="str">
        <f>IF(AK235="Senior",AK235,"...")</f>
        <v>...</v>
      </c>
      <c r="CD235" s="65">
        <f>L235</f>
        <v>0</v>
      </c>
      <c r="CE235" s="66" t="str">
        <f>M235</f>
        <v>X</v>
      </c>
      <c r="CF235" s="73">
        <f>AQ235*AO$4+AU235*AS$4+AY235*AW$4+BC235*BA$4+BG235*BE$4+BK235*BI$4+BO235*BM$4+BS235*BQ$4+BW235*BU$4+CA235*BY$4</f>
        <v>0</v>
      </c>
      <c r="CG235" s="156"/>
      <c r="CH235" s="1"/>
      <c r="DA235" s="19"/>
      <c r="DB235" s="19"/>
      <c r="DC235" s="67" t="s">
        <v>393</v>
      </c>
      <c r="DD235" s="67" t="s">
        <v>710</v>
      </c>
      <c r="DE235" s="67" t="s">
        <v>537</v>
      </c>
      <c r="DF235" s="67" t="s">
        <v>65</v>
      </c>
      <c r="DG235" s="67" t="s">
        <v>703</v>
      </c>
      <c r="DH235" s="75">
        <v>16818</v>
      </c>
      <c r="DI235" s="67">
        <v>6</v>
      </c>
      <c r="DJ235" s="67" t="s">
        <v>68</v>
      </c>
      <c r="DK235" s="76" t="s">
        <v>102</v>
      </c>
      <c r="DL235" s="67">
        <v>7</v>
      </c>
      <c r="DM235" s="77" t="s">
        <v>70</v>
      </c>
      <c r="DN235" s="67">
        <v>698</v>
      </c>
      <c r="DO235" s="67">
        <v>126</v>
      </c>
      <c r="DP235" s="67">
        <v>114</v>
      </c>
      <c r="DQ235" s="68"/>
      <c r="DR235" s="67"/>
      <c r="DS235" s="72">
        <v>124</v>
      </c>
      <c r="DT235" s="67">
        <v>112</v>
      </c>
      <c r="DU235" s="68"/>
      <c r="DV235" s="67"/>
      <c r="DW235" s="72">
        <v>114</v>
      </c>
      <c r="DX235" s="67">
        <v>102</v>
      </c>
      <c r="DY235" s="67"/>
      <c r="DZ235" s="67"/>
      <c r="EA235" s="67">
        <v>113</v>
      </c>
      <c r="EB235" s="67">
        <v>101</v>
      </c>
      <c r="EC235" s="67"/>
      <c r="ED235" s="67"/>
      <c r="EE235" s="71">
        <v>114</v>
      </c>
      <c r="EF235" s="67">
        <v>102</v>
      </c>
      <c r="EG235" s="67"/>
      <c r="EH235" s="67"/>
      <c r="EI235" s="72">
        <v>118</v>
      </c>
      <c r="EJ235" s="67">
        <v>106</v>
      </c>
      <c r="EK235" s="67"/>
      <c r="EL235" s="67"/>
      <c r="EM235" s="72">
        <v>115</v>
      </c>
      <c r="EN235" s="67">
        <v>103</v>
      </c>
      <c r="EO235" s="67"/>
      <c r="EP235" s="67"/>
      <c r="EQ235" s="67" t="b">
        <v>0</v>
      </c>
      <c r="ER235" s="67">
        <v>-12</v>
      </c>
      <c r="ES235" s="67"/>
      <c r="ET235" s="67"/>
      <c r="EU235" s="67" t="b">
        <v>0</v>
      </c>
      <c r="EV235" s="67">
        <v>-12</v>
      </c>
      <c r="EW235" s="67"/>
      <c r="EX235" s="67"/>
      <c r="EY235" s="67" t="b">
        <v>0</v>
      </c>
      <c r="EZ235" s="67">
        <v>-12</v>
      </c>
      <c r="FA235" s="67"/>
      <c r="FB235" s="67"/>
      <c r="FC235" s="76" t="s">
        <v>73</v>
      </c>
      <c r="FD235" s="67">
        <v>7</v>
      </c>
      <c r="FE235" s="77" t="s">
        <v>70</v>
      </c>
      <c r="FF235" s="68">
        <v>0</v>
      </c>
      <c r="FG235" s="83"/>
      <c r="FH235" s="65" t="str">
        <f t="shared" si="50"/>
        <v>SR</v>
      </c>
      <c r="FI235" s="65" t="str">
        <f t="shared" si="48"/>
        <v>M</v>
      </c>
      <c r="FJ235" s="65" t="str">
        <f t="shared" si="48"/>
        <v>11. NCC</v>
      </c>
      <c r="FK235" s="65">
        <f t="shared" si="51"/>
        <v>0</v>
      </c>
      <c r="FL235">
        <f t="shared" si="47"/>
        <v>68</v>
      </c>
      <c r="FM235" t="str">
        <f t="shared" si="49"/>
        <v>...</v>
      </c>
      <c r="FN235" t="str">
        <f t="shared" si="46"/>
        <v>...</v>
      </c>
      <c r="FO235" t="str">
        <f t="shared" si="45"/>
        <v>11. NCC</v>
      </c>
    </row>
    <row r="236" spans="1:171" ht="13.8" hidden="1" x14ac:dyDescent="0.25">
      <c r="A236" t="s">
        <v>1152</v>
      </c>
      <c r="B236" s="201" t="s">
        <v>780</v>
      </c>
      <c r="C236" s="80" t="str">
        <f>IF($B236:$B236&gt;0,VLOOKUP($B236,'[1]PorEquipeHC 20aa_ddmmaaaa'!$EC$5:'[1]PorEquipeHC 20aa_ddmmaaaa'!$GS$1003,1,FALSE))</f>
        <v>791</v>
      </c>
      <c r="D236" s="209" t="str">
        <f>IF($B236:$B236&gt;0,VLOOKUP($B236,'[1]PorEquipeHC 20aa_ddmmaaaa'!$EC$5:'[1]PorEquipeHC 20aa_ddmmaaaa'!$GS$1003,2,FALSE))</f>
        <v>TAKAHASHI</v>
      </c>
      <c r="E236" s="209" t="str">
        <f>IF($B236:$B236&gt;0,VLOOKUP($B236,'[1]PorEquipeHC 20aa_ddmmaaaa'!$EC$5:'[1]PorEquipeHC 20aa_ddmmaaaa'!$GS$1003,3,FALSE))</f>
        <v>HIROSHI</v>
      </c>
      <c r="F236" s="66" t="str">
        <f>IF($B236:$B236&gt;0,VLOOKUP($B236,'[1]PorEquipeHC 20aa_ddmmaaaa'!$EC$5:'[1]PorEquipeHC 20aa_ddmmaaaa'!$GS$1003,4,FALSE))</f>
        <v>M</v>
      </c>
      <c r="G236" s="65" t="str">
        <f>IF($B236:$B236&gt;0,VLOOKUP($B236,'[1]PorEquipeHC 20aa_ddmmaaaa'!$EC$5:'[1]PorEquipeHC 20aa_ddmmaaaa'!$GS$1003,5,FALSE))</f>
        <v>11. NCC</v>
      </c>
      <c r="H236" s="210">
        <f>IF($B236:$B236&gt;0,VLOOKUP($B236,'[1]PorEquipeHC 20aa_ddmmaaaa'!$EC$5:'[1]PorEquipeHC 20aa_ddmmaaaa'!$GS$1003,6,FALSE))</f>
        <v>16294</v>
      </c>
      <c r="I236" s="80">
        <f>IF($B236:$B236&gt;0,VLOOKUP($B236,'[1]PorEquipeHC 20aa_ddmmaaaa'!$EC$5:'[1]PorEquipeHC 20aa_ddmmaaaa'!$GS$1003,7,FALSE))</f>
        <v>7</v>
      </c>
      <c r="J236" s="209" t="str">
        <f>IF($B236:$B236&gt;0,VLOOKUP($B236,'[1]PorEquipeHC 20aa_ddmmaaaa'!$EC$5:'[1]PorEquipeHC 20aa_ddmmaaaa'!$GS$1003,8,FALSE))</f>
        <v>B</v>
      </c>
      <c r="K236" s="209" t="str">
        <f>IF($B236:$B236&gt;0,VLOOKUP($B236,'[1]PorEquipeHC 20aa_ddmmaaaa'!$EC$5:'[1]PorEquipeHC 20aa_ddmmaaaa'!$GS$1003,9,FALSE))</f>
        <v>SR</v>
      </c>
      <c r="L236" s="80">
        <f>IF($B236:$B236&gt;0,VLOOKUP($B236,'[1]PorEquipeHC 20aa_ddmmaaaa'!$EC$5:'[1]PorEquipeHC 20aa_ddmmaaaa'!$GS$1003,45,FALSE))</f>
        <v>2</v>
      </c>
      <c r="M236" s="65" t="str">
        <f>IF($B236:$B236&gt;0,VLOOKUP($B236,'[1]PorEquipeHC 20aa_ddmmaaaa'!$EC$5:'[1]PorEquipeHC 20aa_ddmmaaaa'!$GS$1003,46,FALSE))</f>
        <v>X</v>
      </c>
      <c r="N236" s="80" t="e">
        <f>IF($B236:$B236&gt;0,VLOOKUP($B236,'[1]PorEquipeHC 20aa_ddmmaaaa'!$EC$5:'[1]PorEquipeHC 20aa_ddmmaaaa'!$GS$1003,64,FALSE))</f>
        <v>#NUM!</v>
      </c>
      <c r="O236" s="211" t="str">
        <f>IF($B236:$B236&gt;0,VLOOKUP($B236,'[1]PorEquipeHC 20aa_ddmmaaaa'!$EC$5:'[1]PorEquipeHC 20aa_ddmmaaaa'!$GS$1003,10,FALSE))</f>
        <v xml:space="preserve"> </v>
      </c>
      <c r="P236" s="211" t="str">
        <f>IF($B236:$B236&gt;0,VLOOKUP($B236,'[1]PorEquipeHC 20aa_ddmmaaaa'!$EC$5:'[1]PorEquipeHC 20aa_ddmmaaaa'!$GS$1003,11,FALSE))</f>
        <v xml:space="preserve"> </v>
      </c>
      <c r="Q236" s="211" t="str">
        <f>IF($B236:$B236&gt;0,VLOOKUP($B236,'[1]PorEquipeHC 20aa_ddmmaaaa'!$EC$5:'[1]PorEquipeHC 20aa_ddmmaaaa'!$GS$1003,12,FALSE))</f>
        <v xml:space="preserve"> </v>
      </c>
      <c r="R236" s="211" t="str">
        <f>IF($B236:$B236&gt;0,VLOOKUP($B236,'[1]PorEquipeHC 20aa_ddmmaaaa'!$EC$5:'[1]PorEquipeHC 20aa_ddmmaaaa'!$GS$1003,13,FALSE))</f>
        <v xml:space="preserve"> </v>
      </c>
      <c r="S236" s="211">
        <f>IF($B236:$B236&gt;0,VLOOKUP($B236,'[1]PorEquipeHC 20aa_ddmmaaaa'!$EC$5:'[1]PorEquipeHC 20aa_ddmmaaaa'!$GS$1003,14,FALSE))</f>
        <v>117</v>
      </c>
      <c r="T236" s="211">
        <f>IF($B236:$B236&gt;0,VLOOKUP($B236,'[1]PorEquipeHC 20aa_ddmmaaaa'!$EC$5:'[1]PorEquipeHC 20aa_ddmmaaaa'!$GS$1003,15,FALSE))</f>
        <v>125</v>
      </c>
      <c r="U236" s="211" t="str">
        <f>IF($B236:$B236&gt;0,VLOOKUP($B236,'[1]PorEquipeHC 20aa_ddmmaaaa'!$EC$5:'[1]PorEquipeHC 20aa_ddmmaaaa'!$GS$1003,16,FALSE))</f>
        <v xml:space="preserve"> </v>
      </c>
      <c r="V236" s="211" t="b">
        <f>IF($B236:$B236&gt;0,VLOOKUP($B236,'[1]PorEquipeHC 20aa_ddmmaaaa'!$EC$5:'[1]PorEquipeHC 20aa_ddmmaaaa'!$GS$1003,17,FALSE))</f>
        <v>0</v>
      </c>
      <c r="W236" s="211" t="b">
        <f>IF($B236:$B236&gt;0,VLOOKUP($B236,'[1]PorEquipeHC 20aa_ddmmaaaa'!$EC$5:'[1]PorEquipeHC 20aa_ddmmaaaa'!$GS$1003,18,FALSE))</f>
        <v>0</v>
      </c>
      <c r="X236" s="211" t="b">
        <f>IF($B236:$B236&gt;0,VLOOKUP($B236,'[1]PorEquipeHC 20aa_ddmmaaaa'!$EC$5:'[1]PorEquipeHC 20aa_ddmmaaaa'!$GS$1003,19,FALSE))</f>
        <v>0</v>
      </c>
      <c r="Y236" s="207"/>
      <c r="Z236" s="207"/>
      <c r="AA236" s="154"/>
      <c r="AB236" s="154"/>
      <c r="AC236" s="65" t="str">
        <f>C236</f>
        <v>791</v>
      </c>
      <c r="AD236" s="65" t="str">
        <f>D236</f>
        <v>TAKAHASHI</v>
      </c>
      <c r="AE236" s="65" t="str">
        <f>E236</f>
        <v>HIROSHI</v>
      </c>
      <c r="AF236" s="65" t="str">
        <f>F236</f>
        <v>M</v>
      </c>
      <c r="AG236" s="65" t="str">
        <f>G236</f>
        <v>11. NCC</v>
      </c>
      <c r="AH236" s="208">
        <f>H236</f>
        <v>16294</v>
      </c>
      <c r="AI236">
        <f>I236</f>
        <v>7</v>
      </c>
      <c r="AJ236" t="str">
        <f>J236</f>
        <v>B</v>
      </c>
      <c r="AK236" s="209" t="str">
        <f>K236</f>
        <v>SR</v>
      </c>
      <c r="AL236" s="65">
        <f>L236</f>
        <v>2</v>
      </c>
      <c r="AM236" s="66" t="str">
        <f>M236</f>
        <v>X</v>
      </c>
      <c r="AN236" s="65" t="e">
        <f>N236</f>
        <v>#NUM!</v>
      </c>
      <c r="AO236" s="65" t="str">
        <f>O236</f>
        <v xml:space="preserve"> </v>
      </c>
      <c r="AP236" s="67" t="str">
        <f>IF(AO236=" "," ",(AO236-2*$AI236))</f>
        <v xml:space="preserve"> </v>
      </c>
      <c r="AQ236" s="68"/>
      <c r="AR236" s="69"/>
      <c r="AS236" s="72" t="str">
        <f>P236</f>
        <v xml:space="preserve"> </v>
      </c>
      <c r="AT236" s="67" t="str">
        <f>IF(AS236=" "," ",(AS236-2*$AI236))</f>
        <v xml:space="preserve"> </v>
      </c>
      <c r="AU236" s="65"/>
      <c r="AV236" s="67"/>
      <c r="AW236" s="72" t="str">
        <f>Q236</f>
        <v xml:space="preserve"> </v>
      </c>
      <c r="AX236" s="67" t="str">
        <f>IF(AW236=" "," ",(AW236-2*$AI236))</f>
        <v xml:space="preserve"> </v>
      </c>
      <c r="AY236" s="67"/>
      <c r="AZ236" s="65"/>
      <c r="BA236" s="67" t="str">
        <f>R236</f>
        <v xml:space="preserve"> </v>
      </c>
      <c r="BB236" s="67" t="str">
        <f>IF(BA236=" "," ",(BA236-2*$AI236))</f>
        <v xml:space="preserve"> </v>
      </c>
      <c r="BC236" s="67"/>
      <c r="BD236" s="67"/>
      <c r="BE236" s="71">
        <f>S236</f>
        <v>117</v>
      </c>
      <c r="BF236" s="67">
        <f>IF(BE236=" "," ",(BE236-2*$AI236))</f>
        <v>103</v>
      </c>
      <c r="BG236" s="67"/>
      <c r="BH236" s="67"/>
      <c r="BI236" s="72">
        <f>T236</f>
        <v>125</v>
      </c>
      <c r="BJ236" s="67">
        <f>IF(BI236=" "," ",(BI236-2*$AI236))</f>
        <v>111</v>
      </c>
      <c r="BK236" s="67"/>
      <c r="BL236" s="67"/>
      <c r="BM236" s="72" t="str">
        <f>U236</f>
        <v xml:space="preserve"> </v>
      </c>
      <c r="BN236" s="67" t="str">
        <f>IF(BM236=" "," ",(BM236-2*$AI236))</f>
        <v xml:space="preserve"> </v>
      </c>
      <c r="BO236" s="67"/>
      <c r="BP236" s="67"/>
      <c r="BQ236" s="67" t="b">
        <f>V236</f>
        <v>0</v>
      </c>
      <c r="BR236" s="67">
        <f>IF(BQ236=" "," ",(BQ236-2*$AI236))</f>
        <v>-14</v>
      </c>
      <c r="BS236" s="67"/>
      <c r="BT236" s="67"/>
      <c r="BU236" s="67" t="b">
        <f>W236</f>
        <v>0</v>
      </c>
      <c r="BV236" s="67">
        <f>IF(BU236=" "," ",(BU236-2*$AI236))</f>
        <v>-14</v>
      </c>
      <c r="BW236" s="67"/>
      <c r="BX236" s="67"/>
      <c r="BY236" s="67" t="b">
        <f>X236</f>
        <v>0</v>
      </c>
      <c r="BZ236" s="67">
        <f>IF(BY236=" "," ",(BY236-2*$AI236))</f>
        <v>-14</v>
      </c>
      <c r="CA236" s="67"/>
      <c r="CB236" s="67"/>
      <c r="CC236" s="209" t="str">
        <f>IF(AK236="Senior",AK236,"...")</f>
        <v>...</v>
      </c>
      <c r="CD236" s="65">
        <f>L236</f>
        <v>2</v>
      </c>
      <c r="CE236" s="66" t="str">
        <f>M236</f>
        <v>X</v>
      </c>
      <c r="CF236" s="73">
        <f>AQ236*AO$4+AU236*AS$4+AY236*AW$4+BC236*BA$4+BG236*BE$4+BK236*BI$4+BO236*BM$4+BS236*BQ$4+BW236*BU$4+CA236*BY$4</f>
        <v>0</v>
      </c>
      <c r="CG236" s="156"/>
      <c r="CH236" s="1"/>
      <c r="DA236" s="19"/>
      <c r="DB236" s="19"/>
      <c r="DC236" s="67" t="s">
        <v>442</v>
      </c>
      <c r="DD236" s="67" t="s">
        <v>753</v>
      </c>
      <c r="DE236" s="67" t="s">
        <v>765</v>
      </c>
      <c r="DF236" s="67" t="s">
        <v>65</v>
      </c>
      <c r="DG236" s="67" t="s">
        <v>703</v>
      </c>
      <c r="DH236" s="75">
        <v>17547</v>
      </c>
      <c r="DI236" s="67">
        <v>6</v>
      </c>
      <c r="DJ236" s="67" t="s">
        <v>68</v>
      </c>
      <c r="DK236" s="76" t="s">
        <v>102</v>
      </c>
      <c r="DL236" s="67">
        <v>7</v>
      </c>
      <c r="DM236" s="77" t="s">
        <v>70</v>
      </c>
      <c r="DN236" s="67">
        <v>696</v>
      </c>
      <c r="DO236" s="67">
        <v>114</v>
      </c>
      <c r="DP236" s="67">
        <v>102</v>
      </c>
      <c r="DQ236" s="68"/>
      <c r="DR236" s="67"/>
      <c r="DS236" s="72">
        <v>121</v>
      </c>
      <c r="DT236" s="67">
        <v>109</v>
      </c>
      <c r="DU236" s="68"/>
      <c r="DV236" s="67"/>
      <c r="DW236" s="72">
        <v>123</v>
      </c>
      <c r="DX236" s="67">
        <v>111</v>
      </c>
      <c r="DY236" s="67"/>
      <c r="DZ236" s="67"/>
      <c r="EA236" s="67">
        <v>114</v>
      </c>
      <c r="EB236" s="67">
        <v>102</v>
      </c>
      <c r="EC236" s="67"/>
      <c r="ED236" s="67"/>
      <c r="EE236" s="71">
        <v>113</v>
      </c>
      <c r="EF236" s="67">
        <v>101</v>
      </c>
      <c r="EG236" s="67"/>
      <c r="EH236" s="67"/>
      <c r="EI236" s="72">
        <v>120</v>
      </c>
      <c r="EJ236" s="67">
        <v>108</v>
      </c>
      <c r="EK236" s="67"/>
      <c r="EL236" s="67"/>
      <c r="EM236" s="72">
        <v>114</v>
      </c>
      <c r="EN236" s="67">
        <v>102</v>
      </c>
      <c r="EO236" s="67"/>
      <c r="EP236" s="67"/>
      <c r="EQ236" s="67" t="b">
        <v>0</v>
      </c>
      <c r="ER236" s="67">
        <v>-12</v>
      </c>
      <c r="ES236" s="67"/>
      <c r="ET236" s="67"/>
      <c r="EU236" s="67" t="b">
        <v>0</v>
      </c>
      <c r="EV236" s="67">
        <v>-12</v>
      </c>
      <c r="EW236" s="67"/>
      <c r="EX236" s="67"/>
      <c r="EY236" s="67" t="b">
        <v>0</v>
      </c>
      <c r="EZ236" s="67">
        <v>-12</v>
      </c>
      <c r="FA236" s="67"/>
      <c r="FB236" s="67"/>
      <c r="FC236" s="76" t="s">
        <v>73</v>
      </c>
      <c r="FD236" s="67">
        <v>7</v>
      </c>
      <c r="FE236" s="77" t="s">
        <v>70</v>
      </c>
      <c r="FF236" s="68">
        <v>0</v>
      </c>
      <c r="FG236" s="83"/>
      <c r="FH236" s="65" t="str">
        <f t="shared" si="50"/>
        <v>SR</v>
      </c>
      <c r="FI236" s="65" t="str">
        <f t="shared" si="48"/>
        <v>M</v>
      </c>
      <c r="FJ236" s="65" t="str">
        <f t="shared" si="48"/>
        <v>11. NCC</v>
      </c>
      <c r="FK236" s="65">
        <f t="shared" si="51"/>
        <v>0</v>
      </c>
      <c r="FL236">
        <f t="shared" si="47"/>
        <v>68</v>
      </c>
      <c r="FM236" t="str">
        <f t="shared" si="49"/>
        <v>...</v>
      </c>
      <c r="FN236" t="str">
        <f t="shared" si="46"/>
        <v>...</v>
      </c>
      <c r="FO236" t="str">
        <f t="shared" si="45"/>
        <v>11. NCC</v>
      </c>
    </row>
    <row r="237" spans="1:171" ht="13.8" hidden="1" x14ac:dyDescent="0.25">
      <c r="A237" t="s">
        <v>1152</v>
      </c>
      <c r="B237" s="201" t="s">
        <v>544</v>
      </c>
      <c r="C237" s="80" t="str">
        <f>IF($B237:$B237&gt;0,VLOOKUP($B237,'[1]PorEquipeHC 20aa_ddmmaaaa'!$EC$5:'[1]PorEquipeHC 20aa_ddmmaaaa'!$GS$1003,1,FALSE))</f>
        <v>118</v>
      </c>
      <c r="D237" s="209" t="str">
        <f>IF($B237:$B237&gt;0,VLOOKUP($B237,'[1]PorEquipeHC 20aa_ddmmaaaa'!$EC$5:'[1]PorEquipeHC 20aa_ddmmaaaa'!$GS$1003,2,FALSE))</f>
        <v>FUGIKAWA</v>
      </c>
      <c r="E237" s="209" t="str">
        <f>IF($B237:$B237&gt;0,VLOOKUP($B237,'[1]PorEquipeHC 20aa_ddmmaaaa'!$EC$5:'[1]PorEquipeHC 20aa_ddmmaaaa'!$GS$1003,3,FALSE))</f>
        <v>MARINA JUNKO</v>
      </c>
      <c r="F237" s="66" t="str">
        <f>IF($B237:$B237&gt;0,VLOOKUP($B237,'[1]PorEquipeHC 20aa_ddmmaaaa'!$EC$5:'[1]PorEquipeHC 20aa_ddmmaaaa'!$GS$1003,4,FALSE))</f>
        <v>F</v>
      </c>
      <c r="G237" s="65" t="str">
        <f>IF($B237:$B237&gt;0,VLOOKUP($B237,'[1]PorEquipeHC 20aa_ddmmaaaa'!$EC$5:'[1]PorEquipeHC 20aa_ddmmaaaa'!$GS$1003,5,FALSE))</f>
        <v>08. SMA</v>
      </c>
      <c r="H237" s="210">
        <f>IF($B237:$B237&gt;0,VLOOKUP($B237,'[1]PorEquipeHC 20aa_ddmmaaaa'!$EC$5:'[1]PorEquipeHC 20aa_ddmmaaaa'!$GS$1003,6,FALSE))</f>
        <v>17739</v>
      </c>
      <c r="I237" s="80">
        <f>IF($B237:$B237&gt;0,VLOOKUP($B237,'[1]PorEquipeHC 20aa_ddmmaaaa'!$EC$5:'[1]PorEquipeHC 20aa_ddmmaaaa'!$GS$1003,7,FALSE))</f>
        <v>7</v>
      </c>
      <c r="J237" s="209" t="str">
        <f>IF($B237:$B237&gt;0,VLOOKUP($B237,'[1]PorEquipeHC 20aa_ddmmaaaa'!$EC$5:'[1]PorEquipeHC 20aa_ddmmaaaa'!$GS$1003,8,FALSE))</f>
        <v>B</v>
      </c>
      <c r="K237" s="209" t="str">
        <f>IF($B237:$B237&gt;0,VLOOKUP($B237,'[1]PorEquipeHC 20aa_ddmmaaaa'!$EC$5:'[1]PorEquipeHC 20aa_ddmmaaaa'!$GS$1003,9,FALSE))</f>
        <v>SR</v>
      </c>
      <c r="L237" s="80">
        <f>IF($B237:$B237&gt;0,VLOOKUP($B237,'[1]PorEquipeHC 20aa_ddmmaaaa'!$EC$5:'[1]PorEquipeHC 20aa_ddmmaaaa'!$GS$1003,45,FALSE))</f>
        <v>2</v>
      </c>
      <c r="M237" s="65" t="str">
        <f>IF($B237:$B237&gt;0,VLOOKUP($B237,'[1]PorEquipeHC 20aa_ddmmaaaa'!$EC$5:'[1]PorEquipeHC 20aa_ddmmaaaa'!$GS$1003,46,FALSE))</f>
        <v>X</v>
      </c>
      <c r="N237" s="80" t="e">
        <f>IF($B237:$B237&gt;0,VLOOKUP($B237,'[1]PorEquipeHC 20aa_ddmmaaaa'!$EC$5:'[1]PorEquipeHC 20aa_ddmmaaaa'!$GS$1003,64,FALSE))</f>
        <v>#NUM!</v>
      </c>
      <c r="O237" s="211">
        <f>IF($B237:$B237&gt;0,VLOOKUP($B237,'[1]PorEquipeHC 20aa_ddmmaaaa'!$EC$5:'[1]PorEquipeHC 20aa_ddmmaaaa'!$GS$1003,10,FALSE))</f>
        <v>113</v>
      </c>
      <c r="P237" s="211" t="str">
        <f>IF($B237:$B237&gt;0,VLOOKUP($B237,'[1]PorEquipeHC 20aa_ddmmaaaa'!$EC$5:'[1]PorEquipeHC 20aa_ddmmaaaa'!$GS$1003,11,FALSE))</f>
        <v xml:space="preserve"> </v>
      </c>
      <c r="Q237" s="211" t="str">
        <f>IF($B237:$B237&gt;0,VLOOKUP($B237,'[1]PorEquipeHC 20aa_ddmmaaaa'!$EC$5:'[1]PorEquipeHC 20aa_ddmmaaaa'!$GS$1003,12,FALSE))</f>
        <v xml:space="preserve"> </v>
      </c>
      <c r="R237" s="211">
        <f>IF($B237:$B237&gt;0,VLOOKUP($B237,'[1]PorEquipeHC 20aa_ddmmaaaa'!$EC$5:'[1]PorEquipeHC 20aa_ddmmaaaa'!$GS$1003,13,FALSE))</f>
        <v>119</v>
      </c>
      <c r="S237" s="211" t="str">
        <f>IF($B237:$B237&gt;0,VLOOKUP($B237,'[1]PorEquipeHC 20aa_ddmmaaaa'!$EC$5:'[1]PorEquipeHC 20aa_ddmmaaaa'!$GS$1003,14,FALSE))</f>
        <v xml:space="preserve"> </v>
      </c>
      <c r="T237" s="211" t="str">
        <f>IF($B237:$B237&gt;0,VLOOKUP($B237,'[1]PorEquipeHC 20aa_ddmmaaaa'!$EC$5:'[1]PorEquipeHC 20aa_ddmmaaaa'!$GS$1003,15,FALSE))</f>
        <v xml:space="preserve"> </v>
      </c>
      <c r="U237" s="211" t="str">
        <f>IF($B237:$B237&gt;0,VLOOKUP($B237,'[1]PorEquipeHC 20aa_ddmmaaaa'!$EC$5:'[1]PorEquipeHC 20aa_ddmmaaaa'!$GS$1003,16,FALSE))</f>
        <v xml:space="preserve"> </v>
      </c>
      <c r="V237" s="211" t="b">
        <f>IF($B237:$B237&gt;0,VLOOKUP($B237,'[1]PorEquipeHC 20aa_ddmmaaaa'!$EC$5:'[1]PorEquipeHC 20aa_ddmmaaaa'!$GS$1003,17,FALSE))</f>
        <v>0</v>
      </c>
      <c r="W237" s="211" t="b">
        <f>IF($B237:$B237&gt;0,VLOOKUP($B237,'[1]PorEquipeHC 20aa_ddmmaaaa'!$EC$5:'[1]PorEquipeHC 20aa_ddmmaaaa'!$GS$1003,18,FALSE))</f>
        <v>0</v>
      </c>
      <c r="X237" s="211" t="b">
        <f>IF($B237:$B237&gt;0,VLOOKUP($B237,'[1]PorEquipeHC 20aa_ddmmaaaa'!$EC$5:'[1]PorEquipeHC 20aa_ddmmaaaa'!$GS$1003,19,FALSE))</f>
        <v>0</v>
      </c>
      <c r="Y237" s="207"/>
      <c r="Z237" s="207"/>
      <c r="AA237" s="154"/>
      <c r="AB237" s="154"/>
      <c r="AC237" s="65" t="str">
        <f>C237</f>
        <v>118</v>
      </c>
      <c r="AD237" s="65" t="str">
        <f>D237</f>
        <v>FUGIKAWA</v>
      </c>
      <c r="AE237" s="65" t="str">
        <f>E237</f>
        <v>MARINA JUNKO</v>
      </c>
      <c r="AF237" s="65" t="str">
        <f>F237</f>
        <v>F</v>
      </c>
      <c r="AG237" s="65" t="str">
        <f>G237</f>
        <v>08. SMA</v>
      </c>
      <c r="AH237" s="208">
        <f>H237</f>
        <v>17739</v>
      </c>
      <c r="AI237">
        <f>I237</f>
        <v>7</v>
      </c>
      <c r="AJ237" t="str">
        <f>J237</f>
        <v>B</v>
      </c>
      <c r="AK237" s="209" t="str">
        <f>K237</f>
        <v>SR</v>
      </c>
      <c r="AL237" s="65">
        <f>L237</f>
        <v>2</v>
      </c>
      <c r="AM237" s="66" t="str">
        <f>M237</f>
        <v>X</v>
      </c>
      <c r="AN237" s="65" t="e">
        <f>N237</f>
        <v>#NUM!</v>
      </c>
      <c r="AO237" s="65">
        <f>O237</f>
        <v>113</v>
      </c>
      <c r="AP237" s="67">
        <f>IF(AO237=" "," ",(AO237-2*$AI237))</f>
        <v>99</v>
      </c>
      <c r="AQ237" s="68"/>
      <c r="AR237" s="69"/>
      <c r="AS237" s="72" t="str">
        <f>P237</f>
        <v xml:space="preserve"> </v>
      </c>
      <c r="AT237" s="67" t="str">
        <f>IF(AS237=" "," ",(AS237-2*$AI237))</f>
        <v xml:space="preserve"> </v>
      </c>
      <c r="AU237" s="65"/>
      <c r="AV237" s="67"/>
      <c r="AW237" s="72" t="str">
        <f>Q237</f>
        <v xml:space="preserve"> </v>
      </c>
      <c r="AX237" s="67" t="str">
        <f>IF(AW237=" "," ",(AW237-2*$AI237))</f>
        <v xml:space="preserve"> </v>
      </c>
      <c r="AY237" s="67"/>
      <c r="AZ237" s="65"/>
      <c r="BA237" s="67">
        <f>R237</f>
        <v>119</v>
      </c>
      <c r="BB237" s="67">
        <f>IF(BA237=" "," ",(BA237-2*$AI237))</f>
        <v>105</v>
      </c>
      <c r="BC237" s="67"/>
      <c r="BD237" s="67"/>
      <c r="BE237" s="71" t="str">
        <f>S237</f>
        <v xml:space="preserve"> </v>
      </c>
      <c r="BF237" s="67" t="str">
        <f>IF(BE237=" "," ",(BE237-2*$AI237))</f>
        <v xml:space="preserve"> </v>
      </c>
      <c r="BG237" s="67"/>
      <c r="BH237" s="67"/>
      <c r="BI237" s="72" t="str">
        <f>T237</f>
        <v xml:space="preserve"> </v>
      </c>
      <c r="BJ237" s="67" t="str">
        <f>IF(BI237=" "," ",(BI237-2*$AI237))</f>
        <v xml:space="preserve"> </v>
      </c>
      <c r="BK237" s="67"/>
      <c r="BL237" s="67"/>
      <c r="BM237" s="72" t="str">
        <f>U237</f>
        <v xml:space="preserve"> </v>
      </c>
      <c r="BN237" s="67" t="str">
        <f>IF(BM237=" "," ",(BM237-2*$AI237))</f>
        <v xml:space="preserve"> </v>
      </c>
      <c r="BO237" s="67"/>
      <c r="BP237" s="67"/>
      <c r="BQ237" s="67" t="b">
        <f>V237</f>
        <v>0</v>
      </c>
      <c r="BR237" s="67">
        <f>IF(BQ237=" "," ",(BQ237-2*$AI237))</f>
        <v>-14</v>
      </c>
      <c r="BS237" s="67"/>
      <c r="BT237" s="67"/>
      <c r="BU237" s="67" t="b">
        <f>W237</f>
        <v>0</v>
      </c>
      <c r="BV237" s="67">
        <f>IF(BU237=" "," ",(BU237-2*$AI237))</f>
        <v>-14</v>
      </c>
      <c r="BW237" s="67"/>
      <c r="BX237" s="67"/>
      <c r="BY237" s="67" t="b">
        <f>X237</f>
        <v>0</v>
      </c>
      <c r="BZ237" s="67">
        <f>IF(BY237=" "," ",(BY237-2*$AI237))</f>
        <v>-14</v>
      </c>
      <c r="CA237" s="67"/>
      <c r="CB237" s="67"/>
      <c r="CC237" s="209" t="str">
        <f>IF(AK237="Senior",AK237,"...")</f>
        <v>...</v>
      </c>
      <c r="CD237" s="65">
        <f>L237</f>
        <v>2</v>
      </c>
      <c r="CE237" s="66" t="str">
        <f>M237</f>
        <v>X</v>
      </c>
      <c r="CF237" s="73">
        <f>AQ237*AO$4+AU237*AS$4+AY237*AW$4+BC237*BA$4+BG237*BE$4+BK237*BI$4+BO237*BM$4+BS237*BQ$4+BW237*BU$4+CA237*BY$4</f>
        <v>0</v>
      </c>
      <c r="CG237" s="156"/>
      <c r="CH237" s="1"/>
      <c r="DA237" s="19"/>
      <c r="DB237" s="19"/>
      <c r="DC237" s="67" t="s">
        <v>752</v>
      </c>
      <c r="DD237" s="67" t="s">
        <v>766</v>
      </c>
      <c r="DE237" s="67" t="s">
        <v>541</v>
      </c>
      <c r="DF237" s="67" t="s">
        <v>83</v>
      </c>
      <c r="DG237" s="67" t="s">
        <v>703</v>
      </c>
      <c r="DH237" s="75">
        <v>17931</v>
      </c>
      <c r="DI237" s="67">
        <v>6</v>
      </c>
      <c r="DJ237" s="67" t="s">
        <v>68</v>
      </c>
      <c r="DK237" s="76" t="s">
        <v>102</v>
      </c>
      <c r="DL237" s="67">
        <v>1</v>
      </c>
      <c r="DM237" s="77" t="s">
        <v>70</v>
      </c>
      <c r="DN237" s="67" t="e">
        <v>#NUM!</v>
      </c>
      <c r="DO237" s="67" t="s">
        <v>79</v>
      </c>
      <c r="DP237" s="67" t="s">
        <v>79</v>
      </c>
      <c r="DQ237" s="68"/>
      <c r="DR237" s="69"/>
      <c r="DS237" s="72" t="s">
        <v>79</v>
      </c>
      <c r="DT237" s="67" t="s">
        <v>79</v>
      </c>
      <c r="DU237" s="68"/>
      <c r="DV237" s="67"/>
      <c r="DW237" s="72" t="s">
        <v>79</v>
      </c>
      <c r="DX237" s="67" t="s">
        <v>79</v>
      </c>
      <c r="DY237" s="67"/>
      <c r="DZ237" s="67"/>
      <c r="EA237" s="67" t="s">
        <v>79</v>
      </c>
      <c r="EB237" s="67" t="s">
        <v>79</v>
      </c>
      <c r="EC237" s="68"/>
      <c r="ED237" s="69"/>
      <c r="EE237" s="71" t="s">
        <v>79</v>
      </c>
      <c r="EF237" s="67" t="s">
        <v>79</v>
      </c>
      <c r="EG237" s="67"/>
      <c r="EH237" s="67"/>
      <c r="EI237" s="72">
        <v>124</v>
      </c>
      <c r="EJ237" s="67">
        <v>112</v>
      </c>
      <c r="EK237" s="67"/>
      <c r="EL237" s="67"/>
      <c r="EM237" s="72" t="s">
        <v>79</v>
      </c>
      <c r="EN237" s="67" t="s">
        <v>79</v>
      </c>
      <c r="EO237" s="68"/>
      <c r="EP237" s="69"/>
      <c r="EQ237" s="67" t="b">
        <v>0</v>
      </c>
      <c r="ER237" s="67">
        <v>-12</v>
      </c>
      <c r="ES237" s="67"/>
      <c r="ET237" s="67"/>
      <c r="EU237" s="67" t="b">
        <v>0</v>
      </c>
      <c r="EV237" s="67">
        <v>-12</v>
      </c>
      <c r="EW237" s="67"/>
      <c r="EX237" s="67"/>
      <c r="EY237" s="67" t="b">
        <v>0</v>
      </c>
      <c r="EZ237" s="67">
        <v>-12</v>
      </c>
      <c r="FA237" s="67"/>
      <c r="FB237" s="67"/>
      <c r="FC237" s="76" t="s">
        <v>73</v>
      </c>
      <c r="FD237" s="67">
        <v>1</v>
      </c>
      <c r="FE237" s="77" t="s">
        <v>70</v>
      </c>
      <c r="FF237" s="68">
        <v>0</v>
      </c>
      <c r="FG237" s="83"/>
      <c r="FH237" s="65" t="str">
        <f t="shared" si="50"/>
        <v>SR</v>
      </c>
      <c r="FI237" s="65" t="str">
        <f t="shared" si="48"/>
        <v>F</v>
      </c>
      <c r="FJ237" s="65" t="str">
        <f t="shared" si="48"/>
        <v>11. NCC</v>
      </c>
      <c r="FK237" s="65">
        <f t="shared" si="51"/>
        <v>0</v>
      </c>
      <c r="FL237">
        <f t="shared" si="47"/>
        <v>68</v>
      </c>
      <c r="FM237" t="str">
        <f t="shared" si="49"/>
        <v>...</v>
      </c>
      <c r="FN237" t="str">
        <f t="shared" si="46"/>
        <v>...</v>
      </c>
      <c r="FO237" t="str">
        <f t="shared" si="45"/>
        <v>11. NCC</v>
      </c>
    </row>
    <row r="238" spans="1:171" ht="13.8" hidden="1" x14ac:dyDescent="0.25">
      <c r="A238" t="s">
        <v>1152</v>
      </c>
      <c r="B238" s="201">
        <v>11</v>
      </c>
      <c r="C238" s="80">
        <f>IF($B238:$B238&gt;0,VLOOKUP($B238,'[1]PorEquipeHC 20aa_ddmmaaaa'!$EC$5:'[1]PorEquipeHC 20aa_ddmmaaaa'!$GS$1003,1,FALSE))</f>
        <v>11</v>
      </c>
      <c r="D238" s="209" t="str">
        <f>IF($B238:$B238&gt;0,VLOOKUP($B238,'[1]PorEquipeHC 20aa_ddmmaaaa'!$EC$5:'[1]PorEquipeHC 20aa_ddmmaaaa'!$GS$1003,2,FALSE))</f>
        <v>FURUYA</v>
      </c>
      <c r="E238" s="209" t="str">
        <f>IF($B238:$B238&gt;0,VLOOKUP($B238,'[1]PorEquipeHC 20aa_ddmmaaaa'!$EC$5:'[1]PorEquipeHC 20aa_ddmmaaaa'!$GS$1003,3,FALSE))</f>
        <v>AYAKO</v>
      </c>
      <c r="F238" s="66" t="str">
        <f>IF($B238:$B238&gt;0,VLOOKUP($B238,'[1]PorEquipeHC 20aa_ddmmaaaa'!$EC$5:'[1]PorEquipeHC 20aa_ddmmaaaa'!$GS$1003,4,FALSE))</f>
        <v>F</v>
      </c>
      <c r="G238" s="65" t="str">
        <f>IF($B238:$B238&gt;0,VLOOKUP($B238,'[1]PorEquipeHC 20aa_ddmmaaaa'!$EC$5:'[1]PorEquipeHC 20aa_ddmmaaaa'!$GS$1003,5,FALSE))</f>
        <v>03. IBI</v>
      </c>
      <c r="H238" s="210">
        <f>IF($B238:$B238&gt;0,VLOOKUP($B238,'[1]PorEquipeHC 20aa_ddmmaaaa'!$EC$5:'[1]PorEquipeHC 20aa_ddmmaaaa'!$GS$1003,6,FALSE))</f>
        <v>17976</v>
      </c>
      <c r="I238" s="80">
        <f>IF($B238:$B238&gt;0,VLOOKUP($B238,'[1]PorEquipeHC 20aa_ddmmaaaa'!$EC$5:'[1]PorEquipeHC 20aa_ddmmaaaa'!$GS$1003,7,FALSE))</f>
        <v>7</v>
      </c>
      <c r="J238" s="209" t="str">
        <f>IF($B238:$B238&gt;0,VLOOKUP($B238,'[1]PorEquipeHC 20aa_ddmmaaaa'!$EC$5:'[1]PorEquipeHC 20aa_ddmmaaaa'!$GS$1003,8,FALSE))</f>
        <v>B</v>
      </c>
      <c r="K238" s="209" t="str">
        <f>IF($B238:$B238&gt;0,VLOOKUP($B238,'[1]PorEquipeHC 20aa_ddmmaaaa'!$EC$5:'[1]PorEquipeHC 20aa_ddmmaaaa'!$GS$1003,9,FALSE))</f>
        <v>SR</v>
      </c>
      <c r="L238" s="80">
        <f>IF($B238:$B238&gt;0,VLOOKUP($B238,'[1]PorEquipeHC 20aa_ddmmaaaa'!$EC$5:'[1]PorEquipeHC 20aa_ddmmaaaa'!$GS$1003,45,FALSE))</f>
        <v>0</v>
      </c>
      <c r="M238" s="65" t="str">
        <f>IF($B238:$B238&gt;0,VLOOKUP($B238,'[1]PorEquipeHC 20aa_ddmmaaaa'!$EC$5:'[1]PorEquipeHC 20aa_ddmmaaaa'!$GS$1003,46,FALSE))</f>
        <v>X</v>
      </c>
      <c r="N238" s="80" t="e">
        <f>IF($B238:$B238&gt;0,VLOOKUP($B238,'[1]PorEquipeHC 20aa_ddmmaaaa'!$EC$5:'[1]PorEquipeHC 20aa_ddmmaaaa'!$GS$1003,64,FALSE))</f>
        <v>#NUM!</v>
      </c>
      <c r="O238" s="211" t="str">
        <f>IF($B238:$B238&gt;0,VLOOKUP($B238,'[1]PorEquipeHC 20aa_ddmmaaaa'!$EC$5:'[1]PorEquipeHC 20aa_ddmmaaaa'!$GS$1003,10,FALSE))</f>
        <v xml:space="preserve"> </v>
      </c>
      <c r="P238" s="211" t="str">
        <f>IF($B238:$B238&gt;0,VLOOKUP($B238,'[1]PorEquipeHC 20aa_ddmmaaaa'!$EC$5:'[1]PorEquipeHC 20aa_ddmmaaaa'!$GS$1003,11,FALSE))</f>
        <v xml:space="preserve"> </v>
      </c>
      <c r="Q238" s="211" t="str">
        <f>IF($B238:$B238&gt;0,VLOOKUP($B238,'[1]PorEquipeHC 20aa_ddmmaaaa'!$EC$5:'[1]PorEquipeHC 20aa_ddmmaaaa'!$GS$1003,12,FALSE))</f>
        <v xml:space="preserve"> </v>
      </c>
      <c r="R238" s="211" t="str">
        <f>IF($B238:$B238&gt;0,VLOOKUP($B238,'[1]PorEquipeHC 20aa_ddmmaaaa'!$EC$5:'[1]PorEquipeHC 20aa_ddmmaaaa'!$GS$1003,13,FALSE))</f>
        <v xml:space="preserve"> </v>
      </c>
      <c r="S238" s="211" t="str">
        <f>IF($B238:$B238&gt;0,VLOOKUP($B238,'[1]PorEquipeHC 20aa_ddmmaaaa'!$EC$5:'[1]PorEquipeHC 20aa_ddmmaaaa'!$GS$1003,14,FALSE))</f>
        <v xml:space="preserve"> </v>
      </c>
      <c r="T238" s="211" t="str">
        <f>IF($B238:$B238&gt;0,VLOOKUP($B238,'[1]PorEquipeHC 20aa_ddmmaaaa'!$EC$5:'[1]PorEquipeHC 20aa_ddmmaaaa'!$GS$1003,15,FALSE))</f>
        <v xml:space="preserve"> </v>
      </c>
      <c r="U238" s="211" t="str">
        <f>IF($B238:$B238&gt;0,VLOOKUP($B238,'[1]PorEquipeHC 20aa_ddmmaaaa'!$EC$5:'[1]PorEquipeHC 20aa_ddmmaaaa'!$GS$1003,16,FALSE))</f>
        <v xml:space="preserve"> </v>
      </c>
      <c r="V238" s="211" t="b">
        <f>IF($B238:$B238&gt;0,VLOOKUP($B238,'[1]PorEquipeHC 20aa_ddmmaaaa'!$EC$5:'[1]PorEquipeHC 20aa_ddmmaaaa'!$GS$1003,17,FALSE))</f>
        <v>0</v>
      </c>
      <c r="W238" s="211" t="b">
        <f>IF($B238:$B238&gt;0,VLOOKUP($B238,'[1]PorEquipeHC 20aa_ddmmaaaa'!$EC$5:'[1]PorEquipeHC 20aa_ddmmaaaa'!$GS$1003,18,FALSE))</f>
        <v>0</v>
      </c>
      <c r="X238" s="211" t="b">
        <f>IF($B238:$B238&gt;0,VLOOKUP($B238,'[1]PorEquipeHC 20aa_ddmmaaaa'!$EC$5:'[1]PorEquipeHC 20aa_ddmmaaaa'!$GS$1003,19,FALSE))</f>
        <v>0</v>
      </c>
      <c r="Y238" s="207"/>
      <c r="Z238" s="207"/>
      <c r="AA238" s="154"/>
      <c r="AB238" s="154"/>
      <c r="AC238" s="65">
        <f>C238</f>
        <v>11</v>
      </c>
      <c r="AD238" s="65" t="str">
        <f>D238</f>
        <v>FURUYA</v>
      </c>
      <c r="AE238" s="65" t="str">
        <f>E238</f>
        <v>AYAKO</v>
      </c>
      <c r="AF238" s="65" t="str">
        <f>F238</f>
        <v>F</v>
      </c>
      <c r="AG238" s="65" t="str">
        <f>G238</f>
        <v>03. IBI</v>
      </c>
      <c r="AH238" s="208">
        <f>H238</f>
        <v>17976</v>
      </c>
      <c r="AI238">
        <f>I238</f>
        <v>7</v>
      </c>
      <c r="AJ238" t="str">
        <f>J238</f>
        <v>B</v>
      </c>
      <c r="AK238" s="209" t="str">
        <f>K238</f>
        <v>SR</v>
      </c>
      <c r="AL238" s="65">
        <f>L238</f>
        <v>0</v>
      </c>
      <c r="AM238" s="66" t="str">
        <f>M238</f>
        <v>X</v>
      </c>
      <c r="AN238" s="65" t="e">
        <f>N238</f>
        <v>#NUM!</v>
      </c>
      <c r="AO238" s="65" t="str">
        <f>O238</f>
        <v xml:space="preserve"> </v>
      </c>
      <c r="AP238" s="67" t="str">
        <f>IF(AO238=" "," ",(AO238-2*$AI238))</f>
        <v xml:space="preserve"> </v>
      </c>
      <c r="AQ238" s="68"/>
      <c r="AR238" s="69"/>
      <c r="AS238" s="72" t="str">
        <f>P238</f>
        <v xml:space="preserve"> </v>
      </c>
      <c r="AT238" s="67" t="str">
        <f>IF(AS238=" "," ",(AS238-2*$AI238))</f>
        <v xml:space="preserve"> </v>
      </c>
      <c r="AU238" s="65"/>
      <c r="AV238" s="67"/>
      <c r="AW238" s="72" t="str">
        <f>Q238</f>
        <v xml:space="preserve"> </v>
      </c>
      <c r="AX238" s="67" t="str">
        <f>IF(AW238=" "," ",(AW238-2*$AI238))</f>
        <v xml:space="preserve"> </v>
      </c>
      <c r="AY238" s="67"/>
      <c r="AZ238" s="65"/>
      <c r="BA238" s="67" t="str">
        <f>R238</f>
        <v xml:space="preserve"> </v>
      </c>
      <c r="BB238" s="67" t="str">
        <f>IF(BA238=" "," ",(BA238-2*$AI238))</f>
        <v xml:space="preserve"> </v>
      </c>
      <c r="BC238" s="67"/>
      <c r="BD238" s="67"/>
      <c r="BE238" s="71" t="str">
        <f>S238</f>
        <v xml:space="preserve"> </v>
      </c>
      <c r="BF238" s="67" t="str">
        <f>IF(BE238=" "," ",(BE238-2*$AI238))</f>
        <v xml:space="preserve"> </v>
      </c>
      <c r="BG238" s="67"/>
      <c r="BH238" s="67"/>
      <c r="BI238" s="72" t="str">
        <f>T238</f>
        <v xml:space="preserve"> </v>
      </c>
      <c r="BJ238" s="67" t="str">
        <f>IF(BI238=" "," ",(BI238-2*$AI238))</f>
        <v xml:space="preserve"> </v>
      </c>
      <c r="BK238" s="67"/>
      <c r="BL238" s="67"/>
      <c r="BM238" s="72" t="str">
        <f>U238</f>
        <v xml:space="preserve"> </v>
      </c>
      <c r="BN238" s="67" t="str">
        <f>IF(BM238=" "," ",(BM238-2*$AI238))</f>
        <v xml:space="preserve"> </v>
      </c>
      <c r="BO238" s="67"/>
      <c r="BP238" s="67"/>
      <c r="BQ238" s="67" t="b">
        <f>V238</f>
        <v>0</v>
      </c>
      <c r="BR238" s="67">
        <f>IF(BQ238=" "," ",(BQ238-2*$AI238))</f>
        <v>-14</v>
      </c>
      <c r="BS238" s="67"/>
      <c r="BT238" s="67"/>
      <c r="BU238" s="67" t="b">
        <f>W238</f>
        <v>0</v>
      </c>
      <c r="BV238" s="67">
        <f>IF(BU238=" "," ",(BU238-2*$AI238))</f>
        <v>-14</v>
      </c>
      <c r="BW238" s="67"/>
      <c r="BX238" s="67"/>
      <c r="BY238" s="67" t="b">
        <f>X238</f>
        <v>0</v>
      </c>
      <c r="BZ238" s="67">
        <f>IF(BY238=" "," ",(BY238-2*$AI238))</f>
        <v>-14</v>
      </c>
      <c r="CA238" s="67"/>
      <c r="CB238" s="67"/>
      <c r="CC238" s="209" t="str">
        <f>IF(AK238="Senior",AK238,"...")</f>
        <v>...</v>
      </c>
      <c r="CD238" s="65">
        <f>L238</f>
        <v>0</v>
      </c>
      <c r="CE238" s="66" t="str">
        <f>M238</f>
        <v>X</v>
      </c>
      <c r="CF238" s="73">
        <f>AQ238*AO$4+AU238*AS$4+AY238*AW$4+BC238*BA$4+BG238*BE$4+BK238*BI$4+BO238*BM$4+BS238*BQ$4+BW238*BU$4+CA238*BY$4</f>
        <v>0</v>
      </c>
      <c r="CG238" s="156"/>
      <c r="CH238" s="1"/>
      <c r="DA238" s="19"/>
      <c r="DB238" s="19"/>
      <c r="DC238" s="67" t="s">
        <v>137</v>
      </c>
      <c r="DD238" s="67" t="s">
        <v>753</v>
      </c>
      <c r="DE238" s="67" t="s">
        <v>767</v>
      </c>
      <c r="DF238" s="67" t="s">
        <v>83</v>
      </c>
      <c r="DG238" s="67" t="s">
        <v>703</v>
      </c>
      <c r="DH238" s="75">
        <v>18638</v>
      </c>
      <c r="DI238" s="67">
        <v>6</v>
      </c>
      <c r="DJ238" s="67" t="s">
        <v>68</v>
      </c>
      <c r="DK238" s="76" t="s">
        <v>102</v>
      </c>
      <c r="DL238" s="67">
        <v>7</v>
      </c>
      <c r="DM238" s="77" t="s">
        <v>70</v>
      </c>
      <c r="DN238" s="67">
        <v>656</v>
      </c>
      <c r="DO238" s="67">
        <v>116</v>
      </c>
      <c r="DP238" s="67">
        <v>104</v>
      </c>
      <c r="DQ238" s="68"/>
      <c r="DR238" s="67"/>
      <c r="DS238" s="72">
        <v>112</v>
      </c>
      <c r="DT238" s="67">
        <v>100</v>
      </c>
      <c r="DU238" s="68"/>
      <c r="DV238" s="67"/>
      <c r="DW238" s="72">
        <v>106</v>
      </c>
      <c r="DX238" s="67">
        <v>94</v>
      </c>
      <c r="DY238" s="67"/>
      <c r="DZ238" s="67"/>
      <c r="EA238" s="67">
        <v>104</v>
      </c>
      <c r="EB238" s="67">
        <v>92</v>
      </c>
      <c r="EC238" s="67"/>
      <c r="ED238" s="67"/>
      <c r="EE238" s="71">
        <v>109</v>
      </c>
      <c r="EF238" s="67">
        <v>97</v>
      </c>
      <c r="EG238" s="67"/>
      <c r="EH238" s="67"/>
      <c r="EI238" s="72">
        <v>118</v>
      </c>
      <c r="EJ238" s="67">
        <v>106</v>
      </c>
      <c r="EK238" s="67"/>
      <c r="EL238" s="67"/>
      <c r="EM238" s="72">
        <v>109</v>
      </c>
      <c r="EN238" s="67">
        <v>97</v>
      </c>
      <c r="EO238" s="67"/>
      <c r="EP238" s="67"/>
      <c r="EQ238" s="67" t="b">
        <v>0</v>
      </c>
      <c r="ER238" s="67">
        <v>-12</v>
      </c>
      <c r="ES238" s="67"/>
      <c r="ET238" s="67"/>
      <c r="EU238" s="67" t="b">
        <v>0</v>
      </c>
      <c r="EV238" s="67">
        <v>-12</v>
      </c>
      <c r="EW238" s="67"/>
      <c r="EX238" s="67"/>
      <c r="EY238" s="67" t="b">
        <v>0</v>
      </c>
      <c r="EZ238" s="67">
        <v>-12</v>
      </c>
      <c r="FA238" s="67"/>
      <c r="FB238" s="67"/>
      <c r="FC238" s="76" t="s">
        <v>73</v>
      </c>
      <c r="FD238" s="67">
        <v>7</v>
      </c>
      <c r="FE238" s="77" t="s">
        <v>70</v>
      </c>
      <c r="FF238" s="68">
        <v>0</v>
      </c>
      <c r="FG238" s="83"/>
      <c r="FH238" s="65" t="str">
        <f t="shared" si="50"/>
        <v>SR</v>
      </c>
      <c r="FI238" s="65" t="str">
        <f t="shared" si="48"/>
        <v>F</v>
      </c>
      <c r="FJ238" s="65" t="str">
        <f t="shared" si="48"/>
        <v>11. NCC</v>
      </c>
      <c r="FK238" s="65">
        <f t="shared" si="51"/>
        <v>0</v>
      </c>
      <c r="FL238">
        <f t="shared" si="47"/>
        <v>68</v>
      </c>
      <c r="FM238" t="str">
        <f t="shared" si="49"/>
        <v>...</v>
      </c>
      <c r="FN238" t="str">
        <f t="shared" si="46"/>
        <v>...</v>
      </c>
      <c r="FO238" t="str">
        <f t="shared" si="45"/>
        <v>11. NCC</v>
      </c>
    </row>
    <row r="239" spans="1:171" ht="13.8" hidden="1" x14ac:dyDescent="0.25">
      <c r="A239" t="s">
        <v>1152</v>
      </c>
      <c r="B239" s="201" t="s">
        <v>249</v>
      </c>
      <c r="C239" s="80" t="str">
        <f>IF($B239:$B239&gt;0,VLOOKUP($B239,'[1]PorEquipeHC 20aa_ddmmaaaa'!$EC$5:'[1]PorEquipeHC 20aa_ddmmaaaa'!$GS$1003,1,FALSE))</f>
        <v>097</v>
      </c>
      <c r="D239" s="209" t="str">
        <f>IF($B239:$B239&gt;0,VLOOKUP($B239,'[1]PorEquipeHC 20aa_ddmmaaaa'!$EC$5:'[1]PorEquipeHC 20aa_ddmmaaaa'!$GS$1003,2,FALSE))</f>
        <v>MUKAYAMA</v>
      </c>
      <c r="E239" s="209" t="str">
        <f>IF($B239:$B239&gt;0,VLOOKUP($B239,'[1]PorEquipeHC 20aa_ddmmaaaa'!$EC$5:'[1]PorEquipeHC 20aa_ddmmaaaa'!$GS$1003,3,FALSE))</f>
        <v>AMELIA</v>
      </c>
      <c r="F239" s="66" t="str">
        <f>IF($B239:$B239&gt;0,VLOOKUP($B239,'[1]PorEquipeHC 20aa_ddmmaaaa'!$EC$5:'[1]PorEquipeHC 20aa_ddmmaaaa'!$GS$1003,4,FALSE))</f>
        <v>F</v>
      </c>
      <c r="G239" s="65" t="str">
        <f>IF($B239:$B239&gt;0,VLOOKUP($B239,'[1]PorEquipeHC 20aa_ddmmaaaa'!$EC$5:'[1]PorEquipeHC 20aa_ddmmaaaa'!$GS$1003,5,FALSE))</f>
        <v>03. IBI</v>
      </c>
      <c r="H239" s="210">
        <f>IF($B239:$B239&gt;0,VLOOKUP($B239,'[1]PorEquipeHC 20aa_ddmmaaaa'!$EC$5:'[1]PorEquipeHC 20aa_ddmmaaaa'!$GS$1003,6,FALSE))</f>
        <v>19188</v>
      </c>
      <c r="I239" s="80">
        <f>IF($B239:$B239&gt;0,VLOOKUP($B239,'[1]PorEquipeHC 20aa_ddmmaaaa'!$EC$5:'[1]PorEquipeHC 20aa_ddmmaaaa'!$GS$1003,7,FALSE))</f>
        <v>7</v>
      </c>
      <c r="J239" s="209" t="str">
        <f>IF($B239:$B239&gt;0,VLOOKUP($B239,'[1]PorEquipeHC 20aa_ddmmaaaa'!$EC$5:'[1]PorEquipeHC 20aa_ddmmaaaa'!$GS$1003,8,FALSE))</f>
        <v>B</v>
      </c>
      <c r="K239" s="209" t="str">
        <f>IF($B239:$B239&gt;0,VLOOKUP($B239,'[1]PorEquipeHC 20aa_ddmmaaaa'!$EC$5:'[1]PorEquipeHC 20aa_ddmmaaaa'!$GS$1003,9,FALSE))</f>
        <v>NSR</v>
      </c>
      <c r="L239" s="80">
        <f>IF($B239:$B239&gt;0,VLOOKUP($B239,'[1]PorEquipeHC 20aa_ddmmaaaa'!$EC$5:'[1]PorEquipeHC 20aa_ddmmaaaa'!$GS$1003,45,FALSE))</f>
        <v>3</v>
      </c>
      <c r="M239" s="65" t="str">
        <f>IF($B239:$B239&gt;0,VLOOKUP($B239,'[1]PorEquipeHC 20aa_ddmmaaaa'!$EC$5:'[1]PorEquipeHC 20aa_ddmmaaaa'!$GS$1003,46,FALSE))</f>
        <v>X</v>
      </c>
      <c r="N239" s="80" t="e">
        <f>IF($B239:$B239&gt;0,VLOOKUP($B239,'[1]PorEquipeHC 20aa_ddmmaaaa'!$EC$5:'[1]PorEquipeHC 20aa_ddmmaaaa'!$GS$1003,64,FALSE))</f>
        <v>#NUM!</v>
      </c>
      <c r="O239" s="211" t="str">
        <f>IF($B239:$B239&gt;0,VLOOKUP($B239,'[1]PorEquipeHC 20aa_ddmmaaaa'!$EC$5:'[1]PorEquipeHC 20aa_ddmmaaaa'!$GS$1003,10,FALSE))</f>
        <v xml:space="preserve"> </v>
      </c>
      <c r="P239" s="211" t="str">
        <f>IF($B239:$B239&gt;0,VLOOKUP($B239,'[1]PorEquipeHC 20aa_ddmmaaaa'!$EC$5:'[1]PorEquipeHC 20aa_ddmmaaaa'!$GS$1003,11,FALSE))</f>
        <v xml:space="preserve"> </v>
      </c>
      <c r="Q239" s="211">
        <f>IF($B239:$B239&gt;0,VLOOKUP($B239,'[1]PorEquipeHC 20aa_ddmmaaaa'!$EC$5:'[1]PorEquipeHC 20aa_ddmmaaaa'!$GS$1003,12,FALSE))</f>
        <v>121</v>
      </c>
      <c r="R239" s="211">
        <f>IF($B239:$B239&gt;0,VLOOKUP($B239,'[1]PorEquipeHC 20aa_ddmmaaaa'!$EC$5:'[1]PorEquipeHC 20aa_ddmmaaaa'!$GS$1003,13,FALSE))</f>
        <v>120</v>
      </c>
      <c r="S239" s="211" t="str">
        <f>IF($B239:$B239&gt;0,VLOOKUP($B239,'[1]PorEquipeHC 20aa_ddmmaaaa'!$EC$5:'[1]PorEquipeHC 20aa_ddmmaaaa'!$GS$1003,14,FALSE))</f>
        <v xml:space="preserve"> </v>
      </c>
      <c r="T239" s="211">
        <f>IF($B239:$B239&gt;0,VLOOKUP($B239,'[1]PorEquipeHC 20aa_ddmmaaaa'!$EC$5:'[1]PorEquipeHC 20aa_ddmmaaaa'!$GS$1003,15,FALSE))</f>
        <v>123</v>
      </c>
      <c r="U239" s="211" t="str">
        <f>IF($B239:$B239&gt;0,VLOOKUP($B239,'[1]PorEquipeHC 20aa_ddmmaaaa'!$EC$5:'[1]PorEquipeHC 20aa_ddmmaaaa'!$GS$1003,16,FALSE))</f>
        <v xml:space="preserve"> </v>
      </c>
      <c r="V239" s="211" t="b">
        <f>IF($B239:$B239&gt;0,VLOOKUP($B239,'[1]PorEquipeHC 20aa_ddmmaaaa'!$EC$5:'[1]PorEquipeHC 20aa_ddmmaaaa'!$GS$1003,17,FALSE))</f>
        <v>0</v>
      </c>
      <c r="W239" s="211" t="b">
        <f>IF($B239:$B239&gt;0,VLOOKUP($B239,'[1]PorEquipeHC 20aa_ddmmaaaa'!$EC$5:'[1]PorEquipeHC 20aa_ddmmaaaa'!$GS$1003,18,FALSE))</f>
        <v>0</v>
      </c>
      <c r="X239" s="211" t="b">
        <f>IF($B239:$B239&gt;0,VLOOKUP($B239,'[1]PorEquipeHC 20aa_ddmmaaaa'!$EC$5:'[1]PorEquipeHC 20aa_ddmmaaaa'!$GS$1003,19,FALSE))</f>
        <v>0</v>
      </c>
      <c r="Y239" s="207"/>
      <c r="Z239" s="207"/>
      <c r="AA239" s="154"/>
      <c r="AB239" s="154"/>
      <c r="AC239" s="65" t="str">
        <f>C239</f>
        <v>097</v>
      </c>
      <c r="AD239" s="65" t="str">
        <f>D239</f>
        <v>MUKAYAMA</v>
      </c>
      <c r="AE239" s="65" t="str">
        <f>E239</f>
        <v>AMELIA</v>
      </c>
      <c r="AF239" s="65" t="str">
        <f>F239</f>
        <v>F</v>
      </c>
      <c r="AG239" s="65" t="str">
        <f>G239</f>
        <v>03. IBI</v>
      </c>
      <c r="AH239" s="208">
        <f>H239</f>
        <v>19188</v>
      </c>
      <c r="AI239">
        <f>I239</f>
        <v>7</v>
      </c>
      <c r="AJ239" t="str">
        <f>J239</f>
        <v>B</v>
      </c>
      <c r="AK239" s="209" t="str">
        <f>K239</f>
        <v>NSR</v>
      </c>
      <c r="AL239" s="65">
        <f>L239</f>
        <v>3</v>
      </c>
      <c r="AM239" s="66" t="str">
        <f>M239</f>
        <v>X</v>
      </c>
      <c r="AN239" s="65" t="e">
        <f>N239</f>
        <v>#NUM!</v>
      </c>
      <c r="AO239" s="65" t="str">
        <f>O239</f>
        <v xml:space="preserve"> </v>
      </c>
      <c r="AP239" s="67" t="str">
        <f>IF(AO239=" "," ",(AO239-2*$AI239))</f>
        <v xml:space="preserve"> </v>
      </c>
      <c r="AQ239" s="68"/>
      <c r="AR239" s="69"/>
      <c r="AS239" s="72" t="str">
        <f>P239</f>
        <v xml:space="preserve"> </v>
      </c>
      <c r="AT239" s="67" t="str">
        <f>IF(AS239=" "," ",(AS239-2*$AI239))</f>
        <v xml:space="preserve"> </v>
      </c>
      <c r="AU239" s="65"/>
      <c r="AV239" s="67"/>
      <c r="AW239" s="72">
        <f>Q239</f>
        <v>121</v>
      </c>
      <c r="AX239" s="67">
        <f>IF(AW239=" "," ",(AW239-2*$AI239))</f>
        <v>107</v>
      </c>
      <c r="AY239" s="67"/>
      <c r="AZ239" s="65"/>
      <c r="BA239" s="67">
        <f>R239</f>
        <v>120</v>
      </c>
      <c r="BB239" s="67">
        <f>IF(BA239=" "," ",(BA239-2*$AI239))</f>
        <v>106</v>
      </c>
      <c r="BC239" s="67"/>
      <c r="BD239" s="67"/>
      <c r="BE239" s="71" t="str">
        <f>S239</f>
        <v xml:space="preserve"> </v>
      </c>
      <c r="BF239" s="67" t="str">
        <f>IF(BE239=" "," ",(BE239-2*$AI239))</f>
        <v xml:space="preserve"> </v>
      </c>
      <c r="BG239" s="67"/>
      <c r="BH239" s="67"/>
      <c r="BI239" s="72">
        <f>T239</f>
        <v>123</v>
      </c>
      <c r="BJ239" s="67">
        <f>IF(BI239=" "," ",(BI239-2*$AI239))</f>
        <v>109</v>
      </c>
      <c r="BK239" s="67"/>
      <c r="BL239" s="67"/>
      <c r="BM239" s="72" t="str">
        <f>U239</f>
        <v xml:space="preserve"> </v>
      </c>
      <c r="BN239" s="67" t="str">
        <f>IF(BM239=" "," ",(BM239-2*$AI239))</f>
        <v xml:space="preserve"> </v>
      </c>
      <c r="BO239" s="67"/>
      <c r="BP239" s="67"/>
      <c r="BQ239" s="67" t="b">
        <f>V239</f>
        <v>0</v>
      </c>
      <c r="BR239" s="67">
        <f>IF(BQ239=" "," ",(BQ239-2*$AI239))</f>
        <v>-14</v>
      </c>
      <c r="BS239" s="67"/>
      <c r="BT239" s="67"/>
      <c r="BU239" s="67" t="b">
        <f>W239</f>
        <v>0</v>
      </c>
      <c r="BV239" s="67">
        <f>IF(BU239=" "," ",(BU239-2*$AI239))</f>
        <v>-14</v>
      </c>
      <c r="BW239" s="67"/>
      <c r="BX239" s="67"/>
      <c r="BY239" s="67" t="b">
        <f>X239</f>
        <v>0</v>
      </c>
      <c r="BZ239" s="67">
        <f>IF(BY239=" "," ",(BY239-2*$AI239))</f>
        <v>-14</v>
      </c>
      <c r="CA239" s="67"/>
      <c r="CB239" s="67"/>
      <c r="CC239" s="209" t="str">
        <f>IF(AK239="Senior",AK239,"...")</f>
        <v>...</v>
      </c>
      <c r="CD239" s="65">
        <f>L239</f>
        <v>3</v>
      </c>
      <c r="CE239" s="66" t="str">
        <f>M239</f>
        <v>X</v>
      </c>
      <c r="CF239" s="73">
        <f>AQ239*AO$4+AU239*AS$4+AY239*AW$4+BC239*BA$4+BG239*BE$4+BK239*BI$4+BO239*BM$4+BS239*BQ$4+BW239*BU$4+CA239*BY$4</f>
        <v>0</v>
      </c>
      <c r="CG239" s="156"/>
      <c r="CH239" s="1"/>
      <c r="DA239" s="19"/>
      <c r="DB239" s="19"/>
      <c r="DC239" s="67" t="s">
        <v>757</v>
      </c>
      <c r="DD239" s="67" t="s">
        <v>768</v>
      </c>
      <c r="DE239" s="67" t="s">
        <v>769</v>
      </c>
      <c r="DF239" s="67" t="s">
        <v>65</v>
      </c>
      <c r="DG239" s="67" t="s">
        <v>703</v>
      </c>
      <c r="DH239" s="75">
        <v>18720</v>
      </c>
      <c r="DI239" s="67">
        <v>6</v>
      </c>
      <c r="DJ239" s="67" t="s">
        <v>68</v>
      </c>
      <c r="DK239" s="76" t="s">
        <v>102</v>
      </c>
      <c r="DL239" s="67">
        <v>0</v>
      </c>
      <c r="DM239" s="77" t="s">
        <v>70</v>
      </c>
      <c r="DN239" s="67" t="e">
        <v>#NUM!</v>
      </c>
      <c r="DO239" s="67" t="s">
        <v>79</v>
      </c>
      <c r="DP239" s="67" t="s">
        <v>79</v>
      </c>
      <c r="DQ239" s="68"/>
      <c r="DR239" s="67"/>
      <c r="DS239" s="72" t="s">
        <v>79</v>
      </c>
      <c r="DT239" s="67" t="s">
        <v>79</v>
      </c>
      <c r="DU239" s="68"/>
      <c r="DV239" s="67"/>
      <c r="DW239" s="72" t="s">
        <v>79</v>
      </c>
      <c r="DX239" s="67" t="s">
        <v>79</v>
      </c>
      <c r="DY239" s="67"/>
      <c r="DZ239" s="67"/>
      <c r="EA239" s="67" t="s">
        <v>79</v>
      </c>
      <c r="EB239" s="67" t="s">
        <v>79</v>
      </c>
      <c r="EC239" s="67"/>
      <c r="ED239" s="67"/>
      <c r="EE239" s="71" t="s">
        <v>79</v>
      </c>
      <c r="EF239" s="67" t="s">
        <v>79</v>
      </c>
      <c r="EG239" s="67"/>
      <c r="EH239" s="67"/>
      <c r="EI239" s="72" t="s">
        <v>79</v>
      </c>
      <c r="EJ239" s="67" t="s">
        <v>79</v>
      </c>
      <c r="EK239" s="67"/>
      <c r="EL239" s="67"/>
      <c r="EM239" s="72" t="s">
        <v>79</v>
      </c>
      <c r="EN239" s="67" t="s">
        <v>79</v>
      </c>
      <c r="EO239" s="67"/>
      <c r="EP239" s="67"/>
      <c r="EQ239" s="67" t="b">
        <v>0</v>
      </c>
      <c r="ER239" s="67">
        <v>-12</v>
      </c>
      <c r="ES239" s="68"/>
      <c r="ET239" s="69"/>
      <c r="EU239" s="67" t="b">
        <v>0</v>
      </c>
      <c r="EV239" s="67">
        <v>-12</v>
      </c>
      <c r="EW239" s="67"/>
      <c r="EX239" s="67"/>
      <c r="EY239" s="67" t="b">
        <v>0</v>
      </c>
      <c r="EZ239" s="67">
        <v>-12</v>
      </c>
      <c r="FA239" s="67"/>
      <c r="FB239" s="67"/>
      <c r="FC239" s="76" t="s">
        <v>73</v>
      </c>
      <c r="FD239" s="67">
        <v>0</v>
      </c>
      <c r="FE239" s="77" t="s">
        <v>70</v>
      </c>
      <c r="FF239" s="68">
        <v>0</v>
      </c>
      <c r="FG239" s="83"/>
      <c r="FH239" s="65" t="str">
        <f t="shared" si="50"/>
        <v>SR</v>
      </c>
      <c r="FI239" s="65" t="str">
        <f t="shared" si="48"/>
        <v>M</v>
      </c>
      <c r="FJ239" s="65" t="str">
        <f t="shared" si="48"/>
        <v>11. NCC</v>
      </c>
      <c r="FK239" s="65">
        <f t="shared" si="51"/>
        <v>0</v>
      </c>
      <c r="FL239">
        <f t="shared" si="47"/>
        <v>68</v>
      </c>
      <c r="FM239" t="str">
        <f t="shared" si="49"/>
        <v>...</v>
      </c>
      <c r="FN239" t="str">
        <f t="shared" si="46"/>
        <v>...</v>
      </c>
      <c r="FO239" t="str">
        <f t="shared" si="45"/>
        <v>11. NCC</v>
      </c>
    </row>
    <row r="240" spans="1:171" ht="13.8" hidden="1" x14ac:dyDescent="0.25">
      <c r="A240" t="s">
        <v>1152</v>
      </c>
      <c r="B240" s="214" t="s">
        <v>793</v>
      </c>
      <c r="C240" s="80" t="str">
        <f>IF($B240:$B240&gt;0,VLOOKUP($B240,'[1]PorEquipeHC 20aa_ddmmaaaa'!$EC$5:'[1]PorEquipeHC 20aa_ddmmaaaa'!$GS$1003,1,FALSE))</f>
        <v>810</v>
      </c>
      <c r="D240" s="209" t="str">
        <f>IF($B240:$B240&gt;0,VLOOKUP($B240,'[1]PorEquipeHC 20aa_ddmmaaaa'!$EC$5:'[1]PorEquipeHC 20aa_ddmmaaaa'!$GS$1003,2,FALSE))</f>
        <v>T. IHA</v>
      </c>
      <c r="E240" s="209" t="str">
        <f>IF($B240:$B240&gt;0,VLOOKUP($B240,'[1]PorEquipeHC 20aa_ddmmaaaa'!$EC$5:'[1]PorEquipeHC 20aa_ddmmaaaa'!$GS$1003,3,FALSE))</f>
        <v>SUELI KIYOMI</v>
      </c>
      <c r="F240" s="66" t="str">
        <f>IF($B240:$B240&gt;0,VLOOKUP($B240,'[1]PorEquipeHC 20aa_ddmmaaaa'!$EC$5:'[1]PorEquipeHC 20aa_ddmmaaaa'!$GS$1003,4,FALSE))</f>
        <v>F</v>
      </c>
      <c r="G240" s="65" t="str">
        <f>IF($B240:$B240&gt;0,VLOOKUP($B240,'[1]PorEquipeHC 20aa_ddmmaaaa'!$EC$5:'[1]PorEquipeHC 20aa_ddmmaaaa'!$GS$1003,5,FALSE))</f>
        <v>12. COO</v>
      </c>
      <c r="H240" s="210">
        <f>IF($B240:$B240&gt;0,VLOOKUP($B240,'[1]PorEquipeHC 20aa_ddmmaaaa'!$EC$5:'[1]PorEquipeHC 20aa_ddmmaaaa'!$GS$1003,6,FALSE))</f>
        <v>23151</v>
      </c>
      <c r="I240" s="80">
        <f>IF($B240:$B240&gt;0,VLOOKUP($B240,'[1]PorEquipeHC 20aa_ddmmaaaa'!$EC$5:'[1]PorEquipeHC 20aa_ddmmaaaa'!$GS$1003,7,FALSE))</f>
        <v>7</v>
      </c>
      <c r="J240" s="209" t="str">
        <f>IF($B240:$B240&gt;0,VLOOKUP($B240,'[1]PorEquipeHC 20aa_ddmmaaaa'!$EC$5:'[1]PorEquipeHC 20aa_ddmmaaaa'!$GS$1003,8,FALSE))</f>
        <v>B</v>
      </c>
      <c r="K240" s="209" t="str">
        <f>IF($B240:$B240&gt;0,VLOOKUP($B240,'[1]PorEquipeHC 20aa_ddmmaaaa'!$EC$5:'[1]PorEquipeHC 20aa_ddmmaaaa'!$GS$1003,9,FALSE))</f>
        <v>NSR</v>
      </c>
      <c r="L240" s="80">
        <f>IF($B240:$B240&gt;0,VLOOKUP($B240,'[1]PorEquipeHC 20aa_ddmmaaaa'!$EC$5:'[1]PorEquipeHC 20aa_ddmmaaaa'!$GS$1003,45,FALSE))</f>
        <v>0</v>
      </c>
      <c r="M240" s="65" t="str">
        <f>IF($B240:$B240&gt;0,VLOOKUP($B240,'[1]PorEquipeHC 20aa_ddmmaaaa'!$EC$5:'[1]PorEquipeHC 20aa_ddmmaaaa'!$GS$1003,46,FALSE))</f>
        <v>X</v>
      </c>
      <c r="N240" s="80" t="e">
        <f>IF($B240:$B240&gt;0,VLOOKUP($B240,'[1]PorEquipeHC 20aa_ddmmaaaa'!$EC$5:'[1]PorEquipeHC 20aa_ddmmaaaa'!$GS$1003,64,FALSE))</f>
        <v>#NUM!</v>
      </c>
      <c r="O240" s="211" t="str">
        <f>IF($B240:$B240&gt;0,VLOOKUP($B240,'[1]PorEquipeHC 20aa_ddmmaaaa'!$EC$5:'[1]PorEquipeHC 20aa_ddmmaaaa'!$GS$1003,10,FALSE))</f>
        <v xml:space="preserve"> </v>
      </c>
      <c r="P240" s="211" t="str">
        <f>IF($B240:$B240&gt;0,VLOOKUP($B240,'[1]PorEquipeHC 20aa_ddmmaaaa'!$EC$5:'[1]PorEquipeHC 20aa_ddmmaaaa'!$GS$1003,11,FALSE))</f>
        <v xml:space="preserve"> </v>
      </c>
      <c r="Q240" s="211" t="str">
        <f>IF($B240:$B240&gt;0,VLOOKUP($B240,'[1]PorEquipeHC 20aa_ddmmaaaa'!$EC$5:'[1]PorEquipeHC 20aa_ddmmaaaa'!$GS$1003,12,FALSE))</f>
        <v xml:space="preserve"> </v>
      </c>
      <c r="R240" s="211" t="str">
        <f>IF($B240:$B240&gt;0,VLOOKUP($B240,'[1]PorEquipeHC 20aa_ddmmaaaa'!$EC$5:'[1]PorEquipeHC 20aa_ddmmaaaa'!$GS$1003,13,FALSE))</f>
        <v xml:space="preserve"> </v>
      </c>
      <c r="S240" s="211" t="str">
        <f>IF($B240:$B240&gt;0,VLOOKUP($B240,'[1]PorEquipeHC 20aa_ddmmaaaa'!$EC$5:'[1]PorEquipeHC 20aa_ddmmaaaa'!$GS$1003,14,FALSE))</f>
        <v xml:space="preserve"> </v>
      </c>
      <c r="T240" s="211" t="str">
        <f>IF($B240:$B240&gt;0,VLOOKUP($B240,'[1]PorEquipeHC 20aa_ddmmaaaa'!$EC$5:'[1]PorEquipeHC 20aa_ddmmaaaa'!$GS$1003,15,FALSE))</f>
        <v xml:space="preserve"> </v>
      </c>
      <c r="U240" s="211" t="str">
        <f>IF($B240:$B240&gt;0,VLOOKUP($B240,'[1]PorEquipeHC 20aa_ddmmaaaa'!$EC$5:'[1]PorEquipeHC 20aa_ddmmaaaa'!$GS$1003,16,FALSE))</f>
        <v xml:space="preserve"> </v>
      </c>
      <c r="V240" s="211" t="b">
        <f>IF($B240:$B240&gt;0,VLOOKUP($B240,'[1]PorEquipeHC 20aa_ddmmaaaa'!$EC$5:'[1]PorEquipeHC 20aa_ddmmaaaa'!$GS$1003,17,FALSE))</f>
        <v>0</v>
      </c>
      <c r="W240" s="211" t="b">
        <f>IF($B240:$B240&gt;0,VLOOKUP($B240,'[1]PorEquipeHC 20aa_ddmmaaaa'!$EC$5:'[1]PorEquipeHC 20aa_ddmmaaaa'!$GS$1003,18,FALSE))</f>
        <v>0</v>
      </c>
      <c r="X240" s="211" t="b">
        <f>IF($B240:$B240&gt;0,VLOOKUP($B240,'[1]PorEquipeHC 20aa_ddmmaaaa'!$EC$5:'[1]PorEquipeHC 20aa_ddmmaaaa'!$GS$1003,19,FALSE))</f>
        <v>0</v>
      </c>
      <c r="Y240" s="207"/>
      <c r="Z240" s="207"/>
      <c r="AA240" s="154"/>
      <c r="AB240" s="154"/>
      <c r="AC240" s="65" t="str">
        <f>C240</f>
        <v>810</v>
      </c>
      <c r="AD240" s="65" t="str">
        <f>D240</f>
        <v>T. IHA</v>
      </c>
      <c r="AE240" s="65" t="str">
        <f>E240</f>
        <v>SUELI KIYOMI</v>
      </c>
      <c r="AF240" s="65" t="str">
        <f>F240</f>
        <v>F</v>
      </c>
      <c r="AG240" s="65" t="str">
        <f>G240</f>
        <v>12. COO</v>
      </c>
      <c r="AH240" s="208">
        <f>H240</f>
        <v>23151</v>
      </c>
      <c r="AI240">
        <f>I240</f>
        <v>7</v>
      </c>
      <c r="AJ240" t="str">
        <f>J240</f>
        <v>B</v>
      </c>
      <c r="AK240" s="209" t="str">
        <f>K240</f>
        <v>NSR</v>
      </c>
      <c r="AL240" s="65">
        <f>L240</f>
        <v>0</v>
      </c>
      <c r="AM240" s="66" t="str">
        <f>M240</f>
        <v>X</v>
      </c>
      <c r="AN240" s="65" t="e">
        <f>N240</f>
        <v>#NUM!</v>
      </c>
      <c r="AO240" s="65" t="str">
        <f>O240</f>
        <v xml:space="preserve"> </v>
      </c>
      <c r="AP240" s="67" t="str">
        <f>IF(AO240=" "," ",(AO240-2*$AI240))</f>
        <v xml:space="preserve"> </v>
      </c>
      <c r="AQ240" s="68"/>
      <c r="AR240" s="69"/>
      <c r="AS240" s="72" t="str">
        <f>P240</f>
        <v xml:space="preserve"> </v>
      </c>
      <c r="AT240" s="67" t="str">
        <f>IF(AS240=" "," ",(AS240-2*$AI240))</f>
        <v xml:space="preserve"> </v>
      </c>
      <c r="AU240" s="65"/>
      <c r="AV240" s="67"/>
      <c r="AW240" s="72" t="str">
        <f>Q240</f>
        <v xml:space="preserve"> </v>
      </c>
      <c r="AX240" s="67" t="str">
        <f>IF(AW240=" "," ",(AW240-2*$AI240))</f>
        <v xml:space="preserve"> </v>
      </c>
      <c r="AY240" s="67"/>
      <c r="AZ240" s="65"/>
      <c r="BA240" s="67" t="str">
        <f>R240</f>
        <v xml:space="preserve"> </v>
      </c>
      <c r="BB240" s="67" t="str">
        <f>IF(BA240=" "," ",(BA240-2*$AI240))</f>
        <v xml:space="preserve"> </v>
      </c>
      <c r="BC240" s="67"/>
      <c r="BD240" s="67"/>
      <c r="BE240" s="71" t="str">
        <f>S240</f>
        <v xml:space="preserve"> </v>
      </c>
      <c r="BF240" s="67" t="str">
        <f>IF(BE240=" "," ",(BE240-2*$AI240))</f>
        <v xml:space="preserve"> </v>
      </c>
      <c r="BG240" s="67"/>
      <c r="BH240" s="67"/>
      <c r="BI240" s="72" t="str">
        <f>T240</f>
        <v xml:space="preserve"> </v>
      </c>
      <c r="BJ240" s="67" t="str">
        <f>IF(BI240=" "," ",(BI240-2*$AI240))</f>
        <v xml:space="preserve"> </v>
      </c>
      <c r="BK240" s="67"/>
      <c r="BL240" s="67"/>
      <c r="BM240" s="72" t="str">
        <f>U240</f>
        <v xml:space="preserve"> </v>
      </c>
      <c r="BN240" s="67" t="str">
        <f>IF(BM240=" "," ",(BM240-2*$AI240))</f>
        <v xml:space="preserve"> </v>
      </c>
      <c r="BO240" s="67"/>
      <c r="BP240" s="67"/>
      <c r="BQ240" s="67" t="b">
        <f>V240</f>
        <v>0</v>
      </c>
      <c r="BR240" s="67">
        <f>IF(BQ240=" "," ",(BQ240-2*$AI240))</f>
        <v>-14</v>
      </c>
      <c r="BS240" s="67"/>
      <c r="BT240" s="67"/>
      <c r="BU240" s="67" t="b">
        <f>W240</f>
        <v>0</v>
      </c>
      <c r="BV240" s="67">
        <f>IF(BU240=" "," ",(BU240-2*$AI240))</f>
        <v>-14</v>
      </c>
      <c r="BW240" s="67"/>
      <c r="BX240" s="67"/>
      <c r="BY240" s="67" t="b">
        <f>X240</f>
        <v>0</v>
      </c>
      <c r="BZ240" s="67">
        <f>IF(BY240=" "," ",(BY240-2*$AI240))</f>
        <v>-14</v>
      </c>
      <c r="CA240" s="67"/>
      <c r="CB240" s="67"/>
      <c r="CC240" s="209" t="str">
        <f>IF(AK240="Senior",AK240,"...")</f>
        <v>...</v>
      </c>
      <c r="CD240" s="65">
        <f>L240</f>
        <v>0</v>
      </c>
      <c r="CE240" s="66" t="str">
        <f>M240</f>
        <v>X</v>
      </c>
      <c r="CF240" s="73">
        <f>AQ240*AO$4+AU240*AS$4+AY240*AW$4+BC240*BA$4+BG240*BE$4+BK240*BI$4+BO240*BM$4+BS240*BQ$4+BW240*BU$4+CA240*BY$4</f>
        <v>0</v>
      </c>
      <c r="CG240" s="156"/>
      <c r="CH240" s="1"/>
      <c r="DA240" s="19"/>
      <c r="DB240" s="19"/>
      <c r="DC240" s="67" t="s">
        <v>471</v>
      </c>
      <c r="DD240" s="67" t="s">
        <v>773</v>
      </c>
      <c r="DE240" s="67" t="s">
        <v>774</v>
      </c>
      <c r="DF240" s="67" t="s">
        <v>83</v>
      </c>
      <c r="DG240" s="67" t="s">
        <v>703</v>
      </c>
      <c r="DH240" s="75">
        <v>20585</v>
      </c>
      <c r="DI240" s="67">
        <v>6</v>
      </c>
      <c r="DJ240" s="67" t="s">
        <v>68</v>
      </c>
      <c r="DK240" s="76" t="s">
        <v>69</v>
      </c>
      <c r="DL240" s="67">
        <v>7</v>
      </c>
      <c r="DM240" s="77" t="s">
        <v>70</v>
      </c>
      <c r="DN240" s="67">
        <v>682</v>
      </c>
      <c r="DO240" s="67">
        <v>109</v>
      </c>
      <c r="DP240" s="67">
        <v>97</v>
      </c>
      <c r="DQ240" s="68"/>
      <c r="DR240" s="67"/>
      <c r="DS240" s="72">
        <v>115</v>
      </c>
      <c r="DT240" s="67">
        <v>103</v>
      </c>
      <c r="DU240" s="68"/>
      <c r="DV240" s="67"/>
      <c r="DW240" s="72">
        <v>125</v>
      </c>
      <c r="DX240" s="67">
        <v>113</v>
      </c>
      <c r="DY240" s="67"/>
      <c r="DZ240" s="67"/>
      <c r="EA240" s="67">
        <v>115</v>
      </c>
      <c r="EB240" s="67">
        <v>103</v>
      </c>
      <c r="EC240" s="67"/>
      <c r="ED240" s="67"/>
      <c r="EE240" s="71">
        <v>112</v>
      </c>
      <c r="EF240" s="67">
        <v>100</v>
      </c>
      <c r="EG240" s="67"/>
      <c r="EH240" s="67"/>
      <c r="EI240" s="72">
        <v>117</v>
      </c>
      <c r="EJ240" s="67">
        <v>105</v>
      </c>
      <c r="EK240" s="67"/>
      <c r="EL240" s="67"/>
      <c r="EM240" s="72">
        <v>114</v>
      </c>
      <c r="EN240" s="67">
        <v>102</v>
      </c>
      <c r="EO240" s="67"/>
      <c r="EP240" s="67"/>
      <c r="EQ240" s="67" t="b">
        <v>0</v>
      </c>
      <c r="ER240" s="67">
        <v>-12</v>
      </c>
      <c r="ES240" s="67"/>
      <c r="ET240" s="67"/>
      <c r="EU240" s="67" t="b">
        <v>0</v>
      </c>
      <c r="EV240" s="67">
        <v>-12</v>
      </c>
      <c r="EW240" s="67"/>
      <c r="EX240" s="67"/>
      <c r="EY240" s="67" t="b">
        <v>0</v>
      </c>
      <c r="EZ240" s="67">
        <v>-12</v>
      </c>
      <c r="FA240" s="67"/>
      <c r="FB240" s="67"/>
      <c r="FC240" s="76" t="s">
        <v>73</v>
      </c>
      <c r="FD240" s="67">
        <v>7</v>
      </c>
      <c r="FE240" s="77" t="s">
        <v>70</v>
      </c>
      <c r="FF240" s="68">
        <v>0</v>
      </c>
      <c r="FG240" s="83"/>
      <c r="FH240" s="65" t="str">
        <f t="shared" si="50"/>
        <v>NSR</v>
      </c>
      <c r="FI240" s="65" t="str">
        <f t="shared" si="48"/>
        <v>F</v>
      </c>
      <c r="FJ240" s="65" t="str">
        <f t="shared" si="48"/>
        <v>11. NCC</v>
      </c>
      <c r="FK240" s="65">
        <f t="shared" si="51"/>
        <v>0</v>
      </c>
      <c r="FL240">
        <f t="shared" si="47"/>
        <v>68</v>
      </c>
      <c r="FM240" t="str">
        <f t="shared" si="49"/>
        <v>...</v>
      </c>
      <c r="FN240" t="str">
        <f t="shared" si="46"/>
        <v>...</v>
      </c>
      <c r="FO240" t="str">
        <f t="shared" si="45"/>
        <v>11. NCC</v>
      </c>
    </row>
    <row r="241" spans="1:171" ht="13.8" hidden="1" x14ac:dyDescent="0.25">
      <c r="A241" t="s">
        <v>1152</v>
      </c>
      <c r="B241" s="65" t="s">
        <v>119</v>
      </c>
      <c r="C241" s="80" t="str">
        <f>IF($B241:$B241&gt;0,VLOOKUP($B241,'[1]PorEquipeHC 20aa_ddmmaaaa'!$EC$5:'[1]PorEquipeHC 20aa_ddmmaaaa'!$GS$1003,1,FALSE))</f>
        <v>715</v>
      </c>
      <c r="D241" s="209" t="str">
        <f>IF($B241:$B241&gt;0,VLOOKUP($B241,'[1]PorEquipeHC 20aa_ddmmaaaa'!$EC$5:'[1]PorEquipeHC 20aa_ddmmaaaa'!$GS$1003,2,FALSE))</f>
        <v>MAEDA</v>
      </c>
      <c r="E241" s="209" t="str">
        <f>IF($B241:$B241&gt;0,VLOOKUP($B241,'[1]PorEquipeHC 20aa_ddmmaaaa'!$EC$5:'[1]PorEquipeHC 20aa_ddmmaaaa'!$GS$1003,3,FALSE))</f>
        <v>ALLAN YUJI</v>
      </c>
      <c r="F241" s="66" t="str">
        <f>IF($B241:$B241&gt;0,VLOOKUP($B241,'[1]PorEquipeHC 20aa_ddmmaaaa'!$EC$5:'[1]PorEquipeHC 20aa_ddmmaaaa'!$GS$1003,4,FALSE))</f>
        <v>M</v>
      </c>
      <c r="G241" s="65" t="str">
        <f>IF($B241:$B241&gt;0,VLOOKUP($B241,'[1]PorEquipeHC 20aa_ddmmaaaa'!$EC$5:'[1]PorEquipeHC 20aa_ddmmaaaa'!$GS$1003,5,FALSE))</f>
        <v>03. IBI</v>
      </c>
      <c r="H241" s="210">
        <f>IF($B241:$B241&gt;0,VLOOKUP($B241,'[1]PorEquipeHC 20aa_ddmmaaaa'!$EC$5:'[1]PorEquipeHC 20aa_ddmmaaaa'!$GS$1003,6,FALSE))</f>
        <v>32498</v>
      </c>
      <c r="I241" s="80">
        <f>IF($B241:$B241&gt;0,VLOOKUP($B241,'[1]PorEquipeHC 20aa_ddmmaaaa'!$EC$5:'[1]PorEquipeHC 20aa_ddmmaaaa'!$GS$1003,7,FALSE))</f>
        <v>7</v>
      </c>
      <c r="J241" s="209" t="str">
        <f>IF($B241:$B241&gt;0,VLOOKUP($B241,'[1]PorEquipeHC 20aa_ddmmaaaa'!$EC$5:'[1]PorEquipeHC 20aa_ddmmaaaa'!$GS$1003,8,FALSE))</f>
        <v>B</v>
      </c>
      <c r="K241" s="209" t="str">
        <f>IF($B241:$B241&gt;0,VLOOKUP($B241,'[1]PorEquipeHC 20aa_ddmmaaaa'!$EC$5:'[1]PorEquipeHC 20aa_ddmmaaaa'!$GS$1003,9,FALSE))</f>
        <v>NSR</v>
      </c>
      <c r="L241" s="80">
        <f>IF($B241:$B241&gt;0,VLOOKUP($B241,'[1]PorEquipeHC 20aa_ddmmaaaa'!$EC$5:'[1]PorEquipeHC 20aa_ddmmaaaa'!$GS$1003,45,FALSE))</f>
        <v>5</v>
      </c>
      <c r="M241" s="65" t="str">
        <f>IF($B241:$B241&gt;0,VLOOKUP($B241,'[1]PorEquipeHC 20aa_ddmmaaaa'!$EC$5:'[1]PorEquipeHC 20aa_ddmmaaaa'!$GS$1003,46,FALSE))</f>
        <v>X</v>
      </c>
      <c r="N241" s="80" t="e">
        <f>IF($B241:$B241&gt;0,VLOOKUP($B241,'[1]PorEquipeHC 20aa_ddmmaaaa'!$EC$5:'[1]PorEquipeHC 20aa_ddmmaaaa'!$GS$1003,64,FALSE))</f>
        <v>#NUM!</v>
      </c>
      <c r="O241" s="211">
        <f>IF($B241:$B241&gt;0,VLOOKUP($B241,'[1]PorEquipeHC 20aa_ddmmaaaa'!$EC$5:'[1]PorEquipeHC 20aa_ddmmaaaa'!$GS$1003,10,FALSE))</f>
        <v>114</v>
      </c>
      <c r="P241" s="211" t="str">
        <f>IF($B241:$B241&gt;0,VLOOKUP($B241,'[1]PorEquipeHC 20aa_ddmmaaaa'!$EC$5:'[1]PorEquipeHC 20aa_ddmmaaaa'!$GS$1003,11,FALSE))</f>
        <v xml:space="preserve"> </v>
      </c>
      <c r="Q241" s="211">
        <f>IF($B241:$B241&gt;0,VLOOKUP($B241,'[1]PorEquipeHC 20aa_ddmmaaaa'!$EC$5:'[1]PorEquipeHC 20aa_ddmmaaaa'!$GS$1003,12,FALSE))</f>
        <v>125</v>
      </c>
      <c r="R241" s="211">
        <f>IF($B241:$B241&gt;0,VLOOKUP($B241,'[1]PorEquipeHC 20aa_ddmmaaaa'!$EC$5:'[1]PorEquipeHC 20aa_ddmmaaaa'!$GS$1003,13,FALSE))</f>
        <v>105</v>
      </c>
      <c r="S241" s="211">
        <f>IF($B241:$B241&gt;0,VLOOKUP($B241,'[1]PorEquipeHC 20aa_ddmmaaaa'!$EC$5:'[1]PorEquipeHC 20aa_ddmmaaaa'!$GS$1003,14,FALSE))</f>
        <v>113</v>
      </c>
      <c r="T241" s="211">
        <f>IF($B241:$B241&gt;0,VLOOKUP($B241,'[1]PorEquipeHC 20aa_ddmmaaaa'!$EC$5:'[1]PorEquipeHC 20aa_ddmmaaaa'!$GS$1003,15,FALSE))</f>
        <v>116</v>
      </c>
      <c r="U241" s="211" t="str">
        <f>IF($B241:$B241&gt;0,VLOOKUP($B241,'[1]PorEquipeHC 20aa_ddmmaaaa'!$EC$5:'[1]PorEquipeHC 20aa_ddmmaaaa'!$GS$1003,16,FALSE))</f>
        <v xml:space="preserve"> </v>
      </c>
      <c r="V241" s="211" t="b">
        <f>IF($B241:$B241&gt;0,VLOOKUP($B241,'[1]PorEquipeHC 20aa_ddmmaaaa'!$EC$5:'[1]PorEquipeHC 20aa_ddmmaaaa'!$GS$1003,17,FALSE))</f>
        <v>0</v>
      </c>
      <c r="W241" s="211" t="b">
        <f>IF($B241:$B241&gt;0,VLOOKUP($B241,'[1]PorEquipeHC 20aa_ddmmaaaa'!$EC$5:'[1]PorEquipeHC 20aa_ddmmaaaa'!$GS$1003,18,FALSE))</f>
        <v>0</v>
      </c>
      <c r="X241" s="211" t="b">
        <f>IF($B241:$B241&gt;0,VLOOKUP($B241,'[1]PorEquipeHC 20aa_ddmmaaaa'!$EC$5:'[1]PorEquipeHC 20aa_ddmmaaaa'!$GS$1003,19,FALSE))</f>
        <v>0</v>
      </c>
      <c r="Y241" s="207"/>
      <c r="Z241" s="207"/>
      <c r="AA241" s="154"/>
      <c r="AB241" s="154"/>
      <c r="AC241" s="65" t="str">
        <f>C241</f>
        <v>715</v>
      </c>
      <c r="AD241" s="65" t="str">
        <f>D241</f>
        <v>MAEDA</v>
      </c>
      <c r="AE241" s="65" t="str">
        <f>E241</f>
        <v>ALLAN YUJI</v>
      </c>
      <c r="AF241" s="65" t="str">
        <f>F241</f>
        <v>M</v>
      </c>
      <c r="AG241" s="65" t="str">
        <f>G241</f>
        <v>03. IBI</v>
      </c>
      <c r="AH241" s="208">
        <f>H241</f>
        <v>32498</v>
      </c>
      <c r="AI241">
        <f>I241</f>
        <v>7</v>
      </c>
      <c r="AJ241" t="str">
        <f>J241</f>
        <v>B</v>
      </c>
      <c r="AK241" s="209" t="str">
        <f>K241</f>
        <v>NSR</v>
      </c>
      <c r="AL241" s="65">
        <f>L241</f>
        <v>5</v>
      </c>
      <c r="AM241" s="66" t="str">
        <f>M241</f>
        <v>X</v>
      </c>
      <c r="AN241" s="65" t="e">
        <f>N241</f>
        <v>#NUM!</v>
      </c>
      <c r="AO241" s="65">
        <f>O241</f>
        <v>114</v>
      </c>
      <c r="AP241" s="67">
        <f>IF(AO241=" "," ",(AO241-2*$AI241))</f>
        <v>100</v>
      </c>
      <c r="AQ241" s="68"/>
      <c r="AR241" s="69"/>
      <c r="AS241" s="72" t="str">
        <f>P241</f>
        <v xml:space="preserve"> </v>
      </c>
      <c r="AT241" s="67" t="str">
        <f>IF(AS241=" "," ",(AS241-2*$AI241))</f>
        <v xml:space="preserve"> </v>
      </c>
      <c r="AU241" s="65"/>
      <c r="AV241" s="67"/>
      <c r="AW241" s="72">
        <f>Q241</f>
        <v>125</v>
      </c>
      <c r="AX241" s="67">
        <f>IF(AW241=" "," ",(AW241-2*$AI241))</f>
        <v>111</v>
      </c>
      <c r="AY241" s="67"/>
      <c r="AZ241" s="65"/>
      <c r="BA241" s="67">
        <f>R241</f>
        <v>105</v>
      </c>
      <c r="BB241" s="67">
        <f>IF(BA241=" "," ",(BA241-2*$AI241))</f>
        <v>91</v>
      </c>
      <c r="BC241" s="67"/>
      <c r="BD241" s="67"/>
      <c r="BE241" s="71">
        <f>S241</f>
        <v>113</v>
      </c>
      <c r="BF241" s="67">
        <f>IF(BE241=" "," ",(BE241-2*$AI241))</f>
        <v>99</v>
      </c>
      <c r="BG241" s="67"/>
      <c r="BH241" s="67"/>
      <c r="BI241" s="72">
        <f>T241</f>
        <v>116</v>
      </c>
      <c r="BJ241" s="67">
        <f>IF(BI241=" "," ",(BI241-2*$AI241))</f>
        <v>102</v>
      </c>
      <c r="BK241" s="67"/>
      <c r="BL241" s="67"/>
      <c r="BM241" s="72" t="str">
        <f>U241</f>
        <v xml:space="preserve"> </v>
      </c>
      <c r="BN241" s="67" t="str">
        <f>IF(BM241=" "," ",(BM241-2*$AI241))</f>
        <v xml:space="preserve"> </v>
      </c>
      <c r="BO241" s="67"/>
      <c r="BP241" s="67"/>
      <c r="BQ241" s="67" t="b">
        <f>V241</f>
        <v>0</v>
      </c>
      <c r="BR241" s="67">
        <f>IF(BQ241=" "," ",(BQ241-2*$AI241))</f>
        <v>-14</v>
      </c>
      <c r="BS241" s="67"/>
      <c r="BT241" s="67"/>
      <c r="BU241" s="67" t="b">
        <f>W241</f>
        <v>0</v>
      </c>
      <c r="BV241" s="67">
        <f>IF(BU241=" "," ",(BU241-2*$AI241))</f>
        <v>-14</v>
      </c>
      <c r="BW241" s="67"/>
      <c r="BX241" s="67"/>
      <c r="BY241" s="67" t="b">
        <f>X241</f>
        <v>0</v>
      </c>
      <c r="BZ241" s="67">
        <f>IF(BY241=" "," ",(BY241-2*$AI241))</f>
        <v>-14</v>
      </c>
      <c r="CA241" s="67"/>
      <c r="CB241" s="67"/>
      <c r="CC241" s="209" t="str">
        <f>IF(AK241="Senior",AK241,"...")</f>
        <v>...</v>
      </c>
      <c r="CD241" s="65">
        <f>L241</f>
        <v>5</v>
      </c>
      <c r="CE241" s="66" t="str">
        <f>M241</f>
        <v>X</v>
      </c>
      <c r="CF241" s="73">
        <f>AQ241*AO$4+AU241*AS$4+AY241*AW$4+BC241*BA$4+BG241*BE$4+BK241*BI$4+BO241*BM$4+BS241*BQ$4+BW241*BU$4+CA241*BY$4</f>
        <v>0</v>
      </c>
      <c r="CG241" s="156"/>
      <c r="CH241" s="1"/>
      <c r="DA241" s="19"/>
      <c r="DB241" s="19"/>
      <c r="DC241" s="67" t="s">
        <v>239</v>
      </c>
      <c r="DD241" s="67" t="s">
        <v>775</v>
      </c>
      <c r="DE241" s="67" t="s">
        <v>776</v>
      </c>
      <c r="DF241" s="67" t="s">
        <v>65</v>
      </c>
      <c r="DG241" s="67" t="s">
        <v>703</v>
      </c>
      <c r="DH241" s="75">
        <v>20900</v>
      </c>
      <c r="DI241" s="67">
        <v>6</v>
      </c>
      <c r="DJ241" s="67" t="s">
        <v>68</v>
      </c>
      <c r="DK241" s="76" t="s">
        <v>69</v>
      </c>
      <c r="DL241" s="67">
        <v>6</v>
      </c>
      <c r="DM241" s="77" t="s">
        <v>70</v>
      </c>
      <c r="DN241" s="67">
        <v>694</v>
      </c>
      <c r="DO241" s="67">
        <v>113</v>
      </c>
      <c r="DP241" s="67">
        <v>101</v>
      </c>
      <c r="DQ241" s="68"/>
      <c r="DR241" s="69"/>
      <c r="DS241" s="72" t="s">
        <v>79</v>
      </c>
      <c r="DT241" s="67" t="s">
        <v>79</v>
      </c>
      <c r="DU241" s="68"/>
      <c r="DV241" s="67"/>
      <c r="DW241" s="72">
        <v>119</v>
      </c>
      <c r="DX241" s="67">
        <v>107</v>
      </c>
      <c r="DY241" s="67"/>
      <c r="DZ241" s="67"/>
      <c r="EA241" s="67">
        <v>109</v>
      </c>
      <c r="EB241" s="67">
        <v>97</v>
      </c>
      <c r="EC241" s="67"/>
      <c r="ED241" s="67"/>
      <c r="EE241" s="71">
        <v>115</v>
      </c>
      <c r="EF241" s="67">
        <v>103</v>
      </c>
      <c r="EG241" s="67"/>
      <c r="EH241" s="67"/>
      <c r="EI241" s="72">
        <v>118</v>
      </c>
      <c r="EJ241" s="67">
        <v>106</v>
      </c>
      <c r="EK241" s="67"/>
      <c r="EL241" s="67"/>
      <c r="EM241" s="72">
        <v>120</v>
      </c>
      <c r="EN241" s="67">
        <v>108</v>
      </c>
      <c r="EO241" s="67"/>
      <c r="EP241" s="67"/>
      <c r="EQ241" s="67" t="b">
        <v>0</v>
      </c>
      <c r="ER241" s="67">
        <v>-12</v>
      </c>
      <c r="ES241" s="67"/>
      <c r="ET241" s="67"/>
      <c r="EU241" s="67" t="b">
        <v>0</v>
      </c>
      <c r="EV241" s="67">
        <v>-12</v>
      </c>
      <c r="EW241" s="67"/>
      <c r="EX241" s="67"/>
      <c r="EY241" s="67" t="b">
        <v>0</v>
      </c>
      <c r="EZ241" s="67">
        <v>-12</v>
      </c>
      <c r="FA241" s="67"/>
      <c r="FB241" s="67"/>
      <c r="FC241" s="76" t="s">
        <v>73</v>
      </c>
      <c r="FD241" s="67">
        <v>6</v>
      </c>
      <c r="FE241" s="77" t="s">
        <v>70</v>
      </c>
      <c r="FF241" s="68">
        <v>0</v>
      </c>
      <c r="FG241" s="83"/>
      <c r="FH241" s="65" t="str">
        <f t="shared" si="50"/>
        <v>NSR</v>
      </c>
      <c r="FI241" s="65" t="str">
        <f t="shared" si="48"/>
        <v>M</v>
      </c>
      <c r="FJ241" s="65" t="str">
        <f t="shared" si="48"/>
        <v>11. NCC</v>
      </c>
      <c r="FK241" s="65">
        <f t="shared" si="51"/>
        <v>0</v>
      </c>
      <c r="FL241">
        <f t="shared" si="47"/>
        <v>68</v>
      </c>
      <c r="FM241" t="str">
        <f t="shared" si="49"/>
        <v>...</v>
      </c>
      <c r="FN241" t="str">
        <f t="shared" si="46"/>
        <v>...</v>
      </c>
      <c r="FO241" t="str">
        <f t="shared" si="45"/>
        <v>11. NCC</v>
      </c>
    </row>
    <row r="242" spans="1:171" ht="13.8" hidden="1" x14ac:dyDescent="0.25">
      <c r="A242" t="s">
        <v>1153</v>
      </c>
      <c r="B242" s="201" t="s">
        <v>142</v>
      </c>
      <c r="C242" s="80" t="str">
        <f>IF($B242:$B242&gt;0,VLOOKUP($B242,'[1]PorEquipeHC 20aa_ddmmaaaa'!$EC$5:'[1]PorEquipeHC 20aa_ddmmaaaa'!$GS$1003,1,FALSE))</f>
        <v>268</v>
      </c>
      <c r="D242" s="209" t="str">
        <f>IF($B242:$B242&gt;0,VLOOKUP($B242,'[1]PorEquipeHC 20aa_ddmmaaaa'!$EC$5:'[1]PorEquipeHC 20aa_ddmmaaaa'!$GS$1003,2,FALSE))</f>
        <v>UEYAMA</v>
      </c>
      <c r="E242" s="209" t="str">
        <f>IF($B242:$B242&gt;0,VLOOKUP($B242,'[1]PorEquipeHC 20aa_ddmmaaaa'!$EC$5:'[1]PorEquipeHC 20aa_ddmmaaaa'!$GS$1003,3,FALSE))</f>
        <v>TAKINORI</v>
      </c>
      <c r="F242" s="66" t="str">
        <f>IF($B242:$B242&gt;0,VLOOKUP($B242,'[1]PorEquipeHC 20aa_ddmmaaaa'!$EC$5:'[1]PorEquipeHC 20aa_ddmmaaaa'!$GS$1003,4,FALSE))</f>
        <v>M</v>
      </c>
      <c r="G242" s="65" t="str">
        <f>IF($B242:$B242&gt;0,VLOOKUP($B242,'[1]PorEquipeHC 20aa_ddmmaaaa'!$EC$5:'[1]PorEquipeHC 20aa_ddmmaaaa'!$GS$1003,5,FALSE))</f>
        <v>01. PIE</v>
      </c>
      <c r="H242" s="210">
        <f>IF($B242:$B242&gt;0,VLOOKUP($B242,'[1]PorEquipeHC 20aa_ddmmaaaa'!$EC$5:'[1]PorEquipeHC 20aa_ddmmaaaa'!$GS$1003,6,FALSE))</f>
        <v>13234</v>
      </c>
      <c r="I242" s="80">
        <f>IF($B242:$B242&gt;0,VLOOKUP($B242,'[1]PorEquipeHC 20aa_ddmmaaaa'!$EC$5:'[1]PorEquipeHC 20aa_ddmmaaaa'!$GS$1003,7,FALSE))</f>
        <v>8</v>
      </c>
      <c r="J242" s="209" t="str">
        <f>IF($B242:$B242&gt;0,VLOOKUP($B242,'[1]PorEquipeHC 20aa_ddmmaaaa'!$EC$5:'[1]PorEquipeHC 20aa_ddmmaaaa'!$GS$1003,8,FALSE))</f>
        <v>B</v>
      </c>
      <c r="K242" s="209" t="str">
        <f>IF($B242:$B242&gt;0,VLOOKUP($B242,'[1]PorEquipeHC 20aa_ddmmaaaa'!$EC$5:'[1]PorEquipeHC 20aa_ddmmaaaa'!$GS$1003,9,FALSE))</f>
        <v>MR</v>
      </c>
      <c r="L242" s="80">
        <f>IF($B242:$B242&gt;0,VLOOKUP($B242,'[1]PorEquipeHC 20aa_ddmmaaaa'!$EC$5:'[1]PorEquipeHC 20aa_ddmmaaaa'!$GS$1003,45,FALSE))</f>
        <v>0</v>
      </c>
      <c r="M242" s="65" t="str">
        <f>IF($B242:$B242&gt;0,VLOOKUP($B242,'[1]PorEquipeHC 20aa_ddmmaaaa'!$EC$5:'[1]PorEquipeHC 20aa_ddmmaaaa'!$GS$1003,46,FALSE))</f>
        <v>X</v>
      </c>
      <c r="N242" s="80" t="e">
        <f>IF($B242:$B242&gt;0,VLOOKUP($B242,'[1]PorEquipeHC 20aa_ddmmaaaa'!$EC$5:'[1]PorEquipeHC 20aa_ddmmaaaa'!$GS$1003,64,FALSE))</f>
        <v>#NUM!</v>
      </c>
      <c r="O242" s="211" t="str">
        <f>IF($B242:$B242&gt;0,VLOOKUP($B242,'[1]PorEquipeHC 20aa_ddmmaaaa'!$EC$5:'[1]PorEquipeHC 20aa_ddmmaaaa'!$GS$1003,10,FALSE))</f>
        <v xml:space="preserve"> </v>
      </c>
      <c r="P242" s="211" t="str">
        <f>IF($B242:$B242&gt;0,VLOOKUP($B242,'[1]PorEquipeHC 20aa_ddmmaaaa'!$EC$5:'[1]PorEquipeHC 20aa_ddmmaaaa'!$GS$1003,11,FALSE))</f>
        <v xml:space="preserve"> </v>
      </c>
      <c r="Q242" s="211" t="str">
        <f>IF($B242:$B242&gt;0,VLOOKUP($B242,'[1]PorEquipeHC 20aa_ddmmaaaa'!$EC$5:'[1]PorEquipeHC 20aa_ddmmaaaa'!$GS$1003,12,FALSE))</f>
        <v xml:space="preserve"> </v>
      </c>
      <c r="R242" s="211" t="str">
        <f>IF($B242:$B242&gt;0,VLOOKUP($B242,'[1]PorEquipeHC 20aa_ddmmaaaa'!$EC$5:'[1]PorEquipeHC 20aa_ddmmaaaa'!$GS$1003,13,FALSE))</f>
        <v xml:space="preserve"> </v>
      </c>
      <c r="S242" s="211" t="str">
        <f>IF($B242:$B242&gt;0,VLOOKUP($B242,'[1]PorEquipeHC 20aa_ddmmaaaa'!$EC$5:'[1]PorEquipeHC 20aa_ddmmaaaa'!$GS$1003,14,FALSE))</f>
        <v xml:space="preserve"> </v>
      </c>
      <c r="T242" s="211" t="str">
        <f>IF($B242:$B242&gt;0,VLOOKUP($B242,'[1]PorEquipeHC 20aa_ddmmaaaa'!$EC$5:'[1]PorEquipeHC 20aa_ddmmaaaa'!$GS$1003,15,FALSE))</f>
        <v xml:space="preserve"> </v>
      </c>
      <c r="U242" s="211" t="str">
        <f>IF($B242:$B242&gt;0,VLOOKUP($B242,'[1]PorEquipeHC 20aa_ddmmaaaa'!$EC$5:'[1]PorEquipeHC 20aa_ddmmaaaa'!$GS$1003,16,FALSE))</f>
        <v xml:space="preserve"> </v>
      </c>
      <c r="V242" s="211" t="b">
        <f>IF($B242:$B242&gt;0,VLOOKUP($B242,'[1]PorEquipeHC 20aa_ddmmaaaa'!$EC$5:'[1]PorEquipeHC 20aa_ddmmaaaa'!$GS$1003,17,FALSE))</f>
        <v>0</v>
      </c>
      <c r="W242" s="211" t="b">
        <f>IF($B242:$B242&gt;0,VLOOKUP($B242,'[1]PorEquipeHC 20aa_ddmmaaaa'!$EC$5:'[1]PorEquipeHC 20aa_ddmmaaaa'!$GS$1003,18,FALSE))</f>
        <v>0</v>
      </c>
      <c r="X242" s="211" t="b">
        <f>IF($B242:$B242&gt;0,VLOOKUP($B242,'[1]PorEquipeHC 20aa_ddmmaaaa'!$EC$5:'[1]PorEquipeHC 20aa_ddmmaaaa'!$GS$1003,19,FALSE))</f>
        <v>0</v>
      </c>
      <c r="Y242" s="207"/>
      <c r="Z242" s="207"/>
      <c r="AA242" s="154"/>
      <c r="AB242" s="154"/>
      <c r="AC242" s="65" t="str">
        <f>C242</f>
        <v>268</v>
      </c>
      <c r="AD242" s="65" t="str">
        <f>D242</f>
        <v>UEYAMA</v>
      </c>
      <c r="AE242" s="65" t="str">
        <f>E242</f>
        <v>TAKINORI</v>
      </c>
      <c r="AF242" s="65" t="str">
        <f>F242</f>
        <v>M</v>
      </c>
      <c r="AG242" s="65" t="str">
        <f>G242</f>
        <v>01. PIE</v>
      </c>
      <c r="AH242" s="208">
        <f>H242</f>
        <v>13234</v>
      </c>
      <c r="AI242">
        <f>I242</f>
        <v>8</v>
      </c>
      <c r="AJ242" t="str">
        <f>J242</f>
        <v>B</v>
      </c>
      <c r="AK242" s="209" t="str">
        <f>K242</f>
        <v>MR</v>
      </c>
      <c r="AL242" s="65">
        <f>L242</f>
        <v>0</v>
      </c>
      <c r="AM242" s="66" t="str">
        <f>M242</f>
        <v>X</v>
      </c>
      <c r="AN242" s="65" t="e">
        <f>N242</f>
        <v>#NUM!</v>
      </c>
      <c r="AO242" s="65" t="str">
        <f>O242</f>
        <v xml:space="preserve"> </v>
      </c>
      <c r="AP242" s="67" t="str">
        <f>IF(AO242=" "," ",(AO242-2*$AI242))</f>
        <v xml:space="preserve"> </v>
      </c>
      <c r="AQ242" s="68"/>
      <c r="AR242" s="69"/>
      <c r="AS242" s="72" t="str">
        <f>P242</f>
        <v xml:space="preserve"> </v>
      </c>
      <c r="AT242" s="67" t="str">
        <f>IF(AS242=" "," ",(AS242-2*$AI242))</f>
        <v xml:space="preserve"> </v>
      </c>
      <c r="AU242" s="65"/>
      <c r="AV242" s="67"/>
      <c r="AW242" s="72" t="str">
        <f>Q242</f>
        <v xml:space="preserve"> </v>
      </c>
      <c r="AX242" s="67" t="str">
        <f>IF(AW242=" "," ",(AW242-2*$AI242))</f>
        <v xml:space="preserve"> </v>
      </c>
      <c r="AY242" s="67"/>
      <c r="AZ242" s="65"/>
      <c r="BA242" s="67" t="str">
        <f>R242</f>
        <v xml:space="preserve"> </v>
      </c>
      <c r="BB242" s="67" t="str">
        <f>IF(BA242=" "," ",(BA242-2*$AI242))</f>
        <v xml:space="preserve"> </v>
      </c>
      <c r="BC242" s="67"/>
      <c r="BD242" s="67"/>
      <c r="BE242" s="71" t="str">
        <f>S242</f>
        <v xml:space="preserve"> </v>
      </c>
      <c r="BF242" s="67" t="str">
        <f>IF(BE242=" "," ",(BE242-2*$AI242))</f>
        <v xml:space="preserve"> </v>
      </c>
      <c r="BG242" s="67"/>
      <c r="BH242" s="67"/>
      <c r="BI242" s="72" t="str">
        <f>T242</f>
        <v xml:space="preserve"> </v>
      </c>
      <c r="BJ242" s="67" t="str">
        <f>IF(BI242=" "," ",(BI242-2*$AI242))</f>
        <v xml:space="preserve"> </v>
      </c>
      <c r="BK242" s="67"/>
      <c r="BL242" s="67"/>
      <c r="BM242" s="72" t="str">
        <f>U242</f>
        <v xml:space="preserve"> </v>
      </c>
      <c r="BN242" s="67" t="str">
        <f>IF(BM242=" "," ",(BM242-2*$AI242))</f>
        <v xml:space="preserve"> </v>
      </c>
      <c r="BO242" s="67"/>
      <c r="BP242" s="67"/>
      <c r="BQ242" s="67" t="b">
        <f>V242</f>
        <v>0</v>
      </c>
      <c r="BR242" s="67">
        <f>IF(BQ242=" "," ",(BQ242-2*$AI242))</f>
        <v>-16</v>
      </c>
      <c r="BS242" s="67"/>
      <c r="BT242" s="67"/>
      <c r="BU242" s="67" t="b">
        <f>W242</f>
        <v>0</v>
      </c>
      <c r="BV242" s="67">
        <f>IF(BU242=" "," ",(BU242-2*$AI242))</f>
        <v>-16</v>
      </c>
      <c r="BW242" s="67"/>
      <c r="BX242" s="67"/>
      <c r="BY242" s="67" t="b">
        <f>X242</f>
        <v>0</v>
      </c>
      <c r="BZ242" s="67">
        <f>IF(BY242=" "," ",(BY242-2*$AI242))</f>
        <v>-16</v>
      </c>
      <c r="CA242" s="67"/>
      <c r="CB242" s="67"/>
      <c r="CC242" s="209" t="str">
        <f>IF(AK242="Senior",AK242,"...")</f>
        <v>...</v>
      </c>
      <c r="CD242" s="65">
        <f>L242</f>
        <v>0</v>
      </c>
      <c r="CE242" s="66" t="str">
        <f>M242</f>
        <v>X</v>
      </c>
      <c r="CF242" s="73">
        <f>AQ242*AO$4+AU242*AS$4+AY242*AW$4+BC242*BA$4+BG242*BE$4+BK242*BI$4+BO242*BM$4+BS242*BQ$4+BW242*BU$4+CA242*BY$4</f>
        <v>0</v>
      </c>
      <c r="CG242" s="156"/>
      <c r="CH242" s="1"/>
      <c r="DA242" s="19"/>
      <c r="DB242" s="19"/>
      <c r="DC242" s="67" t="s">
        <v>764</v>
      </c>
      <c r="DD242" s="67" t="s">
        <v>778</v>
      </c>
      <c r="DE242" s="67" t="s">
        <v>779</v>
      </c>
      <c r="DF242" s="67" t="s">
        <v>65</v>
      </c>
      <c r="DG242" s="67" t="s">
        <v>703</v>
      </c>
      <c r="DH242" s="75">
        <v>21590</v>
      </c>
      <c r="DI242" s="67">
        <v>6</v>
      </c>
      <c r="DJ242" s="67" t="s">
        <v>68</v>
      </c>
      <c r="DK242" s="76" t="s">
        <v>69</v>
      </c>
      <c r="DL242" s="67">
        <v>3</v>
      </c>
      <c r="DM242" s="77" t="s">
        <v>70</v>
      </c>
      <c r="DN242" s="67" t="e">
        <v>#NUM!</v>
      </c>
      <c r="DO242" s="67" t="s">
        <v>79</v>
      </c>
      <c r="DP242" s="67" t="s">
        <v>79</v>
      </c>
      <c r="DQ242" s="68"/>
      <c r="DR242" s="67"/>
      <c r="DS242" s="72">
        <v>122</v>
      </c>
      <c r="DT242" s="67">
        <v>110</v>
      </c>
      <c r="DU242" s="68"/>
      <c r="DV242" s="67"/>
      <c r="DW242" s="72">
        <v>107</v>
      </c>
      <c r="DX242" s="67">
        <v>95</v>
      </c>
      <c r="DY242" s="67"/>
      <c r="DZ242" s="67"/>
      <c r="EA242" s="67" t="s">
        <v>79</v>
      </c>
      <c r="EB242" s="67" t="s">
        <v>79</v>
      </c>
      <c r="EC242" s="67"/>
      <c r="ED242" s="67"/>
      <c r="EE242" s="71">
        <v>109</v>
      </c>
      <c r="EF242" s="67">
        <v>97</v>
      </c>
      <c r="EG242" s="67"/>
      <c r="EH242" s="67"/>
      <c r="EI242" s="72" t="s">
        <v>79</v>
      </c>
      <c r="EJ242" s="67" t="s">
        <v>79</v>
      </c>
      <c r="EK242" s="67"/>
      <c r="EL242" s="67"/>
      <c r="EM242" s="72" t="s">
        <v>79</v>
      </c>
      <c r="EN242" s="67" t="s">
        <v>79</v>
      </c>
      <c r="EO242" s="67"/>
      <c r="EP242" s="67"/>
      <c r="EQ242" s="67" t="b">
        <v>0</v>
      </c>
      <c r="ER242" s="67">
        <v>-12</v>
      </c>
      <c r="ES242" s="67"/>
      <c r="ET242" s="67"/>
      <c r="EU242" s="67" t="b">
        <v>0</v>
      </c>
      <c r="EV242" s="67">
        <v>-12</v>
      </c>
      <c r="EW242" s="67"/>
      <c r="EX242" s="67"/>
      <c r="EY242" s="67" t="b">
        <v>0</v>
      </c>
      <c r="EZ242" s="67">
        <v>-12</v>
      </c>
      <c r="FA242" s="67"/>
      <c r="FB242" s="67"/>
      <c r="FC242" s="76" t="s">
        <v>73</v>
      </c>
      <c r="FD242" s="67">
        <v>3</v>
      </c>
      <c r="FE242" s="77" t="s">
        <v>70</v>
      </c>
      <c r="FF242" s="68">
        <v>0</v>
      </c>
      <c r="FG242" s="83"/>
      <c r="FH242" s="65" t="str">
        <f t="shared" si="50"/>
        <v>NSR</v>
      </c>
      <c r="FI242" s="65" t="str">
        <f t="shared" si="48"/>
        <v>M</v>
      </c>
      <c r="FJ242" s="65" t="str">
        <f t="shared" si="48"/>
        <v>11. NCC</v>
      </c>
      <c r="FK242" s="65">
        <f t="shared" si="51"/>
        <v>0</v>
      </c>
      <c r="FL242">
        <f t="shared" si="47"/>
        <v>68</v>
      </c>
      <c r="FM242" t="str">
        <f t="shared" si="49"/>
        <v>...</v>
      </c>
      <c r="FN242" t="str">
        <f t="shared" si="46"/>
        <v>...</v>
      </c>
      <c r="FO242" t="str">
        <f t="shared" si="45"/>
        <v>11. NCC</v>
      </c>
    </row>
    <row r="243" spans="1:171" ht="13.8" hidden="1" x14ac:dyDescent="0.25">
      <c r="A243" t="s">
        <v>1153</v>
      </c>
      <c r="B243" s="201" t="s">
        <v>785</v>
      </c>
      <c r="C243" s="80" t="str">
        <f>IF($B243:$B243&gt;0,VLOOKUP($B243,'[1]PorEquipeHC 20aa_ddmmaaaa'!$EC$5:'[1]PorEquipeHC 20aa_ddmmaaaa'!$GS$1003,1,FALSE))</f>
        <v>429</v>
      </c>
      <c r="D243" s="209" t="str">
        <f>IF($B243:$B243&gt;0,VLOOKUP($B243,'[1]PorEquipeHC 20aa_ddmmaaaa'!$EC$5:'[1]PorEquipeHC 20aa_ddmmaaaa'!$GS$1003,2,FALSE))</f>
        <v>KITAMURA</v>
      </c>
      <c r="E243" s="209" t="str">
        <f>IF($B243:$B243&gt;0,VLOOKUP($B243,'[1]PorEquipeHC 20aa_ddmmaaaa'!$EC$5:'[1]PorEquipeHC 20aa_ddmmaaaa'!$GS$1003,3,FALSE))</f>
        <v>TEREZA</v>
      </c>
      <c r="F243" s="66" t="str">
        <f>IF($B243:$B243&gt;0,VLOOKUP($B243,'[1]PorEquipeHC 20aa_ddmmaaaa'!$EC$5:'[1]PorEquipeHC 20aa_ddmmaaaa'!$GS$1003,4,FALSE))</f>
        <v>F</v>
      </c>
      <c r="G243" s="65" t="str">
        <f>IF($B243:$B243&gt;0,VLOOKUP($B243,'[1]PorEquipeHC 20aa_ddmmaaaa'!$EC$5:'[1]PorEquipeHC 20aa_ddmmaaaa'!$GS$1003,5,FALSE))</f>
        <v>11. NCC</v>
      </c>
      <c r="H243" s="210">
        <f>IF($B243:$B243&gt;0,VLOOKUP($B243,'[1]PorEquipeHC 20aa_ddmmaaaa'!$EC$5:'[1]PorEquipeHC 20aa_ddmmaaaa'!$GS$1003,6,FALSE))</f>
        <v>13436</v>
      </c>
      <c r="I243" s="80">
        <f>IF($B243:$B243&gt;0,VLOOKUP($B243,'[1]PorEquipeHC 20aa_ddmmaaaa'!$EC$5:'[1]PorEquipeHC 20aa_ddmmaaaa'!$GS$1003,7,FALSE))</f>
        <v>8</v>
      </c>
      <c r="J243" s="209" t="str">
        <f>IF($B243:$B243&gt;0,VLOOKUP($B243,'[1]PorEquipeHC 20aa_ddmmaaaa'!$EC$5:'[1]PorEquipeHC 20aa_ddmmaaaa'!$GS$1003,8,FALSE))</f>
        <v>B</v>
      </c>
      <c r="K243" s="209" t="str">
        <f>IF($B243:$B243&gt;0,VLOOKUP($B243,'[1]PorEquipeHC 20aa_ddmmaaaa'!$EC$5:'[1]PorEquipeHC 20aa_ddmmaaaa'!$GS$1003,9,FALSE))</f>
        <v>MR</v>
      </c>
      <c r="L243" s="80">
        <f>IF($B243:$B243&gt;0,VLOOKUP($B243,'[1]PorEquipeHC 20aa_ddmmaaaa'!$EC$5:'[1]PorEquipeHC 20aa_ddmmaaaa'!$GS$1003,45,FALSE))</f>
        <v>1</v>
      </c>
      <c r="M243" s="65" t="str">
        <f>IF($B243:$B243&gt;0,VLOOKUP($B243,'[1]PorEquipeHC 20aa_ddmmaaaa'!$EC$5:'[1]PorEquipeHC 20aa_ddmmaaaa'!$GS$1003,46,FALSE))</f>
        <v>X</v>
      </c>
      <c r="N243" s="80" t="e">
        <f>IF($B243:$B243&gt;0,VLOOKUP($B243,'[1]PorEquipeHC 20aa_ddmmaaaa'!$EC$5:'[1]PorEquipeHC 20aa_ddmmaaaa'!$GS$1003,64,FALSE))</f>
        <v>#NUM!</v>
      </c>
      <c r="O243" s="211" t="str">
        <f>IF($B243:$B243&gt;0,VLOOKUP($B243,'[1]PorEquipeHC 20aa_ddmmaaaa'!$EC$5:'[1]PorEquipeHC 20aa_ddmmaaaa'!$GS$1003,10,FALSE))</f>
        <v xml:space="preserve"> </v>
      </c>
      <c r="P243" s="211" t="str">
        <f>IF($B243:$B243&gt;0,VLOOKUP($B243,'[1]PorEquipeHC 20aa_ddmmaaaa'!$EC$5:'[1]PorEquipeHC 20aa_ddmmaaaa'!$GS$1003,11,FALSE))</f>
        <v xml:space="preserve"> </v>
      </c>
      <c r="Q243" s="211" t="str">
        <f>IF($B243:$B243&gt;0,VLOOKUP($B243,'[1]PorEquipeHC 20aa_ddmmaaaa'!$EC$5:'[1]PorEquipeHC 20aa_ddmmaaaa'!$GS$1003,12,FALSE))</f>
        <v xml:space="preserve"> </v>
      </c>
      <c r="R243" s="211" t="str">
        <f>IF($B243:$B243&gt;0,VLOOKUP($B243,'[1]PorEquipeHC 20aa_ddmmaaaa'!$EC$5:'[1]PorEquipeHC 20aa_ddmmaaaa'!$GS$1003,13,FALSE))</f>
        <v xml:space="preserve"> </v>
      </c>
      <c r="S243" s="211">
        <f>IF($B243:$B243&gt;0,VLOOKUP($B243,'[1]PorEquipeHC 20aa_ddmmaaaa'!$EC$5:'[1]PorEquipeHC 20aa_ddmmaaaa'!$GS$1003,14,FALSE))</f>
        <v>125</v>
      </c>
      <c r="T243" s="211" t="str">
        <f>IF($B243:$B243&gt;0,VLOOKUP($B243,'[1]PorEquipeHC 20aa_ddmmaaaa'!$EC$5:'[1]PorEquipeHC 20aa_ddmmaaaa'!$GS$1003,15,FALSE))</f>
        <v xml:space="preserve"> </v>
      </c>
      <c r="U243" s="211" t="str">
        <f>IF($B243:$B243&gt;0,VLOOKUP($B243,'[1]PorEquipeHC 20aa_ddmmaaaa'!$EC$5:'[1]PorEquipeHC 20aa_ddmmaaaa'!$GS$1003,16,FALSE))</f>
        <v xml:space="preserve"> </v>
      </c>
      <c r="V243" s="211" t="b">
        <f>IF($B243:$B243&gt;0,VLOOKUP($B243,'[1]PorEquipeHC 20aa_ddmmaaaa'!$EC$5:'[1]PorEquipeHC 20aa_ddmmaaaa'!$GS$1003,17,FALSE))</f>
        <v>0</v>
      </c>
      <c r="W243" s="211" t="b">
        <f>IF($B243:$B243&gt;0,VLOOKUP($B243,'[1]PorEquipeHC 20aa_ddmmaaaa'!$EC$5:'[1]PorEquipeHC 20aa_ddmmaaaa'!$GS$1003,18,FALSE))</f>
        <v>0</v>
      </c>
      <c r="X243" s="211" t="b">
        <f>IF($B243:$B243&gt;0,VLOOKUP($B243,'[1]PorEquipeHC 20aa_ddmmaaaa'!$EC$5:'[1]PorEquipeHC 20aa_ddmmaaaa'!$GS$1003,19,FALSE))</f>
        <v>0</v>
      </c>
      <c r="Y243" s="207"/>
      <c r="Z243" s="207"/>
      <c r="AA243" s="154"/>
      <c r="AB243" s="154"/>
      <c r="AC243" s="65" t="str">
        <f>C243</f>
        <v>429</v>
      </c>
      <c r="AD243" s="65" t="str">
        <f>D243</f>
        <v>KITAMURA</v>
      </c>
      <c r="AE243" s="65" t="str">
        <f>E243</f>
        <v>TEREZA</v>
      </c>
      <c r="AF243" s="65" t="str">
        <f>F243</f>
        <v>F</v>
      </c>
      <c r="AG243" s="65" t="str">
        <f>G243</f>
        <v>11. NCC</v>
      </c>
      <c r="AH243" s="208">
        <f>H243</f>
        <v>13436</v>
      </c>
      <c r="AI243">
        <f>I243</f>
        <v>8</v>
      </c>
      <c r="AJ243" t="str">
        <f>J243</f>
        <v>B</v>
      </c>
      <c r="AK243" s="209" t="str">
        <f>K243</f>
        <v>MR</v>
      </c>
      <c r="AL243" s="65">
        <f>L243</f>
        <v>1</v>
      </c>
      <c r="AM243" s="66" t="str">
        <f>M243</f>
        <v>X</v>
      </c>
      <c r="AN243" s="65" t="e">
        <f>N243</f>
        <v>#NUM!</v>
      </c>
      <c r="AO243" s="65" t="str">
        <f>O243</f>
        <v xml:space="preserve"> </v>
      </c>
      <c r="AP243" s="67" t="str">
        <f>IF(AO243=" "," ",(AO243-2*$AI243))</f>
        <v xml:space="preserve"> </v>
      </c>
      <c r="AQ243" s="68"/>
      <c r="AR243" s="69"/>
      <c r="AS243" s="72" t="str">
        <f>P243</f>
        <v xml:space="preserve"> </v>
      </c>
      <c r="AT243" s="67" t="str">
        <f>IF(AS243=" "," ",(AS243-2*$AI243))</f>
        <v xml:space="preserve"> </v>
      </c>
      <c r="AU243" s="65"/>
      <c r="AV243" s="67"/>
      <c r="AW243" s="72" t="str">
        <f>Q243</f>
        <v xml:space="preserve"> </v>
      </c>
      <c r="AX243" s="67" t="str">
        <f>IF(AW243=" "," ",(AW243-2*$AI243))</f>
        <v xml:space="preserve"> </v>
      </c>
      <c r="AY243" s="67"/>
      <c r="AZ243" s="65"/>
      <c r="BA243" s="67" t="str">
        <f>R243</f>
        <v xml:space="preserve"> </v>
      </c>
      <c r="BB243" s="67" t="str">
        <f>IF(BA243=" "," ",(BA243-2*$AI243))</f>
        <v xml:space="preserve"> </v>
      </c>
      <c r="BC243" s="67"/>
      <c r="BD243" s="67"/>
      <c r="BE243" s="71">
        <f>S243</f>
        <v>125</v>
      </c>
      <c r="BF243" s="67">
        <f>IF(BE243=" "," ",(BE243-2*$AI243))</f>
        <v>109</v>
      </c>
      <c r="BG243" s="67"/>
      <c r="BH243" s="67"/>
      <c r="BI243" s="72" t="str">
        <f>T243</f>
        <v xml:space="preserve"> </v>
      </c>
      <c r="BJ243" s="67" t="str">
        <f>IF(BI243=" "," ",(BI243-2*$AI243))</f>
        <v xml:space="preserve"> </v>
      </c>
      <c r="BK243" s="67"/>
      <c r="BL243" s="67"/>
      <c r="BM243" s="72" t="str">
        <f>U243</f>
        <v xml:space="preserve"> </v>
      </c>
      <c r="BN243" s="67" t="str">
        <f>IF(BM243=" "," ",(BM243-2*$AI243))</f>
        <v xml:space="preserve"> </v>
      </c>
      <c r="BO243" s="67"/>
      <c r="BP243" s="67"/>
      <c r="BQ243" s="67" t="b">
        <f>V243</f>
        <v>0</v>
      </c>
      <c r="BR243" s="67">
        <f>IF(BQ243=" "," ",(BQ243-2*$AI243))</f>
        <v>-16</v>
      </c>
      <c r="BS243" s="67"/>
      <c r="BT243" s="67"/>
      <c r="BU243" s="67" t="b">
        <f>W243</f>
        <v>0</v>
      </c>
      <c r="BV243" s="67">
        <f>IF(BU243=" "," ",(BU243-2*$AI243))</f>
        <v>-16</v>
      </c>
      <c r="BW243" s="67"/>
      <c r="BX243" s="67"/>
      <c r="BY243" s="67" t="b">
        <f>X243</f>
        <v>0</v>
      </c>
      <c r="BZ243" s="67">
        <f>IF(BY243=" "," ",(BY243-2*$AI243))</f>
        <v>-16</v>
      </c>
      <c r="CA243" s="67"/>
      <c r="CB243" s="67"/>
      <c r="CC243" s="209" t="str">
        <f>IF(AK243="Senior",AK243,"...")</f>
        <v>...</v>
      </c>
      <c r="CD243" s="65">
        <f>L243</f>
        <v>1</v>
      </c>
      <c r="CE243" s="66" t="str">
        <f>M243</f>
        <v>X</v>
      </c>
      <c r="CF243" s="73">
        <f>AQ243*AO$4+AU243*AS$4+AY243*AW$4+BC243*BA$4+BG243*BE$4+BK243*BI$4+BO243*BM$4+BS243*BQ$4+BW243*BU$4+CA243*BY$4</f>
        <v>0</v>
      </c>
      <c r="CG243" s="156"/>
      <c r="CH243" s="1"/>
      <c r="DA243" s="19"/>
      <c r="DB243" s="19"/>
      <c r="DC243" s="67" t="s">
        <v>770</v>
      </c>
      <c r="DD243" s="67" t="s">
        <v>781</v>
      </c>
      <c r="DE243" s="67" t="s">
        <v>782</v>
      </c>
      <c r="DF243" s="67" t="s">
        <v>65</v>
      </c>
      <c r="DG243" s="67" t="s">
        <v>703</v>
      </c>
      <c r="DH243" s="75">
        <v>12554</v>
      </c>
      <c r="DI243" s="67">
        <v>7</v>
      </c>
      <c r="DJ243" s="67" t="s">
        <v>84</v>
      </c>
      <c r="DK243" s="76" t="s">
        <v>85</v>
      </c>
      <c r="DL243" s="67">
        <v>0</v>
      </c>
      <c r="DM243" s="77" t="s">
        <v>70</v>
      </c>
      <c r="DN243" s="67" t="e">
        <v>#NUM!</v>
      </c>
      <c r="DO243" s="67" t="s">
        <v>79</v>
      </c>
      <c r="DP243" s="67" t="s">
        <v>79</v>
      </c>
      <c r="DQ243" s="68"/>
      <c r="DR243" s="67"/>
      <c r="DS243" s="72" t="s">
        <v>79</v>
      </c>
      <c r="DT243" s="67" t="s">
        <v>79</v>
      </c>
      <c r="DU243" s="68"/>
      <c r="DV243" s="67"/>
      <c r="DW243" s="72" t="s">
        <v>79</v>
      </c>
      <c r="DX243" s="67" t="s">
        <v>79</v>
      </c>
      <c r="DY243" s="67"/>
      <c r="DZ243" s="67"/>
      <c r="EA243" s="67" t="s">
        <v>79</v>
      </c>
      <c r="EB243" s="67" t="s">
        <v>79</v>
      </c>
      <c r="EC243" s="67"/>
      <c r="ED243" s="67"/>
      <c r="EE243" s="71" t="s">
        <v>79</v>
      </c>
      <c r="EF243" s="67" t="s">
        <v>79</v>
      </c>
      <c r="EG243" s="67"/>
      <c r="EH243" s="67"/>
      <c r="EI243" s="72" t="s">
        <v>79</v>
      </c>
      <c r="EJ243" s="67" t="s">
        <v>79</v>
      </c>
      <c r="EK243" s="67"/>
      <c r="EL243" s="67"/>
      <c r="EM243" s="72" t="s">
        <v>79</v>
      </c>
      <c r="EN243" s="67" t="s">
        <v>79</v>
      </c>
      <c r="EO243" s="67"/>
      <c r="EP243" s="67"/>
      <c r="EQ243" s="67" t="b">
        <v>0</v>
      </c>
      <c r="ER243" s="67">
        <v>-14</v>
      </c>
      <c r="ES243" s="67"/>
      <c r="ET243" s="67"/>
      <c r="EU243" s="67" t="b">
        <v>0</v>
      </c>
      <c r="EV243" s="67">
        <v>-14</v>
      </c>
      <c r="EW243" s="67"/>
      <c r="EX243" s="67"/>
      <c r="EY243" s="67" t="b">
        <v>0</v>
      </c>
      <c r="EZ243" s="67">
        <v>-14</v>
      </c>
      <c r="FA243" s="67"/>
      <c r="FB243" s="67"/>
      <c r="FC243" s="76" t="s">
        <v>73</v>
      </c>
      <c r="FD243" s="67">
        <v>0</v>
      </c>
      <c r="FE243" s="77" t="s">
        <v>70</v>
      </c>
      <c r="FF243" s="68">
        <v>0</v>
      </c>
      <c r="FG243" s="83"/>
      <c r="FH243" s="65" t="str">
        <f t="shared" si="50"/>
        <v>MR</v>
      </c>
      <c r="FI243" s="65" t="str">
        <f t="shared" si="48"/>
        <v>M</v>
      </c>
      <c r="FJ243" s="65" t="str">
        <f t="shared" si="48"/>
        <v>11. NCC</v>
      </c>
      <c r="FK243" s="65">
        <f t="shared" si="51"/>
        <v>0</v>
      </c>
      <c r="FL243">
        <f t="shared" si="47"/>
        <v>68</v>
      </c>
      <c r="FM243" t="str">
        <f t="shared" si="49"/>
        <v>...</v>
      </c>
      <c r="FN243" t="str">
        <f t="shared" si="46"/>
        <v>...</v>
      </c>
      <c r="FO243" t="str">
        <f t="shared" si="45"/>
        <v>11. NCC</v>
      </c>
    </row>
    <row r="244" spans="1:171" ht="13.8" hidden="1" x14ac:dyDescent="0.25">
      <c r="A244" t="s">
        <v>1152</v>
      </c>
      <c r="B244" s="201" t="s">
        <v>242</v>
      </c>
      <c r="C244" s="80" t="str">
        <f>IF($B244:$B244&gt;0,VLOOKUP($B244,'[1]PorEquipeHC 20aa_ddmmaaaa'!$EC$5:'[1]PorEquipeHC 20aa_ddmmaaaa'!$GS$1003,1,FALSE))</f>
        <v>017</v>
      </c>
      <c r="D244" s="209" t="str">
        <f>IF($B244:$B244&gt;0,VLOOKUP($B244,'[1]PorEquipeHC 20aa_ddmmaaaa'!$EC$5:'[1]PorEquipeHC 20aa_ddmmaaaa'!$GS$1003,2,FALSE))</f>
        <v>SHIMOYAMA</v>
      </c>
      <c r="E244" s="209" t="str">
        <f>IF($B244:$B244&gt;0,VLOOKUP($B244,'[1]PorEquipeHC 20aa_ddmmaaaa'!$EC$5:'[1]PorEquipeHC 20aa_ddmmaaaa'!$GS$1003,3,FALSE))</f>
        <v>KAZUKO</v>
      </c>
      <c r="F244" s="66" t="str">
        <f>IF($B244:$B244&gt;0,VLOOKUP($B244,'[1]PorEquipeHC 20aa_ddmmaaaa'!$EC$5:'[1]PorEquipeHC 20aa_ddmmaaaa'!$GS$1003,4,FALSE))</f>
        <v>F</v>
      </c>
      <c r="G244" s="65" t="str">
        <f>IF($B244:$B244&gt;0,VLOOKUP($B244,'[1]PorEquipeHC 20aa_ddmmaaaa'!$EC$5:'[1]PorEquipeHC 20aa_ddmmaaaa'!$GS$1003,5,FALSE))</f>
        <v>03. IBI</v>
      </c>
      <c r="H244" s="210">
        <f>IF($B244:$B244&gt;0,VLOOKUP($B244,'[1]PorEquipeHC 20aa_ddmmaaaa'!$EC$5:'[1]PorEquipeHC 20aa_ddmmaaaa'!$GS$1003,6,FALSE))</f>
        <v>14507</v>
      </c>
      <c r="I244" s="80">
        <f>IF($B244:$B244&gt;0,VLOOKUP($B244,'[1]PorEquipeHC 20aa_ddmmaaaa'!$EC$5:'[1]PorEquipeHC 20aa_ddmmaaaa'!$GS$1003,7,FALSE))</f>
        <v>8</v>
      </c>
      <c r="J244" s="209" t="str">
        <f>IF($B244:$B244&gt;0,VLOOKUP($B244,'[1]PorEquipeHC 20aa_ddmmaaaa'!$EC$5:'[1]PorEquipeHC 20aa_ddmmaaaa'!$GS$1003,8,FALSE))</f>
        <v>B</v>
      </c>
      <c r="K244" s="209" t="str">
        <f>IF($B244:$B244&gt;0,VLOOKUP($B244,'[1]PorEquipeHC 20aa_ddmmaaaa'!$EC$5:'[1]PorEquipeHC 20aa_ddmmaaaa'!$GS$1003,9,FALSE))</f>
        <v>MR</v>
      </c>
      <c r="L244" s="80">
        <f>IF($B244:$B244&gt;0,VLOOKUP($B244,'[1]PorEquipeHC 20aa_ddmmaaaa'!$EC$5:'[1]PorEquipeHC 20aa_ddmmaaaa'!$GS$1003,45,FALSE))</f>
        <v>6</v>
      </c>
      <c r="M244" s="65" t="str">
        <f>IF($B244:$B244&gt;0,VLOOKUP($B244,'[1]PorEquipeHC 20aa_ddmmaaaa'!$EC$5:'[1]PorEquipeHC 20aa_ddmmaaaa'!$GS$1003,46,FALSE))</f>
        <v>X</v>
      </c>
      <c r="N244" s="80">
        <f>IF($B244:$B244&gt;0,VLOOKUP($B244,'[1]PorEquipeHC 20aa_ddmmaaaa'!$EC$5:'[1]PorEquipeHC 20aa_ddmmaaaa'!$GS$1003,64,FALSE))</f>
        <v>698</v>
      </c>
      <c r="O244" s="211">
        <f>IF($B244:$B244&gt;0,VLOOKUP($B244,'[1]PorEquipeHC 20aa_ddmmaaaa'!$EC$5:'[1]PorEquipeHC 20aa_ddmmaaaa'!$GS$1003,10,FALSE))</f>
        <v>115</v>
      </c>
      <c r="P244" s="211">
        <f>IF($B244:$B244&gt;0,VLOOKUP($B244,'[1]PorEquipeHC 20aa_ddmmaaaa'!$EC$5:'[1]PorEquipeHC 20aa_ddmmaaaa'!$GS$1003,11,FALSE))</f>
        <v>118</v>
      </c>
      <c r="Q244" s="211">
        <f>IF($B244:$B244&gt;0,VLOOKUP($B244,'[1]PorEquipeHC 20aa_ddmmaaaa'!$EC$5:'[1]PorEquipeHC 20aa_ddmmaaaa'!$GS$1003,12,FALSE))</f>
        <v>117</v>
      </c>
      <c r="R244" s="211">
        <f>IF($B244:$B244&gt;0,VLOOKUP($B244,'[1]PorEquipeHC 20aa_ddmmaaaa'!$EC$5:'[1]PorEquipeHC 20aa_ddmmaaaa'!$GS$1003,13,FALSE))</f>
        <v>113</v>
      </c>
      <c r="S244" s="211">
        <f>IF($B244:$B244&gt;0,VLOOKUP($B244,'[1]PorEquipeHC 20aa_ddmmaaaa'!$EC$5:'[1]PorEquipeHC 20aa_ddmmaaaa'!$GS$1003,14,FALSE))</f>
        <v>114</v>
      </c>
      <c r="T244" s="211">
        <f>IF($B244:$B244&gt;0,VLOOKUP($B244,'[1]PorEquipeHC 20aa_ddmmaaaa'!$EC$5:'[1]PorEquipeHC 20aa_ddmmaaaa'!$GS$1003,15,FALSE))</f>
        <v>121</v>
      </c>
      <c r="U244" s="211" t="str">
        <f>IF($B244:$B244&gt;0,VLOOKUP($B244,'[1]PorEquipeHC 20aa_ddmmaaaa'!$EC$5:'[1]PorEquipeHC 20aa_ddmmaaaa'!$GS$1003,16,FALSE))</f>
        <v xml:space="preserve"> </v>
      </c>
      <c r="V244" s="211" t="b">
        <f>IF($B244:$B244&gt;0,VLOOKUP($B244,'[1]PorEquipeHC 20aa_ddmmaaaa'!$EC$5:'[1]PorEquipeHC 20aa_ddmmaaaa'!$GS$1003,17,FALSE))</f>
        <v>0</v>
      </c>
      <c r="W244" s="211" t="b">
        <f>IF($B244:$B244&gt;0,VLOOKUP($B244,'[1]PorEquipeHC 20aa_ddmmaaaa'!$EC$5:'[1]PorEquipeHC 20aa_ddmmaaaa'!$GS$1003,18,FALSE))</f>
        <v>0</v>
      </c>
      <c r="X244" s="211" t="b">
        <f>IF($B244:$B244&gt;0,VLOOKUP($B244,'[1]PorEquipeHC 20aa_ddmmaaaa'!$EC$5:'[1]PorEquipeHC 20aa_ddmmaaaa'!$GS$1003,19,FALSE))</f>
        <v>0</v>
      </c>
      <c r="Y244" s="207"/>
      <c r="Z244" s="207"/>
      <c r="AA244" s="154"/>
      <c r="AB244" s="154"/>
      <c r="AC244" s="65" t="str">
        <f>C244</f>
        <v>017</v>
      </c>
      <c r="AD244" s="65" t="str">
        <f>D244</f>
        <v>SHIMOYAMA</v>
      </c>
      <c r="AE244" s="65" t="str">
        <f>E244</f>
        <v>KAZUKO</v>
      </c>
      <c r="AF244" s="65" t="str">
        <f>F244</f>
        <v>F</v>
      </c>
      <c r="AG244" s="65" t="str">
        <f>G244</f>
        <v>03. IBI</v>
      </c>
      <c r="AH244" s="208">
        <f>H244</f>
        <v>14507</v>
      </c>
      <c r="AI244">
        <f>I244</f>
        <v>8</v>
      </c>
      <c r="AJ244" t="str">
        <f>J244</f>
        <v>B</v>
      </c>
      <c r="AK244" s="209" t="str">
        <f>K244</f>
        <v>MR</v>
      </c>
      <c r="AL244" s="65">
        <f>L244</f>
        <v>6</v>
      </c>
      <c r="AM244" s="66" t="str">
        <f>M244</f>
        <v>X</v>
      </c>
      <c r="AN244" s="65">
        <f>N244</f>
        <v>698</v>
      </c>
      <c r="AO244" s="65">
        <f>O244</f>
        <v>115</v>
      </c>
      <c r="AP244" s="67">
        <f>IF(AO244=" "," ",(AO244-2*$AI244))</f>
        <v>99</v>
      </c>
      <c r="AQ244" s="68"/>
      <c r="AR244" s="69"/>
      <c r="AS244" s="72">
        <f>P244</f>
        <v>118</v>
      </c>
      <c r="AT244" s="67">
        <f>IF(AS244=" "," ",(AS244-2*$AI244))</f>
        <v>102</v>
      </c>
      <c r="AU244" s="65"/>
      <c r="AV244" s="67"/>
      <c r="AW244" s="72">
        <f>Q244</f>
        <v>117</v>
      </c>
      <c r="AX244" s="67">
        <f>IF(AW244=" "," ",(AW244-2*$AI244))</f>
        <v>101</v>
      </c>
      <c r="AY244" s="67"/>
      <c r="AZ244" s="65"/>
      <c r="BA244" s="67">
        <f>R244</f>
        <v>113</v>
      </c>
      <c r="BB244" s="67">
        <f>IF(BA244=" "," ",(BA244-2*$AI244))</f>
        <v>97</v>
      </c>
      <c r="BC244" s="67"/>
      <c r="BD244" s="67"/>
      <c r="BE244" s="71">
        <f>S244</f>
        <v>114</v>
      </c>
      <c r="BF244" s="67">
        <f>IF(BE244=" "," ",(BE244-2*$AI244))</f>
        <v>98</v>
      </c>
      <c r="BG244" s="67"/>
      <c r="BH244" s="67"/>
      <c r="BI244" s="72">
        <f>T244</f>
        <v>121</v>
      </c>
      <c r="BJ244" s="67">
        <f>IF(BI244=" "," ",(BI244-2*$AI244))</f>
        <v>105</v>
      </c>
      <c r="BK244" s="67"/>
      <c r="BL244" s="67"/>
      <c r="BM244" s="72" t="str">
        <f>U244</f>
        <v xml:space="preserve"> </v>
      </c>
      <c r="BN244" s="67" t="str">
        <f>IF(BM244=" "," ",(BM244-2*$AI244))</f>
        <v xml:space="preserve"> </v>
      </c>
      <c r="BO244" s="67"/>
      <c r="BP244" s="67"/>
      <c r="BQ244" s="67" t="b">
        <f>V244</f>
        <v>0</v>
      </c>
      <c r="BR244" s="67">
        <f>IF(BQ244=" "," ",(BQ244-2*$AI244))</f>
        <v>-16</v>
      </c>
      <c r="BS244" s="67"/>
      <c r="BT244" s="67"/>
      <c r="BU244" s="67" t="b">
        <f>W244</f>
        <v>0</v>
      </c>
      <c r="BV244" s="67">
        <f>IF(BU244=" "," ",(BU244-2*$AI244))</f>
        <v>-16</v>
      </c>
      <c r="BW244" s="67"/>
      <c r="BX244" s="67"/>
      <c r="BY244" s="67" t="b">
        <f>X244</f>
        <v>0</v>
      </c>
      <c r="BZ244" s="67">
        <f>IF(BY244=" "," ",(BY244-2*$AI244))</f>
        <v>-16</v>
      </c>
      <c r="CA244" s="67"/>
      <c r="CB244" s="67"/>
      <c r="CC244" s="209" t="str">
        <f>IF(AK244="Senior",AK244,"...")</f>
        <v>...</v>
      </c>
      <c r="CD244" s="65">
        <f>L244</f>
        <v>6</v>
      </c>
      <c r="CE244" s="66" t="str">
        <f>M244</f>
        <v>X</v>
      </c>
      <c r="CF244" s="73">
        <f>AQ244*AO$4+AU244*AS$4+AY244*AW$4+BC244*BA$4+BG244*BE$4+BK244*BI$4+BO244*BM$4+BS244*BQ$4+BW244*BU$4+CA244*BY$4</f>
        <v>0</v>
      </c>
      <c r="CG244" s="156"/>
      <c r="CH244" s="1"/>
      <c r="DA244" s="19"/>
      <c r="DB244" s="19"/>
      <c r="DC244" s="67" t="s">
        <v>772</v>
      </c>
      <c r="DD244" s="67" t="s">
        <v>783</v>
      </c>
      <c r="DE244" s="67" t="s">
        <v>726</v>
      </c>
      <c r="DF244" s="67" t="s">
        <v>65</v>
      </c>
      <c r="DG244" s="67" t="s">
        <v>703</v>
      </c>
      <c r="DH244" s="75">
        <v>15591</v>
      </c>
      <c r="DI244" s="67">
        <v>7</v>
      </c>
      <c r="DJ244" s="67" t="s">
        <v>84</v>
      </c>
      <c r="DK244" s="76" t="s">
        <v>102</v>
      </c>
      <c r="DL244" s="67">
        <v>1</v>
      </c>
      <c r="DM244" s="77" t="s">
        <v>70</v>
      </c>
      <c r="DN244" s="67" t="e">
        <v>#NUM!</v>
      </c>
      <c r="DO244" s="67" t="s">
        <v>79</v>
      </c>
      <c r="DP244" s="67" t="s">
        <v>79</v>
      </c>
      <c r="DQ244" s="68"/>
      <c r="DR244" s="67"/>
      <c r="DS244" s="72" t="s">
        <v>79</v>
      </c>
      <c r="DT244" s="67" t="s">
        <v>79</v>
      </c>
      <c r="DU244" s="68"/>
      <c r="DV244" s="67"/>
      <c r="DW244" s="72" t="s">
        <v>79</v>
      </c>
      <c r="DX244" s="67" t="s">
        <v>79</v>
      </c>
      <c r="DY244" s="67"/>
      <c r="DZ244" s="67"/>
      <c r="EA244" s="67" t="s">
        <v>79</v>
      </c>
      <c r="EB244" s="67" t="s">
        <v>79</v>
      </c>
      <c r="EC244" s="68"/>
      <c r="ED244" s="69"/>
      <c r="EE244" s="71">
        <v>115</v>
      </c>
      <c r="EF244" s="67">
        <v>101</v>
      </c>
      <c r="EG244" s="67"/>
      <c r="EH244" s="67"/>
      <c r="EI244" s="72" t="s">
        <v>79</v>
      </c>
      <c r="EJ244" s="67" t="s">
        <v>79</v>
      </c>
      <c r="EK244" s="67"/>
      <c r="EL244" s="67"/>
      <c r="EM244" s="72" t="s">
        <v>79</v>
      </c>
      <c r="EN244" s="67" t="s">
        <v>79</v>
      </c>
      <c r="EO244" s="67"/>
      <c r="EP244" s="67"/>
      <c r="EQ244" s="67" t="b">
        <v>0</v>
      </c>
      <c r="ER244" s="67">
        <v>-14</v>
      </c>
      <c r="ES244" s="67"/>
      <c r="ET244" s="67"/>
      <c r="EU244" s="67" t="b">
        <v>0</v>
      </c>
      <c r="EV244" s="67">
        <v>-14</v>
      </c>
      <c r="EW244" s="67"/>
      <c r="EX244" s="67"/>
      <c r="EY244" s="67" t="b">
        <v>0</v>
      </c>
      <c r="EZ244" s="67">
        <v>-14</v>
      </c>
      <c r="FA244" s="67"/>
      <c r="FB244" s="67"/>
      <c r="FC244" s="76" t="s">
        <v>73</v>
      </c>
      <c r="FD244" s="67">
        <v>1</v>
      </c>
      <c r="FE244" s="77" t="s">
        <v>70</v>
      </c>
      <c r="FF244" s="68">
        <v>0</v>
      </c>
      <c r="FG244" s="83"/>
      <c r="FH244" s="65" t="str">
        <f t="shared" si="50"/>
        <v>SR</v>
      </c>
      <c r="FI244" s="65" t="str">
        <f t="shared" si="48"/>
        <v>M</v>
      </c>
      <c r="FJ244" s="65" t="str">
        <f t="shared" si="48"/>
        <v>11. NCC</v>
      </c>
      <c r="FK244" s="65">
        <f t="shared" si="51"/>
        <v>0</v>
      </c>
      <c r="FL244">
        <f t="shared" si="47"/>
        <v>68</v>
      </c>
      <c r="FM244" t="str">
        <f t="shared" si="49"/>
        <v>...</v>
      </c>
      <c r="FN244" t="str">
        <f t="shared" si="46"/>
        <v>...</v>
      </c>
      <c r="FO244" t="str">
        <f t="shared" si="45"/>
        <v>11. NCC</v>
      </c>
    </row>
    <row r="245" spans="1:171" ht="13.8" hidden="1" x14ac:dyDescent="0.25">
      <c r="A245" t="s">
        <v>1152</v>
      </c>
      <c r="B245" s="201" t="s">
        <v>258</v>
      </c>
      <c r="C245" s="80" t="str">
        <f>IF($B245:$B245&gt;0,VLOOKUP($B245,'[1]PorEquipeHC 20aa_ddmmaaaa'!$EC$5:'[1]PorEquipeHC 20aa_ddmmaaaa'!$GS$1003,1,FALSE))</f>
        <v>111</v>
      </c>
      <c r="D245" s="209" t="str">
        <f>IF($B245:$B245&gt;0,VLOOKUP($B245,'[1]PorEquipeHC 20aa_ddmmaaaa'!$EC$5:'[1]PorEquipeHC 20aa_ddmmaaaa'!$GS$1003,2,FALSE))</f>
        <v>MORITA</v>
      </c>
      <c r="E245" s="209" t="str">
        <f>IF($B245:$B245&gt;0,VLOOKUP($B245,'[1]PorEquipeHC 20aa_ddmmaaaa'!$EC$5:'[1]PorEquipeHC 20aa_ddmmaaaa'!$GS$1003,3,FALSE))</f>
        <v>AKIRA</v>
      </c>
      <c r="F245" s="66" t="str">
        <f>IF($B245:$B245&gt;0,VLOOKUP($B245,'[1]PorEquipeHC 20aa_ddmmaaaa'!$EC$5:'[1]PorEquipeHC 20aa_ddmmaaaa'!$GS$1003,4,FALSE))</f>
        <v>M</v>
      </c>
      <c r="G245" s="65" t="str">
        <f>IF($B245:$B245&gt;0,VLOOKUP($B245,'[1]PorEquipeHC 20aa_ddmmaaaa'!$EC$5:'[1]PorEquipeHC 20aa_ddmmaaaa'!$GS$1003,5,FALSE))</f>
        <v>03. IBI</v>
      </c>
      <c r="H245" s="210">
        <f>IF($B245:$B245&gt;0,VLOOKUP($B245,'[1]PorEquipeHC 20aa_ddmmaaaa'!$EC$5:'[1]PorEquipeHC 20aa_ddmmaaaa'!$GS$1003,6,FALSE))</f>
        <v>14656</v>
      </c>
      <c r="I245" s="80">
        <f>IF($B245:$B245&gt;0,VLOOKUP($B245,'[1]PorEquipeHC 20aa_ddmmaaaa'!$EC$5:'[1]PorEquipeHC 20aa_ddmmaaaa'!$GS$1003,7,FALSE))</f>
        <v>8</v>
      </c>
      <c r="J245" s="209" t="str">
        <f>IF($B245:$B245&gt;0,VLOOKUP($B245,'[1]PorEquipeHC 20aa_ddmmaaaa'!$EC$5:'[1]PorEquipeHC 20aa_ddmmaaaa'!$GS$1003,8,FALSE))</f>
        <v>B</v>
      </c>
      <c r="K245" s="209" t="str">
        <f>IF($B245:$B245&gt;0,VLOOKUP($B245,'[1]PorEquipeHC 20aa_ddmmaaaa'!$EC$5:'[1]PorEquipeHC 20aa_ddmmaaaa'!$GS$1003,9,FALSE))</f>
        <v>MR</v>
      </c>
      <c r="L245" s="80">
        <f>IF($B245:$B245&gt;0,VLOOKUP($B245,'[1]PorEquipeHC 20aa_ddmmaaaa'!$EC$5:'[1]PorEquipeHC 20aa_ddmmaaaa'!$GS$1003,45,FALSE))</f>
        <v>0</v>
      </c>
      <c r="M245" s="65" t="str">
        <f>IF($B245:$B245&gt;0,VLOOKUP($B245,'[1]PorEquipeHC 20aa_ddmmaaaa'!$EC$5:'[1]PorEquipeHC 20aa_ddmmaaaa'!$GS$1003,46,FALSE))</f>
        <v>X</v>
      </c>
      <c r="N245" s="80" t="e">
        <f>IF($B245:$B245&gt;0,VLOOKUP($B245,'[1]PorEquipeHC 20aa_ddmmaaaa'!$EC$5:'[1]PorEquipeHC 20aa_ddmmaaaa'!$GS$1003,64,FALSE))</f>
        <v>#NUM!</v>
      </c>
      <c r="O245" s="211" t="str">
        <f>IF($B245:$B245&gt;0,VLOOKUP($B245,'[1]PorEquipeHC 20aa_ddmmaaaa'!$EC$5:'[1]PorEquipeHC 20aa_ddmmaaaa'!$GS$1003,10,FALSE))</f>
        <v xml:space="preserve"> </v>
      </c>
      <c r="P245" s="211" t="str">
        <f>IF($B245:$B245&gt;0,VLOOKUP($B245,'[1]PorEquipeHC 20aa_ddmmaaaa'!$EC$5:'[1]PorEquipeHC 20aa_ddmmaaaa'!$GS$1003,11,FALSE))</f>
        <v xml:space="preserve"> </v>
      </c>
      <c r="Q245" s="211" t="str">
        <f>IF($B245:$B245&gt;0,VLOOKUP($B245,'[1]PorEquipeHC 20aa_ddmmaaaa'!$EC$5:'[1]PorEquipeHC 20aa_ddmmaaaa'!$GS$1003,12,FALSE))</f>
        <v xml:space="preserve"> </v>
      </c>
      <c r="R245" s="211" t="str">
        <f>IF($B245:$B245&gt;0,VLOOKUP($B245,'[1]PorEquipeHC 20aa_ddmmaaaa'!$EC$5:'[1]PorEquipeHC 20aa_ddmmaaaa'!$GS$1003,13,FALSE))</f>
        <v xml:space="preserve"> </v>
      </c>
      <c r="S245" s="211" t="str">
        <f>IF($B245:$B245&gt;0,VLOOKUP($B245,'[1]PorEquipeHC 20aa_ddmmaaaa'!$EC$5:'[1]PorEquipeHC 20aa_ddmmaaaa'!$GS$1003,14,FALSE))</f>
        <v xml:space="preserve"> </v>
      </c>
      <c r="T245" s="211" t="str">
        <f>IF($B245:$B245&gt;0,VLOOKUP($B245,'[1]PorEquipeHC 20aa_ddmmaaaa'!$EC$5:'[1]PorEquipeHC 20aa_ddmmaaaa'!$GS$1003,15,FALSE))</f>
        <v xml:space="preserve"> </v>
      </c>
      <c r="U245" s="211" t="str">
        <f>IF($B245:$B245&gt;0,VLOOKUP($B245,'[1]PorEquipeHC 20aa_ddmmaaaa'!$EC$5:'[1]PorEquipeHC 20aa_ddmmaaaa'!$GS$1003,16,FALSE))</f>
        <v xml:space="preserve"> </v>
      </c>
      <c r="V245" s="211" t="b">
        <f>IF($B245:$B245&gt;0,VLOOKUP($B245,'[1]PorEquipeHC 20aa_ddmmaaaa'!$EC$5:'[1]PorEquipeHC 20aa_ddmmaaaa'!$GS$1003,17,FALSE))</f>
        <v>0</v>
      </c>
      <c r="W245" s="211" t="b">
        <f>IF($B245:$B245&gt;0,VLOOKUP($B245,'[1]PorEquipeHC 20aa_ddmmaaaa'!$EC$5:'[1]PorEquipeHC 20aa_ddmmaaaa'!$GS$1003,18,FALSE))</f>
        <v>0</v>
      </c>
      <c r="X245" s="211" t="b">
        <f>IF($B245:$B245&gt;0,VLOOKUP($B245,'[1]PorEquipeHC 20aa_ddmmaaaa'!$EC$5:'[1]PorEquipeHC 20aa_ddmmaaaa'!$GS$1003,19,FALSE))</f>
        <v>0</v>
      </c>
      <c r="Y245" s="207"/>
      <c r="Z245" s="207"/>
      <c r="AA245" s="154"/>
      <c r="AB245" s="154"/>
      <c r="AC245" s="65" t="str">
        <f>C245</f>
        <v>111</v>
      </c>
      <c r="AD245" s="65" t="str">
        <f>D245</f>
        <v>MORITA</v>
      </c>
      <c r="AE245" s="65" t="str">
        <f>E245</f>
        <v>AKIRA</v>
      </c>
      <c r="AF245" s="65" t="str">
        <f>F245</f>
        <v>M</v>
      </c>
      <c r="AG245" s="65" t="str">
        <f>G245</f>
        <v>03. IBI</v>
      </c>
      <c r="AH245" s="208">
        <f>H245</f>
        <v>14656</v>
      </c>
      <c r="AI245">
        <f>I245</f>
        <v>8</v>
      </c>
      <c r="AJ245" t="str">
        <f>J245</f>
        <v>B</v>
      </c>
      <c r="AK245" s="209" t="str">
        <f>K245</f>
        <v>MR</v>
      </c>
      <c r="AL245" s="65">
        <f>L245</f>
        <v>0</v>
      </c>
      <c r="AM245" s="66" t="str">
        <f>M245</f>
        <v>X</v>
      </c>
      <c r="AN245" s="65" t="e">
        <f>N245</f>
        <v>#NUM!</v>
      </c>
      <c r="AO245" s="65" t="str">
        <f>O245</f>
        <v xml:space="preserve"> </v>
      </c>
      <c r="AP245" s="67" t="str">
        <f>IF(AO245=" "," ",(AO245-2*$AI245))</f>
        <v xml:space="preserve"> </v>
      </c>
      <c r="AQ245" s="68"/>
      <c r="AR245" s="69"/>
      <c r="AS245" s="72" t="str">
        <f>P245</f>
        <v xml:space="preserve"> </v>
      </c>
      <c r="AT245" s="67" t="str">
        <f>IF(AS245=" "," ",(AS245-2*$AI245))</f>
        <v xml:space="preserve"> </v>
      </c>
      <c r="AU245" s="65"/>
      <c r="AV245" s="67"/>
      <c r="AW245" s="72" t="str">
        <f>Q245</f>
        <v xml:space="preserve"> </v>
      </c>
      <c r="AX245" s="67" t="str">
        <f>IF(AW245=" "," ",(AW245-2*$AI245))</f>
        <v xml:space="preserve"> </v>
      </c>
      <c r="AY245" s="67"/>
      <c r="AZ245" s="65"/>
      <c r="BA245" s="67" t="str">
        <f>R245</f>
        <v xml:space="preserve"> </v>
      </c>
      <c r="BB245" s="67" t="str">
        <f>IF(BA245=" "," ",(BA245-2*$AI245))</f>
        <v xml:space="preserve"> </v>
      </c>
      <c r="BC245" s="67"/>
      <c r="BD245" s="67"/>
      <c r="BE245" s="71" t="str">
        <f>S245</f>
        <v xml:space="preserve"> </v>
      </c>
      <c r="BF245" s="67" t="str">
        <f>IF(BE245=" "," ",(BE245-2*$AI245))</f>
        <v xml:space="preserve"> </v>
      </c>
      <c r="BG245" s="67"/>
      <c r="BH245" s="67"/>
      <c r="BI245" s="72" t="str">
        <f>T245</f>
        <v xml:space="preserve"> </v>
      </c>
      <c r="BJ245" s="67" t="str">
        <f>IF(BI245=" "," ",(BI245-2*$AI245))</f>
        <v xml:space="preserve"> </v>
      </c>
      <c r="BK245" s="67"/>
      <c r="BL245" s="67"/>
      <c r="BM245" s="72" t="str">
        <f>U245</f>
        <v xml:space="preserve"> </v>
      </c>
      <c r="BN245" s="67" t="str">
        <f>IF(BM245=" "," ",(BM245-2*$AI245))</f>
        <v xml:space="preserve"> </v>
      </c>
      <c r="BO245" s="67"/>
      <c r="BP245" s="67"/>
      <c r="BQ245" s="67" t="b">
        <f>V245</f>
        <v>0</v>
      </c>
      <c r="BR245" s="67">
        <f>IF(BQ245=" "," ",(BQ245-2*$AI245))</f>
        <v>-16</v>
      </c>
      <c r="BS245" s="67"/>
      <c r="BT245" s="67"/>
      <c r="BU245" s="67" t="b">
        <f>W245</f>
        <v>0</v>
      </c>
      <c r="BV245" s="67">
        <f>IF(BU245=" "," ",(BU245-2*$AI245))</f>
        <v>-16</v>
      </c>
      <c r="BW245" s="67"/>
      <c r="BX245" s="67"/>
      <c r="BY245" s="67" t="b">
        <f>X245</f>
        <v>0</v>
      </c>
      <c r="BZ245" s="67">
        <f>IF(BY245=" "," ",(BY245-2*$AI245))</f>
        <v>-16</v>
      </c>
      <c r="CA245" s="67"/>
      <c r="CB245" s="67"/>
      <c r="CC245" s="209" t="str">
        <f>IF(AK245="Senior",AK245,"...")</f>
        <v>...</v>
      </c>
      <c r="CD245" s="65">
        <f>L245</f>
        <v>0</v>
      </c>
      <c r="CE245" s="66" t="str">
        <f>M245</f>
        <v>X</v>
      </c>
      <c r="CF245" s="73">
        <f>AQ245*AO$4+AU245*AS$4+AY245*AW$4+BC245*BA$4+BG245*BE$4+BK245*BI$4+BO245*BM$4+BS245*BQ$4+BW245*BU$4+CA245*BY$4</f>
        <v>0</v>
      </c>
      <c r="CG245" s="156"/>
      <c r="CH245" s="1"/>
      <c r="DA245" s="19"/>
      <c r="DB245" s="19"/>
      <c r="DC245" s="67" t="s">
        <v>780</v>
      </c>
      <c r="DD245" s="67" t="s">
        <v>784</v>
      </c>
      <c r="DE245" s="67" t="s">
        <v>359</v>
      </c>
      <c r="DF245" s="67" t="s">
        <v>65</v>
      </c>
      <c r="DG245" s="67" t="s">
        <v>703</v>
      </c>
      <c r="DH245" s="75">
        <v>16294</v>
      </c>
      <c r="DI245" s="67">
        <v>7</v>
      </c>
      <c r="DJ245" s="67" t="s">
        <v>84</v>
      </c>
      <c r="DK245" s="76" t="s">
        <v>102</v>
      </c>
      <c r="DL245" s="67">
        <v>2</v>
      </c>
      <c r="DM245" s="77" t="s">
        <v>70</v>
      </c>
      <c r="DN245" s="67" t="e">
        <v>#NUM!</v>
      </c>
      <c r="DO245" s="67" t="s">
        <v>79</v>
      </c>
      <c r="DP245" s="67" t="s">
        <v>79</v>
      </c>
      <c r="DQ245" s="68"/>
      <c r="DR245" s="67"/>
      <c r="DS245" s="72" t="s">
        <v>79</v>
      </c>
      <c r="DT245" s="67" t="s">
        <v>79</v>
      </c>
      <c r="DU245" s="68"/>
      <c r="DV245" s="67"/>
      <c r="DW245" s="72" t="s">
        <v>79</v>
      </c>
      <c r="DX245" s="67" t="s">
        <v>79</v>
      </c>
      <c r="DY245" s="67"/>
      <c r="DZ245" s="67"/>
      <c r="EA245" s="67" t="s">
        <v>79</v>
      </c>
      <c r="EB245" s="67" t="s">
        <v>79</v>
      </c>
      <c r="EC245" s="67"/>
      <c r="ED245" s="67"/>
      <c r="EE245" s="71">
        <v>117</v>
      </c>
      <c r="EF245" s="67">
        <v>103</v>
      </c>
      <c r="EG245" s="67"/>
      <c r="EH245" s="67"/>
      <c r="EI245" s="72">
        <v>125</v>
      </c>
      <c r="EJ245" s="67">
        <v>111</v>
      </c>
      <c r="EK245" s="67"/>
      <c r="EL245" s="67"/>
      <c r="EM245" s="72" t="s">
        <v>79</v>
      </c>
      <c r="EN245" s="67" t="s">
        <v>79</v>
      </c>
      <c r="EO245" s="67"/>
      <c r="EP245" s="67"/>
      <c r="EQ245" s="67" t="b">
        <v>0</v>
      </c>
      <c r="ER245" s="67">
        <v>-14</v>
      </c>
      <c r="ES245" s="67"/>
      <c r="ET245" s="67"/>
      <c r="EU245" s="67" t="b">
        <v>0</v>
      </c>
      <c r="EV245" s="67">
        <v>-14</v>
      </c>
      <c r="EW245" s="67"/>
      <c r="EX245" s="67"/>
      <c r="EY245" s="67" t="b">
        <v>0</v>
      </c>
      <c r="EZ245" s="67">
        <v>-14</v>
      </c>
      <c r="FA245" s="67"/>
      <c r="FB245" s="67"/>
      <c r="FC245" s="76" t="s">
        <v>73</v>
      </c>
      <c r="FD245" s="67">
        <v>2</v>
      </c>
      <c r="FE245" s="77" t="s">
        <v>70</v>
      </c>
      <c r="FF245" s="68">
        <v>0</v>
      </c>
      <c r="FG245" s="83"/>
      <c r="FH245" s="65" t="str">
        <f t="shared" si="50"/>
        <v>SR</v>
      </c>
      <c r="FI245" s="65" t="str">
        <f t="shared" si="48"/>
        <v>M</v>
      </c>
      <c r="FJ245" s="65" t="str">
        <f t="shared" si="48"/>
        <v>11. NCC</v>
      </c>
      <c r="FK245" s="65">
        <f t="shared" si="51"/>
        <v>0</v>
      </c>
      <c r="FL245">
        <f t="shared" si="47"/>
        <v>68</v>
      </c>
      <c r="FM245" t="str">
        <f t="shared" si="49"/>
        <v>...</v>
      </c>
      <c r="FN245" t="str">
        <f t="shared" si="46"/>
        <v>...</v>
      </c>
      <c r="FO245" t="str">
        <f t="shared" si="45"/>
        <v>11. NCC</v>
      </c>
    </row>
    <row r="246" spans="1:171" ht="13.8" hidden="1" x14ac:dyDescent="0.25">
      <c r="A246" t="s">
        <v>1152</v>
      </c>
      <c r="B246" s="201" t="s">
        <v>262</v>
      </c>
      <c r="C246" s="80" t="str">
        <f>IF($B246:$B246&gt;0,VLOOKUP($B246,'[1]PorEquipeHC 20aa_ddmmaaaa'!$EC$5:'[1]PorEquipeHC 20aa_ddmmaaaa'!$GS$1003,1,FALSE))</f>
        <v>084</v>
      </c>
      <c r="D246" s="209" t="str">
        <f>IF($B246:$B246&gt;0,VLOOKUP($B246,'[1]PorEquipeHC 20aa_ddmmaaaa'!$EC$5:'[1]PorEquipeHC 20aa_ddmmaaaa'!$GS$1003,2,FALSE))</f>
        <v>YAMASHITA</v>
      </c>
      <c r="E246" s="209" t="str">
        <f>IF($B246:$B246&gt;0,VLOOKUP($B246,'[1]PorEquipeHC 20aa_ddmmaaaa'!$EC$5:'[1]PorEquipeHC 20aa_ddmmaaaa'!$GS$1003,3,FALSE))</f>
        <v>KAZUO</v>
      </c>
      <c r="F246" s="66" t="str">
        <f>IF($B246:$B246&gt;0,VLOOKUP($B246,'[1]PorEquipeHC 20aa_ddmmaaaa'!$EC$5:'[1]PorEquipeHC 20aa_ddmmaaaa'!$GS$1003,4,FALSE))</f>
        <v>M</v>
      </c>
      <c r="G246" s="65" t="str">
        <f>IF($B246:$B246&gt;0,VLOOKUP($B246,'[1]PorEquipeHC 20aa_ddmmaaaa'!$EC$5:'[1]PorEquipeHC 20aa_ddmmaaaa'!$GS$1003,5,FALSE))</f>
        <v>03. IBI</v>
      </c>
      <c r="H246" s="210">
        <f>IF($B246:$B246&gt;0,VLOOKUP($B246,'[1]PorEquipeHC 20aa_ddmmaaaa'!$EC$5:'[1]PorEquipeHC 20aa_ddmmaaaa'!$GS$1003,6,FALSE))</f>
        <v>14666</v>
      </c>
      <c r="I246" s="80">
        <f>IF($B246:$B246&gt;0,VLOOKUP($B246,'[1]PorEquipeHC 20aa_ddmmaaaa'!$EC$5:'[1]PorEquipeHC 20aa_ddmmaaaa'!$GS$1003,7,FALSE))</f>
        <v>8</v>
      </c>
      <c r="J246" s="209" t="str">
        <f>IF($B246:$B246&gt;0,VLOOKUP($B246,'[1]PorEquipeHC 20aa_ddmmaaaa'!$EC$5:'[1]PorEquipeHC 20aa_ddmmaaaa'!$GS$1003,8,FALSE))</f>
        <v>B</v>
      </c>
      <c r="K246" s="209" t="str">
        <f>IF($B246:$B246&gt;0,VLOOKUP($B246,'[1]PorEquipeHC 20aa_ddmmaaaa'!$EC$5:'[1]PorEquipeHC 20aa_ddmmaaaa'!$GS$1003,9,FALSE))</f>
        <v>MR</v>
      </c>
      <c r="L246" s="80">
        <f>IF($B246:$B246&gt;0,VLOOKUP($B246,'[1]PorEquipeHC 20aa_ddmmaaaa'!$EC$5:'[1]PorEquipeHC 20aa_ddmmaaaa'!$GS$1003,45,FALSE))</f>
        <v>0</v>
      </c>
      <c r="M246" s="65" t="str">
        <f>IF($B246:$B246&gt;0,VLOOKUP($B246,'[1]PorEquipeHC 20aa_ddmmaaaa'!$EC$5:'[1]PorEquipeHC 20aa_ddmmaaaa'!$GS$1003,46,FALSE))</f>
        <v>X</v>
      </c>
      <c r="N246" s="80" t="e">
        <f>IF($B246:$B246&gt;0,VLOOKUP($B246,'[1]PorEquipeHC 20aa_ddmmaaaa'!$EC$5:'[1]PorEquipeHC 20aa_ddmmaaaa'!$GS$1003,64,FALSE))</f>
        <v>#NUM!</v>
      </c>
      <c r="O246" s="211" t="str">
        <f>IF($B246:$B246&gt;0,VLOOKUP($B246,'[1]PorEquipeHC 20aa_ddmmaaaa'!$EC$5:'[1]PorEquipeHC 20aa_ddmmaaaa'!$GS$1003,10,FALSE))</f>
        <v xml:space="preserve"> </v>
      </c>
      <c r="P246" s="211" t="str">
        <f>IF($B246:$B246&gt;0,VLOOKUP($B246,'[1]PorEquipeHC 20aa_ddmmaaaa'!$EC$5:'[1]PorEquipeHC 20aa_ddmmaaaa'!$GS$1003,11,FALSE))</f>
        <v xml:space="preserve"> </v>
      </c>
      <c r="Q246" s="211" t="str">
        <f>IF($B246:$B246&gt;0,VLOOKUP($B246,'[1]PorEquipeHC 20aa_ddmmaaaa'!$EC$5:'[1]PorEquipeHC 20aa_ddmmaaaa'!$GS$1003,12,FALSE))</f>
        <v xml:space="preserve"> </v>
      </c>
      <c r="R246" s="211" t="str">
        <f>IF($B246:$B246&gt;0,VLOOKUP($B246,'[1]PorEquipeHC 20aa_ddmmaaaa'!$EC$5:'[1]PorEquipeHC 20aa_ddmmaaaa'!$GS$1003,13,FALSE))</f>
        <v xml:space="preserve"> </v>
      </c>
      <c r="S246" s="211" t="str">
        <f>IF($B246:$B246&gt;0,VLOOKUP($B246,'[1]PorEquipeHC 20aa_ddmmaaaa'!$EC$5:'[1]PorEquipeHC 20aa_ddmmaaaa'!$GS$1003,14,FALSE))</f>
        <v xml:space="preserve"> </v>
      </c>
      <c r="T246" s="211" t="str">
        <f>IF($B246:$B246&gt;0,VLOOKUP($B246,'[1]PorEquipeHC 20aa_ddmmaaaa'!$EC$5:'[1]PorEquipeHC 20aa_ddmmaaaa'!$GS$1003,15,FALSE))</f>
        <v xml:space="preserve"> </v>
      </c>
      <c r="U246" s="211" t="str">
        <f>IF($B246:$B246&gt;0,VLOOKUP($B246,'[1]PorEquipeHC 20aa_ddmmaaaa'!$EC$5:'[1]PorEquipeHC 20aa_ddmmaaaa'!$GS$1003,16,FALSE))</f>
        <v xml:space="preserve"> </v>
      </c>
      <c r="V246" s="211" t="b">
        <f>IF($B246:$B246&gt;0,VLOOKUP($B246,'[1]PorEquipeHC 20aa_ddmmaaaa'!$EC$5:'[1]PorEquipeHC 20aa_ddmmaaaa'!$GS$1003,17,FALSE))</f>
        <v>0</v>
      </c>
      <c r="W246" s="211" t="b">
        <f>IF($B246:$B246&gt;0,VLOOKUP($B246,'[1]PorEquipeHC 20aa_ddmmaaaa'!$EC$5:'[1]PorEquipeHC 20aa_ddmmaaaa'!$GS$1003,18,FALSE))</f>
        <v>0</v>
      </c>
      <c r="X246" s="211" t="b">
        <f>IF($B246:$B246&gt;0,VLOOKUP($B246,'[1]PorEquipeHC 20aa_ddmmaaaa'!$EC$5:'[1]PorEquipeHC 20aa_ddmmaaaa'!$GS$1003,19,FALSE))</f>
        <v>0</v>
      </c>
      <c r="Y246" s="207"/>
      <c r="Z246" s="207"/>
      <c r="AA246" s="154"/>
      <c r="AB246" s="154"/>
      <c r="AC246" s="65" t="str">
        <f>C246</f>
        <v>084</v>
      </c>
      <c r="AD246" s="65" t="str">
        <f>D246</f>
        <v>YAMASHITA</v>
      </c>
      <c r="AE246" s="65" t="str">
        <f>E246</f>
        <v>KAZUO</v>
      </c>
      <c r="AF246" s="65" t="str">
        <f>F246</f>
        <v>M</v>
      </c>
      <c r="AG246" s="65" t="str">
        <f>G246</f>
        <v>03. IBI</v>
      </c>
      <c r="AH246" s="208">
        <f>H246</f>
        <v>14666</v>
      </c>
      <c r="AI246">
        <f>I246</f>
        <v>8</v>
      </c>
      <c r="AJ246" t="str">
        <f>J246</f>
        <v>B</v>
      </c>
      <c r="AK246" s="209" t="str">
        <f>K246</f>
        <v>MR</v>
      </c>
      <c r="AL246" s="65">
        <f>L246</f>
        <v>0</v>
      </c>
      <c r="AM246" s="66" t="str">
        <f>M246</f>
        <v>X</v>
      </c>
      <c r="AN246" s="65" t="e">
        <f>N246</f>
        <v>#NUM!</v>
      </c>
      <c r="AO246" s="65" t="str">
        <f>O246</f>
        <v xml:space="preserve"> </v>
      </c>
      <c r="AP246" s="67" t="str">
        <f>IF(AO246=" "," ",(AO246-2*$AI246))</f>
        <v xml:space="preserve"> </v>
      </c>
      <c r="AQ246" s="68"/>
      <c r="AR246" s="69"/>
      <c r="AS246" s="72" t="str">
        <f>P246</f>
        <v xml:space="preserve"> </v>
      </c>
      <c r="AT246" s="67" t="str">
        <f>IF(AS246=" "," ",(AS246-2*$AI246))</f>
        <v xml:space="preserve"> </v>
      </c>
      <c r="AU246" s="65"/>
      <c r="AV246" s="67"/>
      <c r="AW246" s="72" t="str">
        <f>Q246</f>
        <v xml:space="preserve"> </v>
      </c>
      <c r="AX246" s="67" t="str">
        <f>IF(AW246=" "," ",(AW246-2*$AI246))</f>
        <v xml:space="preserve"> </v>
      </c>
      <c r="AY246" s="67"/>
      <c r="AZ246" s="65"/>
      <c r="BA246" s="67" t="str">
        <f>R246</f>
        <v xml:space="preserve"> </v>
      </c>
      <c r="BB246" s="67" t="str">
        <f>IF(BA246=" "," ",(BA246-2*$AI246))</f>
        <v xml:space="preserve"> </v>
      </c>
      <c r="BC246" s="67"/>
      <c r="BD246" s="67"/>
      <c r="BE246" s="71" t="str">
        <f>S246</f>
        <v xml:space="preserve"> </v>
      </c>
      <c r="BF246" s="67" t="str">
        <f>IF(BE246=" "," ",(BE246-2*$AI246))</f>
        <v xml:space="preserve"> </v>
      </c>
      <c r="BG246" s="67"/>
      <c r="BH246" s="67"/>
      <c r="BI246" s="72" t="str">
        <f>T246</f>
        <v xml:space="preserve"> </v>
      </c>
      <c r="BJ246" s="67" t="str">
        <f>IF(BI246=" "," ",(BI246-2*$AI246))</f>
        <v xml:space="preserve"> </v>
      </c>
      <c r="BK246" s="67"/>
      <c r="BL246" s="67"/>
      <c r="BM246" s="72" t="str">
        <f>U246</f>
        <v xml:space="preserve"> </v>
      </c>
      <c r="BN246" s="67" t="str">
        <f>IF(BM246=" "," ",(BM246-2*$AI246))</f>
        <v xml:space="preserve"> </v>
      </c>
      <c r="BO246" s="67"/>
      <c r="BP246" s="67"/>
      <c r="BQ246" s="67" t="b">
        <f>V246</f>
        <v>0</v>
      </c>
      <c r="BR246" s="67">
        <f>IF(BQ246=" "," ",(BQ246-2*$AI246))</f>
        <v>-16</v>
      </c>
      <c r="BS246" s="67"/>
      <c r="BT246" s="67"/>
      <c r="BU246" s="67" t="b">
        <f>W246</f>
        <v>0</v>
      </c>
      <c r="BV246" s="67">
        <f>IF(BU246=" "," ",(BU246-2*$AI246))</f>
        <v>-16</v>
      </c>
      <c r="BW246" s="67"/>
      <c r="BX246" s="67"/>
      <c r="BY246" s="67" t="b">
        <f>X246</f>
        <v>0</v>
      </c>
      <c r="BZ246" s="67">
        <f>IF(BY246=" "," ",(BY246-2*$AI246))</f>
        <v>-16</v>
      </c>
      <c r="CA246" s="67"/>
      <c r="CB246" s="67"/>
      <c r="CC246" s="209" t="str">
        <f>IF(AK246="Senior",AK246,"...")</f>
        <v>...</v>
      </c>
      <c r="CD246" s="65">
        <f>L246</f>
        <v>0</v>
      </c>
      <c r="CE246" s="66" t="str">
        <f>M246</f>
        <v>X</v>
      </c>
      <c r="CF246" s="73">
        <f>AQ246*AO$4+AU246*AS$4+AY246*AW$4+BC246*BA$4+BG246*BE$4+BK246*BI$4+BO246*BM$4+BS246*BQ$4+BW246*BU$4+CA246*BY$4</f>
        <v>0</v>
      </c>
      <c r="CG246" s="156"/>
      <c r="CH246" s="1"/>
      <c r="DA246" s="19"/>
      <c r="DB246" s="19"/>
      <c r="DC246" s="67" t="s">
        <v>785</v>
      </c>
      <c r="DD246" s="67" t="s">
        <v>786</v>
      </c>
      <c r="DE246" s="67" t="s">
        <v>787</v>
      </c>
      <c r="DF246" s="67" t="s">
        <v>83</v>
      </c>
      <c r="DG246" s="67" t="s">
        <v>703</v>
      </c>
      <c r="DH246" s="75">
        <v>13436</v>
      </c>
      <c r="DI246" s="67">
        <v>8</v>
      </c>
      <c r="DJ246" s="67" t="s">
        <v>84</v>
      </c>
      <c r="DK246" s="76" t="s">
        <v>85</v>
      </c>
      <c r="DL246" s="67">
        <v>1</v>
      </c>
      <c r="DM246" s="77" t="s">
        <v>70</v>
      </c>
      <c r="DN246" s="67" t="e">
        <v>#NUM!</v>
      </c>
      <c r="DO246" s="67" t="s">
        <v>79</v>
      </c>
      <c r="DP246" s="67" t="s">
        <v>79</v>
      </c>
      <c r="DQ246" s="68"/>
      <c r="DR246" s="67"/>
      <c r="DS246" s="72" t="s">
        <v>79</v>
      </c>
      <c r="DT246" s="67" t="s">
        <v>79</v>
      </c>
      <c r="DU246" s="68"/>
      <c r="DV246" s="67"/>
      <c r="DW246" s="72" t="s">
        <v>79</v>
      </c>
      <c r="DX246" s="67" t="s">
        <v>79</v>
      </c>
      <c r="DY246" s="68"/>
      <c r="DZ246" s="69"/>
      <c r="EA246" s="67" t="s">
        <v>79</v>
      </c>
      <c r="EB246" s="67" t="s">
        <v>79</v>
      </c>
      <c r="EC246" s="67"/>
      <c r="ED246" s="67"/>
      <c r="EE246" s="71">
        <v>125</v>
      </c>
      <c r="EF246" s="67">
        <v>109</v>
      </c>
      <c r="EG246" s="67"/>
      <c r="EH246" s="67"/>
      <c r="EI246" s="72" t="s">
        <v>79</v>
      </c>
      <c r="EJ246" s="67" t="s">
        <v>79</v>
      </c>
      <c r="EK246" s="67"/>
      <c r="EL246" s="67"/>
      <c r="EM246" s="72" t="s">
        <v>79</v>
      </c>
      <c r="EN246" s="67" t="s">
        <v>79</v>
      </c>
      <c r="EO246" s="67"/>
      <c r="EP246" s="67"/>
      <c r="EQ246" s="67" t="b">
        <v>0</v>
      </c>
      <c r="ER246" s="67">
        <v>-16</v>
      </c>
      <c r="ES246" s="67"/>
      <c r="ET246" s="67"/>
      <c r="EU246" s="67" t="b">
        <v>0</v>
      </c>
      <c r="EV246" s="67">
        <v>-16</v>
      </c>
      <c r="EW246" s="68"/>
      <c r="EX246" s="69"/>
      <c r="EY246" s="67" t="b">
        <v>0</v>
      </c>
      <c r="EZ246" s="67">
        <v>-16</v>
      </c>
      <c r="FA246" s="67"/>
      <c r="FB246" s="67"/>
      <c r="FC246" s="76" t="s">
        <v>73</v>
      </c>
      <c r="FD246" s="67">
        <v>1</v>
      </c>
      <c r="FE246" s="77" t="s">
        <v>70</v>
      </c>
      <c r="FF246" s="68">
        <v>0</v>
      </c>
      <c r="FG246" s="83"/>
      <c r="FH246" s="65" t="str">
        <f t="shared" si="50"/>
        <v>MR</v>
      </c>
      <c r="FI246" s="65" t="str">
        <f t="shared" si="48"/>
        <v>F</v>
      </c>
      <c r="FJ246" s="65" t="str">
        <f t="shared" si="48"/>
        <v>11. NCC</v>
      </c>
      <c r="FK246" s="65">
        <f t="shared" si="51"/>
        <v>0</v>
      </c>
      <c r="FL246">
        <f t="shared" si="47"/>
        <v>68</v>
      </c>
      <c r="FM246" t="str">
        <f t="shared" si="49"/>
        <v>...</v>
      </c>
      <c r="FN246" t="str">
        <f t="shared" si="46"/>
        <v>...</v>
      </c>
      <c r="FO246" t="str">
        <f t="shared" si="45"/>
        <v>11. NCC</v>
      </c>
    </row>
    <row r="247" spans="1:171" ht="13.8" hidden="1" x14ac:dyDescent="0.25">
      <c r="A247" t="s">
        <v>1152</v>
      </c>
      <c r="B247" s="201" t="s">
        <v>809</v>
      </c>
      <c r="C247" s="80" t="str">
        <f>IF($B247:$B247&gt;0,VLOOKUP($B247,'[1]PorEquipeHC 20aa_ddmmaaaa'!$EC$5:'[1]PorEquipeHC 20aa_ddmmaaaa'!$GS$1003,1,FALSE))</f>
        <v>380</v>
      </c>
      <c r="D247" s="209" t="str">
        <f>IF($B247:$B247&gt;0,VLOOKUP($B247,'[1]PorEquipeHC 20aa_ddmmaaaa'!$EC$5:'[1]PorEquipeHC 20aa_ddmmaaaa'!$GS$1003,2,FALSE))</f>
        <v>NITA</v>
      </c>
      <c r="E247" s="209" t="str">
        <f>IF($B247:$B247&gt;0,VLOOKUP($B247,'[1]PorEquipeHC 20aa_ddmmaaaa'!$EC$5:'[1]PorEquipeHC 20aa_ddmmaaaa'!$GS$1003,3,FALSE))</f>
        <v>TADAO</v>
      </c>
      <c r="F247" s="66" t="str">
        <f>IF($B247:$B247&gt;0,VLOOKUP($B247,'[1]PorEquipeHC 20aa_ddmmaaaa'!$EC$5:'[1]PorEquipeHC 20aa_ddmmaaaa'!$GS$1003,4,FALSE))</f>
        <v>M</v>
      </c>
      <c r="G247" s="65" t="str">
        <f>IF($B247:$B247&gt;0,VLOOKUP($B247,'[1]PorEquipeHC 20aa_ddmmaaaa'!$EC$5:'[1]PorEquipeHC 20aa_ddmmaaaa'!$GS$1003,5,FALSE))</f>
        <v>15. BIR</v>
      </c>
      <c r="H247" s="210">
        <f>IF($B247:$B247&gt;0,VLOOKUP($B247,'[1]PorEquipeHC 20aa_ddmmaaaa'!$EC$5:'[1]PorEquipeHC 20aa_ddmmaaaa'!$GS$1003,6,FALSE))</f>
        <v>14807</v>
      </c>
      <c r="I247" s="80">
        <f>IF($B247:$B247&gt;0,VLOOKUP($B247,'[1]PorEquipeHC 20aa_ddmmaaaa'!$EC$5:'[1]PorEquipeHC 20aa_ddmmaaaa'!$GS$1003,7,FALSE))</f>
        <v>8</v>
      </c>
      <c r="J247" s="209" t="str">
        <f>IF($B247:$B247&gt;0,VLOOKUP($B247,'[1]PorEquipeHC 20aa_ddmmaaaa'!$EC$5:'[1]PorEquipeHC 20aa_ddmmaaaa'!$GS$1003,8,FALSE))</f>
        <v>B</v>
      </c>
      <c r="K247" s="209" t="str">
        <f>IF($B247:$B247&gt;0,VLOOKUP($B247,'[1]PorEquipeHC 20aa_ddmmaaaa'!$EC$5:'[1]PorEquipeHC 20aa_ddmmaaaa'!$GS$1003,9,FALSE))</f>
        <v>MR</v>
      </c>
      <c r="L247" s="80">
        <f>IF($B247:$B247&gt;0,VLOOKUP($B247,'[1]PorEquipeHC 20aa_ddmmaaaa'!$EC$5:'[1]PorEquipeHC 20aa_ddmmaaaa'!$GS$1003,45,FALSE))</f>
        <v>1</v>
      </c>
      <c r="M247" s="65" t="str">
        <f>IF($B247:$B247&gt;0,VLOOKUP($B247,'[1]PorEquipeHC 20aa_ddmmaaaa'!$EC$5:'[1]PorEquipeHC 20aa_ddmmaaaa'!$GS$1003,46,FALSE))</f>
        <v>X</v>
      </c>
      <c r="N247" s="80" t="e">
        <f>IF($B247:$B247&gt;0,VLOOKUP($B247,'[1]PorEquipeHC 20aa_ddmmaaaa'!$EC$5:'[1]PorEquipeHC 20aa_ddmmaaaa'!$GS$1003,64,FALSE))</f>
        <v>#NUM!</v>
      </c>
      <c r="O247" s="211" t="str">
        <f>IF($B247:$B247&gt;0,VLOOKUP($B247,'[1]PorEquipeHC 20aa_ddmmaaaa'!$EC$5:'[1]PorEquipeHC 20aa_ddmmaaaa'!$GS$1003,10,FALSE))</f>
        <v xml:space="preserve"> </v>
      </c>
      <c r="P247" s="211" t="str">
        <f>IF($B247:$B247&gt;0,VLOOKUP($B247,'[1]PorEquipeHC 20aa_ddmmaaaa'!$EC$5:'[1]PorEquipeHC 20aa_ddmmaaaa'!$GS$1003,11,FALSE))</f>
        <v xml:space="preserve"> </v>
      </c>
      <c r="Q247" s="211" t="str">
        <f>IF($B247:$B247&gt;0,VLOOKUP($B247,'[1]PorEquipeHC 20aa_ddmmaaaa'!$EC$5:'[1]PorEquipeHC 20aa_ddmmaaaa'!$GS$1003,12,FALSE))</f>
        <v xml:space="preserve"> </v>
      </c>
      <c r="R247" s="211" t="str">
        <f>IF($B247:$B247&gt;0,VLOOKUP($B247,'[1]PorEquipeHC 20aa_ddmmaaaa'!$EC$5:'[1]PorEquipeHC 20aa_ddmmaaaa'!$GS$1003,13,FALSE))</f>
        <v xml:space="preserve"> </v>
      </c>
      <c r="S247" s="211" t="str">
        <f>IF($B247:$B247&gt;0,VLOOKUP($B247,'[1]PorEquipeHC 20aa_ddmmaaaa'!$EC$5:'[1]PorEquipeHC 20aa_ddmmaaaa'!$GS$1003,14,FALSE))</f>
        <v xml:space="preserve"> </v>
      </c>
      <c r="T247" s="211">
        <f>IF($B247:$B247&gt;0,VLOOKUP($B247,'[1]PorEquipeHC 20aa_ddmmaaaa'!$EC$5:'[1]PorEquipeHC 20aa_ddmmaaaa'!$GS$1003,15,FALSE))</f>
        <v>110</v>
      </c>
      <c r="U247" s="211" t="str">
        <f>IF($B247:$B247&gt;0,VLOOKUP($B247,'[1]PorEquipeHC 20aa_ddmmaaaa'!$EC$5:'[1]PorEquipeHC 20aa_ddmmaaaa'!$GS$1003,16,FALSE))</f>
        <v xml:space="preserve"> </v>
      </c>
      <c r="V247" s="211" t="b">
        <f>IF($B247:$B247&gt;0,VLOOKUP($B247,'[1]PorEquipeHC 20aa_ddmmaaaa'!$EC$5:'[1]PorEquipeHC 20aa_ddmmaaaa'!$GS$1003,17,FALSE))</f>
        <v>0</v>
      </c>
      <c r="W247" s="211" t="b">
        <f>IF($B247:$B247&gt;0,VLOOKUP($B247,'[1]PorEquipeHC 20aa_ddmmaaaa'!$EC$5:'[1]PorEquipeHC 20aa_ddmmaaaa'!$GS$1003,18,FALSE))</f>
        <v>0</v>
      </c>
      <c r="X247" s="211" t="b">
        <f>IF($B247:$B247&gt;0,VLOOKUP($B247,'[1]PorEquipeHC 20aa_ddmmaaaa'!$EC$5:'[1]PorEquipeHC 20aa_ddmmaaaa'!$GS$1003,19,FALSE))</f>
        <v>0</v>
      </c>
      <c r="Y247" s="207"/>
      <c r="Z247" s="207"/>
      <c r="AA247" s="154"/>
      <c r="AB247" s="154"/>
      <c r="AC247" s="65" t="str">
        <f>C247</f>
        <v>380</v>
      </c>
      <c r="AD247" s="65" t="str">
        <f>D247</f>
        <v>NITA</v>
      </c>
      <c r="AE247" s="65" t="str">
        <f>E247</f>
        <v>TADAO</v>
      </c>
      <c r="AF247" s="65" t="str">
        <f>F247</f>
        <v>M</v>
      </c>
      <c r="AG247" s="65" t="str">
        <f>G247</f>
        <v>15. BIR</v>
      </c>
      <c r="AH247" s="208">
        <f>H247</f>
        <v>14807</v>
      </c>
      <c r="AI247">
        <f>I247</f>
        <v>8</v>
      </c>
      <c r="AJ247" t="str">
        <f>J247</f>
        <v>B</v>
      </c>
      <c r="AK247" s="209" t="str">
        <f>K247</f>
        <v>MR</v>
      </c>
      <c r="AL247" s="65">
        <f>L247</f>
        <v>1</v>
      </c>
      <c r="AM247" s="66" t="str">
        <f>M247</f>
        <v>X</v>
      </c>
      <c r="AN247" s="65" t="e">
        <f>N247</f>
        <v>#NUM!</v>
      </c>
      <c r="AO247" s="65" t="str">
        <f>O247</f>
        <v xml:space="preserve"> </v>
      </c>
      <c r="AP247" s="67" t="str">
        <f>IF(AO247=" "," ",(AO247-2*$AI247))</f>
        <v xml:space="preserve"> </v>
      </c>
      <c r="AQ247" s="68"/>
      <c r="AR247" s="69"/>
      <c r="AS247" s="72" t="str">
        <f>P247</f>
        <v xml:space="preserve"> </v>
      </c>
      <c r="AT247" s="67" t="str">
        <f>IF(AS247=" "," ",(AS247-2*$AI247))</f>
        <v xml:space="preserve"> </v>
      </c>
      <c r="AU247" s="65"/>
      <c r="AV247" s="67"/>
      <c r="AW247" s="72" t="str">
        <f>Q247</f>
        <v xml:space="preserve"> </v>
      </c>
      <c r="AX247" s="67" t="str">
        <f>IF(AW247=" "," ",(AW247-2*$AI247))</f>
        <v xml:space="preserve"> </v>
      </c>
      <c r="AY247" s="67"/>
      <c r="AZ247" s="65"/>
      <c r="BA247" s="67" t="str">
        <f>R247</f>
        <v xml:space="preserve"> </v>
      </c>
      <c r="BB247" s="67" t="str">
        <f>IF(BA247=" "," ",(BA247-2*$AI247))</f>
        <v xml:space="preserve"> </v>
      </c>
      <c r="BC247" s="67"/>
      <c r="BD247" s="67"/>
      <c r="BE247" s="71" t="str">
        <f>S247</f>
        <v xml:space="preserve"> </v>
      </c>
      <c r="BF247" s="67" t="str">
        <f>IF(BE247=" "," ",(BE247-2*$AI247))</f>
        <v xml:space="preserve"> </v>
      </c>
      <c r="BG247" s="67"/>
      <c r="BH247" s="67"/>
      <c r="BI247" s="72">
        <f>T247</f>
        <v>110</v>
      </c>
      <c r="BJ247" s="67">
        <f>IF(BI247=" "," ",(BI247-2*$AI247))</f>
        <v>94</v>
      </c>
      <c r="BK247" s="73"/>
      <c r="BL247" s="65"/>
      <c r="BM247" s="72" t="str">
        <f>U247</f>
        <v xml:space="preserve"> </v>
      </c>
      <c r="BN247" s="67" t="str">
        <f>IF(BM247=" "," ",(BM247-2*$AI247))</f>
        <v xml:space="preserve"> </v>
      </c>
      <c r="BO247" s="67"/>
      <c r="BP247" s="67"/>
      <c r="BQ247" s="67" t="b">
        <f>V247</f>
        <v>0</v>
      </c>
      <c r="BR247" s="67">
        <f>IF(BQ247=" "," ",(BQ247-2*$AI247))</f>
        <v>-16</v>
      </c>
      <c r="BS247" s="67"/>
      <c r="BT247" s="67"/>
      <c r="BU247" s="67" t="b">
        <f>W247</f>
        <v>0</v>
      </c>
      <c r="BV247" s="67">
        <f>IF(BU247=" "," ",(BU247-2*$AI247))</f>
        <v>-16</v>
      </c>
      <c r="BW247" s="67"/>
      <c r="BX247" s="67"/>
      <c r="BY247" s="67" t="b">
        <f>X247</f>
        <v>0</v>
      </c>
      <c r="BZ247" s="67">
        <f>IF(BY247=" "," ",(BY247-2*$AI247))</f>
        <v>-16</v>
      </c>
      <c r="CA247" s="67"/>
      <c r="CB247" s="67"/>
      <c r="CC247" s="209" t="str">
        <f>IF(AK247="Senior",AK247,"...")</f>
        <v>...</v>
      </c>
      <c r="CD247" s="65">
        <f>L247</f>
        <v>1</v>
      </c>
      <c r="CE247" s="66" t="str">
        <f>M247</f>
        <v>X</v>
      </c>
      <c r="CF247" s="73">
        <f>AQ247*AO$4+AU247*AS$4+AY247*AW$4+BC247*BA$4+BG247*BE$4+BK247*BI$4+BO247*BM$4+BS247*BQ$4+BW247*BU$4+CA247*BY$4</f>
        <v>0</v>
      </c>
      <c r="CG247" s="156"/>
      <c r="CH247" s="1"/>
      <c r="DA247" s="19"/>
      <c r="DB247" s="19"/>
      <c r="DC247" s="67" t="s">
        <v>788</v>
      </c>
      <c r="DD247" s="67" t="s">
        <v>719</v>
      </c>
      <c r="DE247" s="67" t="s">
        <v>789</v>
      </c>
      <c r="DF247" s="67" t="s">
        <v>65</v>
      </c>
      <c r="DG247" s="67" t="s">
        <v>703</v>
      </c>
      <c r="DH247" s="75">
        <v>16891</v>
      </c>
      <c r="DI247" s="67">
        <v>8</v>
      </c>
      <c r="DJ247" s="67" t="s">
        <v>84</v>
      </c>
      <c r="DK247" s="76" t="s">
        <v>102</v>
      </c>
      <c r="DL247" s="67">
        <v>1</v>
      </c>
      <c r="DM247" s="77" t="s">
        <v>70</v>
      </c>
      <c r="DN247" s="67" t="e">
        <v>#NUM!</v>
      </c>
      <c r="DO247" s="67" t="s">
        <v>79</v>
      </c>
      <c r="DP247" s="67" t="s">
        <v>79</v>
      </c>
      <c r="DQ247" s="68"/>
      <c r="DR247" s="67"/>
      <c r="DS247" s="72" t="s">
        <v>79</v>
      </c>
      <c r="DT247" s="67" t="s">
        <v>79</v>
      </c>
      <c r="DU247" s="68"/>
      <c r="DV247" s="67"/>
      <c r="DW247" s="72" t="s">
        <v>79</v>
      </c>
      <c r="DX247" s="67" t="s">
        <v>79</v>
      </c>
      <c r="DY247" s="67"/>
      <c r="DZ247" s="67"/>
      <c r="EA247" s="67" t="s">
        <v>79</v>
      </c>
      <c r="EB247" s="67" t="s">
        <v>79</v>
      </c>
      <c r="EC247" s="67"/>
      <c r="ED247" s="67"/>
      <c r="EE247" s="71">
        <v>117</v>
      </c>
      <c r="EF247" s="67">
        <v>101</v>
      </c>
      <c r="EG247" s="67"/>
      <c r="EH247" s="67"/>
      <c r="EI247" s="72" t="s">
        <v>79</v>
      </c>
      <c r="EJ247" s="67" t="s">
        <v>79</v>
      </c>
      <c r="EK247" s="67"/>
      <c r="EL247" s="67"/>
      <c r="EM247" s="72" t="s">
        <v>79</v>
      </c>
      <c r="EN247" s="67" t="s">
        <v>79</v>
      </c>
      <c r="EO247" s="67"/>
      <c r="EP247" s="67"/>
      <c r="EQ247" s="67" t="b">
        <v>0</v>
      </c>
      <c r="ER247" s="67">
        <v>-16</v>
      </c>
      <c r="ES247" s="67"/>
      <c r="ET247" s="67"/>
      <c r="EU247" s="67" t="b">
        <v>0</v>
      </c>
      <c r="EV247" s="67">
        <v>-16</v>
      </c>
      <c r="EW247" s="67"/>
      <c r="EX247" s="67"/>
      <c r="EY247" s="67" t="b">
        <v>0</v>
      </c>
      <c r="EZ247" s="67">
        <v>-16</v>
      </c>
      <c r="FA247" s="68"/>
      <c r="FB247" s="69"/>
      <c r="FC247" s="76" t="s">
        <v>73</v>
      </c>
      <c r="FD247" s="67">
        <v>1</v>
      </c>
      <c r="FE247" s="77" t="s">
        <v>70</v>
      </c>
      <c r="FF247" s="68">
        <v>0</v>
      </c>
      <c r="FG247" s="83"/>
      <c r="FH247" s="65" t="str">
        <f t="shared" si="50"/>
        <v>SR</v>
      </c>
      <c r="FI247" s="65" t="str">
        <f t="shared" si="48"/>
        <v>M</v>
      </c>
      <c r="FJ247" s="65" t="str">
        <f t="shared" si="48"/>
        <v>11. NCC</v>
      </c>
      <c r="FK247" s="65">
        <f t="shared" si="51"/>
        <v>0</v>
      </c>
      <c r="FL247">
        <f t="shared" si="47"/>
        <v>68</v>
      </c>
      <c r="FM247" t="str">
        <f t="shared" si="49"/>
        <v>...</v>
      </c>
      <c r="FN247" t="str">
        <f t="shared" si="46"/>
        <v>...</v>
      </c>
      <c r="FO247" t="str">
        <f t="shared" si="45"/>
        <v>11. NCC</v>
      </c>
    </row>
    <row r="248" spans="1:171" ht="13.8" hidden="1" x14ac:dyDescent="0.25">
      <c r="A248" t="s">
        <v>1152</v>
      </c>
      <c r="B248" s="201" t="s">
        <v>812</v>
      </c>
      <c r="C248" s="80" t="str">
        <f>IF($B248:$B248&gt;0,VLOOKUP($B248,'[1]PorEquipeHC 20aa_ddmmaaaa'!$EC$5:'[1]PorEquipeHC 20aa_ddmmaaaa'!$GS$1003,1,FALSE))</f>
        <v>821</v>
      </c>
      <c r="D248" s="209" t="str">
        <f>IF($B248:$B248&gt;0,VLOOKUP($B248,'[1]PorEquipeHC 20aa_ddmmaaaa'!$EC$5:'[1]PorEquipeHC 20aa_ddmmaaaa'!$GS$1003,2,FALSE))</f>
        <v>NISHIBORI</v>
      </c>
      <c r="E248" s="209" t="str">
        <f>IF($B248:$B248&gt;0,VLOOKUP($B248,'[1]PorEquipeHC 20aa_ddmmaaaa'!$EC$5:'[1]PorEquipeHC 20aa_ddmmaaaa'!$GS$1003,3,FALSE))</f>
        <v>MITSUO</v>
      </c>
      <c r="F248" s="66" t="str">
        <f>IF($B248:$B248&gt;0,VLOOKUP($B248,'[1]PorEquipeHC 20aa_ddmmaaaa'!$EC$5:'[1]PorEquipeHC 20aa_ddmmaaaa'!$GS$1003,4,FALSE))</f>
        <v>M</v>
      </c>
      <c r="G248" s="65" t="str">
        <f>IF($B248:$B248&gt;0,VLOOKUP($B248,'[1]PorEquipeHC 20aa_ddmmaaaa'!$EC$5:'[1]PorEquipeHC 20aa_ddmmaaaa'!$GS$1003,5,FALSE))</f>
        <v>15. BIR</v>
      </c>
      <c r="H248" s="210">
        <f>IF($B248:$B248&gt;0,VLOOKUP($B248,'[1]PorEquipeHC 20aa_ddmmaaaa'!$EC$5:'[1]PorEquipeHC 20aa_ddmmaaaa'!$GS$1003,6,FALSE))</f>
        <v>14863</v>
      </c>
      <c r="I248" s="80">
        <f>IF($B248:$B248&gt;0,VLOOKUP($B248,'[1]PorEquipeHC 20aa_ddmmaaaa'!$EC$5:'[1]PorEquipeHC 20aa_ddmmaaaa'!$GS$1003,7,FALSE))</f>
        <v>8</v>
      </c>
      <c r="J248" s="209" t="str">
        <f>IF($B248:$B248&gt;0,VLOOKUP($B248,'[1]PorEquipeHC 20aa_ddmmaaaa'!$EC$5:'[1]PorEquipeHC 20aa_ddmmaaaa'!$GS$1003,8,FALSE))</f>
        <v>B</v>
      </c>
      <c r="K248" s="209" t="str">
        <f>IF($B248:$B248&gt;0,VLOOKUP($B248,'[1]PorEquipeHC 20aa_ddmmaaaa'!$EC$5:'[1]PorEquipeHC 20aa_ddmmaaaa'!$GS$1003,9,FALSE))</f>
        <v>MR</v>
      </c>
      <c r="L248" s="80">
        <f>IF($B248:$B248&gt;0,VLOOKUP($B248,'[1]PorEquipeHC 20aa_ddmmaaaa'!$EC$5:'[1]PorEquipeHC 20aa_ddmmaaaa'!$GS$1003,45,FALSE))</f>
        <v>1</v>
      </c>
      <c r="M248" s="65" t="str">
        <f>IF($B248:$B248&gt;0,VLOOKUP($B248,'[1]PorEquipeHC 20aa_ddmmaaaa'!$EC$5:'[1]PorEquipeHC 20aa_ddmmaaaa'!$GS$1003,46,FALSE))</f>
        <v>X</v>
      </c>
      <c r="N248" s="80" t="e">
        <f>IF($B248:$B248&gt;0,VLOOKUP($B248,'[1]PorEquipeHC 20aa_ddmmaaaa'!$EC$5:'[1]PorEquipeHC 20aa_ddmmaaaa'!$GS$1003,64,FALSE))</f>
        <v>#NUM!</v>
      </c>
      <c r="O248" s="211" t="str">
        <f>IF($B248:$B248&gt;0,VLOOKUP($B248,'[1]PorEquipeHC 20aa_ddmmaaaa'!$EC$5:'[1]PorEquipeHC 20aa_ddmmaaaa'!$GS$1003,10,FALSE))</f>
        <v xml:space="preserve"> </v>
      </c>
      <c r="P248" s="211" t="str">
        <f>IF($B248:$B248&gt;0,VLOOKUP($B248,'[1]PorEquipeHC 20aa_ddmmaaaa'!$EC$5:'[1]PorEquipeHC 20aa_ddmmaaaa'!$GS$1003,11,FALSE))</f>
        <v xml:space="preserve"> </v>
      </c>
      <c r="Q248" s="211" t="str">
        <f>IF($B248:$B248&gt;0,VLOOKUP($B248,'[1]PorEquipeHC 20aa_ddmmaaaa'!$EC$5:'[1]PorEquipeHC 20aa_ddmmaaaa'!$GS$1003,12,FALSE))</f>
        <v xml:space="preserve"> </v>
      </c>
      <c r="R248" s="211" t="str">
        <f>IF($B248:$B248&gt;0,VLOOKUP($B248,'[1]PorEquipeHC 20aa_ddmmaaaa'!$EC$5:'[1]PorEquipeHC 20aa_ddmmaaaa'!$GS$1003,13,FALSE))</f>
        <v xml:space="preserve"> </v>
      </c>
      <c r="S248" s="211" t="str">
        <f>IF($B248:$B248&gt;0,VLOOKUP($B248,'[1]PorEquipeHC 20aa_ddmmaaaa'!$EC$5:'[1]PorEquipeHC 20aa_ddmmaaaa'!$GS$1003,14,FALSE))</f>
        <v xml:space="preserve"> </v>
      </c>
      <c r="T248" s="211">
        <f>IF($B248:$B248&gt;0,VLOOKUP($B248,'[1]PorEquipeHC 20aa_ddmmaaaa'!$EC$5:'[1]PorEquipeHC 20aa_ddmmaaaa'!$GS$1003,15,FALSE))</f>
        <v>108</v>
      </c>
      <c r="U248" s="211" t="str">
        <f>IF($B248:$B248&gt;0,VLOOKUP($B248,'[1]PorEquipeHC 20aa_ddmmaaaa'!$EC$5:'[1]PorEquipeHC 20aa_ddmmaaaa'!$GS$1003,16,FALSE))</f>
        <v xml:space="preserve"> </v>
      </c>
      <c r="V248" s="211" t="b">
        <f>IF($B248:$B248&gt;0,VLOOKUP($B248,'[1]PorEquipeHC 20aa_ddmmaaaa'!$EC$5:'[1]PorEquipeHC 20aa_ddmmaaaa'!$GS$1003,17,FALSE))</f>
        <v>0</v>
      </c>
      <c r="W248" s="211" t="b">
        <f>IF($B248:$B248&gt;0,VLOOKUP($B248,'[1]PorEquipeHC 20aa_ddmmaaaa'!$EC$5:'[1]PorEquipeHC 20aa_ddmmaaaa'!$GS$1003,18,FALSE))</f>
        <v>0</v>
      </c>
      <c r="X248" s="211" t="b">
        <f>IF($B248:$B248&gt;0,VLOOKUP($B248,'[1]PorEquipeHC 20aa_ddmmaaaa'!$EC$5:'[1]PorEquipeHC 20aa_ddmmaaaa'!$GS$1003,19,FALSE))</f>
        <v>0</v>
      </c>
      <c r="Y248" s="207"/>
      <c r="Z248" s="207"/>
      <c r="AA248" s="154"/>
      <c r="AB248" s="154"/>
      <c r="AC248" s="65" t="str">
        <f>C248</f>
        <v>821</v>
      </c>
      <c r="AD248" s="65" t="str">
        <f>D248</f>
        <v>NISHIBORI</v>
      </c>
      <c r="AE248" s="65" t="str">
        <f>E248</f>
        <v>MITSUO</v>
      </c>
      <c r="AF248" s="65" t="str">
        <f>F248</f>
        <v>M</v>
      </c>
      <c r="AG248" s="65" t="str">
        <f>G248</f>
        <v>15. BIR</v>
      </c>
      <c r="AH248" s="208">
        <f>H248</f>
        <v>14863</v>
      </c>
      <c r="AI248">
        <f>I248</f>
        <v>8</v>
      </c>
      <c r="AJ248" t="str">
        <f>J248</f>
        <v>B</v>
      </c>
      <c r="AK248" s="209" t="str">
        <f>K248</f>
        <v>MR</v>
      </c>
      <c r="AL248" s="65">
        <f>L248</f>
        <v>1</v>
      </c>
      <c r="AM248" s="66" t="str">
        <f>M248</f>
        <v>X</v>
      </c>
      <c r="AN248" s="65" t="e">
        <f>N248</f>
        <v>#NUM!</v>
      </c>
      <c r="AO248" s="65" t="str">
        <f>O248</f>
        <v xml:space="preserve"> </v>
      </c>
      <c r="AP248" s="67" t="str">
        <f>IF(AO248=" "," ",(AO248-2*$AI248))</f>
        <v xml:space="preserve"> </v>
      </c>
      <c r="AQ248" s="68"/>
      <c r="AR248" s="69"/>
      <c r="AS248" s="72" t="str">
        <f>P248</f>
        <v xml:space="preserve"> </v>
      </c>
      <c r="AT248" s="67" t="str">
        <f>IF(AS248=" "," ",(AS248-2*$AI248))</f>
        <v xml:space="preserve"> </v>
      </c>
      <c r="AU248" s="65"/>
      <c r="AV248" s="67"/>
      <c r="AW248" s="72" t="str">
        <f>Q248</f>
        <v xml:space="preserve"> </v>
      </c>
      <c r="AX248" s="67" t="str">
        <f>IF(AW248=" "," ",(AW248-2*$AI248))</f>
        <v xml:space="preserve"> </v>
      </c>
      <c r="AY248" s="67"/>
      <c r="AZ248" s="65"/>
      <c r="BA248" s="67" t="str">
        <f>R248</f>
        <v xml:space="preserve"> </v>
      </c>
      <c r="BB248" s="67" t="str">
        <f>IF(BA248=" "," ",(BA248-2*$AI248))</f>
        <v xml:space="preserve"> </v>
      </c>
      <c r="BC248" s="67"/>
      <c r="BD248" s="67"/>
      <c r="BE248" s="71" t="str">
        <f>S248</f>
        <v xml:space="preserve"> </v>
      </c>
      <c r="BF248" s="67" t="str">
        <f>IF(BE248=" "," ",(BE248-2*$AI248))</f>
        <v xml:space="preserve"> </v>
      </c>
      <c r="BG248" s="67"/>
      <c r="BH248" s="67"/>
      <c r="BI248" s="72">
        <f>T248</f>
        <v>108</v>
      </c>
      <c r="BJ248" s="67">
        <f>IF(BI248=" "," ",(BI248-2*$AI248))</f>
        <v>92</v>
      </c>
      <c r="BK248" s="68">
        <v>2.5</v>
      </c>
      <c r="BL248" s="69" t="s">
        <v>94</v>
      </c>
      <c r="BM248" s="72" t="str">
        <f>U248</f>
        <v xml:space="preserve"> </v>
      </c>
      <c r="BN248" s="67" t="str">
        <f>IF(BM248=" "," ",(BM248-2*$AI248))</f>
        <v xml:space="preserve"> </v>
      </c>
      <c r="BO248" s="67"/>
      <c r="BP248" s="67"/>
      <c r="BQ248" s="67" t="b">
        <f>V248</f>
        <v>0</v>
      </c>
      <c r="BR248" s="67">
        <f>IF(BQ248=" "," ",(BQ248-2*$AI248))</f>
        <v>-16</v>
      </c>
      <c r="BS248" s="67"/>
      <c r="BT248" s="67"/>
      <c r="BU248" s="67" t="b">
        <f>W248</f>
        <v>0</v>
      </c>
      <c r="BV248" s="67">
        <f>IF(BU248=" "," ",(BU248-2*$AI248))</f>
        <v>-16</v>
      </c>
      <c r="BW248" s="67"/>
      <c r="BX248" s="67"/>
      <c r="BY248" s="67" t="b">
        <f>X248</f>
        <v>0</v>
      </c>
      <c r="BZ248" s="67">
        <f>IF(BY248=" "," ",(BY248-2*$AI248))</f>
        <v>-16</v>
      </c>
      <c r="CA248" s="67"/>
      <c r="CB248" s="67"/>
      <c r="CC248" s="209" t="str">
        <f>IF(AK248="Senior",AK248,"...")</f>
        <v>...</v>
      </c>
      <c r="CD248" s="65">
        <f>L248</f>
        <v>1</v>
      </c>
      <c r="CE248" s="66" t="str">
        <f>M248</f>
        <v>X</v>
      </c>
      <c r="CF248" s="73">
        <f>AQ248*AO$4+AU248*AS$4+AY248*AW$4+BC248*BA$4+BG248*BE$4+BK248*BI$4+BO248*BM$4+BS248*BQ$4+BW248*BU$4+CA248*BY$4</f>
        <v>2.5</v>
      </c>
      <c r="CG248" s="156"/>
      <c r="CH248" s="1"/>
      <c r="DA248" s="19"/>
      <c r="DB248" s="19"/>
      <c r="DC248" s="67" t="s">
        <v>794</v>
      </c>
      <c r="DD248" s="67" t="s">
        <v>795</v>
      </c>
      <c r="DE248" s="67" t="s">
        <v>659</v>
      </c>
      <c r="DF248" s="67" t="s">
        <v>65</v>
      </c>
      <c r="DG248" s="67" t="s">
        <v>703</v>
      </c>
      <c r="DH248" s="75">
        <v>21165</v>
      </c>
      <c r="DI248" s="67">
        <v>8</v>
      </c>
      <c r="DJ248" s="67" t="s">
        <v>84</v>
      </c>
      <c r="DK248" s="76" t="s">
        <v>69</v>
      </c>
      <c r="DL248" s="67">
        <v>1</v>
      </c>
      <c r="DM248" s="77" t="s">
        <v>70</v>
      </c>
      <c r="DN248" s="67" t="e">
        <v>#NUM!</v>
      </c>
      <c r="DO248" s="67" t="s">
        <v>79</v>
      </c>
      <c r="DP248" s="67" t="s">
        <v>79</v>
      </c>
      <c r="DQ248" s="68"/>
      <c r="DR248" s="67"/>
      <c r="DS248" s="72" t="s">
        <v>79</v>
      </c>
      <c r="DT248" s="67" t="s">
        <v>79</v>
      </c>
      <c r="DU248" s="68"/>
      <c r="DV248" s="67"/>
      <c r="DW248" s="72" t="s">
        <v>79</v>
      </c>
      <c r="DX248" s="67" t="s">
        <v>79</v>
      </c>
      <c r="DY248" s="67"/>
      <c r="DZ248" s="67"/>
      <c r="EA248" s="67" t="s">
        <v>79</v>
      </c>
      <c r="EB248" s="67" t="s">
        <v>79</v>
      </c>
      <c r="EC248" s="67"/>
      <c r="ED248" s="67"/>
      <c r="EE248" s="71">
        <v>119</v>
      </c>
      <c r="EF248" s="67">
        <v>103</v>
      </c>
      <c r="EG248" s="67"/>
      <c r="EH248" s="67"/>
      <c r="EI248" s="72" t="s">
        <v>79</v>
      </c>
      <c r="EJ248" s="67" t="s">
        <v>79</v>
      </c>
      <c r="EK248" s="67"/>
      <c r="EL248" s="67"/>
      <c r="EM248" s="72" t="s">
        <v>79</v>
      </c>
      <c r="EN248" s="67" t="s">
        <v>79</v>
      </c>
      <c r="EO248" s="67"/>
      <c r="EP248" s="67"/>
      <c r="EQ248" s="67" t="b">
        <v>0</v>
      </c>
      <c r="ER248" s="67">
        <v>-16</v>
      </c>
      <c r="ES248" s="67"/>
      <c r="ET248" s="67"/>
      <c r="EU248" s="67" t="b">
        <v>0</v>
      </c>
      <c r="EV248" s="67">
        <v>-16</v>
      </c>
      <c r="EW248" s="67"/>
      <c r="EX248" s="67"/>
      <c r="EY248" s="67" t="b">
        <v>0</v>
      </c>
      <c r="EZ248" s="67">
        <v>-16</v>
      </c>
      <c r="FA248" s="67"/>
      <c r="FB248" s="67"/>
      <c r="FC248" s="76" t="s">
        <v>73</v>
      </c>
      <c r="FD248" s="67">
        <v>1</v>
      </c>
      <c r="FE248" s="77" t="s">
        <v>70</v>
      </c>
      <c r="FF248" s="68">
        <v>0</v>
      </c>
      <c r="FG248" s="83"/>
      <c r="FH248" s="65" t="str">
        <f t="shared" si="50"/>
        <v>NSR</v>
      </c>
      <c r="FI248" s="65" t="str">
        <f t="shared" si="48"/>
        <v>M</v>
      </c>
      <c r="FJ248" s="65" t="str">
        <f t="shared" si="48"/>
        <v>11. NCC</v>
      </c>
      <c r="FK248" s="65">
        <f t="shared" si="51"/>
        <v>0</v>
      </c>
      <c r="FL248">
        <f t="shared" si="47"/>
        <v>68</v>
      </c>
      <c r="FM248" t="str">
        <f t="shared" si="49"/>
        <v>...</v>
      </c>
      <c r="FN248" t="str">
        <f t="shared" si="46"/>
        <v>...</v>
      </c>
      <c r="FO248" t="str">
        <f t="shared" si="45"/>
        <v>11. NCC</v>
      </c>
    </row>
    <row r="249" spans="1:171" ht="13.8" hidden="1" x14ac:dyDescent="0.25">
      <c r="A249" t="s">
        <v>1152</v>
      </c>
      <c r="B249" s="201" t="s">
        <v>546</v>
      </c>
      <c r="C249" s="80" t="str">
        <f>IF($B249:$B249&gt;0,VLOOKUP($B249,'[1]PorEquipeHC 20aa_ddmmaaaa'!$EC$5:'[1]PorEquipeHC 20aa_ddmmaaaa'!$GS$1003,1,FALSE))</f>
        <v>561</v>
      </c>
      <c r="D249" s="209" t="str">
        <f>IF($B249:$B249&gt;0,VLOOKUP($B249,'[1]PorEquipeHC 20aa_ddmmaaaa'!$EC$5:'[1]PorEquipeHC 20aa_ddmmaaaa'!$GS$1003,2,FALSE))</f>
        <v>MARUYA</v>
      </c>
      <c r="E249" s="209" t="str">
        <f>IF($B249:$B249&gt;0,VLOOKUP($B249,'[1]PorEquipeHC 20aa_ddmmaaaa'!$EC$5:'[1]PorEquipeHC 20aa_ddmmaaaa'!$GS$1003,3,FALSE))</f>
        <v>MINEO</v>
      </c>
      <c r="F249" s="66" t="str">
        <f>IF($B249:$B249&gt;0,VLOOKUP($B249,'[1]PorEquipeHC 20aa_ddmmaaaa'!$EC$5:'[1]PorEquipeHC 20aa_ddmmaaaa'!$GS$1003,4,FALSE))</f>
        <v>M</v>
      </c>
      <c r="G249" s="65" t="str">
        <f>IF($B249:$B249&gt;0,VLOOKUP($B249,'[1]PorEquipeHC 20aa_ddmmaaaa'!$EC$5:'[1]PorEquipeHC 20aa_ddmmaaaa'!$GS$1003,5,FALSE))</f>
        <v>08. SMA</v>
      </c>
      <c r="H249" s="210">
        <f>IF($B249:$B249&gt;0,VLOOKUP($B249,'[1]PorEquipeHC 20aa_ddmmaaaa'!$EC$5:'[1]PorEquipeHC 20aa_ddmmaaaa'!$GS$1003,6,FALSE))</f>
        <v>16175</v>
      </c>
      <c r="I249" s="80">
        <f>IF($B249:$B249&gt;0,VLOOKUP($B249,'[1]PorEquipeHC 20aa_ddmmaaaa'!$EC$5:'[1]PorEquipeHC 20aa_ddmmaaaa'!$GS$1003,7,FALSE))</f>
        <v>8</v>
      </c>
      <c r="J249" s="209" t="str">
        <f>IF($B249:$B249&gt;0,VLOOKUP($B249,'[1]PorEquipeHC 20aa_ddmmaaaa'!$EC$5:'[1]PorEquipeHC 20aa_ddmmaaaa'!$GS$1003,8,FALSE))</f>
        <v>B</v>
      </c>
      <c r="K249" s="209" t="str">
        <f>IF($B249:$B249&gt;0,VLOOKUP($B249,'[1]PorEquipeHC 20aa_ddmmaaaa'!$EC$5:'[1]PorEquipeHC 20aa_ddmmaaaa'!$GS$1003,9,FALSE))</f>
        <v>SR</v>
      </c>
      <c r="L249" s="80">
        <f>IF($B249:$B249&gt;0,VLOOKUP($B249,'[1]PorEquipeHC 20aa_ddmmaaaa'!$EC$5:'[1]PorEquipeHC 20aa_ddmmaaaa'!$GS$1003,45,FALSE))</f>
        <v>3</v>
      </c>
      <c r="M249" s="65" t="str">
        <f>IF($B249:$B249&gt;0,VLOOKUP($B249,'[1]PorEquipeHC 20aa_ddmmaaaa'!$EC$5:'[1]PorEquipeHC 20aa_ddmmaaaa'!$GS$1003,46,FALSE))</f>
        <v>X</v>
      </c>
      <c r="N249" s="80" t="e">
        <f>IF($B249:$B249&gt;0,VLOOKUP($B249,'[1]PorEquipeHC 20aa_ddmmaaaa'!$EC$5:'[1]PorEquipeHC 20aa_ddmmaaaa'!$GS$1003,64,FALSE))</f>
        <v>#NUM!</v>
      </c>
      <c r="O249" s="211" t="str">
        <f>IF($B249:$B249&gt;0,VLOOKUP($B249,'[1]PorEquipeHC 20aa_ddmmaaaa'!$EC$5:'[1]PorEquipeHC 20aa_ddmmaaaa'!$GS$1003,10,FALSE))</f>
        <v xml:space="preserve"> </v>
      </c>
      <c r="P249" s="211">
        <f>IF($B249:$B249&gt;0,VLOOKUP($B249,'[1]PorEquipeHC 20aa_ddmmaaaa'!$EC$5:'[1]PorEquipeHC 20aa_ddmmaaaa'!$GS$1003,11,FALSE))</f>
        <v>119</v>
      </c>
      <c r="Q249" s="211">
        <f>IF($B249:$B249&gt;0,VLOOKUP($B249,'[1]PorEquipeHC 20aa_ddmmaaaa'!$EC$5:'[1]PorEquipeHC 20aa_ddmmaaaa'!$GS$1003,12,FALSE))</f>
        <v>127</v>
      </c>
      <c r="R249" s="211">
        <f>IF($B249:$B249&gt;0,VLOOKUP($B249,'[1]PorEquipeHC 20aa_ddmmaaaa'!$EC$5:'[1]PorEquipeHC 20aa_ddmmaaaa'!$GS$1003,13,FALSE))</f>
        <v>121</v>
      </c>
      <c r="S249" s="211" t="str">
        <f>IF($B249:$B249&gt;0,VLOOKUP($B249,'[1]PorEquipeHC 20aa_ddmmaaaa'!$EC$5:'[1]PorEquipeHC 20aa_ddmmaaaa'!$GS$1003,14,FALSE))</f>
        <v xml:space="preserve"> </v>
      </c>
      <c r="T249" s="211" t="str">
        <f>IF($B249:$B249&gt;0,VLOOKUP($B249,'[1]PorEquipeHC 20aa_ddmmaaaa'!$EC$5:'[1]PorEquipeHC 20aa_ddmmaaaa'!$GS$1003,15,FALSE))</f>
        <v xml:space="preserve"> </v>
      </c>
      <c r="U249" s="211" t="str">
        <f>IF($B249:$B249&gt;0,VLOOKUP($B249,'[1]PorEquipeHC 20aa_ddmmaaaa'!$EC$5:'[1]PorEquipeHC 20aa_ddmmaaaa'!$GS$1003,16,FALSE))</f>
        <v xml:space="preserve"> </v>
      </c>
      <c r="V249" s="211" t="b">
        <f>IF($B249:$B249&gt;0,VLOOKUP($B249,'[1]PorEquipeHC 20aa_ddmmaaaa'!$EC$5:'[1]PorEquipeHC 20aa_ddmmaaaa'!$GS$1003,17,FALSE))</f>
        <v>0</v>
      </c>
      <c r="W249" s="211" t="b">
        <f>IF($B249:$B249&gt;0,VLOOKUP($B249,'[1]PorEquipeHC 20aa_ddmmaaaa'!$EC$5:'[1]PorEquipeHC 20aa_ddmmaaaa'!$GS$1003,18,FALSE))</f>
        <v>0</v>
      </c>
      <c r="X249" s="211" t="b">
        <f>IF($B249:$B249&gt;0,VLOOKUP($B249,'[1]PorEquipeHC 20aa_ddmmaaaa'!$EC$5:'[1]PorEquipeHC 20aa_ddmmaaaa'!$GS$1003,19,FALSE))</f>
        <v>0</v>
      </c>
      <c r="Y249" s="207"/>
      <c r="Z249" s="207"/>
      <c r="AA249" s="154"/>
      <c r="AB249" s="154"/>
      <c r="AC249" s="65" t="str">
        <f>C249</f>
        <v>561</v>
      </c>
      <c r="AD249" s="65" t="str">
        <f>D249</f>
        <v>MARUYA</v>
      </c>
      <c r="AE249" s="65" t="str">
        <f>E249</f>
        <v>MINEO</v>
      </c>
      <c r="AF249" s="65" t="str">
        <f>F249</f>
        <v>M</v>
      </c>
      <c r="AG249" s="65" t="str">
        <f>G249</f>
        <v>08. SMA</v>
      </c>
      <c r="AH249" s="208">
        <f>H249</f>
        <v>16175</v>
      </c>
      <c r="AI249">
        <f>I249</f>
        <v>8</v>
      </c>
      <c r="AJ249" t="str">
        <f>J249</f>
        <v>B</v>
      </c>
      <c r="AK249" s="209" t="str">
        <f>K249</f>
        <v>SR</v>
      </c>
      <c r="AL249" s="65">
        <f>L249</f>
        <v>3</v>
      </c>
      <c r="AM249" s="66" t="str">
        <f>M249</f>
        <v>X</v>
      </c>
      <c r="AN249" s="65" t="e">
        <f>N249</f>
        <v>#NUM!</v>
      </c>
      <c r="AO249" s="65" t="str">
        <f>O249</f>
        <v xml:space="preserve"> </v>
      </c>
      <c r="AP249" s="67" t="str">
        <f>IF(AO249=" "," ",(AO249-2*$AI249))</f>
        <v xml:space="preserve"> </v>
      </c>
      <c r="AQ249" s="68"/>
      <c r="AR249" s="69"/>
      <c r="AS249" s="72">
        <f>P249</f>
        <v>119</v>
      </c>
      <c r="AT249" s="67">
        <f>IF(AS249=" "," ",(AS249-2*$AI249))</f>
        <v>103</v>
      </c>
      <c r="AU249" s="65"/>
      <c r="AV249" s="67"/>
      <c r="AW249" s="72">
        <f>Q249</f>
        <v>127</v>
      </c>
      <c r="AX249" s="67">
        <f>IF(AW249=" "," ",(AW249-2*$AI249))</f>
        <v>111</v>
      </c>
      <c r="AY249" s="67"/>
      <c r="AZ249" s="65"/>
      <c r="BA249" s="67">
        <f>R249</f>
        <v>121</v>
      </c>
      <c r="BB249" s="67">
        <f>IF(BA249=" "," ",(BA249-2*$AI249))</f>
        <v>105</v>
      </c>
      <c r="BC249" s="67"/>
      <c r="BD249" s="67"/>
      <c r="BE249" s="71" t="str">
        <f>S249</f>
        <v xml:space="preserve"> </v>
      </c>
      <c r="BF249" s="67" t="str">
        <f>IF(BE249=" "," ",(BE249-2*$AI249))</f>
        <v xml:space="preserve"> </v>
      </c>
      <c r="BG249" s="67"/>
      <c r="BH249" s="67"/>
      <c r="BI249" s="72" t="str">
        <f>T249</f>
        <v xml:space="preserve"> </v>
      </c>
      <c r="BJ249" s="67" t="str">
        <f>IF(BI249=" "," ",(BI249-2*$AI249))</f>
        <v xml:space="preserve"> </v>
      </c>
      <c r="BK249" s="67"/>
      <c r="BL249" s="67"/>
      <c r="BM249" s="72" t="str">
        <f>U249</f>
        <v xml:space="preserve"> </v>
      </c>
      <c r="BN249" s="67" t="str">
        <f>IF(BM249=" "," ",(BM249-2*$AI249))</f>
        <v xml:space="preserve"> </v>
      </c>
      <c r="BO249" s="67"/>
      <c r="BP249" s="67"/>
      <c r="BQ249" s="67" t="b">
        <f>V249</f>
        <v>0</v>
      </c>
      <c r="BR249" s="67">
        <f>IF(BQ249=" "," ",(BQ249-2*$AI249))</f>
        <v>-16</v>
      </c>
      <c r="BS249" s="67"/>
      <c r="BT249" s="67"/>
      <c r="BU249" s="67" t="b">
        <f>W249</f>
        <v>0</v>
      </c>
      <c r="BV249" s="67">
        <f>IF(BU249=" "," ",(BU249-2*$AI249))</f>
        <v>-16</v>
      </c>
      <c r="BW249" s="67"/>
      <c r="BX249" s="67"/>
      <c r="BY249" s="67" t="b">
        <f>X249</f>
        <v>0</v>
      </c>
      <c r="BZ249" s="67">
        <f>IF(BY249=" "," ",(BY249-2*$AI249))</f>
        <v>-16</v>
      </c>
      <c r="CA249" s="67"/>
      <c r="CB249" s="67"/>
      <c r="CC249" s="209" t="str">
        <f>IF(AK249="Senior",AK249,"...")</f>
        <v>...</v>
      </c>
      <c r="CD249" s="65">
        <f>L249</f>
        <v>3</v>
      </c>
      <c r="CE249" s="66" t="str">
        <f>M249</f>
        <v>X</v>
      </c>
      <c r="CF249" s="73">
        <f>AQ249*AO$4+AU249*AS$4+AY249*AW$4+BC249*BA$4+BG249*BE$4+BK249*BI$4+BO249*BM$4+BS249*BQ$4+BW249*BU$4+CA249*BY$4</f>
        <v>0</v>
      </c>
      <c r="CG249" s="156"/>
      <c r="CH249" s="1"/>
      <c r="DA249" s="19"/>
      <c r="DB249" s="19"/>
      <c r="DC249" s="67" t="s">
        <v>796</v>
      </c>
      <c r="DD249" s="67" t="s">
        <v>797</v>
      </c>
      <c r="DE249" s="67" t="s">
        <v>798</v>
      </c>
      <c r="DF249" s="67" t="s">
        <v>65</v>
      </c>
      <c r="DG249" s="67" t="s">
        <v>703</v>
      </c>
      <c r="DH249" s="75">
        <v>23673</v>
      </c>
      <c r="DI249" s="67">
        <v>8</v>
      </c>
      <c r="DJ249" s="67" t="s">
        <v>84</v>
      </c>
      <c r="DK249" s="76" t="s">
        <v>69</v>
      </c>
      <c r="DL249" s="67">
        <v>1</v>
      </c>
      <c r="DM249" s="77" t="s">
        <v>70</v>
      </c>
      <c r="DN249" s="67" t="e">
        <v>#NUM!</v>
      </c>
      <c r="DO249" s="67" t="s">
        <v>79</v>
      </c>
      <c r="DP249" s="67" t="s">
        <v>79</v>
      </c>
      <c r="DQ249" s="68"/>
      <c r="DR249" s="67"/>
      <c r="DS249" s="72" t="s">
        <v>79</v>
      </c>
      <c r="DT249" s="67" t="s">
        <v>79</v>
      </c>
      <c r="DU249" s="68"/>
      <c r="DV249" s="67"/>
      <c r="DW249" s="72" t="s">
        <v>79</v>
      </c>
      <c r="DX249" s="67" t="s">
        <v>79</v>
      </c>
      <c r="DY249" s="67"/>
      <c r="DZ249" s="67"/>
      <c r="EA249" s="67" t="s">
        <v>79</v>
      </c>
      <c r="EB249" s="67" t="s">
        <v>79</v>
      </c>
      <c r="EC249" s="67"/>
      <c r="ED249" s="67"/>
      <c r="EE249" s="71">
        <v>120</v>
      </c>
      <c r="EF249" s="67">
        <v>104</v>
      </c>
      <c r="EG249" s="67"/>
      <c r="EH249" s="67"/>
      <c r="EI249" s="72" t="s">
        <v>79</v>
      </c>
      <c r="EJ249" s="67" t="s">
        <v>79</v>
      </c>
      <c r="EK249" s="67"/>
      <c r="EL249" s="67"/>
      <c r="EM249" s="72" t="s">
        <v>79</v>
      </c>
      <c r="EN249" s="67" t="s">
        <v>79</v>
      </c>
      <c r="EO249" s="67"/>
      <c r="EP249" s="67"/>
      <c r="EQ249" s="67" t="b">
        <v>0</v>
      </c>
      <c r="ER249" s="67">
        <v>-16</v>
      </c>
      <c r="ES249" s="67"/>
      <c r="ET249" s="67"/>
      <c r="EU249" s="67" t="b">
        <v>0</v>
      </c>
      <c r="EV249" s="67">
        <v>-16</v>
      </c>
      <c r="EW249" s="67"/>
      <c r="EX249" s="67"/>
      <c r="EY249" s="67" t="b">
        <v>0</v>
      </c>
      <c r="EZ249" s="67">
        <v>-16</v>
      </c>
      <c r="FA249" s="67"/>
      <c r="FB249" s="67"/>
      <c r="FC249" s="76" t="s">
        <v>73</v>
      </c>
      <c r="FD249" s="67">
        <v>1</v>
      </c>
      <c r="FE249" s="77" t="s">
        <v>70</v>
      </c>
      <c r="FF249" s="68">
        <v>0</v>
      </c>
      <c r="FG249" s="83"/>
      <c r="FH249" s="65" t="str">
        <f t="shared" si="50"/>
        <v>NSR</v>
      </c>
      <c r="FI249" s="65" t="str">
        <f t="shared" si="48"/>
        <v>M</v>
      </c>
      <c r="FJ249" s="65" t="str">
        <f t="shared" si="48"/>
        <v>11. NCC</v>
      </c>
      <c r="FK249" s="65">
        <f t="shared" si="51"/>
        <v>0</v>
      </c>
      <c r="FL249">
        <f t="shared" si="47"/>
        <v>68</v>
      </c>
      <c r="FM249" t="str">
        <f t="shared" si="49"/>
        <v>...</v>
      </c>
      <c r="FN249" t="str">
        <f t="shared" si="46"/>
        <v>...</v>
      </c>
      <c r="FO249" t="str">
        <f t="shared" si="45"/>
        <v>11. NCC</v>
      </c>
    </row>
    <row r="250" spans="1:171" ht="13.8" hidden="1" x14ac:dyDescent="0.25">
      <c r="A250" t="s">
        <v>1152</v>
      </c>
      <c r="B250" s="201" t="s">
        <v>815</v>
      </c>
      <c r="C250" s="80" t="str">
        <f>IF($B250:$B250&gt;0,VLOOKUP($B250,'[1]PorEquipeHC 20aa_ddmmaaaa'!$EC$5:'[1]PorEquipeHC 20aa_ddmmaaaa'!$GS$1003,1,FALSE))</f>
        <v>933</v>
      </c>
      <c r="D250" s="209" t="str">
        <f>IF($B250:$B250&gt;0,VLOOKUP($B250,'[1]PorEquipeHC 20aa_ddmmaaaa'!$EC$5:'[1]PorEquipeHC 20aa_ddmmaaaa'!$GS$1003,2,FALSE))</f>
        <v>KIYOHARA</v>
      </c>
      <c r="E250" s="209" t="str">
        <f>IF($B250:$B250&gt;0,VLOOKUP($B250,'[1]PorEquipeHC 20aa_ddmmaaaa'!$EC$5:'[1]PorEquipeHC 20aa_ddmmaaaa'!$GS$1003,3,FALSE))</f>
        <v>PEDRO KUNIHIRO</v>
      </c>
      <c r="F250" s="66" t="str">
        <f>IF($B250:$B250&gt;0,VLOOKUP($B250,'[1]PorEquipeHC 20aa_ddmmaaaa'!$EC$5:'[1]PorEquipeHC 20aa_ddmmaaaa'!$GS$1003,4,FALSE))</f>
        <v>M</v>
      </c>
      <c r="G250" s="65" t="str">
        <f>IF($B250:$B250&gt;0,VLOOKUP($B250,'[1]PorEquipeHC 20aa_ddmmaaaa'!$EC$5:'[1]PorEquipeHC 20aa_ddmmaaaa'!$GS$1003,5,FALSE))</f>
        <v>12. COO</v>
      </c>
      <c r="H250" s="210">
        <f>IF($B250:$B250&gt;0,VLOOKUP($B250,'[1]PorEquipeHC 20aa_ddmmaaaa'!$EC$5:'[1]PorEquipeHC 20aa_ddmmaaaa'!$GS$1003,6,FALSE))</f>
        <v>16401</v>
      </c>
      <c r="I250" s="80">
        <f>IF($B250:$B250&gt;0,VLOOKUP($B250,'[1]PorEquipeHC 20aa_ddmmaaaa'!$EC$5:'[1]PorEquipeHC 20aa_ddmmaaaa'!$GS$1003,7,FALSE))</f>
        <v>8</v>
      </c>
      <c r="J250" s="209" t="str">
        <f>IF($B250:$B250&gt;0,VLOOKUP($B250,'[1]PorEquipeHC 20aa_ddmmaaaa'!$EC$5:'[1]PorEquipeHC 20aa_ddmmaaaa'!$GS$1003,8,FALSE))</f>
        <v>B</v>
      </c>
      <c r="K250" s="209" t="str">
        <f>IF($B250:$B250&gt;0,VLOOKUP($B250,'[1]PorEquipeHC 20aa_ddmmaaaa'!$EC$5:'[1]PorEquipeHC 20aa_ddmmaaaa'!$GS$1003,9,FALSE))</f>
        <v>SR</v>
      </c>
      <c r="L250" s="80">
        <f>IF($B250:$B250&gt;0,VLOOKUP($B250,'[1]PorEquipeHC 20aa_ddmmaaaa'!$EC$5:'[1]PorEquipeHC 20aa_ddmmaaaa'!$GS$1003,45,FALSE))</f>
        <v>0</v>
      </c>
      <c r="M250" s="65" t="str">
        <f>IF($B250:$B250&gt;0,VLOOKUP($B250,'[1]PorEquipeHC 20aa_ddmmaaaa'!$EC$5:'[1]PorEquipeHC 20aa_ddmmaaaa'!$GS$1003,46,FALSE))</f>
        <v>X</v>
      </c>
      <c r="N250" s="80" t="e">
        <f>IF($B250:$B250&gt;0,VLOOKUP($B250,'[1]PorEquipeHC 20aa_ddmmaaaa'!$EC$5:'[1]PorEquipeHC 20aa_ddmmaaaa'!$GS$1003,64,FALSE))</f>
        <v>#NUM!</v>
      </c>
      <c r="O250" s="211" t="str">
        <f>IF($B250:$B250&gt;0,VLOOKUP($B250,'[1]PorEquipeHC 20aa_ddmmaaaa'!$EC$5:'[1]PorEquipeHC 20aa_ddmmaaaa'!$GS$1003,10,FALSE))</f>
        <v xml:space="preserve"> </v>
      </c>
      <c r="P250" s="211" t="str">
        <f>IF($B250:$B250&gt;0,VLOOKUP($B250,'[1]PorEquipeHC 20aa_ddmmaaaa'!$EC$5:'[1]PorEquipeHC 20aa_ddmmaaaa'!$GS$1003,11,FALSE))</f>
        <v xml:space="preserve"> </v>
      </c>
      <c r="Q250" s="211" t="str">
        <f>IF($B250:$B250&gt;0,VLOOKUP($B250,'[1]PorEquipeHC 20aa_ddmmaaaa'!$EC$5:'[1]PorEquipeHC 20aa_ddmmaaaa'!$GS$1003,12,FALSE))</f>
        <v xml:space="preserve"> </v>
      </c>
      <c r="R250" s="211" t="str">
        <f>IF($B250:$B250&gt;0,VLOOKUP($B250,'[1]PorEquipeHC 20aa_ddmmaaaa'!$EC$5:'[1]PorEquipeHC 20aa_ddmmaaaa'!$GS$1003,13,FALSE))</f>
        <v xml:space="preserve"> </v>
      </c>
      <c r="S250" s="211" t="str">
        <f>IF($B250:$B250&gt;0,VLOOKUP($B250,'[1]PorEquipeHC 20aa_ddmmaaaa'!$EC$5:'[1]PorEquipeHC 20aa_ddmmaaaa'!$GS$1003,14,FALSE))</f>
        <v xml:space="preserve"> </v>
      </c>
      <c r="T250" s="211" t="str">
        <f>IF($B250:$B250&gt;0,VLOOKUP($B250,'[1]PorEquipeHC 20aa_ddmmaaaa'!$EC$5:'[1]PorEquipeHC 20aa_ddmmaaaa'!$GS$1003,15,FALSE))</f>
        <v xml:space="preserve"> </v>
      </c>
      <c r="U250" s="211" t="str">
        <f>IF($B250:$B250&gt;0,VLOOKUP($B250,'[1]PorEquipeHC 20aa_ddmmaaaa'!$EC$5:'[1]PorEquipeHC 20aa_ddmmaaaa'!$GS$1003,16,FALSE))</f>
        <v xml:space="preserve"> </v>
      </c>
      <c r="V250" s="211" t="b">
        <f>IF($B250:$B250&gt;0,VLOOKUP($B250,'[1]PorEquipeHC 20aa_ddmmaaaa'!$EC$5:'[1]PorEquipeHC 20aa_ddmmaaaa'!$GS$1003,17,FALSE))</f>
        <v>0</v>
      </c>
      <c r="W250" s="211" t="b">
        <f>IF($B250:$B250&gt;0,VLOOKUP($B250,'[1]PorEquipeHC 20aa_ddmmaaaa'!$EC$5:'[1]PorEquipeHC 20aa_ddmmaaaa'!$GS$1003,18,FALSE))</f>
        <v>0</v>
      </c>
      <c r="X250" s="211" t="b">
        <f>IF($B250:$B250&gt;0,VLOOKUP($B250,'[1]PorEquipeHC 20aa_ddmmaaaa'!$EC$5:'[1]PorEquipeHC 20aa_ddmmaaaa'!$GS$1003,19,FALSE))</f>
        <v>0</v>
      </c>
      <c r="Y250" s="207"/>
      <c r="Z250" s="207"/>
      <c r="AA250" s="154"/>
      <c r="AB250" s="154"/>
      <c r="AC250" s="65" t="str">
        <f>C250</f>
        <v>933</v>
      </c>
      <c r="AD250" s="65" t="str">
        <f>D250</f>
        <v>KIYOHARA</v>
      </c>
      <c r="AE250" s="65" t="str">
        <f>E250</f>
        <v>PEDRO KUNIHIRO</v>
      </c>
      <c r="AF250" s="65" t="str">
        <f>F250</f>
        <v>M</v>
      </c>
      <c r="AG250" s="65" t="str">
        <f>G250</f>
        <v>12. COO</v>
      </c>
      <c r="AH250" s="208">
        <f>H250</f>
        <v>16401</v>
      </c>
      <c r="AI250">
        <f>I250</f>
        <v>8</v>
      </c>
      <c r="AJ250" t="str">
        <f>J250</f>
        <v>B</v>
      </c>
      <c r="AK250" s="209" t="str">
        <f>K250</f>
        <v>SR</v>
      </c>
      <c r="AL250" s="65">
        <f>L250</f>
        <v>0</v>
      </c>
      <c r="AM250" s="66" t="str">
        <f>M250</f>
        <v>X</v>
      </c>
      <c r="AN250" s="65" t="e">
        <f>N250</f>
        <v>#NUM!</v>
      </c>
      <c r="AO250" s="65" t="str">
        <f>O250</f>
        <v xml:space="preserve"> </v>
      </c>
      <c r="AP250" s="67" t="str">
        <f>IF(AO250=" "," ",(AO250-2*$AI250))</f>
        <v xml:space="preserve"> </v>
      </c>
      <c r="AQ250" s="68"/>
      <c r="AR250" s="69"/>
      <c r="AS250" s="72" t="str">
        <f>P250</f>
        <v xml:space="preserve"> </v>
      </c>
      <c r="AT250" s="67" t="str">
        <f>IF(AS250=" "," ",(AS250-2*$AI250))</f>
        <v xml:space="preserve"> </v>
      </c>
      <c r="AU250" s="65"/>
      <c r="AV250" s="67"/>
      <c r="AW250" s="72" t="str">
        <f>Q250</f>
        <v xml:space="preserve"> </v>
      </c>
      <c r="AX250" s="67" t="str">
        <f>IF(AW250=" "," ",(AW250-2*$AI250))</f>
        <v xml:space="preserve"> </v>
      </c>
      <c r="AY250" s="67"/>
      <c r="AZ250" s="65"/>
      <c r="BA250" s="67" t="str">
        <f>R250</f>
        <v xml:space="preserve"> </v>
      </c>
      <c r="BB250" s="67" t="str">
        <f>IF(BA250=" "," ",(BA250-2*$AI250))</f>
        <v xml:space="preserve"> </v>
      </c>
      <c r="BC250" s="67"/>
      <c r="BD250" s="67"/>
      <c r="BE250" s="71" t="str">
        <f>S250</f>
        <v xml:space="preserve"> </v>
      </c>
      <c r="BF250" s="67" t="str">
        <f>IF(BE250=" "," ",(BE250-2*$AI250))</f>
        <v xml:space="preserve"> </v>
      </c>
      <c r="BG250" s="67"/>
      <c r="BH250" s="67"/>
      <c r="BI250" s="72" t="str">
        <f>T250</f>
        <v xml:space="preserve"> </v>
      </c>
      <c r="BJ250" s="67" t="str">
        <f>IF(BI250=" "," ",(BI250-2*$AI250))</f>
        <v xml:space="preserve"> </v>
      </c>
      <c r="BK250" s="67"/>
      <c r="BL250" s="67"/>
      <c r="BM250" s="72" t="str">
        <f>U250</f>
        <v xml:space="preserve"> </v>
      </c>
      <c r="BN250" s="67" t="str">
        <f>IF(BM250=" "," ",(BM250-2*$AI250))</f>
        <v xml:space="preserve"> </v>
      </c>
      <c r="BO250" s="67"/>
      <c r="BP250" s="67"/>
      <c r="BQ250" s="67" t="b">
        <f>V250</f>
        <v>0</v>
      </c>
      <c r="BR250" s="67">
        <f>IF(BQ250=" "," ",(BQ250-2*$AI250))</f>
        <v>-16</v>
      </c>
      <c r="BS250" s="67"/>
      <c r="BT250" s="67"/>
      <c r="BU250" s="67" t="b">
        <f>W250</f>
        <v>0</v>
      </c>
      <c r="BV250" s="67">
        <f>IF(BU250=" "," ",(BU250-2*$AI250))</f>
        <v>-16</v>
      </c>
      <c r="BW250" s="67"/>
      <c r="BX250" s="67"/>
      <c r="BY250" s="67" t="b">
        <f>X250</f>
        <v>0</v>
      </c>
      <c r="BZ250" s="67">
        <f>IF(BY250=" "," ",(BY250-2*$AI250))</f>
        <v>-16</v>
      </c>
      <c r="CA250" s="67"/>
      <c r="CB250" s="67"/>
      <c r="CC250" s="209" t="str">
        <f>IF(AK250="Senior",AK250,"...")</f>
        <v>...</v>
      </c>
      <c r="CD250" s="65">
        <f>L250</f>
        <v>0</v>
      </c>
      <c r="CE250" s="66" t="str">
        <f>M250</f>
        <v>X</v>
      </c>
      <c r="CF250" s="73">
        <f>AQ250*AO$4+AU250*AS$4+AY250*AW$4+BC250*BA$4+BG250*BE$4+BK250*BI$4+BO250*BM$4+BS250*BQ$4+BW250*BU$4+CA250*BY$4</f>
        <v>0</v>
      </c>
      <c r="CG250" s="156"/>
      <c r="CH250" s="1"/>
      <c r="DA250" s="19"/>
      <c r="DB250" s="19"/>
      <c r="DC250" s="67" t="s">
        <v>799</v>
      </c>
      <c r="DD250" s="67" t="s">
        <v>800</v>
      </c>
      <c r="DE250" s="67" t="s">
        <v>801</v>
      </c>
      <c r="DF250" s="67" t="s">
        <v>65</v>
      </c>
      <c r="DG250" s="67" t="s">
        <v>703</v>
      </c>
      <c r="DH250" s="75">
        <v>27701</v>
      </c>
      <c r="DI250" s="67">
        <v>8</v>
      </c>
      <c r="DJ250" s="67" t="s">
        <v>84</v>
      </c>
      <c r="DK250" s="76" t="s">
        <v>69</v>
      </c>
      <c r="DL250" s="67">
        <v>1</v>
      </c>
      <c r="DM250" s="77" t="s">
        <v>70</v>
      </c>
      <c r="DN250" s="67" t="e">
        <v>#NUM!</v>
      </c>
      <c r="DO250" s="67" t="s">
        <v>79</v>
      </c>
      <c r="DP250" s="67" t="s">
        <v>79</v>
      </c>
      <c r="DQ250" s="68"/>
      <c r="DR250" s="67"/>
      <c r="DS250" s="72" t="s">
        <v>79</v>
      </c>
      <c r="DT250" s="67" t="s">
        <v>79</v>
      </c>
      <c r="DU250" s="68"/>
      <c r="DV250" s="67"/>
      <c r="DW250" s="72" t="s">
        <v>79</v>
      </c>
      <c r="DX250" s="67" t="s">
        <v>79</v>
      </c>
      <c r="DY250" s="68"/>
      <c r="DZ250" s="69"/>
      <c r="EA250" s="67" t="s">
        <v>79</v>
      </c>
      <c r="EB250" s="67" t="s">
        <v>79</v>
      </c>
      <c r="EC250" s="67"/>
      <c r="ED250" s="67"/>
      <c r="EE250" s="71">
        <v>115</v>
      </c>
      <c r="EF250" s="67">
        <v>99</v>
      </c>
      <c r="EG250" s="67"/>
      <c r="EH250" s="67"/>
      <c r="EI250" s="72" t="s">
        <v>79</v>
      </c>
      <c r="EJ250" s="67" t="s">
        <v>79</v>
      </c>
      <c r="EK250" s="67"/>
      <c r="EL250" s="67"/>
      <c r="EM250" s="72" t="s">
        <v>79</v>
      </c>
      <c r="EN250" s="67" t="s">
        <v>79</v>
      </c>
      <c r="EO250" s="67"/>
      <c r="EP250" s="67"/>
      <c r="EQ250" s="67" t="b">
        <v>0</v>
      </c>
      <c r="ER250" s="67">
        <v>-16</v>
      </c>
      <c r="ES250" s="67"/>
      <c r="ET250" s="67"/>
      <c r="EU250" s="67" t="b">
        <v>0</v>
      </c>
      <c r="EV250" s="67">
        <v>-16</v>
      </c>
      <c r="EW250" s="67"/>
      <c r="EX250" s="67"/>
      <c r="EY250" s="67" t="b">
        <v>0</v>
      </c>
      <c r="EZ250" s="67">
        <v>-16</v>
      </c>
      <c r="FA250" s="68"/>
      <c r="FB250" s="69"/>
      <c r="FC250" s="76" t="s">
        <v>73</v>
      </c>
      <c r="FD250" s="67">
        <v>1</v>
      </c>
      <c r="FE250" s="77" t="s">
        <v>70</v>
      </c>
      <c r="FF250" s="68">
        <v>0</v>
      </c>
      <c r="FG250" s="83"/>
      <c r="FH250" s="65" t="str">
        <f>DK250</f>
        <v>NSR</v>
      </c>
      <c r="FI250" s="65" t="str">
        <f>DF250</f>
        <v>M</v>
      </c>
      <c r="FJ250" s="65" t="str">
        <f t="shared" si="48"/>
        <v>11. NCC</v>
      </c>
      <c r="FK250" s="65">
        <f>FF250</f>
        <v>0</v>
      </c>
      <c r="FL250">
        <f t="shared" si="47"/>
        <v>68</v>
      </c>
      <c r="FM250" t="str">
        <f t="shared" si="49"/>
        <v>...</v>
      </c>
      <c r="FN250" t="str">
        <f t="shared" si="46"/>
        <v>...</v>
      </c>
      <c r="FO250" t="str">
        <f t="shared" si="45"/>
        <v>11. NCC</v>
      </c>
    </row>
    <row r="251" spans="1:171" ht="13.8" hidden="1" x14ac:dyDescent="0.25">
      <c r="A251" t="s">
        <v>1152</v>
      </c>
      <c r="B251" s="201" t="s">
        <v>653</v>
      </c>
      <c r="C251" s="80" t="str">
        <f>IF($B251:$B251&gt;0,VLOOKUP($B251,'[1]PorEquipeHC 20aa_ddmmaaaa'!$EC$5:'[1]PorEquipeHC 20aa_ddmmaaaa'!$GS$1003,1,FALSE))</f>
        <v>894</v>
      </c>
      <c r="D251" s="209" t="str">
        <f>IF($B251:$B251&gt;0,VLOOKUP($B251,'[1]PorEquipeHC 20aa_ddmmaaaa'!$EC$5:'[1]PorEquipeHC 20aa_ddmmaaaa'!$GS$1003,2,FALSE))</f>
        <v>NAKAGAWA</v>
      </c>
      <c r="E251" s="209" t="str">
        <f>IF($B251:$B251&gt;0,VLOOKUP($B251,'[1]PorEquipeHC 20aa_ddmmaaaa'!$EC$5:'[1]PorEquipeHC 20aa_ddmmaaaa'!$GS$1003,3,FALSE))</f>
        <v>MARIA</v>
      </c>
      <c r="F251" s="66" t="str">
        <f>IF($B251:$B251&gt;0,VLOOKUP($B251,'[1]PorEquipeHC 20aa_ddmmaaaa'!$EC$5:'[1]PorEquipeHC 20aa_ddmmaaaa'!$GS$1003,4,FALSE))</f>
        <v>F</v>
      </c>
      <c r="G251" s="65" t="str">
        <f>IF($B251:$B251&gt;0,VLOOKUP($B251,'[1]PorEquipeHC 20aa_ddmmaaaa'!$EC$5:'[1]PorEquipeHC 20aa_ddmmaaaa'!$GS$1003,5,FALSE))</f>
        <v>16. SUM</v>
      </c>
      <c r="H251" s="210">
        <f>IF($B251:$B251&gt;0,VLOOKUP($B251,'[1]PorEquipeHC 20aa_ddmmaaaa'!$EC$5:'[1]PorEquipeHC 20aa_ddmmaaaa'!$GS$1003,6,FALSE))</f>
        <v>16657</v>
      </c>
      <c r="I251" s="80">
        <f>IF($B251:$B251&gt;0,VLOOKUP($B251,'[1]PorEquipeHC 20aa_ddmmaaaa'!$EC$5:'[1]PorEquipeHC 20aa_ddmmaaaa'!$GS$1003,7,FALSE))</f>
        <v>8</v>
      </c>
      <c r="J251" s="209" t="str">
        <f>IF($B251:$B251&gt;0,VLOOKUP($B251,'[1]PorEquipeHC 20aa_ddmmaaaa'!$EC$5:'[1]PorEquipeHC 20aa_ddmmaaaa'!$GS$1003,8,FALSE))</f>
        <v>B</v>
      </c>
      <c r="K251" s="209" t="str">
        <f>IF($B251:$B251&gt;0,VLOOKUP($B251,'[1]PorEquipeHC 20aa_ddmmaaaa'!$EC$5:'[1]PorEquipeHC 20aa_ddmmaaaa'!$GS$1003,9,FALSE))</f>
        <v>SR</v>
      </c>
      <c r="L251" s="80">
        <f>IF($B251:$B251&gt;0,VLOOKUP($B251,'[1]PorEquipeHC 20aa_ddmmaaaa'!$EC$5:'[1]PorEquipeHC 20aa_ddmmaaaa'!$GS$1003,45,FALSE))</f>
        <v>3</v>
      </c>
      <c r="M251" s="65" t="str">
        <f>IF($B251:$B251&gt;0,VLOOKUP($B251,'[1]PorEquipeHC 20aa_ddmmaaaa'!$EC$5:'[1]PorEquipeHC 20aa_ddmmaaaa'!$GS$1003,46,FALSE))</f>
        <v>X</v>
      </c>
      <c r="N251" s="80" t="e">
        <f>IF($B251:$B251&gt;0,VLOOKUP($B251,'[1]PorEquipeHC 20aa_ddmmaaaa'!$EC$5:'[1]PorEquipeHC 20aa_ddmmaaaa'!$GS$1003,64,FALSE))</f>
        <v>#NUM!</v>
      </c>
      <c r="O251" s="211">
        <f>IF($B251:$B251&gt;0,VLOOKUP($B251,'[1]PorEquipeHC 20aa_ddmmaaaa'!$EC$5:'[1]PorEquipeHC 20aa_ddmmaaaa'!$GS$1003,10,FALSE))</f>
        <v>109</v>
      </c>
      <c r="P251" s="211" t="str">
        <f>IF($B251:$B251&gt;0,VLOOKUP($B251,'[1]PorEquipeHC 20aa_ddmmaaaa'!$EC$5:'[1]PorEquipeHC 20aa_ddmmaaaa'!$GS$1003,11,FALSE))</f>
        <v xml:space="preserve"> </v>
      </c>
      <c r="Q251" s="211">
        <f>IF($B251:$B251&gt;0,VLOOKUP($B251,'[1]PorEquipeHC 20aa_ddmmaaaa'!$EC$5:'[1]PorEquipeHC 20aa_ddmmaaaa'!$GS$1003,12,FALSE))</f>
        <v>125</v>
      </c>
      <c r="R251" s="211">
        <f>IF($B251:$B251&gt;0,VLOOKUP($B251,'[1]PorEquipeHC 20aa_ddmmaaaa'!$EC$5:'[1]PorEquipeHC 20aa_ddmmaaaa'!$GS$1003,13,FALSE))</f>
        <v>130</v>
      </c>
      <c r="S251" s="211" t="str">
        <f>IF($B251:$B251&gt;0,VLOOKUP($B251,'[1]PorEquipeHC 20aa_ddmmaaaa'!$EC$5:'[1]PorEquipeHC 20aa_ddmmaaaa'!$GS$1003,14,FALSE))</f>
        <v xml:space="preserve"> </v>
      </c>
      <c r="T251" s="211" t="str">
        <f>IF($B251:$B251&gt;0,VLOOKUP($B251,'[1]PorEquipeHC 20aa_ddmmaaaa'!$EC$5:'[1]PorEquipeHC 20aa_ddmmaaaa'!$GS$1003,15,FALSE))</f>
        <v xml:space="preserve"> </v>
      </c>
      <c r="U251" s="211" t="str">
        <f>IF($B251:$B251&gt;0,VLOOKUP($B251,'[1]PorEquipeHC 20aa_ddmmaaaa'!$EC$5:'[1]PorEquipeHC 20aa_ddmmaaaa'!$GS$1003,16,FALSE))</f>
        <v xml:space="preserve"> </v>
      </c>
      <c r="V251" s="211" t="b">
        <f>IF($B251:$B251&gt;0,VLOOKUP($B251,'[1]PorEquipeHC 20aa_ddmmaaaa'!$EC$5:'[1]PorEquipeHC 20aa_ddmmaaaa'!$GS$1003,17,FALSE))</f>
        <v>0</v>
      </c>
      <c r="W251" s="211" t="b">
        <f>IF($B251:$B251&gt;0,VLOOKUP($B251,'[1]PorEquipeHC 20aa_ddmmaaaa'!$EC$5:'[1]PorEquipeHC 20aa_ddmmaaaa'!$GS$1003,18,FALSE))</f>
        <v>0</v>
      </c>
      <c r="X251" s="211" t="b">
        <f>IF($B251:$B251&gt;0,VLOOKUP($B251,'[1]PorEquipeHC 20aa_ddmmaaaa'!$EC$5:'[1]PorEquipeHC 20aa_ddmmaaaa'!$GS$1003,19,FALSE))</f>
        <v>0</v>
      </c>
      <c r="AA251" s="154"/>
      <c r="AB251" s="154"/>
      <c r="AC251" s="65" t="str">
        <f>C251</f>
        <v>894</v>
      </c>
      <c r="AD251" s="65" t="str">
        <f>D251</f>
        <v>NAKAGAWA</v>
      </c>
      <c r="AE251" s="65" t="str">
        <f>E251</f>
        <v>MARIA</v>
      </c>
      <c r="AF251" s="65" t="str">
        <f>F251</f>
        <v>F</v>
      </c>
      <c r="AG251" s="65" t="str">
        <f>G251</f>
        <v>16. SUM</v>
      </c>
      <c r="AH251" s="208">
        <f>H251</f>
        <v>16657</v>
      </c>
      <c r="AI251">
        <f>I251</f>
        <v>8</v>
      </c>
      <c r="AJ251" t="str">
        <f>J251</f>
        <v>B</v>
      </c>
      <c r="AK251" s="209" t="str">
        <f>K251</f>
        <v>SR</v>
      </c>
      <c r="AL251" s="65">
        <f>L251</f>
        <v>3</v>
      </c>
      <c r="AM251" s="66" t="str">
        <f>M251</f>
        <v>X</v>
      </c>
      <c r="AN251" s="65" t="e">
        <f>N251</f>
        <v>#NUM!</v>
      </c>
      <c r="AO251" s="65">
        <f>O251</f>
        <v>109</v>
      </c>
      <c r="AP251" s="67">
        <f>IF(AO251=" "," ",(AO251-2*$AI251))</f>
        <v>93</v>
      </c>
      <c r="AQ251" s="68"/>
      <c r="AR251" s="69"/>
      <c r="AS251" s="72" t="str">
        <f>P251</f>
        <v xml:space="preserve"> </v>
      </c>
      <c r="AT251" s="67" t="str">
        <f>IF(AS251=" "," ",(AS251-2*$AI251))</f>
        <v xml:space="preserve"> </v>
      </c>
      <c r="AU251" s="65"/>
      <c r="AV251" s="67"/>
      <c r="AW251" s="72">
        <f>Q251</f>
        <v>125</v>
      </c>
      <c r="AX251" s="67">
        <f>IF(AW251=" "," ",(AW251-2*$AI251))</f>
        <v>109</v>
      </c>
      <c r="AY251" s="67"/>
      <c r="AZ251" s="65"/>
      <c r="BA251" s="67">
        <f>R251</f>
        <v>130</v>
      </c>
      <c r="BB251" s="67">
        <f>IF(BA251=" "," ",(BA251-2*$AI251))</f>
        <v>114</v>
      </c>
      <c r="BC251" s="67"/>
      <c r="BD251" s="67"/>
      <c r="BE251" s="71" t="str">
        <f>S251</f>
        <v xml:space="preserve"> </v>
      </c>
      <c r="BF251" s="67" t="str">
        <f>IF(BE251=" "," ",(BE251-2*$AI251))</f>
        <v xml:space="preserve"> </v>
      </c>
      <c r="BG251" s="67"/>
      <c r="BH251" s="67"/>
      <c r="BI251" s="72" t="str">
        <f>T251</f>
        <v xml:space="preserve"> </v>
      </c>
      <c r="BJ251" s="67" t="str">
        <f>IF(BI251=" "," ",(BI251-2*$AI251))</f>
        <v xml:space="preserve"> </v>
      </c>
      <c r="BK251" s="67"/>
      <c r="BL251" s="67"/>
      <c r="BM251" s="72" t="str">
        <f>U251</f>
        <v xml:space="preserve"> </v>
      </c>
      <c r="BN251" s="67" t="str">
        <f>IF(BM251=" "," ",(BM251-2*$AI251))</f>
        <v xml:space="preserve"> </v>
      </c>
      <c r="BO251" s="67"/>
      <c r="BP251" s="67"/>
      <c r="BQ251" s="67" t="b">
        <f>V251</f>
        <v>0</v>
      </c>
      <c r="BR251" s="67">
        <f>IF(BQ251=" "," ",(BQ251-2*$AI251))</f>
        <v>-16</v>
      </c>
      <c r="BS251" s="67"/>
      <c r="BT251" s="67"/>
      <c r="BU251" s="67" t="b">
        <f>W251</f>
        <v>0</v>
      </c>
      <c r="BV251" s="67">
        <f>IF(BU251=" "," ",(BU251-2*$AI251))</f>
        <v>-16</v>
      </c>
      <c r="BW251" s="67"/>
      <c r="BX251" s="67"/>
      <c r="BY251" s="67" t="b">
        <f>X251</f>
        <v>0</v>
      </c>
      <c r="BZ251" s="67">
        <f>IF(BY251=" "," ",(BY251-2*$AI251))</f>
        <v>-16</v>
      </c>
      <c r="CA251" s="67"/>
      <c r="CB251" s="67"/>
      <c r="CC251" s="209" t="str">
        <f>IF(AK251="Senior",AK251,"...")</f>
        <v>...</v>
      </c>
      <c r="CD251" s="65">
        <f>L251</f>
        <v>3</v>
      </c>
      <c r="CE251" s="66" t="str">
        <f>M251</f>
        <v>X</v>
      </c>
      <c r="CF251" s="73">
        <f>AQ251*AO$4+AU251*AS$4+AY251*AW$4+BC251*BA$4+BG251*BE$4+BK251*BI$4+BO251*BM$4+BS251*BQ$4+BW251*BU$4+CA251*BY$4</f>
        <v>0</v>
      </c>
      <c r="CG251" s="156"/>
      <c r="CH251" s="1"/>
      <c r="DA251" s="19"/>
      <c r="DB251" s="19"/>
      <c r="DC251" s="67" t="s">
        <v>806</v>
      </c>
      <c r="DD251" s="67" t="s">
        <v>807</v>
      </c>
      <c r="DE251" s="67" t="s">
        <v>808</v>
      </c>
      <c r="DF251" s="67" t="s">
        <v>65</v>
      </c>
      <c r="DG251" s="67" t="s">
        <v>703</v>
      </c>
      <c r="DH251" s="75">
        <v>13574</v>
      </c>
      <c r="DI251" s="67">
        <v>9</v>
      </c>
      <c r="DJ251" s="67" t="s">
        <v>84</v>
      </c>
      <c r="DK251" s="76" t="s">
        <v>85</v>
      </c>
      <c r="DL251" s="67">
        <v>0</v>
      </c>
      <c r="DM251" s="77" t="s">
        <v>70</v>
      </c>
      <c r="DN251" s="67" t="e">
        <v>#NUM!</v>
      </c>
      <c r="DO251" s="67" t="s">
        <v>79</v>
      </c>
      <c r="DP251" s="67" t="s">
        <v>79</v>
      </c>
      <c r="DQ251" s="68"/>
      <c r="DR251" s="69"/>
      <c r="DS251" s="72" t="s">
        <v>79</v>
      </c>
      <c r="DT251" s="67" t="s">
        <v>79</v>
      </c>
      <c r="DU251" s="68"/>
      <c r="DV251" s="67"/>
      <c r="DW251" s="72" t="s">
        <v>79</v>
      </c>
      <c r="DX251" s="67" t="s">
        <v>79</v>
      </c>
      <c r="DY251" s="67"/>
      <c r="DZ251" s="67"/>
      <c r="EA251" s="67" t="s">
        <v>79</v>
      </c>
      <c r="EB251" s="67" t="s">
        <v>79</v>
      </c>
      <c r="EC251" s="68"/>
      <c r="ED251" s="67"/>
      <c r="EE251" s="71" t="s">
        <v>79</v>
      </c>
      <c r="EF251" s="67" t="s">
        <v>79</v>
      </c>
      <c r="EG251" s="67"/>
      <c r="EH251" s="67"/>
      <c r="EI251" s="72" t="s">
        <v>79</v>
      </c>
      <c r="EJ251" s="67" t="s">
        <v>79</v>
      </c>
      <c r="EK251" s="67"/>
      <c r="EL251" s="67"/>
      <c r="EM251" s="72" t="s">
        <v>79</v>
      </c>
      <c r="EN251" s="67" t="s">
        <v>79</v>
      </c>
      <c r="EO251" s="67"/>
      <c r="EP251" s="67"/>
      <c r="EQ251" s="67" t="b">
        <v>0</v>
      </c>
      <c r="ER251" s="67">
        <v>-18</v>
      </c>
      <c r="ES251" s="67"/>
      <c r="ET251" s="67"/>
      <c r="EU251" s="67" t="b">
        <v>0</v>
      </c>
      <c r="EV251" s="67">
        <v>-18</v>
      </c>
      <c r="EW251" s="68"/>
      <c r="EX251" s="69"/>
      <c r="EY251" s="67" t="b">
        <v>0</v>
      </c>
      <c r="EZ251" s="67">
        <v>-18</v>
      </c>
      <c r="FA251" s="68"/>
      <c r="FB251" s="69"/>
      <c r="FC251" s="76" t="s">
        <v>73</v>
      </c>
      <c r="FD251" s="67">
        <v>0</v>
      </c>
      <c r="FE251" s="77" t="s">
        <v>70</v>
      </c>
      <c r="FF251" s="68">
        <v>0</v>
      </c>
      <c r="FG251" s="83"/>
      <c r="FH251" s="65" t="str">
        <f t="shared" ref="FH251:FH259" si="52">DK251</f>
        <v>MR</v>
      </c>
      <c r="FI251" s="65" t="str">
        <f t="shared" ref="FI251:FI259" si="53">DF251</f>
        <v>M</v>
      </c>
      <c r="FJ251" s="65" t="str">
        <f t="shared" si="48"/>
        <v>11. NCC</v>
      </c>
      <c r="FK251" s="65">
        <f t="shared" ref="FK251:FK259" si="54">FF251</f>
        <v>0</v>
      </c>
      <c r="FL251">
        <f t="shared" si="47"/>
        <v>68</v>
      </c>
      <c r="FM251" t="str">
        <f t="shared" si="49"/>
        <v>...</v>
      </c>
      <c r="FN251" t="str">
        <f t="shared" si="46"/>
        <v>...</v>
      </c>
      <c r="FO251" t="str">
        <f t="shared" si="45"/>
        <v>11. NCC</v>
      </c>
    </row>
    <row r="252" spans="1:171" ht="13.8" hidden="1" x14ac:dyDescent="0.25">
      <c r="A252" t="s">
        <v>1152</v>
      </c>
      <c r="B252" s="201" t="s">
        <v>788</v>
      </c>
      <c r="C252" s="80" t="str">
        <f>IF($B252:$B252&gt;0,VLOOKUP($B252,'[1]PorEquipeHC 20aa_ddmmaaaa'!$EC$5:'[1]PorEquipeHC 20aa_ddmmaaaa'!$GS$1003,1,FALSE))</f>
        <v>946</v>
      </c>
      <c r="D252" s="209" t="str">
        <f>IF($B252:$B252&gt;0,VLOOKUP($B252,'[1]PorEquipeHC 20aa_ddmmaaaa'!$EC$5:'[1]PorEquipeHC 20aa_ddmmaaaa'!$GS$1003,2,FALSE))</f>
        <v>OKADA</v>
      </c>
      <c r="E252" s="209" t="str">
        <f>IF($B252:$B252&gt;0,VLOOKUP($B252,'[1]PorEquipeHC 20aa_ddmmaaaa'!$EC$5:'[1]PorEquipeHC 20aa_ddmmaaaa'!$GS$1003,3,FALSE))</f>
        <v>FERNANDO</v>
      </c>
      <c r="F252" s="66" t="str">
        <f>IF($B252:$B252&gt;0,VLOOKUP($B252,'[1]PorEquipeHC 20aa_ddmmaaaa'!$EC$5:'[1]PorEquipeHC 20aa_ddmmaaaa'!$GS$1003,4,FALSE))</f>
        <v>M</v>
      </c>
      <c r="G252" s="65" t="str">
        <f>IF($B252:$B252&gt;0,VLOOKUP($B252,'[1]PorEquipeHC 20aa_ddmmaaaa'!$EC$5:'[1]PorEquipeHC 20aa_ddmmaaaa'!$GS$1003,5,FALSE))</f>
        <v>11. NCC</v>
      </c>
      <c r="H252" s="210">
        <f>IF($B252:$B252&gt;0,VLOOKUP($B252,'[1]PorEquipeHC 20aa_ddmmaaaa'!$EC$5:'[1]PorEquipeHC 20aa_ddmmaaaa'!$GS$1003,6,FALSE))</f>
        <v>16891</v>
      </c>
      <c r="I252" s="80">
        <f>IF($B252:$B252&gt;0,VLOOKUP($B252,'[1]PorEquipeHC 20aa_ddmmaaaa'!$EC$5:'[1]PorEquipeHC 20aa_ddmmaaaa'!$GS$1003,7,FALSE))</f>
        <v>8</v>
      </c>
      <c r="J252" s="209" t="str">
        <f>IF($B252:$B252&gt;0,VLOOKUP($B252,'[1]PorEquipeHC 20aa_ddmmaaaa'!$EC$5:'[1]PorEquipeHC 20aa_ddmmaaaa'!$GS$1003,8,FALSE))</f>
        <v>B</v>
      </c>
      <c r="K252" s="209" t="str">
        <f>IF($B252:$B252&gt;0,VLOOKUP($B252,'[1]PorEquipeHC 20aa_ddmmaaaa'!$EC$5:'[1]PorEquipeHC 20aa_ddmmaaaa'!$GS$1003,9,FALSE))</f>
        <v>SR</v>
      </c>
      <c r="L252" s="80">
        <f>IF($B252:$B252&gt;0,VLOOKUP($B252,'[1]PorEquipeHC 20aa_ddmmaaaa'!$EC$5:'[1]PorEquipeHC 20aa_ddmmaaaa'!$GS$1003,45,FALSE))</f>
        <v>1</v>
      </c>
      <c r="M252" s="65" t="str">
        <f>IF($B252:$B252&gt;0,VLOOKUP($B252,'[1]PorEquipeHC 20aa_ddmmaaaa'!$EC$5:'[1]PorEquipeHC 20aa_ddmmaaaa'!$GS$1003,46,FALSE))</f>
        <v>X</v>
      </c>
      <c r="N252" s="80" t="e">
        <f>IF($B252:$B252&gt;0,VLOOKUP($B252,'[1]PorEquipeHC 20aa_ddmmaaaa'!$EC$5:'[1]PorEquipeHC 20aa_ddmmaaaa'!$GS$1003,64,FALSE))</f>
        <v>#NUM!</v>
      </c>
      <c r="O252" s="211" t="str">
        <f>IF($B252:$B252&gt;0,VLOOKUP($B252,'[1]PorEquipeHC 20aa_ddmmaaaa'!$EC$5:'[1]PorEquipeHC 20aa_ddmmaaaa'!$GS$1003,10,FALSE))</f>
        <v xml:space="preserve"> </v>
      </c>
      <c r="P252" s="211" t="str">
        <f>IF($B252:$B252&gt;0,VLOOKUP($B252,'[1]PorEquipeHC 20aa_ddmmaaaa'!$EC$5:'[1]PorEquipeHC 20aa_ddmmaaaa'!$GS$1003,11,FALSE))</f>
        <v xml:space="preserve"> </v>
      </c>
      <c r="Q252" s="211" t="str">
        <f>IF($B252:$B252&gt;0,VLOOKUP($B252,'[1]PorEquipeHC 20aa_ddmmaaaa'!$EC$5:'[1]PorEquipeHC 20aa_ddmmaaaa'!$GS$1003,12,FALSE))</f>
        <v xml:space="preserve"> </v>
      </c>
      <c r="R252" s="211" t="str">
        <f>IF($B252:$B252&gt;0,VLOOKUP($B252,'[1]PorEquipeHC 20aa_ddmmaaaa'!$EC$5:'[1]PorEquipeHC 20aa_ddmmaaaa'!$GS$1003,13,FALSE))</f>
        <v xml:space="preserve"> </v>
      </c>
      <c r="S252" s="211">
        <f>IF($B252:$B252&gt;0,VLOOKUP($B252,'[1]PorEquipeHC 20aa_ddmmaaaa'!$EC$5:'[1]PorEquipeHC 20aa_ddmmaaaa'!$GS$1003,14,FALSE))</f>
        <v>117</v>
      </c>
      <c r="T252" s="211" t="str">
        <f>IF($B252:$B252&gt;0,VLOOKUP($B252,'[1]PorEquipeHC 20aa_ddmmaaaa'!$EC$5:'[1]PorEquipeHC 20aa_ddmmaaaa'!$GS$1003,15,FALSE))</f>
        <v xml:space="preserve"> </v>
      </c>
      <c r="U252" s="211" t="str">
        <f>IF($B252:$B252&gt;0,VLOOKUP($B252,'[1]PorEquipeHC 20aa_ddmmaaaa'!$EC$5:'[1]PorEquipeHC 20aa_ddmmaaaa'!$GS$1003,16,FALSE))</f>
        <v xml:space="preserve"> </v>
      </c>
      <c r="V252" s="211" t="b">
        <f>IF($B252:$B252&gt;0,VLOOKUP($B252,'[1]PorEquipeHC 20aa_ddmmaaaa'!$EC$5:'[1]PorEquipeHC 20aa_ddmmaaaa'!$GS$1003,17,FALSE))</f>
        <v>0</v>
      </c>
      <c r="W252" s="211" t="b">
        <f>IF($B252:$B252&gt;0,VLOOKUP($B252,'[1]PorEquipeHC 20aa_ddmmaaaa'!$EC$5:'[1]PorEquipeHC 20aa_ddmmaaaa'!$GS$1003,18,FALSE))</f>
        <v>0</v>
      </c>
      <c r="X252" s="211" t="b">
        <f>IF($B252:$B252&gt;0,VLOOKUP($B252,'[1]PorEquipeHC 20aa_ddmmaaaa'!$EC$5:'[1]PorEquipeHC 20aa_ddmmaaaa'!$GS$1003,19,FALSE))</f>
        <v>0</v>
      </c>
      <c r="Y252" s="207"/>
      <c r="Z252" s="207"/>
      <c r="AA252" s="154"/>
      <c r="AB252" s="154"/>
      <c r="AC252" s="65" t="str">
        <f>C252</f>
        <v>946</v>
      </c>
      <c r="AD252" s="65" t="str">
        <f>D252</f>
        <v>OKADA</v>
      </c>
      <c r="AE252" s="65" t="str">
        <f>E252</f>
        <v>FERNANDO</v>
      </c>
      <c r="AF252" s="65" t="str">
        <f>F252</f>
        <v>M</v>
      </c>
      <c r="AG252" s="65" t="str">
        <f>G252</f>
        <v>11. NCC</v>
      </c>
      <c r="AH252" s="208">
        <f>H252</f>
        <v>16891</v>
      </c>
      <c r="AI252">
        <f>I252</f>
        <v>8</v>
      </c>
      <c r="AJ252" t="str">
        <f>J252</f>
        <v>B</v>
      </c>
      <c r="AK252" s="209" t="str">
        <f>K252</f>
        <v>SR</v>
      </c>
      <c r="AL252" s="65">
        <f>L252</f>
        <v>1</v>
      </c>
      <c r="AM252" s="66" t="str">
        <f>M252</f>
        <v>X</v>
      </c>
      <c r="AN252" s="65" t="e">
        <f>N252</f>
        <v>#NUM!</v>
      </c>
      <c r="AO252" s="65" t="str">
        <f>O252</f>
        <v xml:space="preserve"> </v>
      </c>
      <c r="AP252" s="67" t="str">
        <f>IF(AO252=" "," ",(AO252-2*$AI252))</f>
        <v xml:space="preserve"> </v>
      </c>
      <c r="AQ252" s="68"/>
      <c r="AR252" s="69"/>
      <c r="AS252" s="72" t="str">
        <f>P252</f>
        <v xml:space="preserve"> </v>
      </c>
      <c r="AT252" s="67" t="str">
        <f>IF(AS252=" "," ",(AS252-2*$AI252))</f>
        <v xml:space="preserve"> </v>
      </c>
      <c r="AU252" s="65"/>
      <c r="AV252" s="67"/>
      <c r="AW252" s="72" t="str">
        <f>Q252</f>
        <v xml:space="preserve"> </v>
      </c>
      <c r="AX252" s="67" t="str">
        <f>IF(AW252=" "," ",(AW252-2*$AI252))</f>
        <v xml:space="preserve"> </v>
      </c>
      <c r="AY252" s="67"/>
      <c r="AZ252" s="65"/>
      <c r="BA252" s="67" t="str">
        <f>R252</f>
        <v xml:space="preserve"> </v>
      </c>
      <c r="BB252" s="67" t="str">
        <f>IF(BA252=" "," ",(BA252-2*$AI252))</f>
        <v xml:space="preserve"> </v>
      </c>
      <c r="BC252" s="67"/>
      <c r="BD252" s="67"/>
      <c r="BE252" s="71">
        <f>S252</f>
        <v>117</v>
      </c>
      <c r="BF252" s="67">
        <f>IF(BE252=" "," ",(BE252-2*$AI252))</f>
        <v>101</v>
      </c>
      <c r="BG252" s="67"/>
      <c r="BH252" s="67"/>
      <c r="BI252" s="72" t="str">
        <f>T252</f>
        <v xml:space="preserve"> </v>
      </c>
      <c r="BJ252" s="67" t="str">
        <f>IF(BI252=" "," ",(BI252-2*$AI252))</f>
        <v xml:space="preserve"> </v>
      </c>
      <c r="BK252" s="67"/>
      <c r="BL252" s="67"/>
      <c r="BM252" s="72" t="str">
        <f>U252</f>
        <v xml:space="preserve"> </v>
      </c>
      <c r="BN252" s="67" t="str">
        <f>IF(BM252=" "," ",(BM252-2*$AI252))</f>
        <v xml:space="preserve"> </v>
      </c>
      <c r="BO252" s="67"/>
      <c r="BP252" s="67"/>
      <c r="BQ252" s="67" t="b">
        <f>V252</f>
        <v>0</v>
      </c>
      <c r="BR252" s="67">
        <f>IF(BQ252=" "," ",(BQ252-2*$AI252))</f>
        <v>-16</v>
      </c>
      <c r="BS252" s="67"/>
      <c r="BT252" s="67"/>
      <c r="BU252" s="67" t="b">
        <f>W252</f>
        <v>0</v>
      </c>
      <c r="BV252" s="67">
        <f>IF(BU252=" "," ",(BU252-2*$AI252))</f>
        <v>-16</v>
      </c>
      <c r="BW252" s="67"/>
      <c r="BX252" s="67"/>
      <c r="BY252" s="67" t="b">
        <f>X252</f>
        <v>0</v>
      </c>
      <c r="BZ252" s="67">
        <f>IF(BY252=" "," ",(BY252-2*$AI252))</f>
        <v>-16</v>
      </c>
      <c r="CA252" s="67"/>
      <c r="CB252" s="67"/>
      <c r="CC252" s="209" t="str">
        <f>IF(AK252="Senior",AK252,"...")</f>
        <v>...</v>
      </c>
      <c r="CD252" s="65">
        <f>L252</f>
        <v>1</v>
      </c>
      <c r="CE252" s="66" t="str">
        <f>M252</f>
        <v>X</v>
      </c>
      <c r="CF252" s="73">
        <f>AQ252*AO$4+AU252*AS$4+AY252*AW$4+BC252*BA$4+BG252*BE$4+BK252*BI$4+BO252*BM$4+BS252*BQ$4+BW252*BU$4+CA252*BY$4</f>
        <v>0</v>
      </c>
      <c r="CG252" s="156"/>
      <c r="CH252" s="1"/>
      <c r="DA252" s="19"/>
      <c r="DB252" s="19"/>
      <c r="DC252" s="67" t="s">
        <v>810</v>
      </c>
      <c r="DD252" s="67" t="s">
        <v>315</v>
      </c>
      <c r="DE252" s="67" t="s">
        <v>811</v>
      </c>
      <c r="DF252" s="67" t="s">
        <v>65</v>
      </c>
      <c r="DG252" s="67" t="s">
        <v>703</v>
      </c>
      <c r="DH252" s="75">
        <v>13814</v>
      </c>
      <c r="DI252" s="67">
        <v>9</v>
      </c>
      <c r="DJ252" s="67" t="s">
        <v>84</v>
      </c>
      <c r="DK252" s="76" t="s">
        <v>85</v>
      </c>
      <c r="DL252" s="67">
        <v>5</v>
      </c>
      <c r="DM252" s="77" t="s">
        <v>70</v>
      </c>
      <c r="DN252" s="67" t="e">
        <v>#NUM!</v>
      </c>
      <c r="DO252" s="67">
        <v>118</v>
      </c>
      <c r="DP252" s="67">
        <v>100</v>
      </c>
      <c r="DQ252" s="68"/>
      <c r="DR252" s="69"/>
      <c r="DS252" s="72">
        <v>117</v>
      </c>
      <c r="DT252" s="67">
        <v>99</v>
      </c>
      <c r="DU252" s="68"/>
      <c r="DV252" s="67"/>
      <c r="DW252" s="72">
        <v>119</v>
      </c>
      <c r="DX252" s="67">
        <v>101</v>
      </c>
      <c r="DY252" s="68"/>
      <c r="DZ252" s="69"/>
      <c r="EA252" s="67" t="s">
        <v>79</v>
      </c>
      <c r="EB252" s="67" t="s">
        <v>79</v>
      </c>
      <c r="EC252" s="67"/>
      <c r="ED252" s="67"/>
      <c r="EE252" s="71">
        <v>113</v>
      </c>
      <c r="EF252" s="67">
        <v>95</v>
      </c>
      <c r="EG252" s="67"/>
      <c r="EH252" s="67"/>
      <c r="EI252" s="72">
        <v>119</v>
      </c>
      <c r="EJ252" s="67">
        <v>101</v>
      </c>
      <c r="EK252" s="67"/>
      <c r="EL252" s="67"/>
      <c r="EM252" s="72" t="s">
        <v>79</v>
      </c>
      <c r="EN252" s="67" t="s">
        <v>79</v>
      </c>
      <c r="EO252" s="68"/>
      <c r="EP252" s="69"/>
      <c r="EQ252" s="67" t="b">
        <v>0</v>
      </c>
      <c r="ER252" s="67">
        <v>-18</v>
      </c>
      <c r="ES252" s="67"/>
      <c r="ET252" s="67"/>
      <c r="EU252" s="67" t="b">
        <v>0</v>
      </c>
      <c r="EV252" s="67">
        <v>-18</v>
      </c>
      <c r="EW252" s="68"/>
      <c r="EX252" s="69"/>
      <c r="EY252" s="67" t="b">
        <v>0</v>
      </c>
      <c r="EZ252" s="67">
        <v>-18</v>
      </c>
      <c r="FA252" s="67"/>
      <c r="FB252" s="67"/>
      <c r="FC252" s="76" t="s">
        <v>73</v>
      </c>
      <c r="FD252" s="67">
        <v>5</v>
      </c>
      <c r="FE252" s="77" t="s">
        <v>70</v>
      </c>
      <c r="FF252" s="68">
        <v>0</v>
      </c>
      <c r="FG252" s="83"/>
      <c r="FH252" s="65" t="str">
        <f t="shared" si="52"/>
        <v>MR</v>
      </c>
      <c r="FI252" s="65" t="str">
        <f t="shared" si="53"/>
        <v>M</v>
      </c>
      <c r="FJ252" s="65" t="str">
        <f t="shared" si="48"/>
        <v>11. NCC</v>
      </c>
      <c r="FK252" s="65">
        <f t="shared" si="54"/>
        <v>0</v>
      </c>
      <c r="FL252">
        <f t="shared" si="47"/>
        <v>68</v>
      </c>
      <c r="FM252" t="str">
        <f t="shared" si="49"/>
        <v>...</v>
      </c>
      <c r="FN252" t="str">
        <f t="shared" si="46"/>
        <v>...</v>
      </c>
      <c r="FO252" t="str">
        <f t="shared" si="45"/>
        <v>11. NCC</v>
      </c>
    </row>
    <row r="253" spans="1:171" ht="13.8" hidden="1" x14ac:dyDescent="0.25">
      <c r="A253" t="s">
        <v>1152</v>
      </c>
      <c r="B253" s="201" t="s">
        <v>287</v>
      </c>
      <c r="C253" s="80" t="str">
        <f>IF($B253:$B253&gt;0,VLOOKUP($B253,'[1]PorEquipeHC 20aa_ddmmaaaa'!$EC$5:'[1]PorEquipeHC 20aa_ddmmaaaa'!$GS$1003,1,FALSE))</f>
        <v>907</v>
      </c>
      <c r="D253" s="209" t="str">
        <f>IF($B253:$B253&gt;0,VLOOKUP($B253,'[1]PorEquipeHC 20aa_ddmmaaaa'!$EC$5:'[1]PorEquipeHC 20aa_ddmmaaaa'!$GS$1003,2,FALSE))</f>
        <v>MUKAI</v>
      </c>
      <c r="E253" s="209" t="str">
        <f>IF($B253:$B253&gt;0,VLOOKUP($B253,'[1]PorEquipeHC 20aa_ddmmaaaa'!$EC$5:'[1]PorEquipeHC 20aa_ddmmaaaa'!$GS$1003,3,FALSE))</f>
        <v>MASAAKI</v>
      </c>
      <c r="F253" s="66" t="str">
        <f>IF($B253:$B253&gt;0,VLOOKUP($B253,'[1]PorEquipeHC 20aa_ddmmaaaa'!$EC$5:'[1]PorEquipeHC 20aa_ddmmaaaa'!$GS$1003,4,FALSE))</f>
        <v>M</v>
      </c>
      <c r="G253" s="65" t="str">
        <f>IF($B253:$B253&gt;0,VLOOKUP($B253,'[1]PorEquipeHC 20aa_ddmmaaaa'!$EC$5:'[1]PorEquipeHC 20aa_ddmmaaaa'!$GS$1003,5,FALSE))</f>
        <v>15. BIR</v>
      </c>
      <c r="H253" s="210">
        <f>IF($B253:$B253&gt;0,VLOOKUP($B253,'[1]PorEquipeHC 20aa_ddmmaaaa'!$EC$5:'[1]PorEquipeHC 20aa_ddmmaaaa'!$GS$1003,6,FALSE))</f>
        <v>17335</v>
      </c>
      <c r="I253" s="80">
        <f>IF($B253:$B253&gt;0,VLOOKUP($B253,'[1]PorEquipeHC 20aa_ddmmaaaa'!$EC$5:'[1]PorEquipeHC 20aa_ddmmaaaa'!$GS$1003,7,FALSE))</f>
        <v>8</v>
      </c>
      <c r="J253" s="209" t="str">
        <f>IF($B253:$B253&gt;0,VLOOKUP($B253,'[1]PorEquipeHC 20aa_ddmmaaaa'!$EC$5:'[1]PorEquipeHC 20aa_ddmmaaaa'!$GS$1003,8,FALSE))</f>
        <v>B</v>
      </c>
      <c r="K253" s="209" t="str">
        <f>IF($B253:$B253&gt;0,VLOOKUP($B253,'[1]PorEquipeHC 20aa_ddmmaaaa'!$EC$5:'[1]PorEquipeHC 20aa_ddmmaaaa'!$GS$1003,9,FALSE))</f>
        <v>SR</v>
      </c>
      <c r="L253" s="80">
        <f>IF($B253:$B253&gt;0,VLOOKUP($B253,'[1]PorEquipeHC 20aa_ddmmaaaa'!$EC$5:'[1]PorEquipeHC 20aa_ddmmaaaa'!$GS$1003,45,FALSE))</f>
        <v>6</v>
      </c>
      <c r="M253" s="65" t="str">
        <f>IF($B253:$B253&gt;0,VLOOKUP($B253,'[1]PorEquipeHC 20aa_ddmmaaaa'!$EC$5:'[1]PorEquipeHC 20aa_ddmmaaaa'!$GS$1003,46,FALSE))</f>
        <v>X</v>
      </c>
      <c r="N253" s="80">
        <f>IF($B253:$B253&gt;0,VLOOKUP($B253,'[1]PorEquipeHC 20aa_ddmmaaaa'!$EC$5:'[1]PorEquipeHC 20aa_ddmmaaaa'!$GS$1003,64,FALSE))</f>
        <v>668</v>
      </c>
      <c r="O253" s="211">
        <f>IF($B253:$B253&gt;0,VLOOKUP($B253,'[1]PorEquipeHC 20aa_ddmmaaaa'!$EC$5:'[1]PorEquipeHC 20aa_ddmmaaaa'!$GS$1003,10,FALSE))</f>
        <v>112</v>
      </c>
      <c r="P253" s="211">
        <f>IF($B253:$B253&gt;0,VLOOKUP($B253,'[1]PorEquipeHC 20aa_ddmmaaaa'!$EC$5:'[1]PorEquipeHC 20aa_ddmmaaaa'!$GS$1003,11,FALSE))</f>
        <v>108</v>
      </c>
      <c r="Q253" s="211">
        <f>IF($B253:$B253&gt;0,VLOOKUP($B253,'[1]PorEquipeHC 20aa_ddmmaaaa'!$EC$5:'[1]PorEquipeHC 20aa_ddmmaaaa'!$GS$1003,12,FALSE))</f>
        <v>109</v>
      </c>
      <c r="R253" s="211">
        <f>IF($B253:$B253&gt;0,VLOOKUP($B253,'[1]PorEquipeHC 20aa_ddmmaaaa'!$EC$5:'[1]PorEquipeHC 20aa_ddmmaaaa'!$GS$1003,13,FALSE))</f>
        <v>114</v>
      </c>
      <c r="S253" s="211">
        <f>IF($B253:$B253&gt;0,VLOOKUP($B253,'[1]PorEquipeHC 20aa_ddmmaaaa'!$EC$5:'[1]PorEquipeHC 20aa_ddmmaaaa'!$GS$1003,14,FALSE))</f>
        <v>110</v>
      </c>
      <c r="T253" s="211">
        <f>IF($B253:$B253&gt;0,VLOOKUP($B253,'[1]PorEquipeHC 20aa_ddmmaaaa'!$EC$5:'[1]PorEquipeHC 20aa_ddmmaaaa'!$GS$1003,15,FALSE))</f>
        <v>115</v>
      </c>
      <c r="U253" s="211" t="str">
        <f>IF($B253:$B253&gt;0,VLOOKUP($B253,'[1]PorEquipeHC 20aa_ddmmaaaa'!$EC$5:'[1]PorEquipeHC 20aa_ddmmaaaa'!$GS$1003,16,FALSE))</f>
        <v xml:space="preserve"> </v>
      </c>
      <c r="V253" s="211" t="b">
        <f>IF($B253:$B253&gt;0,VLOOKUP($B253,'[1]PorEquipeHC 20aa_ddmmaaaa'!$EC$5:'[1]PorEquipeHC 20aa_ddmmaaaa'!$GS$1003,17,FALSE))</f>
        <v>0</v>
      </c>
      <c r="W253" s="211" t="b">
        <f>IF($B253:$B253&gt;0,VLOOKUP($B253,'[1]PorEquipeHC 20aa_ddmmaaaa'!$EC$5:'[1]PorEquipeHC 20aa_ddmmaaaa'!$GS$1003,18,FALSE))</f>
        <v>0</v>
      </c>
      <c r="X253" s="211" t="b">
        <f>IF($B253:$B253&gt;0,VLOOKUP($B253,'[1]PorEquipeHC 20aa_ddmmaaaa'!$EC$5:'[1]PorEquipeHC 20aa_ddmmaaaa'!$GS$1003,19,FALSE))</f>
        <v>0</v>
      </c>
      <c r="Y253" s="207"/>
      <c r="Z253" s="207"/>
      <c r="AA253" s="154"/>
      <c r="AB253" s="154"/>
      <c r="AC253" s="65" t="str">
        <f>C253</f>
        <v>907</v>
      </c>
      <c r="AD253" s="65" t="str">
        <f>D253</f>
        <v>MUKAI</v>
      </c>
      <c r="AE253" s="65" t="str">
        <f>E253</f>
        <v>MASAAKI</v>
      </c>
      <c r="AF253" s="65" t="str">
        <f>F253</f>
        <v>M</v>
      </c>
      <c r="AG253" s="65" t="str">
        <f>G253</f>
        <v>15. BIR</v>
      </c>
      <c r="AH253" s="208">
        <f>H253</f>
        <v>17335</v>
      </c>
      <c r="AI253">
        <f>I253</f>
        <v>8</v>
      </c>
      <c r="AJ253" t="str">
        <f>J253</f>
        <v>B</v>
      </c>
      <c r="AK253" s="209" t="str">
        <f>K253</f>
        <v>SR</v>
      </c>
      <c r="AL253" s="65">
        <f>L253</f>
        <v>6</v>
      </c>
      <c r="AM253" s="66" t="str">
        <f>M253</f>
        <v>X</v>
      </c>
      <c r="AN253" s="65">
        <f>N253</f>
        <v>668</v>
      </c>
      <c r="AO253" s="65">
        <f>O253</f>
        <v>112</v>
      </c>
      <c r="AP253" s="67">
        <f>IF(AO253=" "," ",(AO253-2*$AI253))</f>
        <v>96</v>
      </c>
      <c r="AQ253" s="68"/>
      <c r="AR253" s="69"/>
      <c r="AS253" s="72">
        <f>P253</f>
        <v>108</v>
      </c>
      <c r="AT253" s="67">
        <f>IF(AS253=" "," ",(AS253-2*$AI253))</f>
        <v>92</v>
      </c>
      <c r="AU253" s="68">
        <v>5</v>
      </c>
      <c r="AV253" s="69" t="s">
        <v>72</v>
      </c>
      <c r="AW253" s="72">
        <f>Q253</f>
        <v>109</v>
      </c>
      <c r="AX253" s="67">
        <f>IF(AW253=" "," ",(AW253-2*$AI253))</f>
        <v>93</v>
      </c>
      <c r="AY253" s="68">
        <v>2</v>
      </c>
      <c r="AZ253" s="69" t="s">
        <v>99</v>
      </c>
      <c r="BA253" s="67">
        <f>R253</f>
        <v>114</v>
      </c>
      <c r="BB253" s="67">
        <f>IF(BA253=" "," ",(BA253-2*$AI253))</f>
        <v>98</v>
      </c>
      <c r="BC253" s="67"/>
      <c r="BD253" s="67"/>
      <c r="BE253" s="71">
        <f>S253</f>
        <v>110</v>
      </c>
      <c r="BF253" s="67">
        <f>IF(BE253=" "," ",(BE253-2*$AI253))</f>
        <v>94</v>
      </c>
      <c r="BG253" s="67"/>
      <c r="BH253" s="67"/>
      <c r="BI253" s="72">
        <f>T253</f>
        <v>115</v>
      </c>
      <c r="BJ253" s="67">
        <f>IF(BI253=" "," ",(BI253-2*$AI253))</f>
        <v>99</v>
      </c>
      <c r="BK253" s="67"/>
      <c r="BL253" s="67"/>
      <c r="BM253" s="72" t="str">
        <f>U253</f>
        <v xml:space="preserve"> </v>
      </c>
      <c r="BN253" s="67" t="str">
        <f>IF(BM253=" "," ",(BM253-2*$AI253))</f>
        <v xml:space="preserve"> </v>
      </c>
      <c r="BO253" s="67"/>
      <c r="BP253" s="67"/>
      <c r="BQ253" s="67" t="b">
        <f>V253</f>
        <v>0</v>
      </c>
      <c r="BR253" s="67">
        <f>IF(BQ253=" "," ",(BQ253-2*$AI253))</f>
        <v>-16</v>
      </c>
      <c r="BS253" s="67"/>
      <c r="BT253" s="67"/>
      <c r="BU253" s="67" t="b">
        <f>W253</f>
        <v>0</v>
      </c>
      <c r="BV253" s="67">
        <f>IF(BU253=" "," ",(BU253-2*$AI253))</f>
        <v>-16</v>
      </c>
      <c r="BW253" s="67"/>
      <c r="BX253" s="67"/>
      <c r="BY253" s="67" t="b">
        <f>X253</f>
        <v>0</v>
      </c>
      <c r="BZ253" s="67">
        <f>IF(BY253=" "," ",(BY253-2*$AI253))</f>
        <v>-16</v>
      </c>
      <c r="CA253" s="67"/>
      <c r="CB253" s="67"/>
      <c r="CC253" s="209" t="str">
        <f>IF(AK253="Senior",AK253,"...")</f>
        <v>...</v>
      </c>
      <c r="CD253" s="65">
        <f>L253</f>
        <v>6</v>
      </c>
      <c r="CE253" s="66" t="str">
        <f>M253</f>
        <v>X</v>
      </c>
      <c r="CF253" s="73">
        <f>AQ253*AO$4+AU253*AS$4+AY253*AW$4+BC253*BA$4+BG253*BE$4+BK253*BI$4+BO253*BM$4+BS253*BQ$4+BW253*BU$4+CA253*BY$4</f>
        <v>7</v>
      </c>
      <c r="CG253" s="156"/>
      <c r="CH253" s="1"/>
      <c r="DA253" s="19"/>
      <c r="DB253" s="19"/>
      <c r="DC253" s="67" t="s">
        <v>555</v>
      </c>
      <c r="DD253" s="67" t="s">
        <v>813</v>
      </c>
      <c r="DE253" s="67" t="s">
        <v>814</v>
      </c>
      <c r="DF253" s="67" t="s">
        <v>65</v>
      </c>
      <c r="DG253" s="67" t="s">
        <v>703</v>
      </c>
      <c r="DH253" s="75">
        <v>14496</v>
      </c>
      <c r="DI253" s="67">
        <v>9</v>
      </c>
      <c r="DJ253" s="67" t="s">
        <v>84</v>
      </c>
      <c r="DK253" s="76" t="s">
        <v>85</v>
      </c>
      <c r="DL253" s="67">
        <v>7</v>
      </c>
      <c r="DM253" s="77" t="s">
        <v>70</v>
      </c>
      <c r="DN253" s="67">
        <v>733</v>
      </c>
      <c r="DO253" s="67">
        <v>127</v>
      </c>
      <c r="DP253" s="67">
        <v>109</v>
      </c>
      <c r="DQ253" s="68"/>
      <c r="DR253" s="69"/>
      <c r="DS253" s="72">
        <v>142</v>
      </c>
      <c r="DT253" s="67">
        <v>124</v>
      </c>
      <c r="DU253" s="68"/>
      <c r="DV253" s="67"/>
      <c r="DW253" s="72">
        <v>116</v>
      </c>
      <c r="DX253" s="67">
        <v>98</v>
      </c>
      <c r="DY253" s="67"/>
      <c r="DZ253" s="67"/>
      <c r="EA253" s="67">
        <v>123</v>
      </c>
      <c r="EB253" s="67">
        <v>105</v>
      </c>
      <c r="EC253" s="67"/>
      <c r="ED253" s="67"/>
      <c r="EE253" s="71">
        <v>128</v>
      </c>
      <c r="EF253" s="67">
        <v>110</v>
      </c>
      <c r="EG253" s="67"/>
      <c r="EH253" s="67"/>
      <c r="EI253" s="72">
        <v>120</v>
      </c>
      <c r="EJ253" s="67">
        <v>102</v>
      </c>
      <c r="EK253" s="67"/>
      <c r="EL253" s="67"/>
      <c r="EM253" s="72">
        <v>119</v>
      </c>
      <c r="EN253" s="67">
        <v>101</v>
      </c>
      <c r="EO253" s="67"/>
      <c r="EP253" s="67"/>
      <c r="EQ253" s="67" t="b">
        <v>0</v>
      </c>
      <c r="ER253" s="67">
        <v>-18</v>
      </c>
      <c r="ES253" s="68"/>
      <c r="ET253" s="69"/>
      <c r="EU253" s="67" t="b">
        <v>0</v>
      </c>
      <c r="EV253" s="67">
        <v>-18</v>
      </c>
      <c r="EW253" s="67"/>
      <c r="EX253" s="67"/>
      <c r="EY253" s="67" t="b">
        <v>0</v>
      </c>
      <c r="EZ253" s="67">
        <v>-18</v>
      </c>
      <c r="FA253" s="67"/>
      <c r="FB253" s="67"/>
      <c r="FC253" s="76" t="s">
        <v>73</v>
      </c>
      <c r="FD253" s="67">
        <v>7</v>
      </c>
      <c r="FE253" s="77" t="s">
        <v>70</v>
      </c>
      <c r="FF253" s="68">
        <v>0</v>
      </c>
      <c r="FG253" s="83"/>
      <c r="FH253" s="65" t="str">
        <f t="shared" si="52"/>
        <v>MR</v>
      </c>
      <c r="FI253" s="65" t="str">
        <f t="shared" si="53"/>
        <v>M</v>
      </c>
      <c r="FJ253" s="65" t="str">
        <f t="shared" si="48"/>
        <v>11. NCC</v>
      </c>
      <c r="FK253" s="65">
        <f t="shared" si="54"/>
        <v>0</v>
      </c>
      <c r="FL253">
        <f t="shared" si="47"/>
        <v>68</v>
      </c>
      <c r="FM253" t="str">
        <f t="shared" si="49"/>
        <v>...</v>
      </c>
      <c r="FN253" t="str">
        <f t="shared" si="46"/>
        <v>...</v>
      </c>
      <c r="FO253" t="str">
        <f t="shared" ref="FO253:FO316" si="55">DG253</f>
        <v>11. NCC</v>
      </c>
    </row>
    <row r="254" spans="1:171" ht="13.8" hidden="1" x14ac:dyDescent="0.25">
      <c r="A254" t="s">
        <v>1152</v>
      </c>
      <c r="B254" s="201" t="s">
        <v>266</v>
      </c>
      <c r="C254" s="80" t="str">
        <f>IF($B254:$B254&gt;0,VLOOKUP($B254,'[1]PorEquipeHC 20aa_ddmmaaaa'!$EC$5:'[1]PorEquipeHC 20aa_ddmmaaaa'!$GS$1003,1,FALSE))</f>
        <v>639</v>
      </c>
      <c r="D254" s="209" t="str">
        <f>IF($B254:$B254&gt;0,VLOOKUP($B254,'[1]PorEquipeHC 20aa_ddmmaaaa'!$EC$5:'[1]PorEquipeHC 20aa_ddmmaaaa'!$GS$1003,2,FALSE))</f>
        <v>HITOMI</v>
      </c>
      <c r="E254" s="209" t="str">
        <f>IF($B254:$B254&gt;0,VLOOKUP($B254,'[1]PorEquipeHC 20aa_ddmmaaaa'!$EC$5:'[1]PorEquipeHC 20aa_ddmmaaaa'!$GS$1003,3,FALSE))</f>
        <v>HATSUE</v>
      </c>
      <c r="F254" s="66" t="str">
        <f>IF($B254:$B254&gt;0,VLOOKUP($B254,'[1]PorEquipeHC 20aa_ddmmaaaa'!$EC$5:'[1]PorEquipeHC 20aa_ddmmaaaa'!$GS$1003,4,FALSE))</f>
        <v>F</v>
      </c>
      <c r="G254" s="65" t="str">
        <f>IF($B254:$B254&gt;0,VLOOKUP($B254,'[1]PorEquipeHC 20aa_ddmmaaaa'!$EC$5:'[1]PorEquipeHC 20aa_ddmmaaaa'!$GS$1003,5,FALSE))</f>
        <v>03. IBI</v>
      </c>
      <c r="H254" s="210">
        <f>IF($B254:$B254&gt;0,VLOOKUP($B254,'[1]PorEquipeHC 20aa_ddmmaaaa'!$EC$5:'[1]PorEquipeHC 20aa_ddmmaaaa'!$GS$1003,6,FALSE))</f>
        <v>17336</v>
      </c>
      <c r="I254" s="80">
        <f>IF($B254:$B254&gt;0,VLOOKUP($B254,'[1]PorEquipeHC 20aa_ddmmaaaa'!$EC$5:'[1]PorEquipeHC 20aa_ddmmaaaa'!$GS$1003,7,FALSE))</f>
        <v>8</v>
      </c>
      <c r="J254" s="209" t="str">
        <f>IF($B254:$B254&gt;0,VLOOKUP($B254,'[1]PorEquipeHC 20aa_ddmmaaaa'!$EC$5:'[1]PorEquipeHC 20aa_ddmmaaaa'!$GS$1003,8,FALSE))</f>
        <v>B</v>
      </c>
      <c r="K254" s="209" t="str">
        <f>IF($B254:$B254&gt;0,VLOOKUP($B254,'[1]PorEquipeHC 20aa_ddmmaaaa'!$EC$5:'[1]PorEquipeHC 20aa_ddmmaaaa'!$GS$1003,9,FALSE))</f>
        <v>SR</v>
      </c>
      <c r="L254" s="80">
        <f>IF($B254:$B254&gt;0,VLOOKUP($B254,'[1]PorEquipeHC 20aa_ddmmaaaa'!$EC$5:'[1]PorEquipeHC 20aa_ddmmaaaa'!$GS$1003,45,FALSE))</f>
        <v>1</v>
      </c>
      <c r="M254" s="65" t="str">
        <f>IF($B254:$B254&gt;0,VLOOKUP($B254,'[1]PorEquipeHC 20aa_ddmmaaaa'!$EC$5:'[1]PorEquipeHC 20aa_ddmmaaaa'!$GS$1003,46,FALSE))</f>
        <v>X</v>
      </c>
      <c r="N254" s="80" t="e">
        <f>IF($B254:$B254&gt;0,VLOOKUP($B254,'[1]PorEquipeHC 20aa_ddmmaaaa'!$EC$5:'[1]PorEquipeHC 20aa_ddmmaaaa'!$GS$1003,64,FALSE))</f>
        <v>#NUM!</v>
      </c>
      <c r="O254" s="211" t="str">
        <f>IF($B254:$B254&gt;0,VLOOKUP($B254,'[1]PorEquipeHC 20aa_ddmmaaaa'!$EC$5:'[1]PorEquipeHC 20aa_ddmmaaaa'!$GS$1003,10,FALSE))</f>
        <v xml:space="preserve"> </v>
      </c>
      <c r="P254" s="211" t="str">
        <f>IF($B254:$B254&gt;0,VLOOKUP($B254,'[1]PorEquipeHC 20aa_ddmmaaaa'!$EC$5:'[1]PorEquipeHC 20aa_ddmmaaaa'!$GS$1003,11,FALSE))</f>
        <v xml:space="preserve"> </v>
      </c>
      <c r="Q254" s="211">
        <f>IF($B254:$B254&gt;0,VLOOKUP($B254,'[1]PorEquipeHC 20aa_ddmmaaaa'!$EC$5:'[1]PorEquipeHC 20aa_ddmmaaaa'!$GS$1003,12,FALSE))</f>
        <v>112</v>
      </c>
      <c r="R254" s="211" t="str">
        <f>IF($B254:$B254&gt;0,VLOOKUP($B254,'[1]PorEquipeHC 20aa_ddmmaaaa'!$EC$5:'[1]PorEquipeHC 20aa_ddmmaaaa'!$GS$1003,13,FALSE))</f>
        <v xml:space="preserve"> </v>
      </c>
      <c r="S254" s="211" t="str">
        <f>IF($B254:$B254&gt;0,VLOOKUP($B254,'[1]PorEquipeHC 20aa_ddmmaaaa'!$EC$5:'[1]PorEquipeHC 20aa_ddmmaaaa'!$GS$1003,14,FALSE))</f>
        <v xml:space="preserve"> </v>
      </c>
      <c r="T254" s="211" t="str">
        <f>IF($B254:$B254&gt;0,VLOOKUP($B254,'[1]PorEquipeHC 20aa_ddmmaaaa'!$EC$5:'[1]PorEquipeHC 20aa_ddmmaaaa'!$GS$1003,15,FALSE))</f>
        <v xml:space="preserve"> </v>
      </c>
      <c r="U254" s="211" t="str">
        <f>IF($B254:$B254&gt;0,VLOOKUP($B254,'[1]PorEquipeHC 20aa_ddmmaaaa'!$EC$5:'[1]PorEquipeHC 20aa_ddmmaaaa'!$GS$1003,16,FALSE))</f>
        <v xml:space="preserve"> </v>
      </c>
      <c r="V254" s="211" t="b">
        <f>IF($B254:$B254&gt;0,VLOOKUP($B254,'[1]PorEquipeHC 20aa_ddmmaaaa'!$EC$5:'[1]PorEquipeHC 20aa_ddmmaaaa'!$GS$1003,17,FALSE))</f>
        <v>0</v>
      </c>
      <c r="W254" s="211" t="b">
        <f>IF($B254:$B254&gt;0,VLOOKUP($B254,'[1]PorEquipeHC 20aa_ddmmaaaa'!$EC$5:'[1]PorEquipeHC 20aa_ddmmaaaa'!$GS$1003,18,FALSE))</f>
        <v>0</v>
      </c>
      <c r="X254" s="211" t="b">
        <f>IF($B254:$B254&gt;0,VLOOKUP($B254,'[1]PorEquipeHC 20aa_ddmmaaaa'!$EC$5:'[1]PorEquipeHC 20aa_ddmmaaaa'!$GS$1003,19,FALSE))</f>
        <v>0</v>
      </c>
      <c r="Y254" s="207"/>
      <c r="Z254" s="207"/>
      <c r="AA254" s="154"/>
      <c r="AB254" s="154"/>
      <c r="AC254" s="65" t="str">
        <f>C254</f>
        <v>639</v>
      </c>
      <c r="AD254" s="65" t="str">
        <f>D254</f>
        <v>HITOMI</v>
      </c>
      <c r="AE254" s="65" t="str">
        <f>E254</f>
        <v>HATSUE</v>
      </c>
      <c r="AF254" s="65" t="str">
        <f>F254</f>
        <v>F</v>
      </c>
      <c r="AG254" s="65" t="str">
        <f>G254</f>
        <v>03. IBI</v>
      </c>
      <c r="AH254" s="208">
        <f>H254</f>
        <v>17336</v>
      </c>
      <c r="AI254">
        <f>I254</f>
        <v>8</v>
      </c>
      <c r="AJ254" t="str">
        <f>J254</f>
        <v>B</v>
      </c>
      <c r="AK254" s="209" t="str">
        <f>K254</f>
        <v>SR</v>
      </c>
      <c r="AL254" s="65">
        <f>L254</f>
        <v>1</v>
      </c>
      <c r="AM254" s="66" t="str">
        <f>M254</f>
        <v>X</v>
      </c>
      <c r="AN254" s="65" t="e">
        <f>N254</f>
        <v>#NUM!</v>
      </c>
      <c r="AO254" s="65" t="str">
        <f>O254</f>
        <v xml:space="preserve"> </v>
      </c>
      <c r="AP254" s="67" t="str">
        <f>IF(AO254=" "," ",(AO254-2*$AI254))</f>
        <v xml:space="preserve"> </v>
      </c>
      <c r="AQ254" s="68"/>
      <c r="AR254" s="69"/>
      <c r="AS254" s="72" t="str">
        <f>P254</f>
        <v xml:space="preserve"> </v>
      </c>
      <c r="AT254" s="67" t="str">
        <f>IF(AS254=" "," ",(AS254-2*$AI254))</f>
        <v xml:space="preserve"> </v>
      </c>
      <c r="AU254" s="65"/>
      <c r="AV254" s="67"/>
      <c r="AW254" s="72">
        <f>Q254</f>
        <v>112</v>
      </c>
      <c r="AX254" s="67">
        <f>IF(AW254=" "," ",(AW254-2*$AI254))</f>
        <v>96</v>
      </c>
      <c r="AY254" s="67"/>
      <c r="AZ254" s="65"/>
      <c r="BA254" s="67" t="str">
        <f>R254</f>
        <v xml:space="preserve"> </v>
      </c>
      <c r="BB254" s="67" t="str">
        <f>IF(BA254=" "," ",(BA254-2*$AI254))</f>
        <v xml:space="preserve"> </v>
      </c>
      <c r="BC254" s="67"/>
      <c r="BD254" s="67"/>
      <c r="BE254" s="71" t="str">
        <f>S254</f>
        <v xml:space="preserve"> </v>
      </c>
      <c r="BF254" s="67" t="str">
        <f>IF(BE254=" "," ",(BE254-2*$AI254))</f>
        <v xml:space="preserve"> </v>
      </c>
      <c r="BG254" s="67"/>
      <c r="BH254" s="67"/>
      <c r="BI254" s="72" t="str">
        <f>T254</f>
        <v xml:space="preserve"> </v>
      </c>
      <c r="BJ254" s="67" t="str">
        <f>IF(BI254=" "," ",(BI254-2*$AI254))</f>
        <v xml:space="preserve"> </v>
      </c>
      <c r="BK254" s="67"/>
      <c r="BL254" s="67"/>
      <c r="BM254" s="72" t="str">
        <f>U254</f>
        <v xml:space="preserve"> </v>
      </c>
      <c r="BN254" s="67" t="str">
        <f>IF(BM254=" "," ",(BM254-2*$AI254))</f>
        <v xml:space="preserve"> </v>
      </c>
      <c r="BO254" s="67"/>
      <c r="BP254" s="67"/>
      <c r="BQ254" s="67" t="b">
        <f>V254</f>
        <v>0</v>
      </c>
      <c r="BR254" s="67">
        <f>IF(BQ254=" "," ",(BQ254-2*$AI254))</f>
        <v>-16</v>
      </c>
      <c r="BS254" s="67"/>
      <c r="BT254" s="67"/>
      <c r="BU254" s="67" t="b">
        <f>W254</f>
        <v>0</v>
      </c>
      <c r="BV254" s="67">
        <f>IF(BU254=" "," ",(BU254-2*$AI254))</f>
        <v>-16</v>
      </c>
      <c r="BW254" s="67"/>
      <c r="BX254" s="67"/>
      <c r="BY254" s="67" t="b">
        <f>X254</f>
        <v>0</v>
      </c>
      <c r="BZ254" s="67">
        <f>IF(BY254=" "," ",(BY254-2*$AI254))</f>
        <v>-16</v>
      </c>
      <c r="CA254" s="67"/>
      <c r="CB254" s="67"/>
      <c r="CC254" s="209" t="str">
        <f>IF(AK254="Senior",AK254,"...")</f>
        <v>...</v>
      </c>
      <c r="CD254" s="65">
        <f>L254</f>
        <v>1</v>
      </c>
      <c r="CE254" s="66" t="str">
        <f>M254</f>
        <v>X</v>
      </c>
      <c r="CF254" s="73">
        <f>AQ254*AO$4+AU254*AS$4+AY254*AW$4+BC254*BA$4+BG254*BE$4+BK254*BI$4+BO254*BM$4+BS254*BQ$4+BW254*BU$4+CA254*BY$4</f>
        <v>0</v>
      </c>
      <c r="CG254" s="156"/>
      <c r="CH254" s="1"/>
      <c r="DA254" s="19"/>
      <c r="DB254" s="19"/>
      <c r="DC254" s="67" t="s">
        <v>816</v>
      </c>
      <c r="DD254" s="67" t="s">
        <v>817</v>
      </c>
      <c r="DE254" s="67" t="s">
        <v>818</v>
      </c>
      <c r="DF254" s="67" t="s">
        <v>83</v>
      </c>
      <c r="DG254" s="67" t="s">
        <v>703</v>
      </c>
      <c r="DH254" s="75">
        <v>15063</v>
      </c>
      <c r="DI254" s="67">
        <v>9</v>
      </c>
      <c r="DJ254" s="67" t="s">
        <v>84</v>
      </c>
      <c r="DK254" s="76" t="s">
        <v>85</v>
      </c>
      <c r="DL254" s="67">
        <v>1</v>
      </c>
      <c r="DM254" s="77" t="s">
        <v>70</v>
      </c>
      <c r="DN254" s="67" t="e">
        <v>#NUM!</v>
      </c>
      <c r="DO254" s="67" t="s">
        <v>79</v>
      </c>
      <c r="DP254" s="67" t="s">
        <v>79</v>
      </c>
      <c r="DQ254" s="68"/>
      <c r="DR254" s="67"/>
      <c r="DS254" s="72" t="s">
        <v>79</v>
      </c>
      <c r="DT254" s="67" t="s">
        <v>79</v>
      </c>
      <c r="DU254" s="68"/>
      <c r="DV254" s="67"/>
      <c r="DW254" s="72" t="s">
        <v>79</v>
      </c>
      <c r="DX254" s="67" t="s">
        <v>79</v>
      </c>
      <c r="DY254" s="67"/>
      <c r="DZ254" s="67"/>
      <c r="EA254" s="67" t="s">
        <v>79</v>
      </c>
      <c r="EB254" s="67" t="s">
        <v>79</v>
      </c>
      <c r="EC254" s="68"/>
      <c r="ED254" s="69"/>
      <c r="EE254" s="71">
        <v>118</v>
      </c>
      <c r="EF254" s="67">
        <v>100</v>
      </c>
      <c r="EG254" s="67"/>
      <c r="EH254" s="67"/>
      <c r="EI254" s="72" t="s">
        <v>79</v>
      </c>
      <c r="EJ254" s="67" t="s">
        <v>79</v>
      </c>
      <c r="EK254" s="67"/>
      <c r="EL254" s="67"/>
      <c r="EM254" s="72" t="s">
        <v>79</v>
      </c>
      <c r="EN254" s="67" t="s">
        <v>79</v>
      </c>
      <c r="EO254" s="67"/>
      <c r="EP254" s="67"/>
      <c r="EQ254" s="67" t="b">
        <v>0</v>
      </c>
      <c r="ER254" s="67">
        <v>-18</v>
      </c>
      <c r="ES254" s="67"/>
      <c r="ET254" s="67"/>
      <c r="EU254" s="67" t="b">
        <v>0</v>
      </c>
      <c r="EV254" s="67">
        <v>-18</v>
      </c>
      <c r="EW254" s="67"/>
      <c r="EX254" s="67"/>
      <c r="EY254" s="67" t="b">
        <v>0</v>
      </c>
      <c r="EZ254" s="67">
        <v>-18</v>
      </c>
      <c r="FA254" s="67"/>
      <c r="FB254" s="67"/>
      <c r="FC254" s="76" t="s">
        <v>73</v>
      </c>
      <c r="FD254" s="67">
        <v>1</v>
      </c>
      <c r="FE254" s="77" t="s">
        <v>70</v>
      </c>
      <c r="FF254" s="68">
        <v>0</v>
      </c>
      <c r="FG254" s="83"/>
      <c r="FH254" s="65" t="str">
        <f t="shared" si="52"/>
        <v>MR</v>
      </c>
      <c r="FI254" s="65" t="str">
        <f t="shared" si="53"/>
        <v>F</v>
      </c>
      <c r="FJ254" s="65" t="str">
        <f t="shared" si="48"/>
        <v>11. NCC</v>
      </c>
      <c r="FK254" s="65">
        <f t="shared" si="54"/>
        <v>0</v>
      </c>
      <c r="FL254">
        <f t="shared" si="47"/>
        <v>68</v>
      </c>
      <c r="FM254" t="str">
        <f t="shared" si="49"/>
        <v>...</v>
      </c>
      <c r="FN254" t="str">
        <f t="shared" si="46"/>
        <v>...</v>
      </c>
      <c r="FO254" t="str">
        <f t="shared" si="55"/>
        <v>11. NCC</v>
      </c>
    </row>
    <row r="255" spans="1:171" ht="13.8" hidden="1" x14ac:dyDescent="0.25">
      <c r="A255" t="s">
        <v>1152</v>
      </c>
      <c r="B255" s="201" t="s">
        <v>826</v>
      </c>
      <c r="C255" s="80" t="str">
        <f>IF($B255:$B255&gt;0,VLOOKUP($B255,'[1]PorEquipeHC 20aa_ddmmaaaa'!$EC$5:'[1]PorEquipeHC 20aa_ddmmaaaa'!$GS$1003,1,FALSE))</f>
        <v>683</v>
      </c>
      <c r="D255" s="209" t="str">
        <f>IF($B255:$B255&gt;0,VLOOKUP($B255,'[1]PorEquipeHC 20aa_ddmmaaaa'!$EC$5:'[1]PorEquipeHC 20aa_ddmmaaaa'!$GS$1003,2,FALSE))</f>
        <v xml:space="preserve">HIDAKA </v>
      </c>
      <c r="E255" s="209" t="str">
        <f>IF($B255:$B255&gt;0,VLOOKUP($B255,'[1]PorEquipeHC 20aa_ddmmaaaa'!$EC$5:'[1]PorEquipeHC 20aa_ddmmaaaa'!$GS$1003,3,FALSE))</f>
        <v>SERGIO MITSURU</v>
      </c>
      <c r="F255" s="66" t="str">
        <f>IF($B255:$B255&gt;0,VLOOKUP($B255,'[1]PorEquipeHC 20aa_ddmmaaaa'!$EC$5:'[1]PorEquipeHC 20aa_ddmmaaaa'!$GS$1003,4,FALSE))</f>
        <v>M</v>
      </c>
      <c r="G255" s="65" t="str">
        <f>IF($B255:$B255&gt;0,VLOOKUP($B255,'[1]PorEquipeHC 20aa_ddmmaaaa'!$EC$5:'[1]PorEquipeHC 20aa_ddmmaaaa'!$GS$1003,5,FALSE))</f>
        <v>12. COO</v>
      </c>
      <c r="H255" s="210">
        <f>IF($B255:$B255&gt;0,VLOOKUP($B255,'[1]PorEquipeHC 20aa_ddmmaaaa'!$EC$5:'[1]PorEquipeHC 20aa_ddmmaaaa'!$GS$1003,6,FALSE))</f>
        <v>18214</v>
      </c>
      <c r="I255" s="80">
        <f>IF($B255:$B255&gt;0,VLOOKUP($B255,'[1]PorEquipeHC 20aa_ddmmaaaa'!$EC$5:'[1]PorEquipeHC 20aa_ddmmaaaa'!$GS$1003,7,FALSE))</f>
        <v>8</v>
      </c>
      <c r="J255" s="209" t="str">
        <f>IF($B255:$B255&gt;0,VLOOKUP($B255,'[1]PorEquipeHC 20aa_ddmmaaaa'!$EC$5:'[1]PorEquipeHC 20aa_ddmmaaaa'!$GS$1003,8,FALSE))</f>
        <v>B</v>
      </c>
      <c r="K255" s="209" t="str">
        <f>IF($B255:$B255&gt;0,VLOOKUP($B255,'[1]PorEquipeHC 20aa_ddmmaaaa'!$EC$5:'[1]PorEquipeHC 20aa_ddmmaaaa'!$GS$1003,9,FALSE))</f>
        <v>SR</v>
      </c>
      <c r="L255" s="80">
        <f>IF($B255:$B255&gt;0,VLOOKUP($B255,'[1]PorEquipeHC 20aa_ddmmaaaa'!$EC$5:'[1]PorEquipeHC 20aa_ddmmaaaa'!$GS$1003,45,FALSE))</f>
        <v>1</v>
      </c>
      <c r="M255" s="65" t="str">
        <f>IF($B255:$B255&gt;0,VLOOKUP($B255,'[1]PorEquipeHC 20aa_ddmmaaaa'!$EC$5:'[1]PorEquipeHC 20aa_ddmmaaaa'!$GS$1003,46,FALSE))</f>
        <v>X</v>
      </c>
      <c r="N255" s="80" t="e">
        <f>IF($B255:$B255&gt;0,VLOOKUP($B255,'[1]PorEquipeHC 20aa_ddmmaaaa'!$EC$5:'[1]PorEquipeHC 20aa_ddmmaaaa'!$GS$1003,64,FALSE))</f>
        <v>#NUM!</v>
      </c>
      <c r="O255" s="211" t="str">
        <f>IF($B255:$B255&gt;0,VLOOKUP($B255,'[1]PorEquipeHC 20aa_ddmmaaaa'!$EC$5:'[1]PorEquipeHC 20aa_ddmmaaaa'!$GS$1003,10,FALSE))</f>
        <v xml:space="preserve"> </v>
      </c>
      <c r="P255" s="211" t="str">
        <f>IF($B255:$B255&gt;0,VLOOKUP($B255,'[1]PorEquipeHC 20aa_ddmmaaaa'!$EC$5:'[1]PorEquipeHC 20aa_ddmmaaaa'!$GS$1003,11,FALSE))</f>
        <v xml:space="preserve"> </v>
      </c>
      <c r="Q255" s="211">
        <f>IF($B255:$B255&gt;0,VLOOKUP($B255,'[1]PorEquipeHC 20aa_ddmmaaaa'!$EC$5:'[1]PorEquipeHC 20aa_ddmmaaaa'!$GS$1003,12,FALSE))</f>
        <v>116</v>
      </c>
      <c r="R255" s="211" t="str">
        <f>IF($B255:$B255&gt;0,VLOOKUP($B255,'[1]PorEquipeHC 20aa_ddmmaaaa'!$EC$5:'[1]PorEquipeHC 20aa_ddmmaaaa'!$GS$1003,13,FALSE))</f>
        <v xml:space="preserve"> </v>
      </c>
      <c r="S255" s="211" t="str">
        <f>IF($B255:$B255&gt;0,VLOOKUP($B255,'[1]PorEquipeHC 20aa_ddmmaaaa'!$EC$5:'[1]PorEquipeHC 20aa_ddmmaaaa'!$GS$1003,14,FALSE))</f>
        <v xml:space="preserve"> </v>
      </c>
      <c r="T255" s="211" t="str">
        <f>IF($B255:$B255&gt;0,VLOOKUP($B255,'[1]PorEquipeHC 20aa_ddmmaaaa'!$EC$5:'[1]PorEquipeHC 20aa_ddmmaaaa'!$GS$1003,15,FALSE))</f>
        <v xml:space="preserve"> </v>
      </c>
      <c r="U255" s="211" t="str">
        <f>IF($B255:$B255&gt;0,VLOOKUP($B255,'[1]PorEquipeHC 20aa_ddmmaaaa'!$EC$5:'[1]PorEquipeHC 20aa_ddmmaaaa'!$GS$1003,16,FALSE))</f>
        <v xml:space="preserve"> </v>
      </c>
      <c r="V255" s="211" t="b">
        <f>IF($B255:$B255&gt;0,VLOOKUP($B255,'[1]PorEquipeHC 20aa_ddmmaaaa'!$EC$5:'[1]PorEquipeHC 20aa_ddmmaaaa'!$GS$1003,17,FALSE))</f>
        <v>0</v>
      </c>
      <c r="W255" s="211" t="b">
        <f>IF($B255:$B255&gt;0,VLOOKUP($B255,'[1]PorEquipeHC 20aa_ddmmaaaa'!$EC$5:'[1]PorEquipeHC 20aa_ddmmaaaa'!$GS$1003,18,FALSE))</f>
        <v>0</v>
      </c>
      <c r="X255" s="211" t="b">
        <f>IF($B255:$B255&gt;0,VLOOKUP($B255,'[1]PorEquipeHC 20aa_ddmmaaaa'!$EC$5:'[1]PorEquipeHC 20aa_ddmmaaaa'!$GS$1003,19,FALSE))</f>
        <v>0</v>
      </c>
      <c r="Y255" s="207"/>
      <c r="Z255" s="207"/>
      <c r="AA255" s="154"/>
      <c r="AB255" s="154"/>
      <c r="AC255" s="65" t="str">
        <f>C255</f>
        <v>683</v>
      </c>
      <c r="AD255" s="65" t="str">
        <f>D255</f>
        <v xml:space="preserve">HIDAKA </v>
      </c>
      <c r="AE255" s="65" t="str">
        <f>E255</f>
        <v>SERGIO MITSURU</v>
      </c>
      <c r="AF255" s="65" t="str">
        <f>F255</f>
        <v>M</v>
      </c>
      <c r="AG255" s="65" t="str">
        <f>G255</f>
        <v>12. COO</v>
      </c>
      <c r="AH255" s="208">
        <f>H255</f>
        <v>18214</v>
      </c>
      <c r="AI255">
        <f>I255</f>
        <v>8</v>
      </c>
      <c r="AJ255" t="str">
        <f>J255</f>
        <v>B</v>
      </c>
      <c r="AK255" s="209" t="str">
        <f>K255</f>
        <v>SR</v>
      </c>
      <c r="AL255" s="65">
        <f>L255</f>
        <v>1</v>
      </c>
      <c r="AM255" s="66" t="str">
        <f>M255</f>
        <v>X</v>
      </c>
      <c r="AN255" s="65" t="e">
        <f>N255</f>
        <v>#NUM!</v>
      </c>
      <c r="AO255" s="65" t="str">
        <f>O255</f>
        <v xml:space="preserve"> </v>
      </c>
      <c r="AP255" s="67" t="str">
        <f>IF(AO255=" "," ",(AO255-2*$AI255))</f>
        <v xml:space="preserve"> </v>
      </c>
      <c r="AQ255" s="68"/>
      <c r="AR255" s="69"/>
      <c r="AS255" s="72" t="str">
        <f>P255</f>
        <v xml:space="preserve"> </v>
      </c>
      <c r="AT255" s="67" t="str">
        <f>IF(AS255=" "," ",(AS255-2*$AI255))</f>
        <v xml:space="preserve"> </v>
      </c>
      <c r="AU255" s="65"/>
      <c r="AV255" s="67"/>
      <c r="AW255" s="72">
        <f>Q255</f>
        <v>116</v>
      </c>
      <c r="AX255" s="67">
        <f>IF(AW255=" "," ",(AW255-2*$AI255))</f>
        <v>100</v>
      </c>
      <c r="AY255" s="67"/>
      <c r="AZ255" s="65"/>
      <c r="BA255" s="67" t="str">
        <f>R255</f>
        <v xml:space="preserve"> </v>
      </c>
      <c r="BB255" s="67" t="str">
        <f>IF(BA255=" "," ",(BA255-2*$AI255))</f>
        <v xml:space="preserve"> </v>
      </c>
      <c r="BC255" s="67"/>
      <c r="BD255" s="67"/>
      <c r="BE255" s="71" t="str">
        <f>S255</f>
        <v xml:space="preserve"> </v>
      </c>
      <c r="BF255" s="67" t="str">
        <f>IF(BE255=" "," ",(BE255-2*$AI255))</f>
        <v xml:space="preserve"> </v>
      </c>
      <c r="BG255" s="67"/>
      <c r="BH255" s="67"/>
      <c r="BI255" s="72" t="str">
        <f>T255</f>
        <v xml:space="preserve"> </v>
      </c>
      <c r="BJ255" s="67" t="str">
        <f>IF(BI255=" "," ",(BI255-2*$AI255))</f>
        <v xml:space="preserve"> </v>
      </c>
      <c r="BK255" s="67"/>
      <c r="BL255" s="67"/>
      <c r="BM255" s="72" t="str">
        <f>U255</f>
        <v xml:space="preserve"> </v>
      </c>
      <c r="BN255" s="67" t="str">
        <f>IF(BM255=" "," ",(BM255-2*$AI255))</f>
        <v xml:space="preserve"> </v>
      </c>
      <c r="BO255" s="67"/>
      <c r="BP255" s="67"/>
      <c r="BQ255" s="67" t="b">
        <f>V255</f>
        <v>0</v>
      </c>
      <c r="BR255" s="67">
        <f>IF(BQ255=" "," ",(BQ255-2*$AI255))</f>
        <v>-16</v>
      </c>
      <c r="BS255" s="67"/>
      <c r="BT255" s="67"/>
      <c r="BU255" s="67" t="b">
        <f>W255</f>
        <v>0</v>
      </c>
      <c r="BV255" s="67">
        <f>IF(BU255=" "," ",(BU255-2*$AI255))</f>
        <v>-16</v>
      </c>
      <c r="BW255" s="67"/>
      <c r="BX255" s="67"/>
      <c r="BY255" s="67" t="b">
        <f>X255</f>
        <v>0</v>
      </c>
      <c r="BZ255" s="67">
        <f>IF(BY255=" "," ",(BY255-2*$AI255))</f>
        <v>-16</v>
      </c>
      <c r="CA255" s="67"/>
      <c r="CB255" s="67"/>
      <c r="CC255" s="209" t="str">
        <f>IF(AK255="Senior",AK255,"...")</f>
        <v>...</v>
      </c>
      <c r="CD255" s="65">
        <f>L255</f>
        <v>1</v>
      </c>
      <c r="CE255" s="66" t="str">
        <f>M255</f>
        <v>X</v>
      </c>
      <c r="CF255" s="73">
        <f>AQ255*AO$4+AU255*AS$4+AY255*AW$4+BC255*BA$4+BG255*BE$4+BK255*BI$4+BO255*BM$4+BS255*BQ$4+BW255*BU$4+CA255*BY$4</f>
        <v>0</v>
      </c>
      <c r="CG255" s="156"/>
      <c r="CH255" s="1"/>
      <c r="DA255" s="19"/>
      <c r="DB255" s="19"/>
      <c r="DC255" s="67" t="s">
        <v>819</v>
      </c>
      <c r="DD255" s="67" t="s">
        <v>763</v>
      </c>
      <c r="DE255" s="67" t="s">
        <v>820</v>
      </c>
      <c r="DF255" s="67" t="s">
        <v>83</v>
      </c>
      <c r="DG255" s="67" t="s">
        <v>703</v>
      </c>
      <c r="DH255" s="75">
        <v>15141</v>
      </c>
      <c r="DI255" s="67">
        <v>9</v>
      </c>
      <c r="DJ255" s="67" t="s">
        <v>84</v>
      </c>
      <c r="DK255" s="76" t="s">
        <v>85</v>
      </c>
      <c r="DL255" s="67">
        <v>3</v>
      </c>
      <c r="DM255" s="77" t="s">
        <v>70</v>
      </c>
      <c r="DN255" s="67" t="e">
        <v>#NUM!</v>
      </c>
      <c r="DO255" s="67" t="s">
        <v>79</v>
      </c>
      <c r="DP255" s="67" t="s">
        <v>79</v>
      </c>
      <c r="DQ255" s="68"/>
      <c r="DR255" s="67"/>
      <c r="DS255" s="72" t="s">
        <v>79</v>
      </c>
      <c r="DT255" s="67" t="s">
        <v>79</v>
      </c>
      <c r="DU255" s="68"/>
      <c r="DV255" s="67"/>
      <c r="DW255" s="72">
        <v>112</v>
      </c>
      <c r="DX255" s="67">
        <v>94</v>
      </c>
      <c r="DY255" s="67"/>
      <c r="DZ255" s="67"/>
      <c r="EA255" s="67" t="s">
        <v>79</v>
      </c>
      <c r="EB255" s="67" t="s">
        <v>79</v>
      </c>
      <c r="EC255" s="67"/>
      <c r="ED255" s="67"/>
      <c r="EE255" s="71">
        <v>121</v>
      </c>
      <c r="EF255" s="67">
        <v>103</v>
      </c>
      <c r="EG255" s="67"/>
      <c r="EH255" s="67"/>
      <c r="EI255" s="72" t="s">
        <v>79</v>
      </c>
      <c r="EJ255" s="67" t="s">
        <v>79</v>
      </c>
      <c r="EK255" s="67"/>
      <c r="EL255" s="67"/>
      <c r="EM255" s="72">
        <v>111</v>
      </c>
      <c r="EN255" s="67">
        <v>93</v>
      </c>
      <c r="EO255" s="67"/>
      <c r="EP255" s="67"/>
      <c r="EQ255" s="67" t="b">
        <v>0</v>
      </c>
      <c r="ER255" s="67">
        <v>-18</v>
      </c>
      <c r="ES255" s="67"/>
      <c r="ET255" s="67"/>
      <c r="EU255" s="67" t="b">
        <v>0</v>
      </c>
      <c r="EV255" s="67">
        <v>-18</v>
      </c>
      <c r="EW255" s="67"/>
      <c r="EX255" s="67"/>
      <c r="EY255" s="67" t="b">
        <v>0</v>
      </c>
      <c r="EZ255" s="67">
        <v>-18</v>
      </c>
      <c r="FA255" s="67"/>
      <c r="FB255" s="67"/>
      <c r="FC255" s="76" t="s">
        <v>73</v>
      </c>
      <c r="FD255" s="67">
        <v>3</v>
      </c>
      <c r="FE255" s="77" t="s">
        <v>70</v>
      </c>
      <c r="FF255" s="68">
        <v>0</v>
      </c>
      <c r="FG255" s="83"/>
      <c r="FH255" s="65" t="str">
        <f t="shared" si="52"/>
        <v>MR</v>
      </c>
      <c r="FI255" s="65" t="str">
        <f t="shared" si="53"/>
        <v>F</v>
      </c>
      <c r="FJ255" s="65" t="str">
        <f t="shared" si="48"/>
        <v>11. NCC</v>
      </c>
      <c r="FK255" s="65">
        <f t="shared" si="54"/>
        <v>0</v>
      </c>
      <c r="FL255">
        <f t="shared" si="47"/>
        <v>68</v>
      </c>
      <c r="FM255" t="str">
        <f t="shared" si="49"/>
        <v>...</v>
      </c>
      <c r="FN255" t="str">
        <f t="shared" si="46"/>
        <v>...</v>
      </c>
      <c r="FO255" t="str">
        <f t="shared" si="55"/>
        <v>11. NCC</v>
      </c>
    </row>
    <row r="256" spans="1:171" ht="13.8" hidden="1" x14ac:dyDescent="0.25">
      <c r="A256" t="s">
        <v>1152</v>
      </c>
      <c r="B256" s="201">
        <v>828</v>
      </c>
      <c r="C256" s="80">
        <f>IF($B256:$B256&gt;0,VLOOKUP($B256,'[1]PorEquipeHC 20aa_ddmmaaaa'!$EC$5:'[1]PorEquipeHC 20aa_ddmmaaaa'!$GS$1003,1,FALSE))</f>
        <v>828</v>
      </c>
      <c r="D256" s="209" t="str">
        <f>IF($B256:$B256&gt;0,VLOOKUP($B256,'[1]PorEquipeHC 20aa_ddmmaaaa'!$EC$5:'[1]PorEquipeHC 20aa_ddmmaaaa'!$GS$1003,2,FALSE))</f>
        <v>HANAI</v>
      </c>
      <c r="E256" s="209" t="str">
        <f>IF($B256:$B256&gt;0,VLOOKUP($B256,'[1]PorEquipeHC 20aa_ddmmaaaa'!$EC$5:'[1]PorEquipeHC 20aa_ddmmaaaa'!$GS$1003,3,FALSE))</f>
        <v>TSUGUIKO</v>
      </c>
      <c r="F256" s="66" t="str">
        <f>IF($B256:$B256&gt;0,VLOOKUP($B256,'[1]PorEquipeHC 20aa_ddmmaaaa'!$EC$5:'[1]PorEquipeHC 20aa_ddmmaaaa'!$GS$1003,4,FALSE))</f>
        <v>F</v>
      </c>
      <c r="G256" s="65" t="str">
        <f>IF($B256:$B256&gt;0,VLOOKUP($B256,'[1]PorEquipeHC 20aa_ddmmaaaa'!$EC$5:'[1]PorEquipeHC 20aa_ddmmaaaa'!$GS$1003,5,FALSE))</f>
        <v>06. KOK</v>
      </c>
      <c r="H256" s="210">
        <f>IF($B256:$B256&gt;0,VLOOKUP($B256,'[1]PorEquipeHC 20aa_ddmmaaaa'!$EC$5:'[1]PorEquipeHC 20aa_ddmmaaaa'!$GS$1003,6,FALSE))</f>
        <v>20434</v>
      </c>
      <c r="I256" s="80">
        <f>IF($B256:$B256&gt;0,VLOOKUP($B256,'[1]PorEquipeHC 20aa_ddmmaaaa'!$EC$5:'[1]PorEquipeHC 20aa_ddmmaaaa'!$GS$1003,7,FALSE))</f>
        <v>8</v>
      </c>
      <c r="J256" s="209" t="str">
        <f>IF($B256:$B256&gt;0,VLOOKUP($B256,'[1]PorEquipeHC 20aa_ddmmaaaa'!$EC$5:'[1]PorEquipeHC 20aa_ddmmaaaa'!$GS$1003,8,FALSE))</f>
        <v>B</v>
      </c>
      <c r="K256" s="209" t="str">
        <f>IF($B256:$B256&gt;0,VLOOKUP($B256,'[1]PorEquipeHC 20aa_ddmmaaaa'!$EC$5:'[1]PorEquipeHC 20aa_ddmmaaaa'!$GS$1003,9,FALSE))</f>
        <v>NSR</v>
      </c>
      <c r="L256" s="80">
        <f>IF($B256:$B256&gt;0,VLOOKUP($B256,'[1]PorEquipeHC 20aa_ddmmaaaa'!$EC$5:'[1]PorEquipeHC 20aa_ddmmaaaa'!$GS$1003,45,FALSE))</f>
        <v>3</v>
      </c>
      <c r="M256" s="65" t="str">
        <f>IF($B256:$B256&gt;0,VLOOKUP($B256,'[1]PorEquipeHC 20aa_ddmmaaaa'!$EC$5:'[1]PorEquipeHC 20aa_ddmmaaaa'!$GS$1003,46,FALSE))</f>
        <v>X</v>
      </c>
      <c r="N256" s="80" t="e">
        <f>IF($B256:$B256&gt;0,VLOOKUP($B256,'[1]PorEquipeHC 20aa_ddmmaaaa'!$EC$5:'[1]PorEquipeHC 20aa_ddmmaaaa'!$GS$1003,64,FALSE))</f>
        <v>#NUM!</v>
      </c>
      <c r="O256" s="211" t="str">
        <f>IF($B256:$B256&gt;0,VLOOKUP($B256,'[1]PorEquipeHC 20aa_ddmmaaaa'!$EC$5:'[1]PorEquipeHC 20aa_ddmmaaaa'!$GS$1003,10,FALSE))</f>
        <v xml:space="preserve"> </v>
      </c>
      <c r="P256" s="211" t="str">
        <f>IF($B256:$B256&gt;0,VLOOKUP($B256,'[1]PorEquipeHC 20aa_ddmmaaaa'!$EC$5:'[1]PorEquipeHC 20aa_ddmmaaaa'!$GS$1003,11,FALSE))</f>
        <v xml:space="preserve"> </v>
      </c>
      <c r="Q256" s="211">
        <f>IF($B256:$B256&gt;0,VLOOKUP($B256,'[1]PorEquipeHC 20aa_ddmmaaaa'!$EC$5:'[1]PorEquipeHC 20aa_ddmmaaaa'!$GS$1003,12,FALSE))</f>
        <v>107</v>
      </c>
      <c r="R256" s="211">
        <f>IF($B256:$B256&gt;0,VLOOKUP($B256,'[1]PorEquipeHC 20aa_ddmmaaaa'!$EC$5:'[1]PorEquipeHC 20aa_ddmmaaaa'!$GS$1003,13,FALSE))</f>
        <v>112</v>
      </c>
      <c r="S256" s="211">
        <f>IF($B256:$B256&gt;0,VLOOKUP($B256,'[1]PorEquipeHC 20aa_ddmmaaaa'!$EC$5:'[1]PorEquipeHC 20aa_ddmmaaaa'!$GS$1003,14,FALSE))</f>
        <v>113</v>
      </c>
      <c r="T256" s="211" t="str">
        <f>IF($B256:$B256&gt;0,VLOOKUP($B256,'[1]PorEquipeHC 20aa_ddmmaaaa'!$EC$5:'[1]PorEquipeHC 20aa_ddmmaaaa'!$GS$1003,15,FALSE))</f>
        <v xml:space="preserve"> </v>
      </c>
      <c r="U256" s="211" t="str">
        <f>IF($B256:$B256&gt;0,VLOOKUP($B256,'[1]PorEquipeHC 20aa_ddmmaaaa'!$EC$5:'[1]PorEquipeHC 20aa_ddmmaaaa'!$GS$1003,16,FALSE))</f>
        <v xml:space="preserve"> </v>
      </c>
      <c r="V256" s="211" t="b">
        <f>IF($B256:$B256&gt;0,VLOOKUP($B256,'[1]PorEquipeHC 20aa_ddmmaaaa'!$EC$5:'[1]PorEquipeHC 20aa_ddmmaaaa'!$GS$1003,17,FALSE))</f>
        <v>0</v>
      </c>
      <c r="W256" s="211" t="b">
        <f>IF($B256:$B256&gt;0,VLOOKUP($B256,'[1]PorEquipeHC 20aa_ddmmaaaa'!$EC$5:'[1]PorEquipeHC 20aa_ddmmaaaa'!$GS$1003,18,FALSE))</f>
        <v>0</v>
      </c>
      <c r="X256" s="211" t="b">
        <f>IF($B256:$B256&gt;0,VLOOKUP($B256,'[1]PorEquipeHC 20aa_ddmmaaaa'!$EC$5:'[1]PorEquipeHC 20aa_ddmmaaaa'!$GS$1003,19,FALSE))</f>
        <v>0</v>
      </c>
      <c r="Y256" s="207"/>
      <c r="Z256" s="207"/>
      <c r="AA256" s="154"/>
      <c r="AB256" s="154"/>
      <c r="AC256" s="65">
        <f>C256</f>
        <v>828</v>
      </c>
      <c r="AD256" s="65" t="str">
        <f>D256</f>
        <v>HANAI</v>
      </c>
      <c r="AE256" s="65" t="str">
        <f>E256</f>
        <v>TSUGUIKO</v>
      </c>
      <c r="AF256" s="65" t="str">
        <f>F256</f>
        <v>F</v>
      </c>
      <c r="AG256" s="65" t="str">
        <f>G256</f>
        <v>06. KOK</v>
      </c>
      <c r="AH256" s="208">
        <f>H256</f>
        <v>20434</v>
      </c>
      <c r="AI256">
        <f>I256</f>
        <v>8</v>
      </c>
      <c r="AJ256" t="str">
        <f>J256</f>
        <v>B</v>
      </c>
      <c r="AK256" s="209" t="str">
        <f>K256</f>
        <v>NSR</v>
      </c>
      <c r="AL256" s="65">
        <f>L256</f>
        <v>3</v>
      </c>
      <c r="AM256" s="66" t="str">
        <f>M256</f>
        <v>X</v>
      </c>
      <c r="AN256" s="65" t="e">
        <f>N256</f>
        <v>#NUM!</v>
      </c>
      <c r="AO256" s="65" t="str">
        <f>O256</f>
        <v xml:space="preserve"> </v>
      </c>
      <c r="AP256" s="67" t="str">
        <f>IF(AO256=" "," ",(AO256-2*$AI256))</f>
        <v xml:space="preserve"> </v>
      </c>
      <c r="AQ256" s="68"/>
      <c r="AR256" s="69"/>
      <c r="AS256" s="72" t="str">
        <f>P256</f>
        <v xml:space="preserve"> </v>
      </c>
      <c r="AT256" s="67" t="str">
        <f>IF(AS256=" "," ",(AS256-2*$AI256))</f>
        <v xml:space="preserve"> </v>
      </c>
      <c r="AU256" s="65"/>
      <c r="AV256" s="67"/>
      <c r="AW256" s="72">
        <f>Q256</f>
        <v>107</v>
      </c>
      <c r="AX256" s="67">
        <f>IF(AW256=" "," ",(AW256-2*$AI256))</f>
        <v>91</v>
      </c>
      <c r="AY256" s="68">
        <v>5</v>
      </c>
      <c r="AZ256" s="69" t="s">
        <v>72</v>
      </c>
      <c r="BA256" s="67">
        <f>R256</f>
        <v>112</v>
      </c>
      <c r="BB256" s="67">
        <f>IF(BA256=" "," ",(BA256-2*$AI256))</f>
        <v>96</v>
      </c>
      <c r="BC256" s="67"/>
      <c r="BD256" s="67"/>
      <c r="BE256" s="71">
        <f>S256</f>
        <v>113</v>
      </c>
      <c r="BF256" s="67">
        <f>IF(BE256=" "," ",(BE256-2*$AI256))</f>
        <v>97</v>
      </c>
      <c r="BG256" s="67"/>
      <c r="BH256" s="67"/>
      <c r="BI256" s="72" t="str">
        <f>T256</f>
        <v xml:space="preserve"> </v>
      </c>
      <c r="BJ256" s="67" t="str">
        <f>IF(BI256=" "," ",(BI256-2*$AI256))</f>
        <v xml:space="preserve"> </v>
      </c>
      <c r="BK256" s="67"/>
      <c r="BL256" s="67"/>
      <c r="BM256" s="72" t="str">
        <f>U256</f>
        <v xml:space="preserve"> </v>
      </c>
      <c r="BN256" s="67" t="str">
        <f>IF(BM256=" "," ",(BM256-2*$AI256))</f>
        <v xml:space="preserve"> </v>
      </c>
      <c r="BO256" s="67"/>
      <c r="BP256" s="67"/>
      <c r="BQ256" s="67" t="b">
        <f>V256</f>
        <v>0</v>
      </c>
      <c r="BR256" s="67">
        <f>IF(BQ256=" "," ",(BQ256-2*$AI256))</f>
        <v>-16</v>
      </c>
      <c r="BS256" s="67"/>
      <c r="BT256" s="67"/>
      <c r="BU256" s="67" t="b">
        <f>W256</f>
        <v>0</v>
      </c>
      <c r="BV256" s="67">
        <f>IF(BU256=" "," ",(BU256-2*$AI256))</f>
        <v>-16</v>
      </c>
      <c r="BW256" s="67"/>
      <c r="BX256" s="67"/>
      <c r="BY256" s="67" t="b">
        <f>X256</f>
        <v>0</v>
      </c>
      <c r="BZ256" s="67">
        <f>IF(BY256=" "," ",(BY256-2*$AI256))</f>
        <v>-16</v>
      </c>
      <c r="CA256" s="67"/>
      <c r="CB256" s="67"/>
      <c r="CC256" s="209" t="str">
        <f>IF(AK256="Senior",AK256,"...")</f>
        <v>...</v>
      </c>
      <c r="CD256" s="65">
        <f>L256</f>
        <v>3</v>
      </c>
      <c r="CE256" s="66" t="str">
        <f>M256</f>
        <v>X</v>
      </c>
      <c r="CF256" s="73">
        <f>AQ256*AO$4+AU256*AS$4+AY256*AW$4+BC256*BA$4+BG256*BE$4+BK256*BI$4+BO256*BM$4+BS256*BQ$4+BW256*BU$4+CA256*BY$4</f>
        <v>5</v>
      </c>
      <c r="CG256" s="156"/>
      <c r="CH256" s="1"/>
      <c r="DA256" s="19"/>
      <c r="DB256" s="19"/>
      <c r="DC256" s="67" t="s">
        <v>821</v>
      </c>
      <c r="DD256" s="67" t="s">
        <v>275</v>
      </c>
      <c r="DE256" s="67" t="s">
        <v>822</v>
      </c>
      <c r="DF256" s="67" t="s">
        <v>65</v>
      </c>
      <c r="DG256" s="67" t="s">
        <v>703</v>
      </c>
      <c r="DH256" s="75">
        <v>15178</v>
      </c>
      <c r="DI256" s="67">
        <v>9</v>
      </c>
      <c r="DJ256" s="67" t="s">
        <v>84</v>
      </c>
      <c r="DK256" s="76" t="s">
        <v>85</v>
      </c>
      <c r="DL256" s="67">
        <v>0</v>
      </c>
      <c r="DM256" s="77" t="s">
        <v>70</v>
      </c>
      <c r="DN256" s="67" t="e">
        <v>#NUM!</v>
      </c>
      <c r="DO256" s="67" t="s">
        <v>79</v>
      </c>
      <c r="DP256" s="67" t="s">
        <v>79</v>
      </c>
      <c r="DQ256" s="68"/>
      <c r="DR256" s="69"/>
      <c r="DS256" s="72" t="s">
        <v>79</v>
      </c>
      <c r="DT256" s="67" t="s">
        <v>79</v>
      </c>
      <c r="DU256" s="68"/>
      <c r="DV256" s="69"/>
      <c r="DW256" s="72" t="s">
        <v>79</v>
      </c>
      <c r="DX256" s="67" t="s">
        <v>79</v>
      </c>
      <c r="DY256" s="67"/>
      <c r="DZ256" s="67"/>
      <c r="EA256" s="67" t="s">
        <v>79</v>
      </c>
      <c r="EB256" s="67" t="s">
        <v>79</v>
      </c>
      <c r="EC256" s="67"/>
      <c r="ED256" s="67"/>
      <c r="EE256" s="71" t="s">
        <v>79</v>
      </c>
      <c r="EF256" s="67" t="s">
        <v>79</v>
      </c>
      <c r="EG256" s="67"/>
      <c r="EH256" s="67"/>
      <c r="EI256" s="72" t="s">
        <v>79</v>
      </c>
      <c r="EJ256" s="67" t="s">
        <v>79</v>
      </c>
      <c r="EK256" s="67"/>
      <c r="EL256" s="67"/>
      <c r="EM256" s="72" t="s">
        <v>79</v>
      </c>
      <c r="EN256" s="67" t="s">
        <v>79</v>
      </c>
      <c r="EO256" s="67"/>
      <c r="EP256" s="67"/>
      <c r="EQ256" s="67" t="b">
        <v>0</v>
      </c>
      <c r="ER256" s="67">
        <v>-18</v>
      </c>
      <c r="ES256" s="67"/>
      <c r="ET256" s="67"/>
      <c r="EU256" s="67" t="b">
        <v>0</v>
      </c>
      <c r="EV256" s="67">
        <v>-18</v>
      </c>
      <c r="EW256" s="67"/>
      <c r="EX256" s="67"/>
      <c r="EY256" s="67" t="b">
        <v>0</v>
      </c>
      <c r="EZ256" s="67">
        <v>-18</v>
      </c>
      <c r="FA256" s="67"/>
      <c r="FB256" s="67"/>
      <c r="FC256" s="76" t="s">
        <v>73</v>
      </c>
      <c r="FD256" s="67">
        <v>0</v>
      </c>
      <c r="FE256" s="77" t="s">
        <v>70</v>
      </c>
      <c r="FF256" s="68">
        <v>0</v>
      </c>
      <c r="FG256" s="83"/>
      <c r="FH256" s="65" t="str">
        <f t="shared" si="52"/>
        <v>MR</v>
      </c>
      <c r="FI256" s="65" t="str">
        <f t="shared" si="53"/>
        <v>M</v>
      </c>
      <c r="FJ256" s="65" t="str">
        <f t="shared" si="48"/>
        <v>11. NCC</v>
      </c>
      <c r="FK256" s="65">
        <f t="shared" si="54"/>
        <v>0</v>
      </c>
      <c r="FL256">
        <f t="shared" si="47"/>
        <v>68</v>
      </c>
      <c r="FM256" t="str">
        <f t="shared" si="49"/>
        <v>...</v>
      </c>
      <c r="FN256" t="str">
        <f t="shared" si="46"/>
        <v>...</v>
      </c>
      <c r="FO256" t="str">
        <f t="shared" si="55"/>
        <v>11. NCC</v>
      </c>
    </row>
    <row r="257" spans="1:171" ht="13.8" hidden="1" x14ac:dyDescent="0.25">
      <c r="A257" t="s">
        <v>1152</v>
      </c>
      <c r="B257" s="65" t="s">
        <v>794</v>
      </c>
      <c r="C257" s="80" t="str">
        <f>IF($B257:$B257&gt;0,VLOOKUP($B257,'[1]PorEquipeHC 20aa_ddmmaaaa'!$EC$5:'[1]PorEquipeHC 20aa_ddmmaaaa'!$GS$1003,1,FALSE))</f>
        <v>409</v>
      </c>
      <c r="D257" s="209" t="str">
        <f>IF($B257:$B257&gt;0,VLOOKUP($B257,'[1]PorEquipeHC 20aa_ddmmaaaa'!$EC$5:'[1]PorEquipeHC 20aa_ddmmaaaa'!$GS$1003,2,FALSE))</f>
        <v>AITA</v>
      </c>
      <c r="E257" s="209" t="str">
        <f>IF($B257:$B257&gt;0,VLOOKUP($B257,'[1]PorEquipeHC 20aa_ddmmaaaa'!$EC$5:'[1]PorEquipeHC 20aa_ddmmaaaa'!$GS$1003,3,FALSE))</f>
        <v>CELSO</v>
      </c>
      <c r="F257" s="66" t="str">
        <f>IF($B257:$B257&gt;0,VLOOKUP($B257,'[1]PorEquipeHC 20aa_ddmmaaaa'!$EC$5:'[1]PorEquipeHC 20aa_ddmmaaaa'!$GS$1003,4,FALSE))</f>
        <v>M</v>
      </c>
      <c r="G257" s="65" t="str">
        <f>IF($B257:$B257&gt;0,VLOOKUP($B257,'[1]PorEquipeHC 20aa_ddmmaaaa'!$EC$5:'[1]PorEquipeHC 20aa_ddmmaaaa'!$GS$1003,5,FALSE))</f>
        <v>11. NCC</v>
      </c>
      <c r="H257" s="210">
        <f>IF($B257:$B257&gt;0,VLOOKUP($B257,'[1]PorEquipeHC 20aa_ddmmaaaa'!$EC$5:'[1]PorEquipeHC 20aa_ddmmaaaa'!$GS$1003,6,FALSE))</f>
        <v>21165</v>
      </c>
      <c r="I257" s="80">
        <f>IF($B257:$B257&gt;0,VLOOKUP($B257,'[1]PorEquipeHC 20aa_ddmmaaaa'!$EC$5:'[1]PorEquipeHC 20aa_ddmmaaaa'!$GS$1003,7,FALSE))</f>
        <v>8</v>
      </c>
      <c r="J257" s="209" t="str">
        <f>IF($B257:$B257&gt;0,VLOOKUP($B257,'[1]PorEquipeHC 20aa_ddmmaaaa'!$EC$5:'[1]PorEquipeHC 20aa_ddmmaaaa'!$GS$1003,8,FALSE))</f>
        <v>B</v>
      </c>
      <c r="K257" s="209" t="str">
        <f>IF($B257:$B257&gt;0,VLOOKUP($B257,'[1]PorEquipeHC 20aa_ddmmaaaa'!$EC$5:'[1]PorEquipeHC 20aa_ddmmaaaa'!$GS$1003,9,FALSE))</f>
        <v>NSR</v>
      </c>
      <c r="L257" s="80">
        <f>IF($B257:$B257&gt;0,VLOOKUP($B257,'[1]PorEquipeHC 20aa_ddmmaaaa'!$EC$5:'[1]PorEquipeHC 20aa_ddmmaaaa'!$GS$1003,45,FALSE))</f>
        <v>1</v>
      </c>
      <c r="M257" s="65" t="str">
        <f>IF($B257:$B257&gt;0,VLOOKUP($B257,'[1]PorEquipeHC 20aa_ddmmaaaa'!$EC$5:'[1]PorEquipeHC 20aa_ddmmaaaa'!$GS$1003,46,FALSE))</f>
        <v>X</v>
      </c>
      <c r="N257" s="80" t="e">
        <f>IF($B257:$B257&gt;0,VLOOKUP($B257,'[1]PorEquipeHC 20aa_ddmmaaaa'!$EC$5:'[1]PorEquipeHC 20aa_ddmmaaaa'!$GS$1003,64,FALSE))</f>
        <v>#NUM!</v>
      </c>
      <c r="O257" s="211" t="str">
        <f>IF($B257:$B257&gt;0,VLOOKUP($B257,'[1]PorEquipeHC 20aa_ddmmaaaa'!$EC$5:'[1]PorEquipeHC 20aa_ddmmaaaa'!$GS$1003,10,FALSE))</f>
        <v xml:space="preserve"> </v>
      </c>
      <c r="P257" s="211" t="str">
        <f>IF($B257:$B257&gt;0,VLOOKUP($B257,'[1]PorEquipeHC 20aa_ddmmaaaa'!$EC$5:'[1]PorEquipeHC 20aa_ddmmaaaa'!$GS$1003,11,FALSE))</f>
        <v xml:space="preserve"> </v>
      </c>
      <c r="Q257" s="211" t="str">
        <f>IF($B257:$B257&gt;0,VLOOKUP($B257,'[1]PorEquipeHC 20aa_ddmmaaaa'!$EC$5:'[1]PorEquipeHC 20aa_ddmmaaaa'!$GS$1003,12,FALSE))</f>
        <v xml:space="preserve"> </v>
      </c>
      <c r="R257" s="211" t="str">
        <f>IF($B257:$B257&gt;0,VLOOKUP($B257,'[1]PorEquipeHC 20aa_ddmmaaaa'!$EC$5:'[1]PorEquipeHC 20aa_ddmmaaaa'!$GS$1003,13,FALSE))</f>
        <v xml:space="preserve"> </v>
      </c>
      <c r="S257" s="211">
        <f>IF($B257:$B257&gt;0,VLOOKUP($B257,'[1]PorEquipeHC 20aa_ddmmaaaa'!$EC$5:'[1]PorEquipeHC 20aa_ddmmaaaa'!$GS$1003,14,FALSE))</f>
        <v>119</v>
      </c>
      <c r="T257" s="211" t="str">
        <f>IF($B257:$B257&gt;0,VLOOKUP($B257,'[1]PorEquipeHC 20aa_ddmmaaaa'!$EC$5:'[1]PorEquipeHC 20aa_ddmmaaaa'!$GS$1003,15,FALSE))</f>
        <v xml:space="preserve"> </v>
      </c>
      <c r="U257" s="211" t="str">
        <f>IF($B257:$B257&gt;0,VLOOKUP($B257,'[1]PorEquipeHC 20aa_ddmmaaaa'!$EC$5:'[1]PorEquipeHC 20aa_ddmmaaaa'!$GS$1003,16,FALSE))</f>
        <v xml:space="preserve"> </v>
      </c>
      <c r="V257" s="211" t="b">
        <f>IF($B257:$B257&gt;0,VLOOKUP($B257,'[1]PorEquipeHC 20aa_ddmmaaaa'!$EC$5:'[1]PorEquipeHC 20aa_ddmmaaaa'!$GS$1003,17,FALSE))</f>
        <v>0</v>
      </c>
      <c r="W257" s="211" t="b">
        <f>IF($B257:$B257&gt;0,VLOOKUP($B257,'[1]PorEquipeHC 20aa_ddmmaaaa'!$EC$5:'[1]PorEquipeHC 20aa_ddmmaaaa'!$GS$1003,18,FALSE))</f>
        <v>0</v>
      </c>
      <c r="X257" s="211" t="b">
        <f>IF($B257:$B257&gt;0,VLOOKUP($B257,'[1]PorEquipeHC 20aa_ddmmaaaa'!$EC$5:'[1]PorEquipeHC 20aa_ddmmaaaa'!$GS$1003,19,FALSE))</f>
        <v>0</v>
      </c>
      <c r="Y257" s="207"/>
      <c r="Z257" s="207"/>
      <c r="AA257" s="154"/>
      <c r="AB257" s="154"/>
      <c r="AC257" s="65" t="str">
        <f>C257</f>
        <v>409</v>
      </c>
      <c r="AD257" s="65" t="str">
        <f>D257</f>
        <v>AITA</v>
      </c>
      <c r="AE257" s="65" t="str">
        <f>E257</f>
        <v>CELSO</v>
      </c>
      <c r="AF257" s="65" t="str">
        <f>F257</f>
        <v>M</v>
      </c>
      <c r="AG257" s="65" t="str">
        <f>G257</f>
        <v>11. NCC</v>
      </c>
      <c r="AH257" s="208">
        <f>H257</f>
        <v>21165</v>
      </c>
      <c r="AI257">
        <f>I257</f>
        <v>8</v>
      </c>
      <c r="AJ257" t="str">
        <f>J257</f>
        <v>B</v>
      </c>
      <c r="AK257" s="209" t="str">
        <f>K257</f>
        <v>NSR</v>
      </c>
      <c r="AL257" s="65">
        <f>L257</f>
        <v>1</v>
      </c>
      <c r="AM257" s="66" t="str">
        <f>M257</f>
        <v>X</v>
      </c>
      <c r="AN257" s="65" t="e">
        <f>N257</f>
        <v>#NUM!</v>
      </c>
      <c r="AO257" s="65" t="str">
        <f>O257</f>
        <v xml:space="preserve"> </v>
      </c>
      <c r="AP257" s="67" t="str">
        <f>IF(AO257=" "," ",(AO257-2*$AI257))</f>
        <v xml:space="preserve"> </v>
      </c>
      <c r="AQ257" s="68"/>
      <c r="AR257" s="69"/>
      <c r="AS257" s="72" t="str">
        <f>P257</f>
        <v xml:space="preserve"> </v>
      </c>
      <c r="AT257" s="67" t="str">
        <f>IF(AS257=" "," ",(AS257-2*$AI257))</f>
        <v xml:space="preserve"> </v>
      </c>
      <c r="AU257" s="65"/>
      <c r="AV257" s="67"/>
      <c r="AW257" s="72" t="str">
        <f>Q257</f>
        <v xml:space="preserve"> </v>
      </c>
      <c r="AX257" s="67" t="str">
        <f>IF(AW257=" "," ",(AW257-2*$AI257))</f>
        <v xml:space="preserve"> </v>
      </c>
      <c r="AY257" s="67"/>
      <c r="AZ257" s="65"/>
      <c r="BA257" s="67" t="str">
        <f>R257</f>
        <v xml:space="preserve"> </v>
      </c>
      <c r="BB257" s="67" t="str">
        <f>IF(BA257=" "," ",(BA257-2*$AI257))</f>
        <v xml:space="preserve"> </v>
      </c>
      <c r="BC257" s="67"/>
      <c r="BD257" s="67"/>
      <c r="BE257" s="71">
        <f>S257</f>
        <v>119</v>
      </c>
      <c r="BF257" s="67">
        <f>IF(BE257=" "," ",(BE257-2*$AI257))</f>
        <v>103</v>
      </c>
      <c r="BG257" s="67"/>
      <c r="BH257" s="67"/>
      <c r="BI257" s="72" t="str">
        <f>T257</f>
        <v xml:space="preserve"> </v>
      </c>
      <c r="BJ257" s="67" t="str">
        <f>IF(BI257=" "," ",(BI257-2*$AI257))</f>
        <v xml:space="preserve"> </v>
      </c>
      <c r="BK257" s="67"/>
      <c r="BL257" s="67"/>
      <c r="BM257" s="72" t="str">
        <f>U257</f>
        <v xml:space="preserve"> </v>
      </c>
      <c r="BN257" s="67" t="str">
        <f>IF(BM257=" "," ",(BM257-2*$AI257))</f>
        <v xml:space="preserve"> </v>
      </c>
      <c r="BO257" s="67"/>
      <c r="BP257" s="67"/>
      <c r="BQ257" s="67" t="b">
        <f>V257</f>
        <v>0</v>
      </c>
      <c r="BR257" s="67">
        <f>IF(BQ257=" "," ",(BQ257-2*$AI257))</f>
        <v>-16</v>
      </c>
      <c r="BS257" s="67"/>
      <c r="BT257" s="67"/>
      <c r="BU257" s="67" t="b">
        <f>W257</f>
        <v>0</v>
      </c>
      <c r="BV257" s="67">
        <f>IF(BU257=" "," ",(BU257-2*$AI257))</f>
        <v>-16</v>
      </c>
      <c r="BW257" s="67"/>
      <c r="BX257" s="67"/>
      <c r="BY257" s="67" t="b">
        <f>X257</f>
        <v>0</v>
      </c>
      <c r="BZ257" s="67">
        <f>IF(BY257=" "," ",(BY257-2*$AI257))</f>
        <v>-16</v>
      </c>
      <c r="CA257" s="67"/>
      <c r="CB257" s="67"/>
      <c r="CC257" s="209" t="str">
        <f>IF(AK257="Senior",AK257,"...")</f>
        <v>...</v>
      </c>
      <c r="CD257" s="65">
        <f>L257</f>
        <v>1</v>
      </c>
      <c r="CE257" s="66" t="str">
        <f>M257</f>
        <v>X</v>
      </c>
      <c r="CF257" s="73">
        <f>AQ257*AO$4+AU257*AS$4+AY257*AW$4+BC257*BA$4+BG257*BE$4+BK257*BI$4+BO257*BM$4+BS257*BQ$4+BW257*BU$4+CA257*BY$4</f>
        <v>0</v>
      </c>
      <c r="CG257" s="156"/>
      <c r="CH257" s="1"/>
      <c r="DA257" s="19"/>
      <c r="DB257" s="19"/>
      <c r="DC257" s="67" t="s">
        <v>823</v>
      </c>
      <c r="DD257" s="67" t="s">
        <v>824</v>
      </c>
      <c r="DE257" s="67" t="s">
        <v>825</v>
      </c>
      <c r="DF257" s="67" t="s">
        <v>65</v>
      </c>
      <c r="DG257" s="67" t="s">
        <v>703</v>
      </c>
      <c r="DH257" s="75">
        <v>15582</v>
      </c>
      <c r="DI257" s="67">
        <v>9</v>
      </c>
      <c r="DJ257" s="67" t="s">
        <v>84</v>
      </c>
      <c r="DK257" s="76" t="s">
        <v>102</v>
      </c>
      <c r="DL257" s="67">
        <v>0</v>
      </c>
      <c r="DM257" s="77" t="s">
        <v>70</v>
      </c>
      <c r="DN257" s="67" t="e">
        <v>#NUM!</v>
      </c>
      <c r="DO257" s="67" t="s">
        <v>79</v>
      </c>
      <c r="DP257" s="67" t="s">
        <v>79</v>
      </c>
      <c r="DQ257" s="68"/>
      <c r="DR257" s="67"/>
      <c r="DS257" s="72" t="s">
        <v>79</v>
      </c>
      <c r="DT257" s="67" t="s">
        <v>79</v>
      </c>
      <c r="DU257" s="68"/>
      <c r="DV257" s="67"/>
      <c r="DW257" s="72" t="s">
        <v>79</v>
      </c>
      <c r="DX257" s="67" t="s">
        <v>79</v>
      </c>
      <c r="DY257" s="67"/>
      <c r="DZ257" s="67"/>
      <c r="EA257" s="67" t="s">
        <v>79</v>
      </c>
      <c r="EB257" s="67" t="s">
        <v>79</v>
      </c>
      <c r="EC257" s="67"/>
      <c r="ED257" s="67"/>
      <c r="EE257" s="71" t="s">
        <v>79</v>
      </c>
      <c r="EF257" s="67" t="s">
        <v>79</v>
      </c>
      <c r="EG257" s="67"/>
      <c r="EH257" s="67"/>
      <c r="EI257" s="72" t="s">
        <v>79</v>
      </c>
      <c r="EJ257" s="67" t="s">
        <v>79</v>
      </c>
      <c r="EK257" s="67"/>
      <c r="EL257" s="67"/>
      <c r="EM257" s="72" t="s">
        <v>79</v>
      </c>
      <c r="EN257" s="67" t="s">
        <v>79</v>
      </c>
      <c r="EO257" s="68"/>
      <c r="EP257" s="69"/>
      <c r="EQ257" s="67" t="b">
        <v>0</v>
      </c>
      <c r="ER257" s="67">
        <v>-18</v>
      </c>
      <c r="ES257" s="67"/>
      <c r="ET257" s="67"/>
      <c r="EU257" s="67" t="b">
        <v>0</v>
      </c>
      <c r="EV257" s="67">
        <v>-18</v>
      </c>
      <c r="EW257" s="67"/>
      <c r="EX257" s="67"/>
      <c r="EY257" s="67" t="b">
        <v>0</v>
      </c>
      <c r="EZ257" s="67">
        <v>-18</v>
      </c>
      <c r="FA257" s="67"/>
      <c r="FB257" s="67"/>
      <c r="FC257" s="76" t="s">
        <v>73</v>
      </c>
      <c r="FD257" s="67">
        <v>0</v>
      </c>
      <c r="FE257" s="77" t="s">
        <v>70</v>
      </c>
      <c r="FF257" s="68">
        <v>0</v>
      </c>
      <c r="FG257" s="83"/>
      <c r="FH257" s="65" t="str">
        <f t="shared" si="52"/>
        <v>SR</v>
      </c>
      <c r="FI257" s="65" t="str">
        <f t="shared" si="53"/>
        <v>M</v>
      </c>
      <c r="FJ257" s="65" t="str">
        <f t="shared" si="48"/>
        <v>11. NCC</v>
      </c>
      <c r="FK257" s="65">
        <f t="shared" si="54"/>
        <v>0</v>
      </c>
      <c r="FL257">
        <f t="shared" si="47"/>
        <v>68</v>
      </c>
      <c r="FM257" t="str">
        <f t="shared" si="49"/>
        <v>...</v>
      </c>
      <c r="FN257" t="str">
        <f t="shared" si="46"/>
        <v>...</v>
      </c>
      <c r="FO257" t="str">
        <f t="shared" si="55"/>
        <v>11. NCC</v>
      </c>
    </row>
    <row r="258" spans="1:171" ht="13.8" hidden="1" x14ac:dyDescent="0.25">
      <c r="A258" t="s">
        <v>1152</v>
      </c>
      <c r="B258" s="201" t="s">
        <v>796</v>
      </c>
      <c r="C258" s="80" t="str">
        <f>IF($B258:$B258&gt;0,VLOOKUP($B258,'[1]PorEquipeHC 20aa_ddmmaaaa'!$EC$5:'[1]PorEquipeHC 20aa_ddmmaaaa'!$GS$1003,1,FALSE))</f>
        <v>845</v>
      </c>
      <c r="D258" s="209" t="str">
        <f>IF($B258:$B258&gt;0,VLOOKUP($B258,'[1]PorEquipeHC 20aa_ddmmaaaa'!$EC$5:'[1]PorEquipeHC 20aa_ddmmaaaa'!$GS$1003,2,FALSE))</f>
        <v>TSUCHIDA</v>
      </c>
      <c r="E258" s="209" t="str">
        <f>IF($B258:$B258&gt;0,VLOOKUP($B258,'[1]PorEquipeHC 20aa_ddmmaaaa'!$EC$5:'[1]PorEquipeHC 20aa_ddmmaaaa'!$GS$1003,3,FALSE))</f>
        <v>RUBENS YUKIHARU</v>
      </c>
      <c r="F258" s="66" t="str">
        <f>IF($B258:$B258&gt;0,VLOOKUP($B258,'[1]PorEquipeHC 20aa_ddmmaaaa'!$EC$5:'[1]PorEquipeHC 20aa_ddmmaaaa'!$GS$1003,4,FALSE))</f>
        <v>M</v>
      </c>
      <c r="G258" s="65" t="str">
        <f>IF($B258:$B258&gt;0,VLOOKUP($B258,'[1]PorEquipeHC 20aa_ddmmaaaa'!$EC$5:'[1]PorEquipeHC 20aa_ddmmaaaa'!$GS$1003,5,FALSE))</f>
        <v>11. NCC</v>
      </c>
      <c r="H258" s="210">
        <f>IF($B258:$B258&gt;0,VLOOKUP($B258,'[1]PorEquipeHC 20aa_ddmmaaaa'!$EC$5:'[1]PorEquipeHC 20aa_ddmmaaaa'!$GS$1003,6,FALSE))</f>
        <v>23673</v>
      </c>
      <c r="I258" s="80">
        <f>IF($B258:$B258&gt;0,VLOOKUP($B258,'[1]PorEquipeHC 20aa_ddmmaaaa'!$EC$5:'[1]PorEquipeHC 20aa_ddmmaaaa'!$GS$1003,7,FALSE))</f>
        <v>8</v>
      </c>
      <c r="J258" s="209" t="str">
        <f>IF($B258:$B258&gt;0,VLOOKUP($B258,'[1]PorEquipeHC 20aa_ddmmaaaa'!$EC$5:'[1]PorEquipeHC 20aa_ddmmaaaa'!$GS$1003,8,FALSE))</f>
        <v>B</v>
      </c>
      <c r="K258" s="209" t="str">
        <f>IF($B258:$B258&gt;0,VLOOKUP($B258,'[1]PorEquipeHC 20aa_ddmmaaaa'!$EC$5:'[1]PorEquipeHC 20aa_ddmmaaaa'!$GS$1003,9,FALSE))</f>
        <v>NSR</v>
      </c>
      <c r="L258" s="80">
        <f>IF($B258:$B258&gt;0,VLOOKUP($B258,'[1]PorEquipeHC 20aa_ddmmaaaa'!$EC$5:'[1]PorEquipeHC 20aa_ddmmaaaa'!$GS$1003,45,FALSE))</f>
        <v>1</v>
      </c>
      <c r="M258" s="65" t="str">
        <f>IF($B258:$B258&gt;0,VLOOKUP($B258,'[1]PorEquipeHC 20aa_ddmmaaaa'!$EC$5:'[1]PorEquipeHC 20aa_ddmmaaaa'!$GS$1003,46,FALSE))</f>
        <v>X</v>
      </c>
      <c r="N258" s="80" t="e">
        <f>IF($B258:$B258&gt;0,VLOOKUP($B258,'[1]PorEquipeHC 20aa_ddmmaaaa'!$EC$5:'[1]PorEquipeHC 20aa_ddmmaaaa'!$GS$1003,64,FALSE))</f>
        <v>#NUM!</v>
      </c>
      <c r="O258" s="211" t="str">
        <f>IF($B258:$B258&gt;0,VLOOKUP($B258,'[1]PorEquipeHC 20aa_ddmmaaaa'!$EC$5:'[1]PorEquipeHC 20aa_ddmmaaaa'!$GS$1003,10,FALSE))</f>
        <v xml:space="preserve"> </v>
      </c>
      <c r="P258" s="211" t="str">
        <f>IF($B258:$B258&gt;0,VLOOKUP($B258,'[1]PorEquipeHC 20aa_ddmmaaaa'!$EC$5:'[1]PorEquipeHC 20aa_ddmmaaaa'!$GS$1003,11,FALSE))</f>
        <v xml:space="preserve"> </v>
      </c>
      <c r="Q258" s="211" t="str">
        <f>IF($B258:$B258&gt;0,VLOOKUP($B258,'[1]PorEquipeHC 20aa_ddmmaaaa'!$EC$5:'[1]PorEquipeHC 20aa_ddmmaaaa'!$GS$1003,12,FALSE))</f>
        <v xml:space="preserve"> </v>
      </c>
      <c r="R258" s="211" t="str">
        <f>IF($B258:$B258&gt;0,VLOOKUP($B258,'[1]PorEquipeHC 20aa_ddmmaaaa'!$EC$5:'[1]PorEquipeHC 20aa_ddmmaaaa'!$GS$1003,13,FALSE))</f>
        <v xml:space="preserve"> </v>
      </c>
      <c r="S258" s="211">
        <f>IF($B258:$B258&gt;0,VLOOKUP($B258,'[1]PorEquipeHC 20aa_ddmmaaaa'!$EC$5:'[1]PorEquipeHC 20aa_ddmmaaaa'!$GS$1003,14,FALSE))</f>
        <v>120</v>
      </c>
      <c r="T258" s="211" t="str">
        <f>IF($B258:$B258&gt;0,VLOOKUP($B258,'[1]PorEquipeHC 20aa_ddmmaaaa'!$EC$5:'[1]PorEquipeHC 20aa_ddmmaaaa'!$GS$1003,15,FALSE))</f>
        <v xml:space="preserve"> </v>
      </c>
      <c r="U258" s="211" t="str">
        <f>IF($B258:$B258&gt;0,VLOOKUP($B258,'[1]PorEquipeHC 20aa_ddmmaaaa'!$EC$5:'[1]PorEquipeHC 20aa_ddmmaaaa'!$GS$1003,16,FALSE))</f>
        <v xml:space="preserve"> </v>
      </c>
      <c r="V258" s="211" t="b">
        <f>IF($B258:$B258&gt;0,VLOOKUP($B258,'[1]PorEquipeHC 20aa_ddmmaaaa'!$EC$5:'[1]PorEquipeHC 20aa_ddmmaaaa'!$GS$1003,17,FALSE))</f>
        <v>0</v>
      </c>
      <c r="W258" s="211" t="b">
        <f>IF($B258:$B258&gt;0,VLOOKUP($B258,'[1]PorEquipeHC 20aa_ddmmaaaa'!$EC$5:'[1]PorEquipeHC 20aa_ddmmaaaa'!$GS$1003,18,FALSE))</f>
        <v>0</v>
      </c>
      <c r="X258" s="211" t="b">
        <f>IF($B258:$B258&gt;0,VLOOKUP($B258,'[1]PorEquipeHC 20aa_ddmmaaaa'!$EC$5:'[1]PorEquipeHC 20aa_ddmmaaaa'!$GS$1003,19,FALSE))</f>
        <v>0</v>
      </c>
      <c r="Y258" s="207"/>
      <c r="Z258" s="207"/>
      <c r="AA258" s="154"/>
      <c r="AB258" s="154"/>
      <c r="AC258" s="65" t="str">
        <f>C258</f>
        <v>845</v>
      </c>
      <c r="AD258" s="65" t="str">
        <f>D258</f>
        <v>TSUCHIDA</v>
      </c>
      <c r="AE258" s="65" t="str">
        <f>E258</f>
        <v>RUBENS YUKIHARU</v>
      </c>
      <c r="AF258" s="65" t="str">
        <f>F258</f>
        <v>M</v>
      </c>
      <c r="AG258" s="65" t="str">
        <f>G258</f>
        <v>11. NCC</v>
      </c>
      <c r="AH258" s="208">
        <f>H258</f>
        <v>23673</v>
      </c>
      <c r="AI258">
        <f>I258</f>
        <v>8</v>
      </c>
      <c r="AJ258" t="str">
        <f>J258</f>
        <v>B</v>
      </c>
      <c r="AK258" s="209" t="str">
        <f>K258</f>
        <v>NSR</v>
      </c>
      <c r="AL258" s="65">
        <f>L258</f>
        <v>1</v>
      </c>
      <c r="AM258" s="66" t="str">
        <f>M258</f>
        <v>X</v>
      </c>
      <c r="AN258" s="65" t="e">
        <f>N258</f>
        <v>#NUM!</v>
      </c>
      <c r="AO258" s="65" t="str">
        <f>O258</f>
        <v xml:space="preserve"> </v>
      </c>
      <c r="AP258" s="67" t="str">
        <f>IF(AO258=" "," ",(AO258-2*$AI258))</f>
        <v xml:space="preserve"> </v>
      </c>
      <c r="AQ258" s="68"/>
      <c r="AR258" s="69"/>
      <c r="AS258" s="72" t="str">
        <f>P258</f>
        <v xml:space="preserve"> </v>
      </c>
      <c r="AT258" s="67" t="str">
        <f>IF(AS258=" "," ",(AS258-2*$AI258))</f>
        <v xml:space="preserve"> </v>
      </c>
      <c r="AU258" s="65"/>
      <c r="AV258" s="67"/>
      <c r="AW258" s="72" t="str">
        <f>Q258</f>
        <v xml:space="preserve"> </v>
      </c>
      <c r="AX258" s="67" t="str">
        <f>IF(AW258=" "," ",(AW258-2*$AI258))</f>
        <v xml:space="preserve"> </v>
      </c>
      <c r="AY258" s="67"/>
      <c r="AZ258" s="65"/>
      <c r="BA258" s="67" t="str">
        <f>R258</f>
        <v xml:space="preserve"> </v>
      </c>
      <c r="BB258" s="67" t="str">
        <f>IF(BA258=" "," ",(BA258-2*$AI258))</f>
        <v xml:space="preserve"> </v>
      </c>
      <c r="BC258" s="67"/>
      <c r="BD258" s="67"/>
      <c r="BE258" s="71">
        <f>S258</f>
        <v>120</v>
      </c>
      <c r="BF258" s="67">
        <f>IF(BE258=" "," ",(BE258-2*$AI258))</f>
        <v>104</v>
      </c>
      <c r="BG258" s="67"/>
      <c r="BH258" s="67"/>
      <c r="BI258" s="72" t="str">
        <f>T258</f>
        <v xml:space="preserve"> </v>
      </c>
      <c r="BJ258" s="67" t="str">
        <f>IF(BI258=" "," ",(BI258-2*$AI258))</f>
        <v xml:space="preserve"> </v>
      </c>
      <c r="BK258" s="67"/>
      <c r="BL258" s="67"/>
      <c r="BM258" s="72" t="str">
        <f>U258</f>
        <v xml:space="preserve"> </v>
      </c>
      <c r="BN258" s="67" t="str">
        <f>IF(BM258=" "," ",(BM258-2*$AI258))</f>
        <v xml:space="preserve"> </v>
      </c>
      <c r="BO258" s="67"/>
      <c r="BP258" s="67"/>
      <c r="BQ258" s="67" t="b">
        <f>V258</f>
        <v>0</v>
      </c>
      <c r="BR258" s="67">
        <f>IF(BQ258=" "," ",(BQ258-2*$AI258))</f>
        <v>-16</v>
      </c>
      <c r="BS258" s="67"/>
      <c r="BT258" s="67"/>
      <c r="BU258" s="67" t="b">
        <f>W258</f>
        <v>0</v>
      </c>
      <c r="BV258" s="67">
        <f>IF(BU258=" "," ",(BU258-2*$AI258))</f>
        <v>-16</v>
      </c>
      <c r="BW258" s="67"/>
      <c r="BX258" s="67"/>
      <c r="BY258" s="67" t="b">
        <f>X258</f>
        <v>0</v>
      </c>
      <c r="BZ258" s="67">
        <f>IF(BY258=" "," ",(BY258-2*$AI258))</f>
        <v>-16</v>
      </c>
      <c r="CA258" s="67"/>
      <c r="CB258" s="67"/>
      <c r="CC258" s="209" t="str">
        <f>IF(AK258="Senior",AK258,"...")</f>
        <v>...</v>
      </c>
      <c r="CD258" s="65">
        <f>L258</f>
        <v>1</v>
      </c>
      <c r="CE258" s="66" t="str">
        <f>M258</f>
        <v>X</v>
      </c>
      <c r="CF258" s="73">
        <f>AQ258*AO$4+AU258*AS$4+AY258*AW$4+BC258*BA$4+BG258*BE$4+BK258*BI$4+BO258*BM$4+BS258*BQ$4+BW258*BU$4+CA258*BY$4</f>
        <v>0</v>
      </c>
      <c r="CG258" s="86"/>
      <c r="CH258" s="1"/>
      <c r="DA258" s="19"/>
      <c r="DB258" s="19"/>
      <c r="DC258" s="67" t="s">
        <v>827</v>
      </c>
      <c r="DD258" s="67" t="s">
        <v>781</v>
      </c>
      <c r="DE258" s="67" t="s">
        <v>828</v>
      </c>
      <c r="DF258" s="67" t="s">
        <v>83</v>
      </c>
      <c r="DG258" s="67" t="s">
        <v>703</v>
      </c>
      <c r="DH258" s="75">
        <v>15757</v>
      </c>
      <c r="DI258" s="67">
        <v>9</v>
      </c>
      <c r="DJ258" s="67" t="s">
        <v>84</v>
      </c>
      <c r="DK258" s="76" t="s">
        <v>102</v>
      </c>
      <c r="DL258" s="67">
        <v>1</v>
      </c>
      <c r="DM258" s="77" t="s">
        <v>70</v>
      </c>
      <c r="DN258" s="67" t="e">
        <v>#NUM!</v>
      </c>
      <c r="DO258" s="67" t="s">
        <v>79</v>
      </c>
      <c r="DP258" s="67" t="s">
        <v>79</v>
      </c>
      <c r="DQ258" s="68"/>
      <c r="DR258" s="69"/>
      <c r="DS258" s="72" t="s">
        <v>79</v>
      </c>
      <c r="DT258" s="67" t="s">
        <v>79</v>
      </c>
      <c r="DU258" s="68"/>
      <c r="DV258" s="69"/>
      <c r="DW258" s="72" t="s">
        <v>79</v>
      </c>
      <c r="DX258" s="67" t="s">
        <v>79</v>
      </c>
      <c r="DY258" s="68"/>
      <c r="DZ258" s="69"/>
      <c r="EA258" s="67" t="s">
        <v>79</v>
      </c>
      <c r="EB258" s="67" t="s">
        <v>79</v>
      </c>
      <c r="EC258" s="67"/>
      <c r="ED258" s="67"/>
      <c r="EE258" s="71">
        <v>114</v>
      </c>
      <c r="EF258" s="67">
        <v>96</v>
      </c>
      <c r="EG258" s="67"/>
      <c r="EH258" s="67"/>
      <c r="EI258" s="72" t="s">
        <v>79</v>
      </c>
      <c r="EJ258" s="67" t="s">
        <v>79</v>
      </c>
      <c r="EK258" s="67"/>
      <c r="EL258" s="67"/>
      <c r="EM258" s="72" t="s">
        <v>79</v>
      </c>
      <c r="EN258" s="67" t="s">
        <v>79</v>
      </c>
      <c r="EO258" s="67"/>
      <c r="EP258" s="67"/>
      <c r="EQ258" s="67" t="b">
        <v>0</v>
      </c>
      <c r="ER258" s="67">
        <v>-18</v>
      </c>
      <c r="ES258" s="67"/>
      <c r="ET258" s="67"/>
      <c r="EU258" s="67" t="b">
        <v>0</v>
      </c>
      <c r="EV258" s="67">
        <v>-18</v>
      </c>
      <c r="EW258" s="67"/>
      <c r="EX258" s="67"/>
      <c r="EY258" s="67" t="b">
        <v>0</v>
      </c>
      <c r="EZ258" s="67">
        <v>-18</v>
      </c>
      <c r="FA258" s="67"/>
      <c r="FB258" s="67"/>
      <c r="FC258" s="76" t="s">
        <v>73</v>
      </c>
      <c r="FD258" s="67">
        <v>1</v>
      </c>
      <c r="FE258" s="77" t="s">
        <v>70</v>
      </c>
      <c r="FF258" s="68">
        <v>0</v>
      </c>
      <c r="FG258" s="83"/>
      <c r="FH258" s="65" t="str">
        <f t="shared" si="52"/>
        <v>SR</v>
      </c>
      <c r="FI258" s="65" t="str">
        <f t="shared" si="53"/>
        <v>F</v>
      </c>
      <c r="FJ258" s="65" t="str">
        <f t="shared" si="48"/>
        <v>11. NCC</v>
      </c>
      <c r="FK258" s="65">
        <f t="shared" si="54"/>
        <v>0</v>
      </c>
      <c r="FL258">
        <f t="shared" si="47"/>
        <v>68</v>
      </c>
      <c r="FM258" t="str">
        <f t="shared" si="49"/>
        <v>...</v>
      </c>
      <c r="FN258" t="str">
        <f t="shared" si="46"/>
        <v>...</v>
      </c>
      <c r="FO258" t="str">
        <f t="shared" si="55"/>
        <v>11. NCC</v>
      </c>
    </row>
    <row r="259" spans="1:171" ht="13.8" hidden="1" x14ac:dyDescent="0.25">
      <c r="A259" t="s">
        <v>1152</v>
      </c>
      <c r="B259" s="65" t="s">
        <v>799</v>
      </c>
      <c r="C259" s="80" t="str">
        <f>IF($B259:$B259&gt;0,VLOOKUP($B259,'[1]PorEquipeHC 20aa_ddmmaaaa'!$EC$5:'[1]PorEquipeHC 20aa_ddmmaaaa'!$GS$1003,1,FALSE))</f>
        <v>702</v>
      </c>
      <c r="D259" s="209" t="str">
        <f>IF($B259:$B259&gt;0,VLOOKUP($B259,'[1]PorEquipeHC 20aa_ddmmaaaa'!$EC$5:'[1]PorEquipeHC 20aa_ddmmaaaa'!$GS$1003,2,FALSE))</f>
        <v>BARBOSA</v>
      </c>
      <c r="E259" s="209" t="str">
        <f>IF($B259:$B259&gt;0,VLOOKUP($B259,'[1]PorEquipeHC 20aa_ddmmaaaa'!$EC$5:'[1]PorEquipeHC 20aa_ddmmaaaa'!$GS$1003,3,FALSE))</f>
        <v>JOSE CARLOS</v>
      </c>
      <c r="F259" s="66" t="str">
        <f>IF($B259:$B259&gt;0,VLOOKUP($B259,'[1]PorEquipeHC 20aa_ddmmaaaa'!$EC$5:'[1]PorEquipeHC 20aa_ddmmaaaa'!$GS$1003,4,FALSE))</f>
        <v>M</v>
      </c>
      <c r="G259" s="65" t="str">
        <f>IF($B259:$B259&gt;0,VLOOKUP($B259,'[1]PorEquipeHC 20aa_ddmmaaaa'!$EC$5:'[1]PorEquipeHC 20aa_ddmmaaaa'!$GS$1003,5,FALSE))</f>
        <v>11. NCC</v>
      </c>
      <c r="H259" s="210">
        <f>IF($B259:$B259&gt;0,VLOOKUP($B259,'[1]PorEquipeHC 20aa_ddmmaaaa'!$EC$5:'[1]PorEquipeHC 20aa_ddmmaaaa'!$GS$1003,6,FALSE))</f>
        <v>27701</v>
      </c>
      <c r="I259" s="80">
        <f>IF($B259:$B259&gt;0,VLOOKUP($B259,'[1]PorEquipeHC 20aa_ddmmaaaa'!$EC$5:'[1]PorEquipeHC 20aa_ddmmaaaa'!$GS$1003,7,FALSE))</f>
        <v>8</v>
      </c>
      <c r="J259" s="209" t="str">
        <f>IF($B259:$B259&gt;0,VLOOKUP($B259,'[1]PorEquipeHC 20aa_ddmmaaaa'!$EC$5:'[1]PorEquipeHC 20aa_ddmmaaaa'!$GS$1003,8,FALSE))</f>
        <v>B</v>
      </c>
      <c r="K259" s="209" t="str">
        <f>IF($B259:$B259&gt;0,VLOOKUP($B259,'[1]PorEquipeHC 20aa_ddmmaaaa'!$EC$5:'[1]PorEquipeHC 20aa_ddmmaaaa'!$GS$1003,9,FALSE))</f>
        <v>NSR</v>
      </c>
      <c r="L259" s="80">
        <f>IF($B259:$B259&gt;0,VLOOKUP($B259,'[1]PorEquipeHC 20aa_ddmmaaaa'!$EC$5:'[1]PorEquipeHC 20aa_ddmmaaaa'!$GS$1003,45,FALSE))</f>
        <v>1</v>
      </c>
      <c r="M259" s="65" t="str">
        <f>IF($B259:$B259&gt;0,VLOOKUP($B259,'[1]PorEquipeHC 20aa_ddmmaaaa'!$EC$5:'[1]PorEquipeHC 20aa_ddmmaaaa'!$GS$1003,46,FALSE))</f>
        <v>X</v>
      </c>
      <c r="N259" s="80" t="e">
        <f>IF($B259:$B259&gt;0,VLOOKUP($B259,'[1]PorEquipeHC 20aa_ddmmaaaa'!$EC$5:'[1]PorEquipeHC 20aa_ddmmaaaa'!$GS$1003,64,FALSE))</f>
        <v>#NUM!</v>
      </c>
      <c r="O259" s="211" t="str">
        <f>IF($B259:$B259&gt;0,VLOOKUP($B259,'[1]PorEquipeHC 20aa_ddmmaaaa'!$EC$5:'[1]PorEquipeHC 20aa_ddmmaaaa'!$GS$1003,10,FALSE))</f>
        <v xml:space="preserve"> </v>
      </c>
      <c r="P259" s="211" t="str">
        <f>IF($B259:$B259&gt;0,VLOOKUP($B259,'[1]PorEquipeHC 20aa_ddmmaaaa'!$EC$5:'[1]PorEquipeHC 20aa_ddmmaaaa'!$GS$1003,11,FALSE))</f>
        <v xml:space="preserve"> </v>
      </c>
      <c r="Q259" s="211" t="str">
        <f>IF($B259:$B259&gt;0,VLOOKUP($B259,'[1]PorEquipeHC 20aa_ddmmaaaa'!$EC$5:'[1]PorEquipeHC 20aa_ddmmaaaa'!$GS$1003,12,FALSE))</f>
        <v xml:space="preserve"> </v>
      </c>
      <c r="R259" s="211" t="str">
        <f>IF($B259:$B259&gt;0,VLOOKUP($B259,'[1]PorEquipeHC 20aa_ddmmaaaa'!$EC$5:'[1]PorEquipeHC 20aa_ddmmaaaa'!$GS$1003,13,FALSE))</f>
        <v xml:space="preserve"> </v>
      </c>
      <c r="S259" s="211">
        <f>IF($B259:$B259&gt;0,VLOOKUP($B259,'[1]PorEquipeHC 20aa_ddmmaaaa'!$EC$5:'[1]PorEquipeHC 20aa_ddmmaaaa'!$GS$1003,14,FALSE))</f>
        <v>115</v>
      </c>
      <c r="T259" s="211" t="str">
        <f>IF($B259:$B259&gt;0,VLOOKUP($B259,'[1]PorEquipeHC 20aa_ddmmaaaa'!$EC$5:'[1]PorEquipeHC 20aa_ddmmaaaa'!$GS$1003,15,FALSE))</f>
        <v xml:space="preserve"> </v>
      </c>
      <c r="U259" s="211" t="str">
        <f>IF($B259:$B259&gt;0,VLOOKUP($B259,'[1]PorEquipeHC 20aa_ddmmaaaa'!$EC$5:'[1]PorEquipeHC 20aa_ddmmaaaa'!$GS$1003,16,FALSE))</f>
        <v xml:space="preserve"> </v>
      </c>
      <c r="V259" s="211" t="b">
        <f>IF($B259:$B259&gt;0,VLOOKUP($B259,'[1]PorEquipeHC 20aa_ddmmaaaa'!$EC$5:'[1]PorEquipeHC 20aa_ddmmaaaa'!$GS$1003,17,FALSE))</f>
        <v>0</v>
      </c>
      <c r="W259" s="211" t="b">
        <f>IF($B259:$B259&gt;0,VLOOKUP($B259,'[1]PorEquipeHC 20aa_ddmmaaaa'!$EC$5:'[1]PorEquipeHC 20aa_ddmmaaaa'!$GS$1003,18,FALSE))</f>
        <v>0</v>
      </c>
      <c r="X259" s="211" t="b">
        <f>IF($B259:$B259&gt;0,VLOOKUP($B259,'[1]PorEquipeHC 20aa_ddmmaaaa'!$EC$5:'[1]PorEquipeHC 20aa_ddmmaaaa'!$GS$1003,19,FALSE))</f>
        <v>0</v>
      </c>
      <c r="Y259" s="207"/>
      <c r="Z259" s="207"/>
      <c r="AA259" s="154"/>
      <c r="AB259" s="154"/>
      <c r="AC259" s="65" t="str">
        <f>C259</f>
        <v>702</v>
      </c>
      <c r="AD259" s="65" t="str">
        <f>D259</f>
        <v>BARBOSA</v>
      </c>
      <c r="AE259" s="65" t="str">
        <f>E259</f>
        <v>JOSE CARLOS</v>
      </c>
      <c r="AF259" s="65" t="str">
        <f>F259</f>
        <v>M</v>
      </c>
      <c r="AG259" s="65" t="str">
        <f>G259</f>
        <v>11. NCC</v>
      </c>
      <c r="AH259" s="208">
        <f>H259</f>
        <v>27701</v>
      </c>
      <c r="AI259">
        <f>I259</f>
        <v>8</v>
      </c>
      <c r="AJ259" t="str">
        <f>J259</f>
        <v>B</v>
      </c>
      <c r="AK259" s="209" t="str">
        <f>K259</f>
        <v>NSR</v>
      </c>
      <c r="AL259" s="65">
        <f>L259</f>
        <v>1</v>
      </c>
      <c r="AM259" s="66" t="str">
        <f>M259</f>
        <v>X</v>
      </c>
      <c r="AN259" s="65" t="e">
        <f>N259</f>
        <v>#NUM!</v>
      </c>
      <c r="AO259" s="65" t="str">
        <f>O259</f>
        <v xml:space="preserve"> </v>
      </c>
      <c r="AP259" s="67" t="str">
        <f>IF(AO259=" "," ",(AO259-2*$AI259))</f>
        <v xml:space="preserve"> </v>
      </c>
      <c r="AQ259" s="68"/>
      <c r="AR259" s="69"/>
      <c r="AS259" s="72" t="str">
        <f>P259</f>
        <v xml:space="preserve"> </v>
      </c>
      <c r="AT259" s="67" t="str">
        <f>IF(AS259=" "," ",(AS259-2*$AI259))</f>
        <v xml:space="preserve"> </v>
      </c>
      <c r="AU259" s="65"/>
      <c r="AV259" s="67"/>
      <c r="AW259" s="72" t="str">
        <f>Q259</f>
        <v xml:space="preserve"> </v>
      </c>
      <c r="AX259" s="67" t="str">
        <f>IF(AW259=" "," ",(AW259-2*$AI259))</f>
        <v xml:space="preserve"> </v>
      </c>
      <c r="AY259" s="67"/>
      <c r="AZ259" s="65"/>
      <c r="BA259" s="67" t="str">
        <f>R259</f>
        <v xml:space="preserve"> </v>
      </c>
      <c r="BB259" s="67" t="str">
        <f>IF(BA259=" "," ",(BA259-2*$AI259))</f>
        <v xml:space="preserve"> </v>
      </c>
      <c r="BC259" s="67"/>
      <c r="BD259" s="67"/>
      <c r="BE259" s="71">
        <f>S259</f>
        <v>115</v>
      </c>
      <c r="BF259" s="67">
        <f>IF(BE259=" "," ",(BE259-2*$AI259))</f>
        <v>99</v>
      </c>
      <c r="BG259" s="67"/>
      <c r="BH259" s="67"/>
      <c r="BI259" s="72" t="str">
        <f>T259</f>
        <v xml:space="preserve"> </v>
      </c>
      <c r="BJ259" s="67" t="str">
        <f>IF(BI259=" "," ",(BI259-2*$AI259))</f>
        <v xml:space="preserve"> </v>
      </c>
      <c r="BK259" s="67"/>
      <c r="BL259" s="67"/>
      <c r="BM259" s="72" t="str">
        <f>U259</f>
        <v xml:space="preserve"> </v>
      </c>
      <c r="BN259" s="67" t="str">
        <f>IF(BM259=" "," ",(BM259-2*$AI259))</f>
        <v xml:space="preserve"> </v>
      </c>
      <c r="BO259" s="67"/>
      <c r="BP259" s="67"/>
      <c r="BQ259" s="67" t="b">
        <f>V259</f>
        <v>0</v>
      </c>
      <c r="BR259" s="67">
        <f>IF(BQ259=" "," ",(BQ259-2*$AI259))</f>
        <v>-16</v>
      </c>
      <c r="BS259" s="67"/>
      <c r="BT259" s="67"/>
      <c r="BU259" s="67" t="b">
        <f>W259</f>
        <v>0</v>
      </c>
      <c r="BV259" s="67">
        <f>IF(BU259=" "," ",(BU259-2*$AI259))</f>
        <v>-16</v>
      </c>
      <c r="BW259" s="67"/>
      <c r="BX259" s="67"/>
      <c r="BY259" s="67" t="b">
        <f>X259</f>
        <v>0</v>
      </c>
      <c r="BZ259" s="67">
        <f>IF(BY259=" "," ",(BY259-2*$AI259))</f>
        <v>-16</v>
      </c>
      <c r="CA259" s="67"/>
      <c r="CB259" s="67"/>
      <c r="CC259" s="209" t="str">
        <f>IF(AK259="Senior",AK259,"...")</f>
        <v>...</v>
      </c>
      <c r="CD259" s="65">
        <f>L259</f>
        <v>1</v>
      </c>
      <c r="CE259" s="66" t="str">
        <f>M259</f>
        <v>X</v>
      </c>
      <c r="CF259" s="73">
        <f>AQ259*AO$4+AU259*AS$4+AY259*AW$4+BC259*BA$4+BG259*BE$4+BK259*BI$4+BO259*BM$4+BS259*BQ$4+BW259*BU$4+CA259*BY$4</f>
        <v>0</v>
      </c>
      <c r="CG259" s="156"/>
      <c r="CH259" s="1"/>
      <c r="DA259" s="19"/>
      <c r="DB259" s="19"/>
      <c r="DC259" s="67" t="s">
        <v>829</v>
      </c>
      <c r="DD259" s="67" t="s">
        <v>830</v>
      </c>
      <c r="DE259" s="67" t="s">
        <v>359</v>
      </c>
      <c r="DF259" s="67" t="s">
        <v>65</v>
      </c>
      <c r="DG259" s="67" t="s">
        <v>703</v>
      </c>
      <c r="DH259" s="75">
        <v>15759</v>
      </c>
      <c r="DI259" s="67">
        <v>9</v>
      </c>
      <c r="DJ259" s="67" t="s">
        <v>84</v>
      </c>
      <c r="DK259" s="76" t="s">
        <v>102</v>
      </c>
      <c r="DL259" s="67">
        <v>0</v>
      </c>
      <c r="DM259" s="77" t="s">
        <v>70</v>
      </c>
      <c r="DN259" s="67" t="e">
        <v>#NUM!</v>
      </c>
      <c r="DO259" s="67" t="s">
        <v>79</v>
      </c>
      <c r="DP259" s="67" t="s">
        <v>79</v>
      </c>
      <c r="DQ259" s="68"/>
      <c r="DR259" s="67"/>
      <c r="DS259" s="72" t="s">
        <v>79</v>
      </c>
      <c r="DT259" s="67" t="s">
        <v>79</v>
      </c>
      <c r="DU259" s="68"/>
      <c r="DV259" s="67"/>
      <c r="DW259" s="72" t="s">
        <v>79</v>
      </c>
      <c r="DX259" s="67" t="s">
        <v>79</v>
      </c>
      <c r="DY259" s="67"/>
      <c r="DZ259" s="67"/>
      <c r="EA259" s="67" t="s">
        <v>79</v>
      </c>
      <c r="EB259" s="67" t="s">
        <v>79</v>
      </c>
      <c r="EC259" s="67"/>
      <c r="ED259" s="67"/>
      <c r="EE259" s="71" t="s">
        <v>79</v>
      </c>
      <c r="EF259" s="67" t="s">
        <v>79</v>
      </c>
      <c r="EG259" s="67"/>
      <c r="EH259" s="67"/>
      <c r="EI259" s="72" t="s">
        <v>79</v>
      </c>
      <c r="EJ259" s="67" t="s">
        <v>79</v>
      </c>
      <c r="EK259" s="67"/>
      <c r="EL259" s="67"/>
      <c r="EM259" s="72" t="s">
        <v>79</v>
      </c>
      <c r="EN259" s="67" t="s">
        <v>79</v>
      </c>
      <c r="EO259" s="67"/>
      <c r="EP259" s="67"/>
      <c r="EQ259" s="67" t="b">
        <v>0</v>
      </c>
      <c r="ER259" s="67">
        <v>-18</v>
      </c>
      <c r="ES259" s="67"/>
      <c r="ET259" s="67"/>
      <c r="EU259" s="67" t="b">
        <v>0</v>
      </c>
      <c r="EV259" s="67">
        <v>-18</v>
      </c>
      <c r="EW259" s="67"/>
      <c r="EX259" s="67"/>
      <c r="EY259" s="67" t="b">
        <v>0</v>
      </c>
      <c r="EZ259" s="67">
        <v>-18</v>
      </c>
      <c r="FA259" s="67"/>
      <c r="FB259" s="67"/>
      <c r="FC259" s="76" t="s">
        <v>73</v>
      </c>
      <c r="FD259" s="67">
        <v>0</v>
      </c>
      <c r="FE259" s="77" t="s">
        <v>70</v>
      </c>
      <c r="FF259" s="68">
        <v>0</v>
      </c>
      <c r="FG259" s="83"/>
      <c r="FH259" s="65" t="str">
        <f t="shared" si="52"/>
        <v>SR</v>
      </c>
      <c r="FI259" s="65" t="str">
        <f t="shared" si="53"/>
        <v>M</v>
      </c>
      <c r="FJ259" s="65" t="str">
        <f t="shared" si="48"/>
        <v>11. NCC</v>
      </c>
      <c r="FK259" s="65">
        <f t="shared" si="54"/>
        <v>0</v>
      </c>
      <c r="FL259">
        <f t="shared" si="47"/>
        <v>68</v>
      </c>
      <c r="FM259" t="str">
        <f t="shared" si="49"/>
        <v>...</v>
      </c>
      <c r="FN259" t="str">
        <f t="shared" si="46"/>
        <v>...</v>
      </c>
      <c r="FO259" t="str">
        <f t="shared" si="55"/>
        <v>11. NCC</v>
      </c>
    </row>
    <row r="260" spans="1:171" ht="13.8" hidden="1" x14ac:dyDescent="0.25">
      <c r="A260" t="s">
        <v>1153</v>
      </c>
      <c r="B260" s="201" t="s">
        <v>844</v>
      </c>
      <c r="C260" s="80" t="str">
        <f>IF($B260:$B260&gt;0,VLOOKUP($B260,'[1]PorEquipeHC 20aa_ddmmaaaa'!$EC$5:'[1]PorEquipeHC 20aa_ddmmaaaa'!$GS$1003,1,FALSE))</f>
        <v>789</v>
      </c>
      <c r="D260" s="209" t="str">
        <f>IF($B260:$B260&gt;0,VLOOKUP($B260,'[1]PorEquipeHC 20aa_ddmmaaaa'!$EC$5:'[1]PorEquipeHC 20aa_ddmmaaaa'!$GS$1003,2,FALSE))</f>
        <v>OGAWA</v>
      </c>
      <c r="E260" s="209" t="str">
        <f>IF($B260:$B260&gt;0,VLOOKUP($B260,'[1]PorEquipeHC 20aa_ddmmaaaa'!$EC$5:'[1]PorEquipeHC 20aa_ddmmaaaa'!$GS$1003,3,FALSE))</f>
        <v>TORU</v>
      </c>
      <c r="F260" s="66" t="str">
        <f>IF($B260:$B260&gt;0,VLOOKUP($B260,'[1]PorEquipeHC 20aa_ddmmaaaa'!$EC$5:'[1]PorEquipeHC 20aa_ddmmaaaa'!$GS$1003,4,FALSE))</f>
        <v>M</v>
      </c>
      <c r="G260" s="65" t="str">
        <f>IF($B260:$B260&gt;0,VLOOKUP($B260,'[1]PorEquipeHC 20aa_ddmmaaaa'!$EC$5:'[1]PorEquipeHC 20aa_ddmmaaaa'!$GS$1003,5,FALSE))</f>
        <v>15. BIR</v>
      </c>
      <c r="H260" s="210">
        <f>IF($B260:$B260&gt;0,VLOOKUP($B260,'[1]PorEquipeHC 20aa_ddmmaaaa'!$EC$5:'[1]PorEquipeHC 20aa_ddmmaaaa'!$GS$1003,6,FALSE))</f>
        <v>13264</v>
      </c>
      <c r="I260" s="80">
        <f>IF($B260:$B260&gt;0,VLOOKUP($B260,'[1]PorEquipeHC 20aa_ddmmaaaa'!$EC$5:'[1]PorEquipeHC 20aa_ddmmaaaa'!$GS$1003,7,FALSE))</f>
        <v>9</v>
      </c>
      <c r="J260" s="209" t="str">
        <f>IF($B260:$B260&gt;0,VLOOKUP($B260,'[1]PorEquipeHC 20aa_ddmmaaaa'!$EC$5:'[1]PorEquipeHC 20aa_ddmmaaaa'!$GS$1003,8,FALSE))</f>
        <v>B</v>
      </c>
      <c r="K260" s="209" t="str">
        <f>IF($B260:$B260&gt;0,VLOOKUP($B260,'[1]PorEquipeHC 20aa_ddmmaaaa'!$EC$5:'[1]PorEquipeHC 20aa_ddmmaaaa'!$GS$1003,9,FALSE))</f>
        <v>MR</v>
      </c>
      <c r="L260" s="80">
        <f>IF($B260:$B260&gt;0,VLOOKUP($B260,'[1]PorEquipeHC 20aa_ddmmaaaa'!$EC$5:'[1]PorEquipeHC 20aa_ddmmaaaa'!$GS$1003,45,FALSE))</f>
        <v>1</v>
      </c>
      <c r="M260" s="65" t="str">
        <f>IF($B260:$B260&gt;0,VLOOKUP($B260,'[1]PorEquipeHC 20aa_ddmmaaaa'!$EC$5:'[1]PorEquipeHC 20aa_ddmmaaaa'!$GS$1003,46,FALSE))</f>
        <v>X</v>
      </c>
      <c r="N260" s="80" t="e">
        <f>IF($B260:$B260&gt;0,VLOOKUP($B260,'[1]PorEquipeHC 20aa_ddmmaaaa'!$EC$5:'[1]PorEquipeHC 20aa_ddmmaaaa'!$GS$1003,64,FALSE))</f>
        <v>#NUM!</v>
      </c>
      <c r="O260" s="211" t="str">
        <f>IF($B260:$B260&gt;0,VLOOKUP($B260,'[1]PorEquipeHC 20aa_ddmmaaaa'!$EC$5:'[1]PorEquipeHC 20aa_ddmmaaaa'!$GS$1003,10,FALSE))</f>
        <v xml:space="preserve"> </v>
      </c>
      <c r="P260" s="211" t="str">
        <f>IF($B260:$B260&gt;0,VLOOKUP($B260,'[1]PorEquipeHC 20aa_ddmmaaaa'!$EC$5:'[1]PorEquipeHC 20aa_ddmmaaaa'!$GS$1003,11,FALSE))</f>
        <v xml:space="preserve"> </v>
      </c>
      <c r="Q260" s="211" t="str">
        <f>IF($B260:$B260&gt;0,VLOOKUP($B260,'[1]PorEquipeHC 20aa_ddmmaaaa'!$EC$5:'[1]PorEquipeHC 20aa_ddmmaaaa'!$GS$1003,12,FALSE))</f>
        <v xml:space="preserve"> </v>
      </c>
      <c r="R260" s="211" t="str">
        <f>IF($B260:$B260&gt;0,VLOOKUP($B260,'[1]PorEquipeHC 20aa_ddmmaaaa'!$EC$5:'[1]PorEquipeHC 20aa_ddmmaaaa'!$GS$1003,13,FALSE))</f>
        <v xml:space="preserve"> </v>
      </c>
      <c r="S260" s="211" t="str">
        <f>IF($B260:$B260&gt;0,VLOOKUP($B260,'[1]PorEquipeHC 20aa_ddmmaaaa'!$EC$5:'[1]PorEquipeHC 20aa_ddmmaaaa'!$GS$1003,14,FALSE))</f>
        <v xml:space="preserve"> </v>
      </c>
      <c r="T260" s="211">
        <f>IF($B260:$B260&gt;0,VLOOKUP($B260,'[1]PorEquipeHC 20aa_ddmmaaaa'!$EC$5:'[1]PorEquipeHC 20aa_ddmmaaaa'!$GS$1003,15,FALSE))</f>
        <v>113</v>
      </c>
      <c r="U260" s="211" t="str">
        <f>IF($B260:$B260&gt;0,VLOOKUP($B260,'[1]PorEquipeHC 20aa_ddmmaaaa'!$EC$5:'[1]PorEquipeHC 20aa_ddmmaaaa'!$GS$1003,16,FALSE))</f>
        <v xml:space="preserve"> </v>
      </c>
      <c r="V260" s="211" t="b">
        <f>IF($B260:$B260&gt;0,VLOOKUP($B260,'[1]PorEquipeHC 20aa_ddmmaaaa'!$EC$5:'[1]PorEquipeHC 20aa_ddmmaaaa'!$GS$1003,17,FALSE))</f>
        <v>0</v>
      </c>
      <c r="W260" s="211" t="b">
        <f>IF($B260:$B260&gt;0,VLOOKUP($B260,'[1]PorEquipeHC 20aa_ddmmaaaa'!$EC$5:'[1]PorEquipeHC 20aa_ddmmaaaa'!$GS$1003,18,FALSE))</f>
        <v>0</v>
      </c>
      <c r="X260" s="211" t="b">
        <f>IF($B260:$B260&gt;0,VLOOKUP($B260,'[1]PorEquipeHC 20aa_ddmmaaaa'!$EC$5:'[1]PorEquipeHC 20aa_ddmmaaaa'!$GS$1003,19,FALSE))</f>
        <v>0</v>
      </c>
      <c r="Y260" s="207"/>
      <c r="Z260" s="207"/>
      <c r="AA260" s="154"/>
      <c r="AB260" s="154"/>
      <c r="AC260" s="65" t="str">
        <f>C260</f>
        <v>789</v>
      </c>
      <c r="AD260" s="65" t="str">
        <f>D260</f>
        <v>OGAWA</v>
      </c>
      <c r="AE260" s="65" t="str">
        <f>E260</f>
        <v>TORU</v>
      </c>
      <c r="AF260" s="65" t="str">
        <f>F260</f>
        <v>M</v>
      </c>
      <c r="AG260" s="65" t="str">
        <f>G260</f>
        <v>15. BIR</v>
      </c>
      <c r="AH260" s="208">
        <f>H260</f>
        <v>13264</v>
      </c>
      <c r="AI260">
        <f>I260</f>
        <v>9</v>
      </c>
      <c r="AJ260" t="str">
        <f>J260</f>
        <v>B</v>
      </c>
      <c r="AK260" s="209" t="str">
        <f>K260</f>
        <v>MR</v>
      </c>
      <c r="AL260" s="65">
        <f>L260</f>
        <v>1</v>
      </c>
      <c r="AM260" s="66" t="str">
        <f>M260</f>
        <v>X</v>
      </c>
      <c r="AN260" s="65" t="e">
        <f>N260</f>
        <v>#NUM!</v>
      </c>
      <c r="AO260" s="65" t="str">
        <f>O260</f>
        <v xml:space="preserve"> </v>
      </c>
      <c r="AP260" s="67" t="str">
        <f>IF(AO260=" "," ",(AO260-2*$AI260))</f>
        <v xml:space="preserve"> </v>
      </c>
      <c r="AQ260" s="68"/>
      <c r="AR260" s="69"/>
      <c r="AS260" s="72" t="str">
        <f>P260</f>
        <v xml:space="preserve"> </v>
      </c>
      <c r="AT260" s="67" t="str">
        <f>IF(AS260=" "," ",(AS260-2*$AI260))</f>
        <v xml:space="preserve"> </v>
      </c>
      <c r="AU260" s="65"/>
      <c r="AV260" s="67"/>
      <c r="AW260" s="72" t="str">
        <f>Q260</f>
        <v xml:space="preserve"> </v>
      </c>
      <c r="AX260" s="67" t="str">
        <f>IF(AW260=" "," ",(AW260-2*$AI260))</f>
        <v xml:space="preserve"> </v>
      </c>
      <c r="AY260" s="67"/>
      <c r="AZ260" s="65"/>
      <c r="BA260" s="67" t="str">
        <f>R260</f>
        <v xml:space="preserve"> </v>
      </c>
      <c r="BB260" s="67" t="str">
        <f>IF(BA260=" "," ",(BA260-2*$AI260))</f>
        <v xml:space="preserve"> </v>
      </c>
      <c r="BC260" s="67"/>
      <c r="BD260" s="67"/>
      <c r="BE260" s="71" t="str">
        <f>S260</f>
        <v xml:space="preserve"> </v>
      </c>
      <c r="BF260" s="67" t="str">
        <f>IF(BE260=" "," ",(BE260-2*$AI260))</f>
        <v xml:space="preserve"> </v>
      </c>
      <c r="BG260" s="67"/>
      <c r="BH260" s="67"/>
      <c r="BI260" s="72">
        <f>T260</f>
        <v>113</v>
      </c>
      <c r="BJ260" s="67">
        <f>IF(BI260=" "," ",(BI260-2*$AI260))</f>
        <v>95</v>
      </c>
      <c r="BK260" s="67"/>
      <c r="BL260" s="67"/>
      <c r="BM260" s="72" t="str">
        <f>U260</f>
        <v xml:space="preserve"> </v>
      </c>
      <c r="BN260" s="67" t="str">
        <f>IF(BM260=" "," ",(BM260-2*$AI260))</f>
        <v xml:space="preserve"> </v>
      </c>
      <c r="BO260" s="67"/>
      <c r="BP260" s="67"/>
      <c r="BQ260" s="67" t="b">
        <f>V260</f>
        <v>0</v>
      </c>
      <c r="BR260" s="67">
        <f>IF(BQ260=" "," ",(BQ260-2*$AI260))</f>
        <v>-18</v>
      </c>
      <c r="BS260" s="67"/>
      <c r="BT260" s="67"/>
      <c r="BU260" s="67" t="b">
        <f>W260</f>
        <v>0</v>
      </c>
      <c r="BV260" s="67">
        <f>IF(BU260=" "," ",(BU260-2*$AI260))</f>
        <v>-18</v>
      </c>
      <c r="BW260" s="67"/>
      <c r="BX260" s="67"/>
      <c r="BY260" s="67" t="b">
        <f>X260</f>
        <v>0</v>
      </c>
      <c r="BZ260" s="67">
        <f>IF(BY260=" "," ",(BY260-2*$AI260))</f>
        <v>-18</v>
      </c>
      <c r="CA260" s="67"/>
      <c r="CB260" s="67"/>
      <c r="CC260" s="209" t="str">
        <f>IF(AK260="Senior",AK260,"...")</f>
        <v>...</v>
      </c>
      <c r="CD260" s="65">
        <f>L260</f>
        <v>1</v>
      </c>
      <c r="CE260" s="66" t="str">
        <f>M260</f>
        <v>X</v>
      </c>
      <c r="CF260" s="73">
        <f>AQ260*AO$4+AU260*AS$4+AY260*AW$4+BC260*BA$4+BG260*BE$4+BK260*BI$4+BO260*BM$4+BS260*BQ$4+BW260*BU$4+CA260*BY$4</f>
        <v>0</v>
      </c>
      <c r="CG260" s="156"/>
      <c r="CH260" s="1"/>
      <c r="DA260" s="19"/>
      <c r="DB260" s="19"/>
      <c r="DC260" s="67" t="s">
        <v>831</v>
      </c>
      <c r="DD260" s="67" t="s">
        <v>832</v>
      </c>
      <c r="DE260" s="67" t="s">
        <v>833</v>
      </c>
      <c r="DF260" s="67" t="s">
        <v>65</v>
      </c>
      <c r="DG260" s="67" t="s">
        <v>703</v>
      </c>
      <c r="DH260" s="75">
        <v>16190</v>
      </c>
      <c r="DI260" s="67">
        <v>9</v>
      </c>
      <c r="DJ260" s="67" t="s">
        <v>84</v>
      </c>
      <c r="DK260" s="76" t="s">
        <v>102</v>
      </c>
      <c r="DL260" s="67">
        <v>2</v>
      </c>
      <c r="DM260" s="77" t="s">
        <v>70</v>
      </c>
      <c r="DN260" s="67" t="e">
        <v>#NUM!</v>
      </c>
      <c r="DO260" s="67" t="s">
        <v>79</v>
      </c>
      <c r="DP260" s="67" t="s">
        <v>79</v>
      </c>
      <c r="DQ260" s="68"/>
      <c r="DR260" s="67"/>
      <c r="DS260" s="72" t="s">
        <v>79</v>
      </c>
      <c r="DT260" s="67" t="s">
        <v>79</v>
      </c>
      <c r="DU260" s="68"/>
      <c r="DV260" s="67"/>
      <c r="DW260" s="72" t="s">
        <v>79</v>
      </c>
      <c r="DX260" s="67" t="s">
        <v>79</v>
      </c>
      <c r="DY260" s="67"/>
      <c r="DZ260" s="67"/>
      <c r="EA260" s="67" t="s">
        <v>79</v>
      </c>
      <c r="EB260" s="67" t="s">
        <v>79</v>
      </c>
      <c r="EC260" s="67"/>
      <c r="ED260" s="67"/>
      <c r="EE260" s="71">
        <v>122</v>
      </c>
      <c r="EF260" s="67">
        <v>104</v>
      </c>
      <c r="EG260" s="67"/>
      <c r="EH260" s="67"/>
      <c r="EI260" s="72">
        <v>122</v>
      </c>
      <c r="EJ260" s="67">
        <v>104</v>
      </c>
      <c r="EK260" s="67"/>
      <c r="EL260" s="67"/>
      <c r="EM260" s="72" t="s">
        <v>79</v>
      </c>
      <c r="EN260" s="67" t="s">
        <v>79</v>
      </c>
      <c r="EO260" s="68"/>
      <c r="EP260" s="69"/>
      <c r="EQ260" s="67" t="b">
        <v>0</v>
      </c>
      <c r="ER260" s="67">
        <v>-18</v>
      </c>
      <c r="ES260" s="67"/>
      <c r="ET260" s="67"/>
      <c r="EU260" s="67" t="b">
        <v>0</v>
      </c>
      <c r="EV260" s="67">
        <v>-18</v>
      </c>
      <c r="EW260" s="67"/>
      <c r="EX260" s="67"/>
      <c r="EY260" s="67" t="b">
        <v>0</v>
      </c>
      <c r="EZ260" s="67">
        <v>-18</v>
      </c>
      <c r="FA260" s="67"/>
      <c r="FB260" s="67"/>
      <c r="FC260" s="76" t="s">
        <v>73</v>
      </c>
      <c r="FD260" s="67">
        <v>2</v>
      </c>
      <c r="FE260" s="77" t="s">
        <v>70</v>
      </c>
      <c r="FF260" s="68">
        <v>0</v>
      </c>
      <c r="FG260" s="83"/>
      <c r="FH260" s="65" t="str">
        <f t="shared" si="50"/>
        <v>SR</v>
      </c>
      <c r="FI260" s="65" t="str">
        <f t="shared" si="48"/>
        <v>M</v>
      </c>
      <c r="FJ260" s="65" t="str">
        <f t="shared" si="48"/>
        <v>11. NCC</v>
      </c>
      <c r="FK260" s="65">
        <f t="shared" si="51"/>
        <v>0</v>
      </c>
      <c r="FL260">
        <f t="shared" si="47"/>
        <v>68</v>
      </c>
      <c r="FM260" t="str">
        <f t="shared" si="49"/>
        <v>...</v>
      </c>
      <c r="FN260" t="str">
        <f t="shared" si="46"/>
        <v>...</v>
      </c>
      <c r="FO260" t="str">
        <f t="shared" si="55"/>
        <v>11. NCC</v>
      </c>
    </row>
    <row r="261" spans="1:171" ht="13.8" hidden="1" x14ac:dyDescent="0.25">
      <c r="A261" t="s">
        <v>1152</v>
      </c>
      <c r="B261" s="201" t="s">
        <v>806</v>
      </c>
      <c r="C261" s="80" t="str">
        <f>IF($B261:$B261&gt;0,VLOOKUP($B261,'[1]PorEquipeHC 20aa_ddmmaaaa'!$EC$5:'[1]PorEquipeHC 20aa_ddmmaaaa'!$GS$1003,1,FALSE))</f>
        <v>631</v>
      </c>
      <c r="D261" s="209" t="str">
        <f>IF($B261:$B261&gt;0,VLOOKUP($B261,'[1]PorEquipeHC 20aa_ddmmaaaa'!$EC$5:'[1]PorEquipeHC 20aa_ddmmaaaa'!$GS$1003,2,FALSE))</f>
        <v>YAMAGUTI</v>
      </c>
      <c r="E261" s="209" t="str">
        <f>IF($B261:$B261&gt;0,VLOOKUP($B261,'[1]PorEquipeHC 20aa_ddmmaaaa'!$EC$5:'[1]PorEquipeHC 20aa_ddmmaaaa'!$GS$1003,3,FALSE))</f>
        <v>SIZUTO</v>
      </c>
      <c r="F261" s="66" t="str">
        <f>IF($B261:$B261&gt;0,VLOOKUP($B261,'[1]PorEquipeHC 20aa_ddmmaaaa'!$EC$5:'[1]PorEquipeHC 20aa_ddmmaaaa'!$GS$1003,4,FALSE))</f>
        <v>M</v>
      </c>
      <c r="G261" s="65" t="str">
        <f>IF($B261:$B261&gt;0,VLOOKUP($B261,'[1]PorEquipeHC 20aa_ddmmaaaa'!$EC$5:'[1]PorEquipeHC 20aa_ddmmaaaa'!$GS$1003,5,FALSE))</f>
        <v>11. NCC</v>
      </c>
      <c r="H261" s="210">
        <f>IF($B261:$B261&gt;0,VLOOKUP($B261,'[1]PorEquipeHC 20aa_ddmmaaaa'!$EC$5:'[1]PorEquipeHC 20aa_ddmmaaaa'!$GS$1003,6,FALSE))</f>
        <v>13574</v>
      </c>
      <c r="I261" s="80">
        <f>IF($B261:$B261&gt;0,VLOOKUP($B261,'[1]PorEquipeHC 20aa_ddmmaaaa'!$EC$5:'[1]PorEquipeHC 20aa_ddmmaaaa'!$GS$1003,7,FALSE))</f>
        <v>9</v>
      </c>
      <c r="J261" s="209" t="str">
        <f>IF($B261:$B261&gt;0,VLOOKUP($B261,'[1]PorEquipeHC 20aa_ddmmaaaa'!$EC$5:'[1]PorEquipeHC 20aa_ddmmaaaa'!$GS$1003,8,FALSE))</f>
        <v>B</v>
      </c>
      <c r="K261" s="209" t="str">
        <f>IF($B261:$B261&gt;0,VLOOKUP($B261,'[1]PorEquipeHC 20aa_ddmmaaaa'!$EC$5:'[1]PorEquipeHC 20aa_ddmmaaaa'!$GS$1003,9,FALSE))</f>
        <v>MR</v>
      </c>
      <c r="L261" s="80">
        <f>IF($B261:$B261&gt;0,VLOOKUP($B261,'[1]PorEquipeHC 20aa_ddmmaaaa'!$EC$5:'[1]PorEquipeHC 20aa_ddmmaaaa'!$GS$1003,45,FALSE))</f>
        <v>0</v>
      </c>
      <c r="M261" s="65" t="str">
        <f>IF($B261:$B261&gt;0,VLOOKUP($B261,'[1]PorEquipeHC 20aa_ddmmaaaa'!$EC$5:'[1]PorEquipeHC 20aa_ddmmaaaa'!$GS$1003,46,FALSE))</f>
        <v>X</v>
      </c>
      <c r="N261" s="80" t="e">
        <f>IF($B261:$B261&gt;0,VLOOKUP($B261,'[1]PorEquipeHC 20aa_ddmmaaaa'!$EC$5:'[1]PorEquipeHC 20aa_ddmmaaaa'!$GS$1003,64,FALSE))</f>
        <v>#NUM!</v>
      </c>
      <c r="O261" s="211" t="str">
        <f>IF($B261:$B261&gt;0,VLOOKUP($B261,'[1]PorEquipeHC 20aa_ddmmaaaa'!$EC$5:'[1]PorEquipeHC 20aa_ddmmaaaa'!$GS$1003,10,FALSE))</f>
        <v xml:space="preserve"> </v>
      </c>
      <c r="P261" s="211" t="str">
        <f>IF($B261:$B261&gt;0,VLOOKUP($B261,'[1]PorEquipeHC 20aa_ddmmaaaa'!$EC$5:'[1]PorEquipeHC 20aa_ddmmaaaa'!$GS$1003,11,FALSE))</f>
        <v xml:space="preserve"> </v>
      </c>
      <c r="Q261" s="211" t="str">
        <f>IF($B261:$B261&gt;0,VLOOKUP($B261,'[1]PorEquipeHC 20aa_ddmmaaaa'!$EC$5:'[1]PorEquipeHC 20aa_ddmmaaaa'!$GS$1003,12,FALSE))</f>
        <v xml:space="preserve"> </v>
      </c>
      <c r="R261" s="211" t="str">
        <f>IF($B261:$B261&gt;0,VLOOKUP($B261,'[1]PorEquipeHC 20aa_ddmmaaaa'!$EC$5:'[1]PorEquipeHC 20aa_ddmmaaaa'!$GS$1003,13,FALSE))</f>
        <v xml:space="preserve"> </v>
      </c>
      <c r="S261" s="211" t="str">
        <f>IF($B261:$B261&gt;0,VLOOKUP($B261,'[1]PorEquipeHC 20aa_ddmmaaaa'!$EC$5:'[1]PorEquipeHC 20aa_ddmmaaaa'!$GS$1003,14,FALSE))</f>
        <v xml:space="preserve"> </v>
      </c>
      <c r="T261" s="211" t="str">
        <f>IF($B261:$B261&gt;0,VLOOKUP($B261,'[1]PorEquipeHC 20aa_ddmmaaaa'!$EC$5:'[1]PorEquipeHC 20aa_ddmmaaaa'!$GS$1003,15,FALSE))</f>
        <v xml:space="preserve"> </v>
      </c>
      <c r="U261" s="211" t="str">
        <f>IF($B261:$B261&gt;0,VLOOKUP($B261,'[1]PorEquipeHC 20aa_ddmmaaaa'!$EC$5:'[1]PorEquipeHC 20aa_ddmmaaaa'!$GS$1003,16,FALSE))</f>
        <v xml:space="preserve"> </v>
      </c>
      <c r="V261" s="211" t="b">
        <f>IF($B261:$B261&gt;0,VLOOKUP($B261,'[1]PorEquipeHC 20aa_ddmmaaaa'!$EC$5:'[1]PorEquipeHC 20aa_ddmmaaaa'!$GS$1003,17,FALSE))</f>
        <v>0</v>
      </c>
      <c r="W261" s="211" t="b">
        <f>IF($B261:$B261&gt;0,VLOOKUP($B261,'[1]PorEquipeHC 20aa_ddmmaaaa'!$EC$5:'[1]PorEquipeHC 20aa_ddmmaaaa'!$GS$1003,18,FALSE))</f>
        <v>0</v>
      </c>
      <c r="X261" s="211" t="b">
        <f>IF($B261:$B261&gt;0,VLOOKUP($B261,'[1]PorEquipeHC 20aa_ddmmaaaa'!$EC$5:'[1]PorEquipeHC 20aa_ddmmaaaa'!$GS$1003,19,FALSE))</f>
        <v>0</v>
      </c>
      <c r="Y261" s="207"/>
      <c r="Z261" s="207"/>
      <c r="AA261" s="154"/>
      <c r="AB261" s="154"/>
      <c r="AC261" s="65" t="str">
        <f>C261</f>
        <v>631</v>
      </c>
      <c r="AD261" s="65" t="str">
        <f>D261</f>
        <v>YAMAGUTI</v>
      </c>
      <c r="AE261" s="65" t="str">
        <f>E261</f>
        <v>SIZUTO</v>
      </c>
      <c r="AF261" s="65" t="str">
        <f>F261</f>
        <v>M</v>
      </c>
      <c r="AG261" s="65" t="str">
        <f>G261</f>
        <v>11. NCC</v>
      </c>
      <c r="AH261" s="208">
        <f>H261</f>
        <v>13574</v>
      </c>
      <c r="AI261">
        <f>I261</f>
        <v>9</v>
      </c>
      <c r="AJ261" t="str">
        <f>J261</f>
        <v>B</v>
      </c>
      <c r="AK261" s="209" t="str">
        <f>K261</f>
        <v>MR</v>
      </c>
      <c r="AL261" s="65">
        <f>L261</f>
        <v>0</v>
      </c>
      <c r="AM261" s="66" t="str">
        <f>M261</f>
        <v>X</v>
      </c>
      <c r="AN261" s="65" t="e">
        <f>N261</f>
        <v>#NUM!</v>
      </c>
      <c r="AO261" s="65" t="str">
        <f>O261</f>
        <v xml:space="preserve"> </v>
      </c>
      <c r="AP261" s="67" t="str">
        <f>IF(AO261=" "," ",(AO261-2*$AI261))</f>
        <v xml:space="preserve"> </v>
      </c>
      <c r="AQ261" s="68"/>
      <c r="AR261" s="69"/>
      <c r="AS261" s="72" t="str">
        <f>P261</f>
        <v xml:space="preserve"> </v>
      </c>
      <c r="AT261" s="67" t="str">
        <f>IF(AS261=" "," ",(AS261-2*$AI261))</f>
        <v xml:space="preserve"> </v>
      </c>
      <c r="AU261" s="65"/>
      <c r="AV261" s="67"/>
      <c r="AW261" s="72" t="str">
        <f>Q261</f>
        <v xml:space="preserve"> </v>
      </c>
      <c r="AX261" s="67" t="str">
        <f>IF(AW261=" "," ",(AW261-2*$AI261))</f>
        <v xml:space="preserve"> </v>
      </c>
      <c r="AY261" s="67"/>
      <c r="AZ261" s="65"/>
      <c r="BA261" s="67" t="str">
        <f>R261</f>
        <v xml:space="preserve"> </v>
      </c>
      <c r="BB261" s="67" t="str">
        <f>IF(BA261=" "," ",(BA261-2*$AI261))</f>
        <v xml:space="preserve"> </v>
      </c>
      <c r="BC261" s="67"/>
      <c r="BD261" s="67"/>
      <c r="BE261" s="71" t="str">
        <f>S261</f>
        <v xml:space="preserve"> </v>
      </c>
      <c r="BF261" s="67" t="str">
        <f>IF(BE261=" "," ",(BE261-2*$AI261))</f>
        <v xml:space="preserve"> </v>
      </c>
      <c r="BG261" s="67"/>
      <c r="BH261" s="67"/>
      <c r="BI261" s="72" t="str">
        <f>T261</f>
        <v xml:space="preserve"> </v>
      </c>
      <c r="BJ261" s="67" t="str">
        <f>IF(BI261=" "," ",(BI261-2*$AI261))</f>
        <v xml:space="preserve"> </v>
      </c>
      <c r="BK261" s="67"/>
      <c r="BL261" s="67"/>
      <c r="BM261" s="72" t="str">
        <f>U261</f>
        <v xml:space="preserve"> </v>
      </c>
      <c r="BN261" s="67" t="str">
        <f>IF(BM261=" "," ",(BM261-2*$AI261))</f>
        <v xml:space="preserve"> </v>
      </c>
      <c r="BO261" s="67"/>
      <c r="BP261" s="67"/>
      <c r="BQ261" s="67" t="b">
        <f>V261</f>
        <v>0</v>
      </c>
      <c r="BR261" s="67">
        <f>IF(BQ261=" "," ",(BQ261-2*$AI261))</f>
        <v>-18</v>
      </c>
      <c r="BS261" s="67"/>
      <c r="BT261" s="67"/>
      <c r="BU261" s="67" t="b">
        <f>W261</f>
        <v>0</v>
      </c>
      <c r="BV261" s="67">
        <f>IF(BU261=" "," ",(BU261-2*$AI261))</f>
        <v>-18</v>
      </c>
      <c r="BW261" s="67"/>
      <c r="BX261" s="67"/>
      <c r="BY261" s="67" t="b">
        <f>X261</f>
        <v>0</v>
      </c>
      <c r="BZ261" s="67">
        <f>IF(BY261=" "," ",(BY261-2*$AI261))</f>
        <v>-18</v>
      </c>
      <c r="CA261" s="67"/>
      <c r="CB261" s="67"/>
      <c r="CC261" s="209" t="str">
        <f>IF(AK261="Senior",AK261,"...")</f>
        <v>...</v>
      </c>
      <c r="CD261" s="65">
        <f>L261</f>
        <v>0</v>
      </c>
      <c r="CE261" s="66" t="str">
        <f>M261</f>
        <v>X</v>
      </c>
      <c r="CF261" s="73">
        <f>AQ261*AO$4+AU261*AS$4+AY261*AW$4+BC261*BA$4+BG261*BE$4+BK261*BI$4+BO261*BM$4+BS261*BQ$4+BW261*BU$4+CA261*BY$4</f>
        <v>0</v>
      </c>
      <c r="CG261" s="156"/>
      <c r="CH261" s="1"/>
      <c r="DA261" s="19"/>
      <c r="DB261" s="19"/>
      <c r="DC261" s="67" t="s">
        <v>834</v>
      </c>
      <c r="DD261" s="67" t="s">
        <v>163</v>
      </c>
      <c r="DE261" s="67" t="s">
        <v>835</v>
      </c>
      <c r="DF261" s="67" t="s">
        <v>65</v>
      </c>
      <c r="DG261" s="67" t="s">
        <v>703</v>
      </c>
      <c r="DH261" s="75">
        <v>16850</v>
      </c>
      <c r="DI261" s="67">
        <v>9</v>
      </c>
      <c r="DJ261" s="67" t="s">
        <v>84</v>
      </c>
      <c r="DK261" s="76" t="s">
        <v>102</v>
      </c>
      <c r="DL261" s="67">
        <v>6</v>
      </c>
      <c r="DM261" s="77" t="s">
        <v>70</v>
      </c>
      <c r="DN261" s="67">
        <v>776</v>
      </c>
      <c r="DO261" s="67">
        <v>113</v>
      </c>
      <c r="DP261" s="67">
        <v>95</v>
      </c>
      <c r="DQ261" s="68"/>
      <c r="DR261" s="69"/>
      <c r="DS261" s="72">
        <v>141</v>
      </c>
      <c r="DT261" s="67">
        <v>123</v>
      </c>
      <c r="DU261" s="68"/>
      <c r="DV261" s="67"/>
      <c r="DW261" s="72">
        <v>135</v>
      </c>
      <c r="DX261" s="67">
        <v>117</v>
      </c>
      <c r="DY261" s="67"/>
      <c r="DZ261" s="67"/>
      <c r="EA261" s="67" t="s">
        <v>79</v>
      </c>
      <c r="EB261" s="67" t="s">
        <v>79</v>
      </c>
      <c r="EC261" s="67"/>
      <c r="ED261" s="67"/>
      <c r="EE261" s="71">
        <v>130</v>
      </c>
      <c r="EF261" s="67">
        <v>112</v>
      </c>
      <c r="EG261" s="67"/>
      <c r="EH261" s="67"/>
      <c r="EI261" s="72">
        <v>132</v>
      </c>
      <c r="EJ261" s="67">
        <v>114</v>
      </c>
      <c r="EK261" s="67"/>
      <c r="EL261" s="67"/>
      <c r="EM261" s="72">
        <v>125</v>
      </c>
      <c r="EN261" s="67">
        <v>107</v>
      </c>
      <c r="EO261" s="67"/>
      <c r="EP261" s="67"/>
      <c r="EQ261" s="67" t="b">
        <v>0</v>
      </c>
      <c r="ER261" s="67">
        <v>-18</v>
      </c>
      <c r="ES261" s="67"/>
      <c r="ET261" s="67"/>
      <c r="EU261" s="67" t="b">
        <v>0</v>
      </c>
      <c r="EV261" s="67">
        <v>-18</v>
      </c>
      <c r="EW261" s="67"/>
      <c r="EX261" s="67"/>
      <c r="EY261" s="67" t="b">
        <v>0</v>
      </c>
      <c r="EZ261" s="67">
        <v>-18</v>
      </c>
      <c r="FA261" s="67"/>
      <c r="FB261" s="67"/>
      <c r="FC261" s="76" t="s">
        <v>73</v>
      </c>
      <c r="FD261" s="67">
        <v>6</v>
      </c>
      <c r="FE261" s="77" t="s">
        <v>70</v>
      </c>
      <c r="FF261" s="68">
        <v>0</v>
      </c>
      <c r="FG261" s="83"/>
      <c r="FH261" s="65" t="str">
        <f t="shared" si="50"/>
        <v>SR</v>
      </c>
      <c r="FI261" s="65" t="str">
        <f t="shared" si="48"/>
        <v>M</v>
      </c>
      <c r="FJ261" s="65" t="str">
        <f t="shared" si="48"/>
        <v>11. NCC</v>
      </c>
      <c r="FK261" s="65">
        <f t="shared" si="51"/>
        <v>0</v>
      </c>
      <c r="FL261">
        <f t="shared" si="47"/>
        <v>68</v>
      </c>
      <c r="FM261" t="str">
        <f t="shared" si="49"/>
        <v>...</v>
      </c>
      <c r="FN261" t="str">
        <f t="shared" ref="FN261:FN324" si="56">IF(FJ261&lt;&gt;FJ262,FJ261,"...")</f>
        <v>...</v>
      </c>
      <c r="FO261" t="str">
        <f t="shared" si="55"/>
        <v>11. NCC</v>
      </c>
    </row>
    <row r="262" spans="1:171" ht="13.8" hidden="1" x14ac:dyDescent="0.25">
      <c r="A262" t="s">
        <v>1152</v>
      </c>
      <c r="B262" s="201" t="s">
        <v>810</v>
      </c>
      <c r="C262" s="80" t="str">
        <f>IF($B262:$B262&gt;0,VLOOKUP($B262,'[1]PorEquipeHC 20aa_ddmmaaaa'!$EC$5:'[1]PorEquipeHC 20aa_ddmmaaaa'!$GS$1003,1,FALSE))</f>
        <v>308</v>
      </c>
      <c r="D262" s="209" t="str">
        <f>IF($B262:$B262&gt;0,VLOOKUP($B262,'[1]PorEquipeHC 20aa_ddmmaaaa'!$EC$5:'[1]PorEquipeHC 20aa_ddmmaaaa'!$GS$1003,2,FALSE))</f>
        <v>SATO</v>
      </c>
      <c r="E262" s="209" t="str">
        <f>IF($B262:$B262&gt;0,VLOOKUP($B262,'[1]PorEquipeHC 20aa_ddmmaaaa'!$EC$5:'[1]PorEquipeHC 20aa_ddmmaaaa'!$GS$1003,3,FALSE))</f>
        <v>HIROYUKI</v>
      </c>
      <c r="F262" s="66" t="str">
        <f>IF($B262:$B262&gt;0,VLOOKUP($B262,'[1]PorEquipeHC 20aa_ddmmaaaa'!$EC$5:'[1]PorEquipeHC 20aa_ddmmaaaa'!$GS$1003,4,FALSE))</f>
        <v>M</v>
      </c>
      <c r="G262" s="65" t="str">
        <f>IF($B262:$B262&gt;0,VLOOKUP($B262,'[1]PorEquipeHC 20aa_ddmmaaaa'!$EC$5:'[1]PorEquipeHC 20aa_ddmmaaaa'!$GS$1003,5,FALSE))</f>
        <v>11. NCC</v>
      </c>
      <c r="H262" s="210">
        <f>IF($B262:$B262&gt;0,VLOOKUP($B262,'[1]PorEquipeHC 20aa_ddmmaaaa'!$EC$5:'[1]PorEquipeHC 20aa_ddmmaaaa'!$GS$1003,6,FALSE))</f>
        <v>13814</v>
      </c>
      <c r="I262" s="80">
        <f>IF($B262:$B262&gt;0,VLOOKUP($B262,'[1]PorEquipeHC 20aa_ddmmaaaa'!$EC$5:'[1]PorEquipeHC 20aa_ddmmaaaa'!$GS$1003,7,FALSE))</f>
        <v>9</v>
      </c>
      <c r="J262" s="209" t="str">
        <f>IF($B262:$B262&gt;0,VLOOKUP($B262,'[1]PorEquipeHC 20aa_ddmmaaaa'!$EC$5:'[1]PorEquipeHC 20aa_ddmmaaaa'!$GS$1003,8,FALSE))</f>
        <v>B</v>
      </c>
      <c r="K262" s="209" t="str">
        <f>IF($B262:$B262&gt;0,VLOOKUP($B262,'[1]PorEquipeHC 20aa_ddmmaaaa'!$EC$5:'[1]PorEquipeHC 20aa_ddmmaaaa'!$GS$1003,9,FALSE))</f>
        <v>MR</v>
      </c>
      <c r="L262" s="80">
        <f>IF($B262:$B262&gt;0,VLOOKUP($B262,'[1]PorEquipeHC 20aa_ddmmaaaa'!$EC$5:'[1]PorEquipeHC 20aa_ddmmaaaa'!$GS$1003,45,FALSE))</f>
        <v>5</v>
      </c>
      <c r="M262" s="65" t="str">
        <f>IF($B262:$B262&gt;0,VLOOKUP($B262,'[1]PorEquipeHC 20aa_ddmmaaaa'!$EC$5:'[1]PorEquipeHC 20aa_ddmmaaaa'!$GS$1003,46,FALSE))</f>
        <v>X</v>
      </c>
      <c r="N262" s="80" t="e">
        <f>IF($B262:$B262&gt;0,VLOOKUP($B262,'[1]PorEquipeHC 20aa_ddmmaaaa'!$EC$5:'[1]PorEquipeHC 20aa_ddmmaaaa'!$GS$1003,64,FALSE))</f>
        <v>#NUM!</v>
      </c>
      <c r="O262" s="211">
        <f>IF($B262:$B262&gt;0,VLOOKUP($B262,'[1]PorEquipeHC 20aa_ddmmaaaa'!$EC$5:'[1]PorEquipeHC 20aa_ddmmaaaa'!$GS$1003,10,FALSE))</f>
        <v>118</v>
      </c>
      <c r="P262" s="211">
        <f>IF($B262:$B262&gt;0,VLOOKUP($B262,'[1]PorEquipeHC 20aa_ddmmaaaa'!$EC$5:'[1]PorEquipeHC 20aa_ddmmaaaa'!$GS$1003,11,FALSE))</f>
        <v>117</v>
      </c>
      <c r="Q262" s="211">
        <f>IF($B262:$B262&gt;0,VLOOKUP($B262,'[1]PorEquipeHC 20aa_ddmmaaaa'!$EC$5:'[1]PorEquipeHC 20aa_ddmmaaaa'!$GS$1003,12,FALSE))</f>
        <v>119</v>
      </c>
      <c r="R262" s="211" t="str">
        <f>IF($B262:$B262&gt;0,VLOOKUP($B262,'[1]PorEquipeHC 20aa_ddmmaaaa'!$EC$5:'[1]PorEquipeHC 20aa_ddmmaaaa'!$GS$1003,13,FALSE))</f>
        <v xml:space="preserve"> </v>
      </c>
      <c r="S262" s="211">
        <f>IF($B262:$B262&gt;0,VLOOKUP($B262,'[1]PorEquipeHC 20aa_ddmmaaaa'!$EC$5:'[1]PorEquipeHC 20aa_ddmmaaaa'!$GS$1003,14,FALSE))</f>
        <v>113</v>
      </c>
      <c r="T262" s="211">
        <f>IF($B262:$B262&gt;0,VLOOKUP($B262,'[1]PorEquipeHC 20aa_ddmmaaaa'!$EC$5:'[1]PorEquipeHC 20aa_ddmmaaaa'!$GS$1003,15,FALSE))</f>
        <v>119</v>
      </c>
      <c r="U262" s="211" t="str">
        <f>IF($B262:$B262&gt;0,VLOOKUP($B262,'[1]PorEquipeHC 20aa_ddmmaaaa'!$EC$5:'[1]PorEquipeHC 20aa_ddmmaaaa'!$GS$1003,16,FALSE))</f>
        <v xml:space="preserve"> </v>
      </c>
      <c r="V262" s="211" t="b">
        <f>IF($B262:$B262&gt;0,VLOOKUP($B262,'[1]PorEquipeHC 20aa_ddmmaaaa'!$EC$5:'[1]PorEquipeHC 20aa_ddmmaaaa'!$GS$1003,17,FALSE))</f>
        <v>0</v>
      </c>
      <c r="W262" s="211" t="b">
        <f>IF($B262:$B262&gt;0,VLOOKUP($B262,'[1]PorEquipeHC 20aa_ddmmaaaa'!$EC$5:'[1]PorEquipeHC 20aa_ddmmaaaa'!$GS$1003,18,FALSE))</f>
        <v>0</v>
      </c>
      <c r="X262" s="211" t="b">
        <f>IF($B262:$B262&gt;0,VLOOKUP($B262,'[1]PorEquipeHC 20aa_ddmmaaaa'!$EC$5:'[1]PorEquipeHC 20aa_ddmmaaaa'!$GS$1003,19,FALSE))</f>
        <v>0</v>
      </c>
      <c r="Y262" s="207"/>
      <c r="Z262" s="207"/>
      <c r="AA262" s="154"/>
      <c r="AB262" s="154"/>
      <c r="AC262" s="65" t="str">
        <f>C262</f>
        <v>308</v>
      </c>
      <c r="AD262" s="65" t="str">
        <f>D262</f>
        <v>SATO</v>
      </c>
      <c r="AE262" s="65" t="str">
        <f>E262</f>
        <v>HIROYUKI</v>
      </c>
      <c r="AF262" s="65" t="str">
        <f>F262</f>
        <v>M</v>
      </c>
      <c r="AG262" s="65" t="str">
        <f>G262</f>
        <v>11. NCC</v>
      </c>
      <c r="AH262" s="208">
        <f>H262</f>
        <v>13814</v>
      </c>
      <c r="AI262">
        <f>I262</f>
        <v>9</v>
      </c>
      <c r="AJ262" t="str">
        <f>J262</f>
        <v>B</v>
      </c>
      <c r="AK262" s="209" t="str">
        <f>K262</f>
        <v>MR</v>
      </c>
      <c r="AL262" s="65">
        <f>L262</f>
        <v>5</v>
      </c>
      <c r="AM262" s="66" t="str">
        <f>M262</f>
        <v>X</v>
      </c>
      <c r="AN262" s="65" t="e">
        <f>N262</f>
        <v>#NUM!</v>
      </c>
      <c r="AO262" s="65">
        <f>O262</f>
        <v>118</v>
      </c>
      <c r="AP262" s="67">
        <f>IF(AO262=" "," ",(AO262-2*$AI262))</f>
        <v>100</v>
      </c>
      <c r="AQ262" s="68"/>
      <c r="AR262" s="69"/>
      <c r="AS262" s="72">
        <f>P262</f>
        <v>117</v>
      </c>
      <c r="AT262" s="67">
        <f>IF(AS262=" "," ",(AS262-2*$AI262))</f>
        <v>99</v>
      </c>
      <c r="AU262" s="65"/>
      <c r="AV262" s="67"/>
      <c r="AW262" s="72">
        <f>Q262</f>
        <v>119</v>
      </c>
      <c r="AX262" s="67">
        <f>IF(AW262=" "," ",(AW262-2*$AI262))</f>
        <v>101</v>
      </c>
      <c r="AY262" s="67"/>
      <c r="AZ262" s="65"/>
      <c r="BA262" s="67" t="str">
        <f>R262</f>
        <v xml:space="preserve"> </v>
      </c>
      <c r="BB262" s="67" t="str">
        <f>IF(BA262=" "," ",(BA262-2*$AI262))</f>
        <v xml:space="preserve"> </v>
      </c>
      <c r="BC262" s="67"/>
      <c r="BD262" s="67"/>
      <c r="BE262" s="71">
        <f>S262</f>
        <v>113</v>
      </c>
      <c r="BF262" s="67">
        <f>IF(BE262=" "," ",(BE262-2*$AI262))</f>
        <v>95</v>
      </c>
      <c r="BG262" s="67"/>
      <c r="BH262" s="67"/>
      <c r="BI262" s="72">
        <f>T262</f>
        <v>119</v>
      </c>
      <c r="BJ262" s="67">
        <f>IF(BI262=" "," ",(BI262-2*$AI262))</f>
        <v>101</v>
      </c>
      <c r="BK262" s="67"/>
      <c r="BL262" s="67"/>
      <c r="BM262" s="72" t="str">
        <f>U262</f>
        <v xml:space="preserve"> </v>
      </c>
      <c r="BN262" s="67" t="str">
        <f>IF(BM262=" "," ",(BM262-2*$AI262))</f>
        <v xml:space="preserve"> </v>
      </c>
      <c r="BO262" s="67"/>
      <c r="BP262" s="67"/>
      <c r="BQ262" s="67" t="b">
        <f>V262</f>
        <v>0</v>
      </c>
      <c r="BR262" s="67">
        <f>IF(BQ262=" "," ",(BQ262-2*$AI262))</f>
        <v>-18</v>
      </c>
      <c r="BS262" s="67"/>
      <c r="BT262" s="67"/>
      <c r="BU262" s="67" t="b">
        <f>W262</f>
        <v>0</v>
      </c>
      <c r="BV262" s="67">
        <f>IF(BU262=" "," ",(BU262-2*$AI262))</f>
        <v>-18</v>
      </c>
      <c r="BW262" s="67"/>
      <c r="BX262" s="67"/>
      <c r="BY262" s="67" t="b">
        <f>X262</f>
        <v>0</v>
      </c>
      <c r="BZ262" s="67">
        <f>IF(BY262=" "," ",(BY262-2*$AI262))</f>
        <v>-18</v>
      </c>
      <c r="CA262" s="67"/>
      <c r="CB262" s="67"/>
      <c r="CC262" s="209" t="str">
        <f>IF(AK262="Senior",AK262,"...")</f>
        <v>...</v>
      </c>
      <c r="CD262" s="65">
        <f>L262</f>
        <v>5</v>
      </c>
      <c r="CE262" s="66" t="str">
        <f>M262</f>
        <v>X</v>
      </c>
      <c r="CF262" s="73">
        <f>AQ262*AO$4+AU262*AS$4+AY262*AW$4+BC262*BA$4+BG262*BE$4+BK262*BI$4+BO262*BM$4+BS262*BQ$4+BW262*BU$4+CA262*BY$4</f>
        <v>0</v>
      </c>
      <c r="CG262" s="156"/>
      <c r="CH262" s="1"/>
      <c r="DA262" s="19"/>
      <c r="DB262" s="19"/>
      <c r="DC262" s="67" t="s">
        <v>836</v>
      </c>
      <c r="DD262" s="67" t="s">
        <v>837</v>
      </c>
      <c r="DE262" s="67" t="s">
        <v>838</v>
      </c>
      <c r="DF262" s="67" t="s">
        <v>65</v>
      </c>
      <c r="DG262" s="67" t="s">
        <v>703</v>
      </c>
      <c r="DH262" s="75">
        <v>16915</v>
      </c>
      <c r="DI262" s="67">
        <v>9</v>
      </c>
      <c r="DJ262" s="67" t="s">
        <v>84</v>
      </c>
      <c r="DK262" s="76" t="s">
        <v>102</v>
      </c>
      <c r="DL262" s="67">
        <v>1</v>
      </c>
      <c r="DM262" s="77" t="s">
        <v>70</v>
      </c>
      <c r="DN262" s="67" t="e">
        <v>#NUM!</v>
      </c>
      <c r="DO262" s="67" t="s">
        <v>79</v>
      </c>
      <c r="DP262" s="67" t="s">
        <v>79</v>
      </c>
      <c r="DQ262" s="68"/>
      <c r="DR262" s="69"/>
      <c r="DS262" s="72" t="s">
        <v>79</v>
      </c>
      <c r="DT262" s="67" t="s">
        <v>79</v>
      </c>
      <c r="DU262" s="68"/>
      <c r="DV262" s="67"/>
      <c r="DW262" s="72" t="s">
        <v>79</v>
      </c>
      <c r="DX262" s="67" t="s">
        <v>79</v>
      </c>
      <c r="DY262" s="67"/>
      <c r="DZ262" s="67"/>
      <c r="EA262" s="67" t="s">
        <v>79</v>
      </c>
      <c r="EB262" s="67" t="s">
        <v>79</v>
      </c>
      <c r="EC262" s="68"/>
      <c r="ED262" s="69"/>
      <c r="EE262" s="71">
        <v>113</v>
      </c>
      <c r="EF262" s="67">
        <v>95</v>
      </c>
      <c r="EG262" s="67"/>
      <c r="EH262" s="67"/>
      <c r="EI262" s="72" t="s">
        <v>79</v>
      </c>
      <c r="EJ262" s="67" t="s">
        <v>79</v>
      </c>
      <c r="EK262" s="67"/>
      <c r="EL262" s="67"/>
      <c r="EM262" s="72" t="s">
        <v>79</v>
      </c>
      <c r="EN262" s="67" t="s">
        <v>79</v>
      </c>
      <c r="EO262" s="67"/>
      <c r="EP262" s="67"/>
      <c r="EQ262" s="67" t="b">
        <v>0</v>
      </c>
      <c r="ER262" s="67">
        <v>-18</v>
      </c>
      <c r="ES262" s="67"/>
      <c r="ET262" s="67"/>
      <c r="EU262" s="67" t="b">
        <v>0</v>
      </c>
      <c r="EV262" s="67">
        <v>-18</v>
      </c>
      <c r="EW262" s="67"/>
      <c r="EX262" s="67"/>
      <c r="EY262" s="67" t="b">
        <v>0</v>
      </c>
      <c r="EZ262" s="67">
        <v>-18</v>
      </c>
      <c r="FA262" s="67"/>
      <c r="FB262" s="67"/>
      <c r="FC262" s="76" t="s">
        <v>73</v>
      </c>
      <c r="FD262" s="67">
        <v>1</v>
      </c>
      <c r="FE262" s="77" t="s">
        <v>70</v>
      </c>
      <c r="FF262" s="68">
        <v>0</v>
      </c>
      <c r="FG262" s="83"/>
      <c r="FH262" s="65" t="str">
        <f t="shared" si="50"/>
        <v>SR</v>
      </c>
      <c r="FI262" s="65" t="str">
        <f t="shared" si="48"/>
        <v>M</v>
      </c>
      <c r="FJ262" s="65" t="str">
        <f t="shared" si="48"/>
        <v>11. NCC</v>
      </c>
      <c r="FK262" s="65">
        <f t="shared" si="51"/>
        <v>0</v>
      </c>
      <c r="FL262">
        <f t="shared" si="47"/>
        <v>68</v>
      </c>
      <c r="FM262" t="str">
        <f t="shared" si="49"/>
        <v>...</v>
      </c>
      <c r="FN262" t="str">
        <f t="shared" si="56"/>
        <v>...</v>
      </c>
      <c r="FO262" t="str">
        <f t="shared" si="55"/>
        <v>11. NCC</v>
      </c>
    </row>
    <row r="263" spans="1:171" ht="13.8" hidden="1" x14ac:dyDescent="0.25">
      <c r="A263" t="s">
        <v>1152</v>
      </c>
      <c r="B263" s="201" t="s">
        <v>631</v>
      </c>
      <c r="C263" s="80" t="str">
        <f>IF($B263:$B263&gt;0,VLOOKUP($B263,'[1]PorEquipeHC 20aa_ddmmaaaa'!$EC$5:'[1]PorEquipeHC 20aa_ddmmaaaa'!$GS$1003,1,FALSE))</f>
        <v>643</v>
      </c>
      <c r="D263" s="209" t="str">
        <f>IF($B263:$B263&gt;0,VLOOKUP($B263,'[1]PorEquipeHC 20aa_ddmmaaaa'!$EC$5:'[1]PorEquipeHC 20aa_ddmmaaaa'!$GS$1003,2,FALSE))</f>
        <v>GUNJI</v>
      </c>
      <c r="E263" s="209" t="str">
        <f>IF($B263:$B263&gt;0,VLOOKUP($B263,'[1]PorEquipeHC 20aa_ddmmaaaa'!$EC$5:'[1]PorEquipeHC 20aa_ddmmaaaa'!$GS$1003,3,FALSE))</f>
        <v>TOSHIO</v>
      </c>
      <c r="F263" s="66" t="str">
        <f>IF($B263:$B263&gt;0,VLOOKUP($B263,'[1]PorEquipeHC 20aa_ddmmaaaa'!$EC$5:'[1]PorEquipeHC 20aa_ddmmaaaa'!$GS$1003,4,FALSE))</f>
        <v>M</v>
      </c>
      <c r="G263" s="65" t="str">
        <f>IF($B263:$B263&gt;0,VLOOKUP($B263,'[1]PorEquipeHC 20aa_ddmmaaaa'!$EC$5:'[1]PorEquipeHC 20aa_ddmmaaaa'!$GS$1003,5,FALSE))</f>
        <v>15. BIR</v>
      </c>
      <c r="H263" s="210">
        <f>IF($B263:$B263&gt;0,VLOOKUP($B263,'[1]PorEquipeHC 20aa_ddmmaaaa'!$EC$5:'[1]PorEquipeHC 20aa_ddmmaaaa'!$GS$1003,6,FALSE))</f>
        <v>13888</v>
      </c>
      <c r="I263" s="80">
        <f>IF($B263:$B263&gt;0,VLOOKUP($B263,'[1]PorEquipeHC 20aa_ddmmaaaa'!$EC$5:'[1]PorEquipeHC 20aa_ddmmaaaa'!$GS$1003,7,FALSE))</f>
        <v>9</v>
      </c>
      <c r="J263" s="209" t="str">
        <f>IF($B263:$B263&gt;0,VLOOKUP($B263,'[1]PorEquipeHC 20aa_ddmmaaaa'!$EC$5:'[1]PorEquipeHC 20aa_ddmmaaaa'!$GS$1003,8,FALSE))</f>
        <v>B</v>
      </c>
      <c r="K263" s="209" t="str">
        <f>IF($B263:$B263&gt;0,VLOOKUP($B263,'[1]PorEquipeHC 20aa_ddmmaaaa'!$EC$5:'[1]PorEquipeHC 20aa_ddmmaaaa'!$GS$1003,9,FALSE))</f>
        <v>MR</v>
      </c>
      <c r="L263" s="80">
        <f>IF($B263:$B263&gt;0,VLOOKUP($B263,'[1]PorEquipeHC 20aa_ddmmaaaa'!$EC$5:'[1]PorEquipeHC 20aa_ddmmaaaa'!$GS$1003,45,FALSE))</f>
        <v>4</v>
      </c>
      <c r="M263" s="65" t="str">
        <f>IF($B263:$B263&gt;0,VLOOKUP($B263,'[1]PorEquipeHC 20aa_ddmmaaaa'!$EC$5:'[1]PorEquipeHC 20aa_ddmmaaaa'!$GS$1003,46,FALSE))</f>
        <v>X</v>
      </c>
      <c r="N263" s="80" t="e">
        <f>IF($B263:$B263&gt;0,VLOOKUP($B263,'[1]PorEquipeHC 20aa_ddmmaaaa'!$EC$5:'[1]PorEquipeHC 20aa_ddmmaaaa'!$GS$1003,64,FALSE))</f>
        <v>#NUM!</v>
      </c>
      <c r="O263" s="211">
        <f>IF($B263:$B263&gt;0,VLOOKUP($B263,'[1]PorEquipeHC 20aa_ddmmaaaa'!$EC$5:'[1]PorEquipeHC 20aa_ddmmaaaa'!$GS$1003,10,FALSE))</f>
        <v>116</v>
      </c>
      <c r="P263" s="211" t="str">
        <f>IF($B263:$B263&gt;0,VLOOKUP($B263,'[1]PorEquipeHC 20aa_ddmmaaaa'!$EC$5:'[1]PorEquipeHC 20aa_ddmmaaaa'!$GS$1003,11,FALSE))</f>
        <v xml:space="preserve"> </v>
      </c>
      <c r="Q263" s="211" t="str">
        <f>IF($B263:$B263&gt;0,VLOOKUP($B263,'[1]PorEquipeHC 20aa_ddmmaaaa'!$EC$5:'[1]PorEquipeHC 20aa_ddmmaaaa'!$GS$1003,12,FALSE))</f>
        <v xml:space="preserve"> </v>
      </c>
      <c r="R263" s="211">
        <f>IF($B263:$B263&gt;0,VLOOKUP($B263,'[1]PorEquipeHC 20aa_ddmmaaaa'!$EC$5:'[1]PorEquipeHC 20aa_ddmmaaaa'!$GS$1003,13,FALSE))</f>
        <v>128</v>
      </c>
      <c r="S263" s="211">
        <f>IF($B263:$B263&gt;0,VLOOKUP($B263,'[1]PorEquipeHC 20aa_ddmmaaaa'!$EC$5:'[1]PorEquipeHC 20aa_ddmmaaaa'!$GS$1003,14,FALSE))</f>
        <v>124</v>
      </c>
      <c r="T263" s="211">
        <f>IF($B263:$B263&gt;0,VLOOKUP($B263,'[1]PorEquipeHC 20aa_ddmmaaaa'!$EC$5:'[1]PorEquipeHC 20aa_ddmmaaaa'!$GS$1003,15,FALSE))</f>
        <v>129</v>
      </c>
      <c r="U263" s="211" t="str">
        <f>IF($B263:$B263&gt;0,VLOOKUP($B263,'[1]PorEquipeHC 20aa_ddmmaaaa'!$EC$5:'[1]PorEquipeHC 20aa_ddmmaaaa'!$GS$1003,16,FALSE))</f>
        <v xml:space="preserve"> </v>
      </c>
      <c r="V263" s="211" t="b">
        <f>IF($B263:$B263&gt;0,VLOOKUP($B263,'[1]PorEquipeHC 20aa_ddmmaaaa'!$EC$5:'[1]PorEquipeHC 20aa_ddmmaaaa'!$GS$1003,17,FALSE))</f>
        <v>0</v>
      </c>
      <c r="W263" s="211" t="b">
        <f>IF($B263:$B263&gt;0,VLOOKUP($B263,'[1]PorEquipeHC 20aa_ddmmaaaa'!$EC$5:'[1]PorEquipeHC 20aa_ddmmaaaa'!$GS$1003,18,FALSE))</f>
        <v>0</v>
      </c>
      <c r="X263" s="211" t="b">
        <f>IF($B263:$B263&gt;0,VLOOKUP($B263,'[1]PorEquipeHC 20aa_ddmmaaaa'!$EC$5:'[1]PorEquipeHC 20aa_ddmmaaaa'!$GS$1003,19,FALSE))</f>
        <v>0</v>
      </c>
      <c r="Y263" s="207"/>
      <c r="Z263" s="207"/>
      <c r="AA263" s="154"/>
      <c r="AB263" s="154"/>
      <c r="AC263" s="65" t="str">
        <f>C263</f>
        <v>643</v>
      </c>
      <c r="AD263" s="65" t="str">
        <f>D263</f>
        <v>GUNJI</v>
      </c>
      <c r="AE263" s="65" t="str">
        <f>E263</f>
        <v>TOSHIO</v>
      </c>
      <c r="AF263" s="65" t="str">
        <f>F263</f>
        <v>M</v>
      </c>
      <c r="AG263" s="65" t="str">
        <f>G263</f>
        <v>15. BIR</v>
      </c>
      <c r="AH263" s="208">
        <f>H263</f>
        <v>13888</v>
      </c>
      <c r="AI263">
        <f>I263</f>
        <v>9</v>
      </c>
      <c r="AJ263" t="str">
        <f>J263</f>
        <v>B</v>
      </c>
      <c r="AK263" s="209" t="str">
        <f>K263</f>
        <v>MR</v>
      </c>
      <c r="AL263" s="65">
        <f>L263</f>
        <v>4</v>
      </c>
      <c r="AM263" s="66" t="str">
        <f>M263</f>
        <v>X</v>
      </c>
      <c r="AN263" s="65" t="e">
        <f>N263</f>
        <v>#NUM!</v>
      </c>
      <c r="AO263" s="65">
        <f>O263</f>
        <v>116</v>
      </c>
      <c r="AP263" s="67">
        <f>IF(AO263=" "," ",(AO263-2*$AI263))</f>
        <v>98</v>
      </c>
      <c r="AQ263" s="68"/>
      <c r="AR263" s="69"/>
      <c r="AS263" s="72" t="str">
        <f>P263</f>
        <v xml:space="preserve"> </v>
      </c>
      <c r="AT263" s="67" t="str">
        <f>IF(AS263=" "," ",(AS263-2*$AI263))</f>
        <v xml:space="preserve"> </v>
      </c>
      <c r="AU263" s="65"/>
      <c r="AV263" s="67"/>
      <c r="AW263" s="72" t="str">
        <f>Q263</f>
        <v xml:space="preserve"> </v>
      </c>
      <c r="AX263" s="67" t="str">
        <f>IF(AW263=" "," ",(AW263-2*$AI263))</f>
        <v xml:space="preserve"> </v>
      </c>
      <c r="AY263" s="67"/>
      <c r="AZ263" s="65"/>
      <c r="BA263" s="67">
        <f>R263</f>
        <v>128</v>
      </c>
      <c r="BB263" s="67">
        <f>IF(BA263=" "," ",(BA263-2*$AI263))</f>
        <v>110</v>
      </c>
      <c r="BC263" s="67"/>
      <c r="BD263" s="67"/>
      <c r="BE263" s="71">
        <f>S263</f>
        <v>124</v>
      </c>
      <c r="BF263" s="67">
        <f>IF(BE263=" "," ",(BE263-2*$AI263))</f>
        <v>106</v>
      </c>
      <c r="BG263" s="67"/>
      <c r="BH263" s="67"/>
      <c r="BI263" s="72">
        <f>T263</f>
        <v>129</v>
      </c>
      <c r="BJ263" s="67">
        <f>IF(BI263=" "," ",(BI263-2*$AI263))</f>
        <v>111</v>
      </c>
      <c r="BK263" s="67"/>
      <c r="BL263" s="67"/>
      <c r="BM263" s="72" t="str">
        <f>U263</f>
        <v xml:space="preserve"> </v>
      </c>
      <c r="BN263" s="67" t="str">
        <f>IF(BM263=" "," ",(BM263-2*$AI263))</f>
        <v xml:space="preserve"> </v>
      </c>
      <c r="BO263" s="67"/>
      <c r="BP263" s="67"/>
      <c r="BQ263" s="67" t="b">
        <f>V263</f>
        <v>0</v>
      </c>
      <c r="BR263" s="67">
        <f>IF(BQ263=" "," ",(BQ263-2*$AI263))</f>
        <v>-18</v>
      </c>
      <c r="BS263" s="67"/>
      <c r="BT263" s="67"/>
      <c r="BU263" s="67" t="b">
        <f>W263</f>
        <v>0</v>
      </c>
      <c r="BV263" s="67">
        <f>IF(BU263=" "," ",(BU263-2*$AI263))</f>
        <v>-18</v>
      </c>
      <c r="BW263" s="67"/>
      <c r="BX263" s="67"/>
      <c r="BY263" s="67" t="b">
        <f>X263</f>
        <v>0</v>
      </c>
      <c r="BZ263" s="67">
        <f>IF(BY263=" "," ",(BY263-2*$AI263))</f>
        <v>-18</v>
      </c>
      <c r="CA263" s="67"/>
      <c r="CB263" s="67"/>
      <c r="CC263" s="209" t="str">
        <f>IF(AK263="Senior",AK263,"...")</f>
        <v>...</v>
      </c>
      <c r="CD263" s="65">
        <f>L263</f>
        <v>4</v>
      </c>
      <c r="CE263" s="66" t="str">
        <f>M263</f>
        <v>X</v>
      </c>
      <c r="CF263" s="73">
        <f>AQ263*AO$4+AU263*AS$4+AY263*AW$4+BC263*BA$4+BG263*BE$4+BK263*BI$4+BO263*BM$4+BS263*BQ$4+BW263*BU$4+CA263*BY$4</f>
        <v>0</v>
      </c>
      <c r="CG263" s="156"/>
      <c r="CH263" s="1"/>
      <c r="DA263" s="19"/>
      <c r="DB263" s="19"/>
      <c r="DC263" s="67" t="s">
        <v>367</v>
      </c>
      <c r="DD263" s="67" t="s">
        <v>839</v>
      </c>
      <c r="DE263" s="67" t="s">
        <v>840</v>
      </c>
      <c r="DF263" s="67" t="s">
        <v>83</v>
      </c>
      <c r="DG263" s="67" t="s">
        <v>703</v>
      </c>
      <c r="DH263" s="75">
        <v>17840</v>
      </c>
      <c r="DI263" s="67">
        <v>9</v>
      </c>
      <c r="DJ263" s="67" t="s">
        <v>84</v>
      </c>
      <c r="DK263" s="76" t="s">
        <v>102</v>
      </c>
      <c r="DL263" s="67">
        <v>5</v>
      </c>
      <c r="DM263" s="77" t="s">
        <v>70</v>
      </c>
      <c r="DN263" s="67" t="e">
        <v>#NUM!</v>
      </c>
      <c r="DO263" s="67">
        <v>130</v>
      </c>
      <c r="DP263" s="67">
        <v>112</v>
      </c>
      <c r="DQ263" s="68"/>
      <c r="DR263" s="69"/>
      <c r="DS263" s="72">
        <v>134</v>
      </c>
      <c r="DT263" s="67">
        <v>116</v>
      </c>
      <c r="DU263" s="68"/>
      <c r="DV263" s="67"/>
      <c r="DW263" s="72" t="s">
        <v>79</v>
      </c>
      <c r="DX263" s="67" t="s">
        <v>79</v>
      </c>
      <c r="DY263" s="67"/>
      <c r="DZ263" s="67"/>
      <c r="EA263" s="67">
        <v>118</v>
      </c>
      <c r="EB263" s="67">
        <v>100</v>
      </c>
      <c r="EC263" s="67"/>
      <c r="ED263" s="67"/>
      <c r="EE263" s="71">
        <v>111</v>
      </c>
      <c r="EF263" s="67">
        <v>93</v>
      </c>
      <c r="EG263" s="67"/>
      <c r="EH263" s="67"/>
      <c r="EI263" s="72">
        <v>122</v>
      </c>
      <c r="EJ263" s="67">
        <v>104</v>
      </c>
      <c r="EK263" s="67"/>
      <c r="EL263" s="67"/>
      <c r="EM263" s="72" t="s">
        <v>79</v>
      </c>
      <c r="EN263" s="67" t="s">
        <v>79</v>
      </c>
      <c r="EO263" s="67"/>
      <c r="EP263" s="67"/>
      <c r="EQ263" s="67" t="b">
        <v>0</v>
      </c>
      <c r="ER263" s="67">
        <v>-18</v>
      </c>
      <c r="ES263" s="67"/>
      <c r="ET263" s="67"/>
      <c r="EU263" s="67" t="b">
        <v>0</v>
      </c>
      <c r="EV263" s="67">
        <v>-18</v>
      </c>
      <c r="EW263" s="67"/>
      <c r="EX263" s="67"/>
      <c r="EY263" s="67" t="b">
        <v>0</v>
      </c>
      <c r="EZ263" s="67">
        <v>-18</v>
      </c>
      <c r="FA263" s="67"/>
      <c r="FB263" s="67"/>
      <c r="FC263" s="76" t="s">
        <v>73</v>
      </c>
      <c r="FD263" s="67">
        <v>5</v>
      </c>
      <c r="FE263" s="77" t="s">
        <v>70</v>
      </c>
      <c r="FF263" s="68">
        <v>0</v>
      </c>
      <c r="FG263" s="83"/>
      <c r="FH263" s="65" t="str">
        <f t="shared" si="50"/>
        <v>SR</v>
      </c>
      <c r="FI263" s="65" t="str">
        <f t="shared" si="48"/>
        <v>F</v>
      </c>
      <c r="FJ263" s="65" t="str">
        <f t="shared" si="48"/>
        <v>11. NCC</v>
      </c>
      <c r="FK263" s="65">
        <f t="shared" si="51"/>
        <v>0</v>
      </c>
      <c r="FL263">
        <f t="shared" si="47"/>
        <v>68</v>
      </c>
      <c r="FM263" t="str">
        <f t="shared" si="49"/>
        <v>...</v>
      </c>
      <c r="FN263" t="str">
        <f t="shared" si="56"/>
        <v>...</v>
      </c>
      <c r="FO263" t="str">
        <f t="shared" si="55"/>
        <v>11. NCC</v>
      </c>
    </row>
    <row r="264" spans="1:171" ht="13.8" hidden="1" x14ac:dyDescent="0.25">
      <c r="A264" t="s">
        <v>1152</v>
      </c>
      <c r="B264" s="201" t="s">
        <v>391</v>
      </c>
      <c r="C264" s="80" t="str">
        <f>IF($B264:$B264&gt;0,VLOOKUP($B264,'[1]PorEquipeHC 20aa_ddmmaaaa'!$EC$5:'[1]PorEquipeHC 20aa_ddmmaaaa'!$GS$1003,1,FALSE))</f>
        <v>143</v>
      </c>
      <c r="D264" s="209" t="str">
        <f>IF($B264:$B264&gt;0,VLOOKUP($B264,'[1]PorEquipeHC 20aa_ddmmaaaa'!$EC$5:'[1]PorEquipeHC 20aa_ddmmaaaa'!$GS$1003,2,FALSE))</f>
        <v>KUROKI</v>
      </c>
      <c r="E264" s="209" t="str">
        <f>IF($B264:$B264&gt;0,VLOOKUP($B264,'[1]PorEquipeHC 20aa_ddmmaaaa'!$EC$5:'[1]PorEquipeHC 20aa_ddmmaaaa'!$GS$1003,3,FALSE))</f>
        <v>MISAKO</v>
      </c>
      <c r="F264" s="66" t="str">
        <f>IF($B264:$B264&gt;0,VLOOKUP($B264,'[1]PorEquipeHC 20aa_ddmmaaaa'!$EC$5:'[1]PorEquipeHC 20aa_ddmmaaaa'!$GS$1003,4,FALSE))</f>
        <v>F</v>
      </c>
      <c r="G264" s="65" t="str">
        <f>IF($B264:$B264&gt;0,VLOOKUP($B264,'[1]PorEquipeHC 20aa_ddmmaaaa'!$EC$5:'[1]PorEquipeHC 20aa_ddmmaaaa'!$GS$1003,5,FALSE))</f>
        <v>06. KOK</v>
      </c>
      <c r="H264" s="210">
        <f>IF($B264:$B264&gt;0,VLOOKUP($B264,'[1]PorEquipeHC 20aa_ddmmaaaa'!$EC$5:'[1]PorEquipeHC 20aa_ddmmaaaa'!$GS$1003,6,FALSE))</f>
        <v>14045</v>
      </c>
      <c r="I264" s="80">
        <f>IF($B264:$B264&gt;0,VLOOKUP($B264,'[1]PorEquipeHC 20aa_ddmmaaaa'!$EC$5:'[1]PorEquipeHC 20aa_ddmmaaaa'!$GS$1003,7,FALSE))</f>
        <v>9</v>
      </c>
      <c r="J264" s="209" t="str">
        <f>IF($B264:$B264&gt;0,VLOOKUP($B264,'[1]PorEquipeHC 20aa_ddmmaaaa'!$EC$5:'[1]PorEquipeHC 20aa_ddmmaaaa'!$GS$1003,8,FALSE))</f>
        <v>B</v>
      </c>
      <c r="K264" s="209" t="str">
        <f>IF($B264:$B264&gt;0,VLOOKUP($B264,'[1]PorEquipeHC 20aa_ddmmaaaa'!$EC$5:'[1]PorEquipeHC 20aa_ddmmaaaa'!$GS$1003,9,FALSE))</f>
        <v>MR</v>
      </c>
      <c r="L264" s="80">
        <f>IF($B264:$B264&gt;0,VLOOKUP($B264,'[1]PorEquipeHC 20aa_ddmmaaaa'!$EC$5:'[1]PorEquipeHC 20aa_ddmmaaaa'!$GS$1003,45,FALSE))</f>
        <v>0</v>
      </c>
      <c r="M264" s="65" t="str">
        <f>IF($B264:$B264&gt;0,VLOOKUP($B264,'[1]PorEquipeHC 20aa_ddmmaaaa'!$EC$5:'[1]PorEquipeHC 20aa_ddmmaaaa'!$GS$1003,46,FALSE))</f>
        <v>X</v>
      </c>
      <c r="N264" s="80" t="e">
        <f>IF($B264:$B264&gt;0,VLOOKUP($B264,'[1]PorEquipeHC 20aa_ddmmaaaa'!$EC$5:'[1]PorEquipeHC 20aa_ddmmaaaa'!$GS$1003,64,FALSE))</f>
        <v>#NUM!</v>
      </c>
      <c r="O264" s="211" t="str">
        <f>IF($B264:$B264&gt;0,VLOOKUP($B264,'[1]PorEquipeHC 20aa_ddmmaaaa'!$EC$5:'[1]PorEquipeHC 20aa_ddmmaaaa'!$GS$1003,10,FALSE))</f>
        <v xml:space="preserve"> </v>
      </c>
      <c r="P264" s="211" t="str">
        <f>IF($B264:$B264&gt;0,VLOOKUP($B264,'[1]PorEquipeHC 20aa_ddmmaaaa'!$EC$5:'[1]PorEquipeHC 20aa_ddmmaaaa'!$GS$1003,11,FALSE))</f>
        <v xml:space="preserve"> </v>
      </c>
      <c r="Q264" s="211" t="str">
        <f>IF($B264:$B264&gt;0,VLOOKUP($B264,'[1]PorEquipeHC 20aa_ddmmaaaa'!$EC$5:'[1]PorEquipeHC 20aa_ddmmaaaa'!$GS$1003,12,FALSE))</f>
        <v xml:space="preserve"> </v>
      </c>
      <c r="R264" s="211" t="str">
        <f>IF($B264:$B264&gt;0,VLOOKUP($B264,'[1]PorEquipeHC 20aa_ddmmaaaa'!$EC$5:'[1]PorEquipeHC 20aa_ddmmaaaa'!$GS$1003,13,FALSE))</f>
        <v xml:space="preserve"> </v>
      </c>
      <c r="S264" s="211" t="str">
        <f>IF($B264:$B264&gt;0,VLOOKUP($B264,'[1]PorEquipeHC 20aa_ddmmaaaa'!$EC$5:'[1]PorEquipeHC 20aa_ddmmaaaa'!$GS$1003,14,FALSE))</f>
        <v xml:space="preserve"> </v>
      </c>
      <c r="T264" s="211" t="str">
        <f>IF($B264:$B264&gt;0,VLOOKUP($B264,'[1]PorEquipeHC 20aa_ddmmaaaa'!$EC$5:'[1]PorEquipeHC 20aa_ddmmaaaa'!$GS$1003,15,FALSE))</f>
        <v xml:space="preserve"> </v>
      </c>
      <c r="U264" s="211" t="str">
        <f>IF($B264:$B264&gt;0,VLOOKUP($B264,'[1]PorEquipeHC 20aa_ddmmaaaa'!$EC$5:'[1]PorEquipeHC 20aa_ddmmaaaa'!$GS$1003,16,FALSE))</f>
        <v xml:space="preserve"> </v>
      </c>
      <c r="V264" s="211" t="b">
        <f>IF($B264:$B264&gt;0,VLOOKUP($B264,'[1]PorEquipeHC 20aa_ddmmaaaa'!$EC$5:'[1]PorEquipeHC 20aa_ddmmaaaa'!$GS$1003,17,FALSE))</f>
        <v>0</v>
      </c>
      <c r="W264" s="211" t="b">
        <f>IF($B264:$B264&gt;0,VLOOKUP($B264,'[1]PorEquipeHC 20aa_ddmmaaaa'!$EC$5:'[1]PorEquipeHC 20aa_ddmmaaaa'!$GS$1003,18,FALSE))</f>
        <v>0</v>
      </c>
      <c r="X264" s="211" t="b">
        <f>IF($B264:$B264&gt;0,VLOOKUP($B264,'[1]PorEquipeHC 20aa_ddmmaaaa'!$EC$5:'[1]PorEquipeHC 20aa_ddmmaaaa'!$GS$1003,19,FALSE))</f>
        <v>0</v>
      </c>
      <c r="Y264" s="207"/>
      <c r="Z264" s="207"/>
      <c r="AA264" s="154"/>
      <c r="AB264" s="154"/>
      <c r="AC264" s="65" t="str">
        <f>C264</f>
        <v>143</v>
      </c>
      <c r="AD264" s="65" t="str">
        <f>D264</f>
        <v>KUROKI</v>
      </c>
      <c r="AE264" s="65" t="str">
        <f>E264</f>
        <v>MISAKO</v>
      </c>
      <c r="AF264" s="65" t="str">
        <f>F264</f>
        <v>F</v>
      </c>
      <c r="AG264" s="65" t="str">
        <f>G264</f>
        <v>06. KOK</v>
      </c>
      <c r="AH264" s="208">
        <f>H264</f>
        <v>14045</v>
      </c>
      <c r="AI264">
        <f>I264</f>
        <v>9</v>
      </c>
      <c r="AJ264" t="str">
        <f>J264</f>
        <v>B</v>
      </c>
      <c r="AK264" s="209" t="str">
        <f>K264</f>
        <v>MR</v>
      </c>
      <c r="AL264" s="65">
        <f>L264</f>
        <v>0</v>
      </c>
      <c r="AM264" s="66" t="str">
        <f>M264</f>
        <v>X</v>
      </c>
      <c r="AN264" s="65" t="e">
        <f>N264</f>
        <v>#NUM!</v>
      </c>
      <c r="AO264" s="65" t="str">
        <f>O264</f>
        <v xml:space="preserve"> </v>
      </c>
      <c r="AP264" s="67" t="str">
        <f>IF(AO264=" "," ",(AO264-2*$AI264))</f>
        <v xml:space="preserve"> </v>
      </c>
      <c r="AQ264" s="68"/>
      <c r="AR264" s="69"/>
      <c r="AS264" s="72" t="str">
        <f>P264</f>
        <v xml:space="preserve"> </v>
      </c>
      <c r="AT264" s="67" t="str">
        <f>IF(AS264=" "," ",(AS264-2*$AI264))</f>
        <v xml:space="preserve"> </v>
      </c>
      <c r="AU264" s="65"/>
      <c r="AV264" s="67"/>
      <c r="AW264" s="72" t="str">
        <f>Q264</f>
        <v xml:space="preserve"> </v>
      </c>
      <c r="AX264" s="67" t="str">
        <f>IF(AW264=" "," ",(AW264-2*$AI264))</f>
        <v xml:space="preserve"> </v>
      </c>
      <c r="AY264" s="67"/>
      <c r="AZ264" s="65"/>
      <c r="BA264" s="67" t="str">
        <f>R264</f>
        <v xml:space="preserve"> </v>
      </c>
      <c r="BB264" s="67" t="str">
        <f>IF(BA264=" "," ",(BA264-2*$AI264))</f>
        <v xml:space="preserve"> </v>
      </c>
      <c r="BC264" s="67"/>
      <c r="BD264" s="67"/>
      <c r="BE264" s="71" t="str">
        <f>S264</f>
        <v xml:space="preserve"> </v>
      </c>
      <c r="BF264" s="67" t="str">
        <f>IF(BE264=" "," ",(BE264-2*$AI264))</f>
        <v xml:space="preserve"> </v>
      </c>
      <c r="BG264" s="67"/>
      <c r="BH264" s="67"/>
      <c r="BI264" s="72" t="str">
        <f>T264</f>
        <v xml:space="preserve"> </v>
      </c>
      <c r="BJ264" s="67" t="str">
        <f>IF(BI264=" "," ",(BI264-2*$AI264))</f>
        <v xml:space="preserve"> </v>
      </c>
      <c r="BK264" s="67"/>
      <c r="BL264" s="67"/>
      <c r="BM264" s="72" t="str">
        <f>U264</f>
        <v xml:space="preserve"> </v>
      </c>
      <c r="BN264" s="67" t="str">
        <f>IF(BM264=" "," ",(BM264-2*$AI264))</f>
        <v xml:space="preserve"> </v>
      </c>
      <c r="BO264" s="67"/>
      <c r="BP264" s="67"/>
      <c r="BQ264" s="67" t="b">
        <f>V264</f>
        <v>0</v>
      </c>
      <c r="BR264" s="67">
        <f>IF(BQ264=" "," ",(BQ264-2*$AI264))</f>
        <v>-18</v>
      </c>
      <c r="BS264" s="67"/>
      <c r="BT264" s="67"/>
      <c r="BU264" s="67" t="b">
        <f>W264</f>
        <v>0</v>
      </c>
      <c r="BV264" s="67">
        <f>IF(BU264=" "," ",(BU264-2*$AI264))</f>
        <v>-18</v>
      </c>
      <c r="BW264" s="67"/>
      <c r="BX264" s="67"/>
      <c r="BY264" s="67" t="b">
        <f>X264</f>
        <v>0</v>
      </c>
      <c r="BZ264" s="67">
        <f>IF(BY264=" "," ",(BY264-2*$AI264))</f>
        <v>-18</v>
      </c>
      <c r="CA264" s="67"/>
      <c r="CB264" s="67"/>
      <c r="CC264" s="209" t="str">
        <f>IF(AK264="Senior",AK264,"...")</f>
        <v>...</v>
      </c>
      <c r="CD264" s="65">
        <f>L264</f>
        <v>0</v>
      </c>
      <c r="CE264" s="66" t="str">
        <f>M264</f>
        <v>X</v>
      </c>
      <c r="CF264" s="73">
        <f>AQ264*AO$4+AU264*AS$4+AY264*AW$4+BC264*BA$4+BG264*BE$4+BK264*BI$4+BO264*BM$4+BS264*BQ$4+BW264*BU$4+CA264*BY$4</f>
        <v>0</v>
      </c>
      <c r="CG264" s="156"/>
      <c r="CH264" s="1"/>
      <c r="DA264" s="19"/>
      <c r="DB264" s="19"/>
      <c r="DC264" s="67" t="s">
        <v>841</v>
      </c>
      <c r="DD264" s="67" t="s">
        <v>842</v>
      </c>
      <c r="DE264" s="67" t="s">
        <v>403</v>
      </c>
      <c r="DF264" s="67" t="s">
        <v>65</v>
      </c>
      <c r="DG264" s="67" t="s">
        <v>703</v>
      </c>
      <c r="DH264" s="75">
        <v>18570</v>
      </c>
      <c r="DI264" s="67">
        <v>9</v>
      </c>
      <c r="DJ264" s="67" t="s">
        <v>84</v>
      </c>
      <c r="DK264" s="76" t="s">
        <v>102</v>
      </c>
      <c r="DL264" s="67">
        <v>0</v>
      </c>
      <c r="DM264" s="77" t="s">
        <v>70</v>
      </c>
      <c r="DN264" s="67" t="e">
        <v>#NUM!</v>
      </c>
      <c r="DO264" s="67" t="s">
        <v>79</v>
      </c>
      <c r="DP264" s="67" t="s">
        <v>79</v>
      </c>
      <c r="DQ264" s="68"/>
      <c r="DR264" s="67"/>
      <c r="DS264" s="72" t="s">
        <v>79</v>
      </c>
      <c r="DT264" s="67" t="s">
        <v>79</v>
      </c>
      <c r="DU264" s="68"/>
      <c r="DV264" s="68"/>
      <c r="DW264" s="72" t="s">
        <v>79</v>
      </c>
      <c r="DX264" s="67" t="s">
        <v>79</v>
      </c>
      <c r="DY264" s="67"/>
      <c r="DZ264" s="67"/>
      <c r="EA264" s="67" t="s">
        <v>79</v>
      </c>
      <c r="EB264" s="67" t="s">
        <v>79</v>
      </c>
      <c r="EC264" s="67"/>
      <c r="ED264" s="67"/>
      <c r="EE264" s="71" t="s">
        <v>79</v>
      </c>
      <c r="EF264" s="67" t="s">
        <v>79</v>
      </c>
      <c r="EG264" s="67"/>
      <c r="EH264" s="67"/>
      <c r="EI264" s="72" t="s">
        <v>79</v>
      </c>
      <c r="EJ264" s="67" t="s">
        <v>79</v>
      </c>
      <c r="EK264" s="67"/>
      <c r="EL264" s="67"/>
      <c r="EM264" s="72" t="s">
        <v>79</v>
      </c>
      <c r="EN264" s="67" t="s">
        <v>79</v>
      </c>
      <c r="EO264" s="67"/>
      <c r="EP264" s="67"/>
      <c r="EQ264" s="67" t="b">
        <v>0</v>
      </c>
      <c r="ER264" s="67">
        <v>-18</v>
      </c>
      <c r="ES264" s="67"/>
      <c r="ET264" s="67"/>
      <c r="EU264" s="67" t="b">
        <v>0</v>
      </c>
      <c r="EV264" s="67">
        <v>-18</v>
      </c>
      <c r="EW264" s="68"/>
      <c r="EX264" s="69"/>
      <c r="EY264" s="67" t="b">
        <v>0</v>
      </c>
      <c r="EZ264" s="67">
        <v>-18</v>
      </c>
      <c r="FA264" s="67"/>
      <c r="FB264" s="67"/>
      <c r="FC264" s="76" t="s">
        <v>73</v>
      </c>
      <c r="FD264" s="67">
        <v>0</v>
      </c>
      <c r="FE264" s="77" t="s">
        <v>70</v>
      </c>
      <c r="FF264" s="68">
        <v>0</v>
      </c>
      <c r="FG264" s="83"/>
      <c r="FH264" s="65" t="str">
        <f t="shared" si="50"/>
        <v>SR</v>
      </c>
      <c r="FI264" s="65" t="str">
        <f t="shared" si="48"/>
        <v>M</v>
      </c>
      <c r="FJ264" s="65" t="str">
        <f t="shared" si="48"/>
        <v>11. NCC</v>
      </c>
      <c r="FK264" s="65">
        <f t="shared" si="51"/>
        <v>0</v>
      </c>
      <c r="FL264">
        <f t="shared" si="47"/>
        <v>68</v>
      </c>
      <c r="FM264" t="str">
        <f t="shared" si="49"/>
        <v>...</v>
      </c>
      <c r="FN264" t="str">
        <f t="shared" si="56"/>
        <v>...</v>
      </c>
      <c r="FO264" t="str">
        <f t="shared" si="55"/>
        <v>11. NCC</v>
      </c>
    </row>
    <row r="265" spans="1:171" ht="13.8" hidden="1" x14ac:dyDescent="0.25">
      <c r="A265" t="s">
        <v>1152</v>
      </c>
      <c r="B265" s="201" t="s">
        <v>854</v>
      </c>
      <c r="C265" s="80" t="str">
        <f>IF($B265:$B265&gt;0,VLOOKUP($B265,'[1]PorEquipeHC 20aa_ddmmaaaa'!$EC$5:'[1]PorEquipeHC 20aa_ddmmaaaa'!$GS$1003,1,FALSE))</f>
        <v>471</v>
      </c>
      <c r="D265" s="209" t="str">
        <f>IF($B265:$B265&gt;0,VLOOKUP($B265,'[1]PorEquipeHC 20aa_ddmmaaaa'!$EC$5:'[1]PorEquipeHC 20aa_ddmmaaaa'!$GS$1003,2,FALSE))</f>
        <v>OBARA</v>
      </c>
      <c r="E265" s="209" t="str">
        <f>IF($B265:$B265&gt;0,VLOOKUP($B265,'[1]PorEquipeHC 20aa_ddmmaaaa'!$EC$5:'[1]PorEquipeHC 20aa_ddmmaaaa'!$GS$1003,3,FALSE))</f>
        <v>AKIRA</v>
      </c>
      <c r="F265" s="66" t="str">
        <f>IF($B265:$B265&gt;0,VLOOKUP($B265,'[1]PorEquipeHC 20aa_ddmmaaaa'!$EC$5:'[1]PorEquipeHC 20aa_ddmmaaaa'!$GS$1003,4,FALSE))</f>
        <v>M</v>
      </c>
      <c r="G265" s="65" t="str">
        <f>IF($B265:$B265&gt;0,VLOOKUP($B265,'[1]PorEquipeHC 20aa_ddmmaaaa'!$EC$5:'[1]PorEquipeHC 20aa_ddmmaaaa'!$GS$1003,5,FALSE))</f>
        <v>12. COO</v>
      </c>
      <c r="H265" s="210">
        <f>IF($B265:$B265&gt;0,VLOOKUP($B265,'[1]PorEquipeHC 20aa_ddmmaaaa'!$EC$5:'[1]PorEquipeHC 20aa_ddmmaaaa'!$GS$1003,6,FALSE))</f>
        <v>14695</v>
      </c>
      <c r="I265" s="80">
        <f>IF($B265:$B265&gt;0,VLOOKUP($B265,'[1]PorEquipeHC 20aa_ddmmaaaa'!$EC$5:'[1]PorEquipeHC 20aa_ddmmaaaa'!$GS$1003,7,FALSE))</f>
        <v>9</v>
      </c>
      <c r="J265" s="209" t="str">
        <f>IF($B265:$B265&gt;0,VLOOKUP($B265,'[1]PorEquipeHC 20aa_ddmmaaaa'!$EC$5:'[1]PorEquipeHC 20aa_ddmmaaaa'!$GS$1003,8,FALSE))</f>
        <v>B</v>
      </c>
      <c r="K265" s="209" t="str">
        <f>IF($B265:$B265&gt;0,VLOOKUP($B265,'[1]PorEquipeHC 20aa_ddmmaaaa'!$EC$5:'[1]PorEquipeHC 20aa_ddmmaaaa'!$GS$1003,9,FALSE))</f>
        <v>MR</v>
      </c>
      <c r="L265" s="80">
        <f>IF($B265:$B265&gt;0,VLOOKUP($B265,'[1]PorEquipeHC 20aa_ddmmaaaa'!$EC$5:'[1]PorEquipeHC 20aa_ddmmaaaa'!$GS$1003,45,FALSE))</f>
        <v>2</v>
      </c>
      <c r="M265" s="65" t="str">
        <f>IF($B265:$B265&gt;0,VLOOKUP($B265,'[1]PorEquipeHC 20aa_ddmmaaaa'!$EC$5:'[1]PorEquipeHC 20aa_ddmmaaaa'!$GS$1003,46,FALSE))</f>
        <v>X</v>
      </c>
      <c r="N265" s="80" t="e">
        <f>IF($B265:$B265&gt;0,VLOOKUP($B265,'[1]PorEquipeHC 20aa_ddmmaaaa'!$EC$5:'[1]PorEquipeHC 20aa_ddmmaaaa'!$GS$1003,64,FALSE))</f>
        <v>#NUM!</v>
      </c>
      <c r="O265" s="211" t="str">
        <f>IF($B265:$B265&gt;0,VLOOKUP($B265,'[1]PorEquipeHC 20aa_ddmmaaaa'!$EC$5:'[1]PorEquipeHC 20aa_ddmmaaaa'!$GS$1003,10,FALSE))</f>
        <v xml:space="preserve"> </v>
      </c>
      <c r="P265" s="211" t="str">
        <f>IF($B265:$B265&gt;0,VLOOKUP($B265,'[1]PorEquipeHC 20aa_ddmmaaaa'!$EC$5:'[1]PorEquipeHC 20aa_ddmmaaaa'!$GS$1003,11,FALSE))</f>
        <v xml:space="preserve"> </v>
      </c>
      <c r="Q265" s="211" t="str">
        <f>IF($B265:$B265&gt;0,VLOOKUP($B265,'[1]PorEquipeHC 20aa_ddmmaaaa'!$EC$5:'[1]PorEquipeHC 20aa_ddmmaaaa'!$GS$1003,12,FALSE))</f>
        <v xml:space="preserve"> </v>
      </c>
      <c r="R265" s="211" t="str">
        <f>IF($B265:$B265&gt;0,VLOOKUP($B265,'[1]PorEquipeHC 20aa_ddmmaaaa'!$EC$5:'[1]PorEquipeHC 20aa_ddmmaaaa'!$GS$1003,13,FALSE))</f>
        <v xml:space="preserve"> </v>
      </c>
      <c r="S265" s="211">
        <f>IF($B265:$B265&gt;0,VLOOKUP($B265,'[1]PorEquipeHC 20aa_ddmmaaaa'!$EC$5:'[1]PorEquipeHC 20aa_ddmmaaaa'!$GS$1003,14,FALSE))</f>
        <v>136</v>
      </c>
      <c r="T265" s="211">
        <f>IF($B265:$B265&gt;0,VLOOKUP($B265,'[1]PorEquipeHC 20aa_ddmmaaaa'!$EC$5:'[1]PorEquipeHC 20aa_ddmmaaaa'!$GS$1003,15,FALSE))</f>
        <v>128</v>
      </c>
      <c r="U265" s="211" t="str">
        <f>IF($B265:$B265&gt;0,VLOOKUP($B265,'[1]PorEquipeHC 20aa_ddmmaaaa'!$EC$5:'[1]PorEquipeHC 20aa_ddmmaaaa'!$GS$1003,16,FALSE))</f>
        <v xml:space="preserve"> </v>
      </c>
      <c r="V265" s="211" t="b">
        <f>IF($B265:$B265&gt;0,VLOOKUP($B265,'[1]PorEquipeHC 20aa_ddmmaaaa'!$EC$5:'[1]PorEquipeHC 20aa_ddmmaaaa'!$GS$1003,17,FALSE))</f>
        <v>0</v>
      </c>
      <c r="W265" s="211" t="b">
        <f>IF($B265:$B265&gt;0,VLOOKUP($B265,'[1]PorEquipeHC 20aa_ddmmaaaa'!$EC$5:'[1]PorEquipeHC 20aa_ddmmaaaa'!$GS$1003,18,FALSE))</f>
        <v>0</v>
      </c>
      <c r="X265" s="211" t="b">
        <f>IF($B265:$B265&gt;0,VLOOKUP($B265,'[1]PorEquipeHC 20aa_ddmmaaaa'!$EC$5:'[1]PorEquipeHC 20aa_ddmmaaaa'!$GS$1003,19,FALSE))</f>
        <v>0</v>
      </c>
      <c r="Y265" s="207"/>
      <c r="Z265" s="207"/>
      <c r="AA265" s="154"/>
      <c r="AB265" s="154"/>
      <c r="AC265" s="65" t="str">
        <f>C265</f>
        <v>471</v>
      </c>
      <c r="AD265" s="65" t="str">
        <f>D265</f>
        <v>OBARA</v>
      </c>
      <c r="AE265" s="65" t="str">
        <f>E265</f>
        <v>AKIRA</v>
      </c>
      <c r="AF265" s="65" t="str">
        <f>F265</f>
        <v>M</v>
      </c>
      <c r="AG265" s="65" t="str">
        <f>G265</f>
        <v>12. COO</v>
      </c>
      <c r="AH265" s="208">
        <f>H265</f>
        <v>14695</v>
      </c>
      <c r="AI265">
        <f>I265</f>
        <v>9</v>
      </c>
      <c r="AJ265" t="str">
        <f>J265</f>
        <v>B</v>
      </c>
      <c r="AK265" s="209" t="str">
        <f>K265</f>
        <v>MR</v>
      </c>
      <c r="AL265" s="65">
        <f>L265</f>
        <v>2</v>
      </c>
      <c r="AM265" s="66" t="str">
        <f>M265</f>
        <v>X</v>
      </c>
      <c r="AN265" s="65" t="e">
        <f>N265</f>
        <v>#NUM!</v>
      </c>
      <c r="AO265" s="65" t="str">
        <f>O265</f>
        <v xml:space="preserve"> </v>
      </c>
      <c r="AP265" s="67" t="str">
        <f>IF(AO265=" "," ",(AO265-2*$AI265))</f>
        <v xml:space="preserve"> </v>
      </c>
      <c r="AQ265" s="68"/>
      <c r="AR265" s="69"/>
      <c r="AS265" s="72" t="str">
        <f>P265</f>
        <v xml:space="preserve"> </v>
      </c>
      <c r="AT265" s="67" t="str">
        <f>IF(AS265=" "," ",(AS265-2*$AI265))</f>
        <v xml:space="preserve"> </v>
      </c>
      <c r="AU265" s="65"/>
      <c r="AV265" s="67"/>
      <c r="AW265" s="72" t="str">
        <f>Q265</f>
        <v xml:space="preserve"> </v>
      </c>
      <c r="AX265" s="67" t="str">
        <f>IF(AW265=" "," ",(AW265-2*$AI265))</f>
        <v xml:space="preserve"> </v>
      </c>
      <c r="AY265" s="67"/>
      <c r="AZ265" s="65"/>
      <c r="BA265" s="67" t="str">
        <f>R265</f>
        <v xml:space="preserve"> </v>
      </c>
      <c r="BB265" s="67" t="str">
        <f>IF(BA265=" "," ",(BA265-2*$AI265))</f>
        <v xml:space="preserve"> </v>
      </c>
      <c r="BC265" s="67"/>
      <c r="BD265" s="67"/>
      <c r="BE265" s="71">
        <f>S265</f>
        <v>136</v>
      </c>
      <c r="BF265" s="67">
        <f>IF(BE265=" "," ",(BE265-2*$AI265))</f>
        <v>118</v>
      </c>
      <c r="BG265" s="67"/>
      <c r="BH265" s="67"/>
      <c r="BI265" s="72">
        <f>T265</f>
        <v>128</v>
      </c>
      <c r="BJ265" s="67">
        <f>IF(BI265=" "," ",(BI265-2*$AI265))</f>
        <v>110</v>
      </c>
      <c r="BK265" s="67"/>
      <c r="BL265" s="67"/>
      <c r="BM265" s="72" t="str">
        <f>U265</f>
        <v xml:space="preserve"> </v>
      </c>
      <c r="BN265" s="67" t="str">
        <f>IF(BM265=" "," ",(BM265-2*$AI265))</f>
        <v xml:space="preserve"> </v>
      </c>
      <c r="BO265" s="67"/>
      <c r="BP265" s="67"/>
      <c r="BQ265" s="67" t="b">
        <f>V265</f>
        <v>0</v>
      </c>
      <c r="BR265" s="67">
        <f>IF(BQ265=" "," ",(BQ265-2*$AI265))</f>
        <v>-18</v>
      </c>
      <c r="BS265" s="67"/>
      <c r="BT265" s="67"/>
      <c r="BU265" s="67" t="b">
        <f>W265</f>
        <v>0</v>
      </c>
      <c r="BV265" s="67">
        <f>IF(BU265=" "," ",(BU265-2*$AI265))</f>
        <v>-18</v>
      </c>
      <c r="BW265" s="67"/>
      <c r="BX265" s="67"/>
      <c r="BY265" s="67" t="b">
        <f>X265</f>
        <v>0</v>
      </c>
      <c r="BZ265" s="67">
        <f>IF(BY265=" "," ",(BY265-2*$AI265))</f>
        <v>-18</v>
      </c>
      <c r="CA265" s="67"/>
      <c r="CB265" s="67"/>
      <c r="CC265" s="209" t="str">
        <f>IF(AK265="Senior",AK265,"...")</f>
        <v>...</v>
      </c>
      <c r="CD265" s="65">
        <f>L265</f>
        <v>2</v>
      </c>
      <c r="CE265" s="66" t="str">
        <f>M265</f>
        <v>X</v>
      </c>
      <c r="CF265" s="73">
        <f>AQ265*AO$4+AU265*AS$4+AY265*AW$4+BC265*BA$4+BG265*BE$4+BK265*BI$4+BO265*BM$4+BS265*BQ$4+BW265*BU$4+CA265*BY$4</f>
        <v>0</v>
      </c>
      <c r="CG265" s="156"/>
      <c r="CH265" s="1"/>
      <c r="DA265" s="19"/>
      <c r="DB265" s="19"/>
      <c r="DC265" s="67" t="s">
        <v>843</v>
      </c>
      <c r="DD265" s="67" t="s">
        <v>842</v>
      </c>
      <c r="DE265" s="67" t="s">
        <v>579</v>
      </c>
      <c r="DF265" s="67" t="s">
        <v>83</v>
      </c>
      <c r="DG265" s="67" t="s">
        <v>703</v>
      </c>
      <c r="DH265" s="75">
        <v>18622</v>
      </c>
      <c r="DI265" s="67">
        <v>9</v>
      </c>
      <c r="DJ265" s="67" t="s">
        <v>84</v>
      </c>
      <c r="DK265" s="76" t="s">
        <v>102</v>
      </c>
      <c r="DL265" s="67">
        <v>1</v>
      </c>
      <c r="DM265" s="77" t="s">
        <v>70</v>
      </c>
      <c r="DN265" s="67" t="e">
        <v>#NUM!</v>
      </c>
      <c r="DO265" s="67" t="s">
        <v>79</v>
      </c>
      <c r="DP265" s="67" t="s">
        <v>79</v>
      </c>
      <c r="DQ265" s="68"/>
      <c r="DR265" s="67"/>
      <c r="DS265" s="72" t="s">
        <v>79</v>
      </c>
      <c r="DT265" s="67" t="s">
        <v>79</v>
      </c>
      <c r="DU265" s="68"/>
      <c r="DV265" s="67"/>
      <c r="DW265" s="72" t="s">
        <v>79</v>
      </c>
      <c r="DX265" s="67" t="s">
        <v>79</v>
      </c>
      <c r="DY265" s="67"/>
      <c r="DZ265" s="67"/>
      <c r="EA265" s="67" t="s">
        <v>79</v>
      </c>
      <c r="EB265" s="67" t="s">
        <v>79</v>
      </c>
      <c r="EC265" s="67"/>
      <c r="ED265" s="67"/>
      <c r="EE265" s="71">
        <v>114</v>
      </c>
      <c r="EF265" s="67">
        <v>96</v>
      </c>
      <c r="EG265" s="67"/>
      <c r="EH265" s="67"/>
      <c r="EI265" s="72" t="s">
        <v>79</v>
      </c>
      <c r="EJ265" s="67" t="s">
        <v>79</v>
      </c>
      <c r="EK265" s="67"/>
      <c r="EL265" s="67"/>
      <c r="EM265" s="72" t="s">
        <v>79</v>
      </c>
      <c r="EN265" s="67" t="s">
        <v>79</v>
      </c>
      <c r="EO265" s="67"/>
      <c r="EP265" s="67"/>
      <c r="EQ265" s="67" t="b">
        <v>0</v>
      </c>
      <c r="ER265" s="67">
        <v>-18</v>
      </c>
      <c r="ES265" s="67"/>
      <c r="ET265" s="67"/>
      <c r="EU265" s="67" t="b">
        <v>0</v>
      </c>
      <c r="EV265" s="67">
        <v>-18</v>
      </c>
      <c r="EW265" s="67"/>
      <c r="EX265" s="67"/>
      <c r="EY265" s="67" t="b">
        <v>0</v>
      </c>
      <c r="EZ265" s="67">
        <v>-18</v>
      </c>
      <c r="FA265" s="67"/>
      <c r="FB265" s="67"/>
      <c r="FC265" s="76" t="s">
        <v>73</v>
      </c>
      <c r="FD265" s="67">
        <v>1</v>
      </c>
      <c r="FE265" s="77" t="s">
        <v>70</v>
      </c>
      <c r="FF265" s="68">
        <v>0</v>
      </c>
      <c r="FG265" s="83"/>
      <c r="FH265" s="65" t="str">
        <f t="shared" si="50"/>
        <v>SR</v>
      </c>
      <c r="FI265" s="65" t="str">
        <f t="shared" si="48"/>
        <v>F</v>
      </c>
      <c r="FJ265" s="65" t="str">
        <f t="shared" si="48"/>
        <v>11. NCC</v>
      </c>
      <c r="FK265" s="65">
        <f t="shared" si="51"/>
        <v>0</v>
      </c>
      <c r="FL265">
        <f t="shared" ref="FL265" si="57">FL264+FK265</f>
        <v>68</v>
      </c>
      <c r="FM265" t="str">
        <f t="shared" si="49"/>
        <v>...</v>
      </c>
      <c r="FN265" t="str">
        <f t="shared" si="56"/>
        <v>...</v>
      </c>
      <c r="FO265" t="str">
        <f t="shared" si="55"/>
        <v>11. NCC</v>
      </c>
    </row>
    <row r="266" spans="1:171" ht="13.8" hidden="1" x14ac:dyDescent="0.25">
      <c r="A266" t="s">
        <v>1152</v>
      </c>
      <c r="B266" s="201" t="s">
        <v>690</v>
      </c>
      <c r="C266" s="80" t="str">
        <f>IF($B266:$B266&gt;0,VLOOKUP($B266,'[1]PorEquipeHC 20aa_ddmmaaaa'!$EC$5:'[1]PorEquipeHC 20aa_ddmmaaaa'!$GS$1003,1,FALSE))</f>
        <v>215</v>
      </c>
      <c r="D266" s="209" t="str">
        <f>IF($B266:$B266&gt;0,VLOOKUP($B266,'[1]PorEquipeHC 20aa_ddmmaaaa'!$EC$5:'[1]PorEquipeHC 20aa_ddmmaaaa'!$GS$1003,2,FALSE))</f>
        <v>ITO</v>
      </c>
      <c r="E266" s="209" t="str">
        <f>IF($B266:$B266&gt;0,VLOOKUP($B266,'[1]PorEquipeHC 20aa_ddmmaaaa'!$EC$5:'[1]PorEquipeHC 20aa_ddmmaaaa'!$GS$1003,3,FALSE))</f>
        <v>MINORU</v>
      </c>
      <c r="F266" s="66" t="str">
        <f>IF($B266:$B266&gt;0,VLOOKUP($B266,'[1]PorEquipeHC 20aa_ddmmaaaa'!$EC$5:'[1]PorEquipeHC 20aa_ddmmaaaa'!$GS$1003,4,FALSE))</f>
        <v>M</v>
      </c>
      <c r="G266" s="65" t="str">
        <f>IF($B266:$B266&gt;0,VLOOKUP($B266,'[1]PorEquipeHC 20aa_ddmmaaaa'!$EC$5:'[1]PorEquipeHC 20aa_ddmmaaaa'!$GS$1003,5,FALSE))</f>
        <v>10. ITA</v>
      </c>
      <c r="H266" s="210">
        <f>IF($B266:$B266&gt;0,VLOOKUP($B266,'[1]PorEquipeHC 20aa_ddmmaaaa'!$EC$5:'[1]PorEquipeHC 20aa_ddmmaaaa'!$GS$1003,6,FALSE))</f>
        <v>14704</v>
      </c>
      <c r="I266" s="80">
        <f>IF($B266:$B266&gt;0,VLOOKUP($B266,'[1]PorEquipeHC 20aa_ddmmaaaa'!$EC$5:'[1]PorEquipeHC 20aa_ddmmaaaa'!$GS$1003,7,FALSE))</f>
        <v>9</v>
      </c>
      <c r="J266" s="209" t="str">
        <f>IF($B266:$B266&gt;0,VLOOKUP($B266,'[1]PorEquipeHC 20aa_ddmmaaaa'!$EC$5:'[1]PorEquipeHC 20aa_ddmmaaaa'!$GS$1003,8,FALSE))</f>
        <v>B</v>
      </c>
      <c r="K266" s="209" t="str">
        <f>IF($B266:$B266&gt;0,VLOOKUP($B266,'[1]PorEquipeHC 20aa_ddmmaaaa'!$EC$5:'[1]PorEquipeHC 20aa_ddmmaaaa'!$GS$1003,9,FALSE))</f>
        <v>MR</v>
      </c>
      <c r="L266" s="80">
        <f>IF($B266:$B266&gt;0,VLOOKUP($B266,'[1]PorEquipeHC 20aa_ddmmaaaa'!$EC$5:'[1]PorEquipeHC 20aa_ddmmaaaa'!$GS$1003,45,FALSE))</f>
        <v>1</v>
      </c>
      <c r="M266" s="65" t="str">
        <f>IF($B266:$B266&gt;0,VLOOKUP($B266,'[1]PorEquipeHC 20aa_ddmmaaaa'!$EC$5:'[1]PorEquipeHC 20aa_ddmmaaaa'!$GS$1003,46,FALSE))</f>
        <v>X</v>
      </c>
      <c r="N266" s="80" t="e">
        <f>IF($B266:$B266&gt;0,VLOOKUP($B266,'[1]PorEquipeHC 20aa_ddmmaaaa'!$EC$5:'[1]PorEquipeHC 20aa_ddmmaaaa'!$GS$1003,64,FALSE))</f>
        <v>#NUM!</v>
      </c>
      <c r="O266" s="211">
        <f>IF($B266:$B266&gt;0,VLOOKUP($B266,'[1]PorEquipeHC 20aa_ddmmaaaa'!$EC$5:'[1]PorEquipeHC 20aa_ddmmaaaa'!$GS$1003,10,FALSE))</f>
        <v>110</v>
      </c>
      <c r="P266" s="211" t="str">
        <f>IF($B266:$B266&gt;0,VLOOKUP($B266,'[1]PorEquipeHC 20aa_ddmmaaaa'!$EC$5:'[1]PorEquipeHC 20aa_ddmmaaaa'!$GS$1003,11,FALSE))</f>
        <v xml:space="preserve"> </v>
      </c>
      <c r="Q266" s="211" t="str">
        <f>IF($B266:$B266&gt;0,VLOOKUP($B266,'[1]PorEquipeHC 20aa_ddmmaaaa'!$EC$5:'[1]PorEquipeHC 20aa_ddmmaaaa'!$GS$1003,12,FALSE))</f>
        <v xml:space="preserve"> </v>
      </c>
      <c r="R266" s="211" t="str">
        <f>IF($B266:$B266&gt;0,VLOOKUP($B266,'[1]PorEquipeHC 20aa_ddmmaaaa'!$EC$5:'[1]PorEquipeHC 20aa_ddmmaaaa'!$GS$1003,13,FALSE))</f>
        <v xml:space="preserve"> </v>
      </c>
      <c r="S266" s="211" t="str">
        <f>IF($B266:$B266&gt;0,VLOOKUP($B266,'[1]PorEquipeHC 20aa_ddmmaaaa'!$EC$5:'[1]PorEquipeHC 20aa_ddmmaaaa'!$GS$1003,14,FALSE))</f>
        <v xml:space="preserve"> </v>
      </c>
      <c r="T266" s="211" t="str">
        <f>IF($B266:$B266&gt;0,VLOOKUP($B266,'[1]PorEquipeHC 20aa_ddmmaaaa'!$EC$5:'[1]PorEquipeHC 20aa_ddmmaaaa'!$GS$1003,15,FALSE))</f>
        <v xml:space="preserve"> </v>
      </c>
      <c r="U266" s="211" t="str">
        <f>IF($B266:$B266&gt;0,VLOOKUP($B266,'[1]PorEquipeHC 20aa_ddmmaaaa'!$EC$5:'[1]PorEquipeHC 20aa_ddmmaaaa'!$GS$1003,16,FALSE))</f>
        <v xml:space="preserve"> </v>
      </c>
      <c r="V266" s="211" t="b">
        <f>IF($B266:$B266&gt;0,VLOOKUP($B266,'[1]PorEquipeHC 20aa_ddmmaaaa'!$EC$5:'[1]PorEquipeHC 20aa_ddmmaaaa'!$GS$1003,17,FALSE))</f>
        <v>0</v>
      </c>
      <c r="W266" s="211" t="b">
        <f>IF($B266:$B266&gt;0,VLOOKUP($B266,'[1]PorEquipeHC 20aa_ddmmaaaa'!$EC$5:'[1]PorEquipeHC 20aa_ddmmaaaa'!$GS$1003,18,FALSE))</f>
        <v>0</v>
      </c>
      <c r="X266" s="211" t="b">
        <f>IF($B266:$B266&gt;0,VLOOKUP($B266,'[1]PorEquipeHC 20aa_ddmmaaaa'!$EC$5:'[1]PorEquipeHC 20aa_ddmmaaaa'!$GS$1003,19,FALSE))</f>
        <v>0</v>
      </c>
      <c r="Y266" s="207"/>
      <c r="Z266" s="207"/>
      <c r="AA266" s="154"/>
      <c r="AB266" s="154"/>
      <c r="AC266" s="65" t="str">
        <f>C266</f>
        <v>215</v>
      </c>
      <c r="AD266" s="65" t="str">
        <f>D266</f>
        <v>ITO</v>
      </c>
      <c r="AE266" s="65" t="str">
        <f>E266</f>
        <v>MINORU</v>
      </c>
      <c r="AF266" s="65" t="str">
        <f>F266</f>
        <v>M</v>
      </c>
      <c r="AG266" s="65" t="str">
        <f>G266</f>
        <v>10. ITA</v>
      </c>
      <c r="AH266" s="208">
        <f>H266</f>
        <v>14704</v>
      </c>
      <c r="AI266">
        <f>I266</f>
        <v>9</v>
      </c>
      <c r="AJ266" t="str">
        <f>J266</f>
        <v>B</v>
      </c>
      <c r="AK266" s="209" t="str">
        <f>K266</f>
        <v>MR</v>
      </c>
      <c r="AL266" s="65">
        <f>L266</f>
        <v>1</v>
      </c>
      <c r="AM266" s="66" t="str">
        <f>M266</f>
        <v>X</v>
      </c>
      <c r="AN266" s="65" t="e">
        <f>N266</f>
        <v>#NUM!</v>
      </c>
      <c r="AO266" s="65">
        <f>O266</f>
        <v>110</v>
      </c>
      <c r="AP266" s="67">
        <f>IF(AO266=" "," ",(AO266-2*$AI266))</f>
        <v>92</v>
      </c>
      <c r="AQ266" s="68"/>
      <c r="AR266" s="69"/>
      <c r="AS266" s="72" t="str">
        <f>P266</f>
        <v xml:space="preserve"> </v>
      </c>
      <c r="AT266" s="67" t="str">
        <f>IF(AS266=" "," ",(AS266-2*$AI266))</f>
        <v xml:space="preserve"> </v>
      </c>
      <c r="AU266" s="65"/>
      <c r="AV266" s="67"/>
      <c r="AW266" s="72" t="str">
        <f>Q266</f>
        <v xml:space="preserve"> </v>
      </c>
      <c r="AX266" s="67" t="str">
        <f>IF(AW266=" "," ",(AW266-2*$AI266))</f>
        <v xml:space="preserve"> </v>
      </c>
      <c r="AY266" s="67"/>
      <c r="AZ266" s="65"/>
      <c r="BA266" s="67" t="str">
        <f>R266</f>
        <v xml:space="preserve"> </v>
      </c>
      <c r="BB266" s="67" t="str">
        <f>IF(BA266=" "," ",(BA266-2*$AI266))</f>
        <v xml:space="preserve"> </v>
      </c>
      <c r="BC266" s="67"/>
      <c r="BD266" s="67"/>
      <c r="BE266" s="71" t="str">
        <f>S266</f>
        <v xml:space="preserve"> </v>
      </c>
      <c r="BF266" s="67" t="str">
        <f>IF(BE266=" "," ",(BE266-2*$AI266))</f>
        <v xml:space="preserve"> </v>
      </c>
      <c r="BG266" s="67"/>
      <c r="BH266" s="67"/>
      <c r="BI266" s="72" t="str">
        <f>T266</f>
        <v xml:space="preserve"> </v>
      </c>
      <c r="BJ266" s="67" t="str">
        <f>IF(BI266=" "," ",(BI266-2*$AI266))</f>
        <v xml:space="preserve"> </v>
      </c>
      <c r="BK266" s="67"/>
      <c r="BL266" s="67"/>
      <c r="BM266" s="72" t="str">
        <f>U266</f>
        <v xml:space="preserve"> </v>
      </c>
      <c r="BN266" s="67" t="str">
        <f>IF(BM266=" "," ",(BM266-2*$AI266))</f>
        <v xml:space="preserve"> </v>
      </c>
      <c r="BO266" s="67"/>
      <c r="BP266" s="67"/>
      <c r="BQ266" s="67" t="b">
        <f>V266</f>
        <v>0</v>
      </c>
      <c r="BR266" s="67">
        <f>IF(BQ266=" "," ",(BQ266-2*$AI266))</f>
        <v>-18</v>
      </c>
      <c r="BS266" s="67"/>
      <c r="BT266" s="67"/>
      <c r="BU266" s="67" t="b">
        <f>W266</f>
        <v>0</v>
      </c>
      <c r="BV266" s="67">
        <f>IF(BU266=" "," ",(BU266-2*$AI266))</f>
        <v>-18</v>
      </c>
      <c r="BW266" s="67"/>
      <c r="BX266" s="67"/>
      <c r="BY266" s="67" t="b">
        <f>X266</f>
        <v>0</v>
      </c>
      <c r="BZ266" s="67">
        <f>IF(BY266=" "," ",(BY266-2*$AI266))</f>
        <v>-18</v>
      </c>
      <c r="CA266" s="67"/>
      <c r="CB266" s="67"/>
      <c r="CC266" s="209" t="str">
        <f>IF(AK266="Senior",AK266,"...")</f>
        <v>...</v>
      </c>
      <c r="CD266" s="65">
        <f>L266</f>
        <v>1</v>
      </c>
      <c r="CE266" s="66" t="str">
        <f>M266</f>
        <v>X</v>
      </c>
      <c r="CF266" s="73">
        <f>AQ266*AO$4+AU266*AS$4+AY266*AW$4+BC266*BA$4+BG266*BE$4+BK266*BI$4+BO266*BM$4+BS266*BQ$4+BW266*BU$4+CA266*BY$4</f>
        <v>0</v>
      </c>
      <c r="CG266" s="156"/>
      <c r="CH266" s="1"/>
      <c r="DA266" s="19"/>
      <c r="DB266" s="88"/>
      <c r="DC266" s="67" t="s">
        <v>845</v>
      </c>
      <c r="DD266" s="67" t="s">
        <v>846</v>
      </c>
      <c r="DE266" s="67" t="s">
        <v>847</v>
      </c>
      <c r="DF266" s="67" t="s">
        <v>83</v>
      </c>
      <c r="DG266" s="67" t="s">
        <v>703</v>
      </c>
      <c r="DH266" s="75">
        <v>18702</v>
      </c>
      <c r="DI266" s="67">
        <v>9</v>
      </c>
      <c r="DJ266" s="67" t="s">
        <v>84</v>
      </c>
      <c r="DK266" s="76" t="s">
        <v>102</v>
      </c>
      <c r="DL266" s="67">
        <v>1</v>
      </c>
      <c r="DM266" s="77" t="s">
        <v>70</v>
      </c>
      <c r="DN266" s="67" t="e">
        <v>#NUM!</v>
      </c>
      <c r="DO266" s="67" t="s">
        <v>79</v>
      </c>
      <c r="DP266" s="67" t="s">
        <v>79</v>
      </c>
      <c r="DQ266" s="68"/>
      <c r="DR266" s="69"/>
      <c r="DS266" s="72" t="s">
        <v>79</v>
      </c>
      <c r="DT266" s="67" t="s">
        <v>79</v>
      </c>
      <c r="DU266" s="68"/>
      <c r="DV266" s="67"/>
      <c r="DW266" s="72" t="s">
        <v>79</v>
      </c>
      <c r="DX266" s="67" t="s">
        <v>79</v>
      </c>
      <c r="DY266" s="68"/>
      <c r="DZ266" s="69"/>
      <c r="EA266" s="67" t="s">
        <v>79</v>
      </c>
      <c r="EB266" s="67" t="s">
        <v>79</v>
      </c>
      <c r="EC266" s="68"/>
      <c r="ED266" s="67"/>
      <c r="EE266" s="71" t="s">
        <v>79</v>
      </c>
      <c r="EF266" s="67" t="s">
        <v>79</v>
      </c>
      <c r="EG266" s="67"/>
      <c r="EH266" s="67"/>
      <c r="EI266" s="72">
        <v>137</v>
      </c>
      <c r="EJ266" s="67">
        <v>119</v>
      </c>
      <c r="EK266" s="67"/>
      <c r="EL266" s="67"/>
      <c r="EM266" s="72" t="s">
        <v>79</v>
      </c>
      <c r="EN266" s="67" t="s">
        <v>79</v>
      </c>
      <c r="EO266" s="67"/>
      <c r="EP266" s="67"/>
      <c r="EQ266" s="67" t="b">
        <v>0</v>
      </c>
      <c r="ER266" s="67">
        <v>-18</v>
      </c>
      <c r="ES266" s="68"/>
      <c r="ET266" s="69"/>
      <c r="EU266" s="67" t="b">
        <v>0</v>
      </c>
      <c r="EV266" s="67">
        <v>-18</v>
      </c>
      <c r="EW266" s="67"/>
      <c r="EX266" s="67"/>
      <c r="EY266" s="67" t="b">
        <v>0</v>
      </c>
      <c r="EZ266" s="67">
        <v>-18</v>
      </c>
      <c r="FA266" s="67"/>
      <c r="FB266" s="67"/>
      <c r="FC266" s="76" t="s">
        <v>73</v>
      </c>
      <c r="FD266" s="67">
        <v>1</v>
      </c>
      <c r="FE266" s="77" t="s">
        <v>70</v>
      </c>
      <c r="FF266" s="68">
        <v>0</v>
      </c>
      <c r="FG266" s="83"/>
      <c r="FH266" s="65" t="str">
        <f>DK266</f>
        <v>SR</v>
      </c>
      <c r="FI266" s="65" t="str">
        <f>DF266</f>
        <v>F</v>
      </c>
      <c r="FJ266" s="65" t="str">
        <f t="shared" ref="FJ266:FJ329" si="58">DG266</f>
        <v>11. NCC</v>
      </c>
      <c r="FK266" s="65">
        <f>FF266</f>
        <v>0</v>
      </c>
      <c r="FL266">
        <f>FL265+FK266</f>
        <v>68</v>
      </c>
      <c r="FM266" t="str">
        <f t="shared" si="49"/>
        <v>...</v>
      </c>
      <c r="FN266" t="str">
        <f t="shared" si="56"/>
        <v>...</v>
      </c>
      <c r="FO266" t="str">
        <f t="shared" si="55"/>
        <v>11. NCC</v>
      </c>
    </row>
    <row r="267" spans="1:171" ht="13.8" hidden="1" x14ac:dyDescent="0.25">
      <c r="A267" t="s">
        <v>1152</v>
      </c>
      <c r="B267" s="201" t="s">
        <v>647</v>
      </c>
      <c r="C267" s="80" t="str">
        <f>IF($B267:$B267&gt;0,VLOOKUP($B267,'[1]PorEquipeHC 20aa_ddmmaaaa'!$EC$5:'[1]PorEquipeHC 20aa_ddmmaaaa'!$GS$1003,1,FALSE))</f>
        <v>882</v>
      </c>
      <c r="D267" s="209" t="str">
        <f>IF($B267:$B267&gt;0,VLOOKUP($B267,'[1]PorEquipeHC 20aa_ddmmaaaa'!$EC$5:'[1]PorEquipeHC 20aa_ddmmaaaa'!$GS$1003,2,FALSE))</f>
        <v>TOYAMA</v>
      </c>
      <c r="E267" s="209" t="str">
        <f>IF($B267:$B267&gt;0,VLOOKUP($B267,'[1]PorEquipeHC 20aa_ddmmaaaa'!$EC$5:'[1]PorEquipeHC 20aa_ddmmaaaa'!$GS$1003,3,FALSE))</f>
        <v>MINAYUKI</v>
      </c>
      <c r="F267" s="66" t="str">
        <f>IF($B267:$B267&gt;0,VLOOKUP($B267,'[1]PorEquipeHC 20aa_ddmmaaaa'!$EC$5:'[1]PorEquipeHC 20aa_ddmmaaaa'!$GS$1003,4,FALSE))</f>
        <v>M</v>
      </c>
      <c r="G267" s="65" t="str">
        <f>IF($B267:$B267&gt;0,VLOOKUP($B267,'[1]PorEquipeHC 20aa_ddmmaaaa'!$EC$5:'[1]PorEquipeHC 20aa_ddmmaaaa'!$GS$1003,5,FALSE))</f>
        <v>12. COO</v>
      </c>
      <c r="H267" s="210">
        <f>IF($B267:$B267&gt;0,VLOOKUP($B267,'[1]PorEquipeHC 20aa_ddmmaaaa'!$EC$5:'[1]PorEquipeHC 20aa_ddmmaaaa'!$GS$1003,6,FALSE))</f>
        <v>14759</v>
      </c>
      <c r="I267" s="80">
        <f>IF($B267:$B267&gt;0,VLOOKUP($B267,'[1]PorEquipeHC 20aa_ddmmaaaa'!$EC$5:'[1]PorEquipeHC 20aa_ddmmaaaa'!$GS$1003,7,FALSE))</f>
        <v>9</v>
      </c>
      <c r="J267" s="209" t="str">
        <f>IF($B267:$B267&gt;0,VLOOKUP($B267,'[1]PorEquipeHC 20aa_ddmmaaaa'!$EC$5:'[1]PorEquipeHC 20aa_ddmmaaaa'!$GS$1003,8,FALSE))</f>
        <v>B</v>
      </c>
      <c r="K267" s="209" t="str">
        <f>IF($B267:$B267&gt;0,VLOOKUP($B267,'[1]PorEquipeHC 20aa_ddmmaaaa'!$EC$5:'[1]PorEquipeHC 20aa_ddmmaaaa'!$GS$1003,9,FALSE))</f>
        <v>MR</v>
      </c>
      <c r="L267" s="80">
        <f>IF($B267:$B267&gt;0,VLOOKUP($B267,'[1]PorEquipeHC 20aa_ddmmaaaa'!$EC$5:'[1]PorEquipeHC 20aa_ddmmaaaa'!$GS$1003,45,FALSE))</f>
        <v>3</v>
      </c>
      <c r="M267" s="65" t="str">
        <f>IF($B267:$B267&gt;0,VLOOKUP($B267,'[1]PorEquipeHC 20aa_ddmmaaaa'!$EC$5:'[1]PorEquipeHC 20aa_ddmmaaaa'!$GS$1003,46,FALSE))</f>
        <v>X</v>
      </c>
      <c r="N267" s="80" t="e">
        <f>IF($B267:$B267&gt;0,VLOOKUP($B267,'[1]PorEquipeHC 20aa_ddmmaaaa'!$EC$5:'[1]PorEquipeHC 20aa_ddmmaaaa'!$GS$1003,64,FALSE))</f>
        <v>#NUM!</v>
      </c>
      <c r="O267" s="211" t="str">
        <f>IF($B267:$B267&gt;0,VLOOKUP($B267,'[1]PorEquipeHC 20aa_ddmmaaaa'!$EC$5:'[1]PorEquipeHC 20aa_ddmmaaaa'!$GS$1003,10,FALSE))</f>
        <v xml:space="preserve"> </v>
      </c>
      <c r="P267" s="211" t="str">
        <f>IF($B267:$B267&gt;0,VLOOKUP($B267,'[1]PorEquipeHC 20aa_ddmmaaaa'!$EC$5:'[1]PorEquipeHC 20aa_ddmmaaaa'!$GS$1003,11,FALSE))</f>
        <v xml:space="preserve"> </v>
      </c>
      <c r="Q267" s="211">
        <f>IF($B267:$B267&gt;0,VLOOKUP($B267,'[1]PorEquipeHC 20aa_ddmmaaaa'!$EC$5:'[1]PorEquipeHC 20aa_ddmmaaaa'!$GS$1003,12,FALSE))</f>
        <v>127</v>
      </c>
      <c r="R267" s="211">
        <f>IF($B267:$B267&gt;0,VLOOKUP($B267,'[1]PorEquipeHC 20aa_ddmmaaaa'!$EC$5:'[1]PorEquipeHC 20aa_ddmmaaaa'!$GS$1003,13,FALSE))</f>
        <v>130</v>
      </c>
      <c r="S267" s="211">
        <f>IF($B267:$B267&gt;0,VLOOKUP($B267,'[1]PorEquipeHC 20aa_ddmmaaaa'!$EC$5:'[1]PorEquipeHC 20aa_ddmmaaaa'!$GS$1003,14,FALSE))</f>
        <v>134</v>
      </c>
      <c r="T267" s="211" t="str">
        <f>IF($B267:$B267&gt;0,VLOOKUP($B267,'[1]PorEquipeHC 20aa_ddmmaaaa'!$EC$5:'[1]PorEquipeHC 20aa_ddmmaaaa'!$GS$1003,15,FALSE))</f>
        <v xml:space="preserve"> </v>
      </c>
      <c r="U267" s="211" t="str">
        <f>IF($B267:$B267&gt;0,VLOOKUP($B267,'[1]PorEquipeHC 20aa_ddmmaaaa'!$EC$5:'[1]PorEquipeHC 20aa_ddmmaaaa'!$GS$1003,16,FALSE))</f>
        <v xml:space="preserve"> </v>
      </c>
      <c r="V267" s="211" t="b">
        <f>IF($B267:$B267&gt;0,VLOOKUP($B267,'[1]PorEquipeHC 20aa_ddmmaaaa'!$EC$5:'[1]PorEquipeHC 20aa_ddmmaaaa'!$GS$1003,17,FALSE))</f>
        <v>0</v>
      </c>
      <c r="W267" s="211" t="b">
        <f>IF($B267:$B267&gt;0,VLOOKUP($B267,'[1]PorEquipeHC 20aa_ddmmaaaa'!$EC$5:'[1]PorEquipeHC 20aa_ddmmaaaa'!$GS$1003,18,FALSE))</f>
        <v>0</v>
      </c>
      <c r="X267" s="211" t="b">
        <f>IF($B267:$B267&gt;0,VLOOKUP($B267,'[1]PorEquipeHC 20aa_ddmmaaaa'!$EC$5:'[1]PorEquipeHC 20aa_ddmmaaaa'!$GS$1003,19,FALSE))</f>
        <v>0</v>
      </c>
      <c r="Y267" s="207"/>
      <c r="Z267" s="207"/>
      <c r="AA267" s="154"/>
      <c r="AB267" s="154"/>
      <c r="AC267" s="65" t="str">
        <f>C267</f>
        <v>882</v>
      </c>
      <c r="AD267" s="65" t="str">
        <f>D267</f>
        <v>TOYAMA</v>
      </c>
      <c r="AE267" s="65" t="str">
        <f>E267</f>
        <v>MINAYUKI</v>
      </c>
      <c r="AF267" s="65" t="str">
        <f>F267</f>
        <v>M</v>
      </c>
      <c r="AG267" s="65" t="str">
        <f>G267</f>
        <v>12. COO</v>
      </c>
      <c r="AH267" s="208">
        <f>H267</f>
        <v>14759</v>
      </c>
      <c r="AI267">
        <f>I267</f>
        <v>9</v>
      </c>
      <c r="AJ267" t="str">
        <f>J267</f>
        <v>B</v>
      </c>
      <c r="AK267" s="209" t="str">
        <f>K267</f>
        <v>MR</v>
      </c>
      <c r="AL267" s="65">
        <f>L267</f>
        <v>3</v>
      </c>
      <c r="AM267" s="66" t="str">
        <f>M267</f>
        <v>X</v>
      </c>
      <c r="AN267" s="65" t="e">
        <f>N267</f>
        <v>#NUM!</v>
      </c>
      <c r="AO267" s="65" t="str">
        <f>O267</f>
        <v xml:space="preserve"> </v>
      </c>
      <c r="AP267" s="67" t="str">
        <f>IF(AO267=" "," ",(AO267-2*$AI267))</f>
        <v xml:space="preserve"> </v>
      </c>
      <c r="AQ267" s="68"/>
      <c r="AR267" s="69"/>
      <c r="AS267" s="72" t="str">
        <f>P267</f>
        <v xml:space="preserve"> </v>
      </c>
      <c r="AT267" s="67" t="str">
        <f>IF(AS267=" "," ",(AS267-2*$AI267))</f>
        <v xml:space="preserve"> </v>
      </c>
      <c r="AU267" s="65"/>
      <c r="AV267" s="67"/>
      <c r="AW267" s="72">
        <f>Q267</f>
        <v>127</v>
      </c>
      <c r="AX267" s="67">
        <f>IF(AW267=" "," ",(AW267-2*$AI267))</f>
        <v>109</v>
      </c>
      <c r="AY267" s="67"/>
      <c r="AZ267" s="65"/>
      <c r="BA267" s="67">
        <f>R267</f>
        <v>130</v>
      </c>
      <c r="BB267" s="67">
        <f>IF(BA267=" "," ",(BA267-2*$AI267))</f>
        <v>112</v>
      </c>
      <c r="BC267" s="67"/>
      <c r="BD267" s="67"/>
      <c r="BE267" s="71">
        <f>S267</f>
        <v>134</v>
      </c>
      <c r="BF267" s="67">
        <f>IF(BE267=" "," ",(BE267-2*$AI267))</f>
        <v>116</v>
      </c>
      <c r="BG267" s="67"/>
      <c r="BH267" s="67"/>
      <c r="BI267" s="72" t="str">
        <f>T267</f>
        <v xml:space="preserve"> </v>
      </c>
      <c r="BJ267" s="67" t="str">
        <f>IF(BI267=" "," ",(BI267-2*$AI267))</f>
        <v xml:space="preserve"> </v>
      </c>
      <c r="BK267" s="67"/>
      <c r="BL267" s="67"/>
      <c r="BM267" s="72" t="str">
        <f>U267</f>
        <v xml:space="preserve"> </v>
      </c>
      <c r="BN267" s="67" t="str">
        <f>IF(BM267=" "," ",(BM267-2*$AI267))</f>
        <v xml:space="preserve"> </v>
      </c>
      <c r="BO267" s="67"/>
      <c r="BP267" s="67"/>
      <c r="BQ267" s="67" t="b">
        <f>V267</f>
        <v>0</v>
      </c>
      <c r="BR267" s="67">
        <f>IF(BQ267=" "," ",(BQ267-2*$AI267))</f>
        <v>-18</v>
      </c>
      <c r="BS267" s="67"/>
      <c r="BT267" s="67"/>
      <c r="BU267" s="67" t="b">
        <f>W267</f>
        <v>0</v>
      </c>
      <c r="BV267" s="67">
        <f>IF(BU267=" "," ",(BU267-2*$AI267))</f>
        <v>-18</v>
      </c>
      <c r="BW267" s="67"/>
      <c r="BX267" s="67"/>
      <c r="BY267" s="67" t="b">
        <f>X267</f>
        <v>0</v>
      </c>
      <c r="BZ267" s="67">
        <f>IF(BY267=" "," ",(BY267-2*$AI267))</f>
        <v>-18</v>
      </c>
      <c r="CA267" s="67"/>
      <c r="CB267" s="67"/>
      <c r="CC267" s="209" t="str">
        <f>IF(AK267="Senior",AK267,"...")</f>
        <v>...</v>
      </c>
      <c r="CD267" s="65">
        <f>L267</f>
        <v>3</v>
      </c>
      <c r="CE267" s="66" t="str">
        <f>M267</f>
        <v>X</v>
      </c>
      <c r="CF267" s="73">
        <f>AQ267*AO$4+AU267*AS$4+AY267*AW$4+BC267*BA$4+BG267*BE$4+BK267*BI$4+BO267*BM$4+BS267*BQ$4+BW267*BU$4+CA267*BY$4</f>
        <v>0</v>
      </c>
      <c r="CG267" s="156"/>
      <c r="CH267" s="1"/>
      <c r="DA267" s="19"/>
      <c r="DB267" s="88"/>
      <c r="DC267" s="67" t="s">
        <v>371</v>
      </c>
      <c r="DD267" s="67" t="s">
        <v>846</v>
      </c>
      <c r="DE267" s="67" t="s">
        <v>848</v>
      </c>
      <c r="DF267" s="67" t="s">
        <v>65</v>
      </c>
      <c r="DG267" s="67" t="s">
        <v>703</v>
      </c>
      <c r="DH267" s="75">
        <v>18980</v>
      </c>
      <c r="DI267" s="67">
        <v>9</v>
      </c>
      <c r="DJ267" s="67" t="s">
        <v>84</v>
      </c>
      <c r="DK267" s="76" t="s">
        <v>102</v>
      </c>
      <c r="DL267" s="67">
        <v>7</v>
      </c>
      <c r="DM267" s="77" t="s">
        <v>70</v>
      </c>
      <c r="DN267" s="67">
        <v>759</v>
      </c>
      <c r="DO267" s="67">
        <v>132</v>
      </c>
      <c r="DP267" s="67">
        <v>114</v>
      </c>
      <c r="DQ267" s="68"/>
      <c r="DR267" s="67"/>
      <c r="DS267" s="72">
        <v>137</v>
      </c>
      <c r="DT267" s="67">
        <v>119</v>
      </c>
      <c r="DU267" s="68"/>
      <c r="DV267" s="67"/>
      <c r="DW267" s="72">
        <v>126</v>
      </c>
      <c r="DX267" s="67">
        <v>108</v>
      </c>
      <c r="DY267" s="67"/>
      <c r="DZ267" s="67"/>
      <c r="EA267" s="67">
        <v>118</v>
      </c>
      <c r="EB267" s="67">
        <v>100</v>
      </c>
      <c r="EC267" s="67"/>
      <c r="ED267" s="67"/>
      <c r="EE267" s="71">
        <v>127</v>
      </c>
      <c r="EF267" s="67">
        <v>109</v>
      </c>
      <c r="EG267" s="67"/>
      <c r="EH267" s="67"/>
      <c r="EI267" s="72">
        <v>119</v>
      </c>
      <c r="EJ267" s="67">
        <v>101</v>
      </c>
      <c r="EK267" s="68"/>
      <c r="EL267" s="69"/>
      <c r="EM267" s="72">
        <v>149</v>
      </c>
      <c r="EN267" s="67">
        <v>131</v>
      </c>
      <c r="EO267" s="67"/>
      <c r="EP267" s="67"/>
      <c r="EQ267" s="67" t="b">
        <v>0</v>
      </c>
      <c r="ER267" s="67">
        <v>-18</v>
      </c>
      <c r="ES267" s="67"/>
      <c r="ET267" s="67"/>
      <c r="EU267" s="67" t="b">
        <v>0</v>
      </c>
      <c r="EV267" s="67">
        <v>-18</v>
      </c>
      <c r="EW267" s="67"/>
      <c r="EX267" s="67"/>
      <c r="EY267" s="67" t="b">
        <v>0</v>
      </c>
      <c r="EZ267" s="67">
        <v>-18</v>
      </c>
      <c r="FA267" s="67"/>
      <c r="FB267" s="67"/>
      <c r="FC267" s="76" t="s">
        <v>73</v>
      </c>
      <c r="FD267" s="67">
        <v>7</v>
      </c>
      <c r="FE267" s="77" t="s">
        <v>70</v>
      </c>
      <c r="FF267" s="68">
        <v>0</v>
      </c>
      <c r="FG267" s="83"/>
      <c r="FH267" s="65" t="str">
        <f>DK267</f>
        <v>SR</v>
      </c>
      <c r="FI267" s="65" t="str">
        <f>DF267</f>
        <v>M</v>
      </c>
      <c r="FJ267" s="65" t="str">
        <f t="shared" si="58"/>
        <v>11. NCC</v>
      </c>
      <c r="FK267" s="65">
        <f>FF267</f>
        <v>0</v>
      </c>
      <c r="FL267">
        <f>FL266+FK267</f>
        <v>68</v>
      </c>
      <c r="FM267" t="str">
        <f t="shared" si="49"/>
        <v>...</v>
      </c>
      <c r="FN267" t="str">
        <f t="shared" si="56"/>
        <v>...</v>
      </c>
      <c r="FO267" t="str">
        <f t="shared" si="55"/>
        <v>11. NCC</v>
      </c>
    </row>
    <row r="268" spans="1:171" ht="13.8" hidden="1" x14ac:dyDescent="0.25">
      <c r="A268" t="s">
        <v>1152</v>
      </c>
      <c r="B268" s="201" t="s">
        <v>74</v>
      </c>
      <c r="C268" s="80" t="str">
        <f>IF($B268:$B268&gt;0,VLOOKUP($B268,'[1]PorEquipeHC 20aa_ddmmaaaa'!$EC$5:'[1]PorEquipeHC 20aa_ddmmaaaa'!$GS$1003,1,FALSE))</f>
        <v>267</v>
      </c>
      <c r="D268" s="209" t="str">
        <f>IF($B268:$B268&gt;0,VLOOKUP($B268,'[1]PorEquipeHC 20aa_ddmmaaaa'!$EC$5:'[1]PorEquipeHC 20aa_ddmmaaaa'!$GS$1003,2,FALSE))</f>
        <v>UEYAMA</v>
      </c>
      <c r="E268" s="209" t="str">
        <f>IF($B268:$B268&gt;0,VLOOKUP($B268,'[1]PorEquipeHC 20aa_ddmmaaaa'!$EC$5:'[1]PorEquipeHC 20aa_ddmmaaaa'!$GS$1003,3,FALSE))</f>
        <v>MARIA KIYOKO</v>
      </c>
      <c r="F268" s="66" t="str">
        <f>IF($B268:$B268&gt;0,VLOOKUP($B268,'[1]PorEquipeHC 20aa_ddmmaaaa'!$EC$5:'[1]PorEquipeHC 20aa_ddmmaaaa'!$GS$1003,4,FALSE))</f>
        <v>F</v>
      </c>
      <c r="G268" s="65" t="str">
        <f>IF($B268:$B268&gt;0,VLOOKUP($B268,'[1]PorEquipeHC 20aa_ddmmaaaa'!$EC$5:'[1]PorEquipeHC 20aa_ddmmaaaa'!$GS$1003,5,FALSE))</f>
        <v>01. PIE</v>
      </c>
      <c r="H268" s="210">
        <f>IF($B268:$B268&gt;0,VLOOKUP($B268,'[1]PorEquipeHC 20aa_ddmmaaaa'!$EC$5:'[1]PorEquipeHC 20aa_ddmmaaaa'!$GS$1003,6,FALSE))</f>
        <v>14975</v>
      </c>
      <c r="I268" s="80">
        <f>IF($B268:$B268&gt;0,VLOOKUP($B268,'[1]PorEquipeHC 20aa_ddmmaaaa'!$EC$5:'[1]PorEquipeHC 20aa_ddmmaaaa'!$GS$1003,7,FALSE))</f>
        <v>9</v>
      </c>
      <c r="J268" s="209" t="str">
        <f>IF($B268:$B268&gt;0,VLOOKUP($B268,'[1]PorEquipeHC 20aa_ddmmaaaa'!$EC$5:'[1]PorEquipeHC 20aa_ddmmaaaa'!$GS$1003,8,FALSE))</f>
        <v>B</v>
      </c>
      <c r="K268" s="209" t="str">
        <f>IF($B268:$B268&gt;0,VLOOKUP($B268,'[1]PorEquipeHC 20aa_ddmmaaaa'!$EC$5:'[1]PorEquipeHC 20aa_ddmmaaaa'!$GS$1003,9,FALSE))</f>
        <v>MR</v>
      </c>
      <c r="L268" s="80">
        <f>IF($B268:$B268&gt;0,VLOOKUP($B268,'[1]PorEquipeHC 20aa_ddmmaaaa'!$EC$5:'[1]PorEquipeHC 20aa_ddmmaaaa'!$GS$1003,45,FALSE))</f>
        <v>4</v>
      </c>
      <c r="M268" s="65" t="str">
        <f>IF($B268:$B268&gt;0,VLOOKUP($B268,'[1]PorEquipeHC 20aa_ddmmaaaa'!$EC$5:'[1]PorEquipeHC 20aa_ddmmaaaa'!$GS$1003,46,FALSE))</f>
        <v>X</v>
      </c>
      <c r="N268" s="80" t="e">
        <f>IF($B268:$B268&gt;0,VLOOKUP($B268,'[1]PorEquipeHC 20aa_ddmmaaaa'!$EC$5:'[1]PorEquipeHC 20aa_ddmmaaaa'!$GS$1003,64,FALSE))</f>
        <v>#NUM!</v>
      </c>
      <c r="O268" s="211">
        <f>IF($B268:$B268&gt;0,VLOOKUP($B268,'[1]PorEquipeHC 20aa_ddmmaaaa'!$EC$5:'[1]PorEquipeHC 20aa_ddmmaaaa'!$GS$1003,10,FALSE))</f>
        <v>118</v>
      </c>
      <c r="P268" s="211">
        <f>IF($B268:$B268&gt;0,VLOOKUP($B268,'[1]PorEquipeHC 20aa_ddmmaaaa'!$EC$5:'[1]PorEquipeHC 20aa_ddmmaaaa'!$GS$1003,11,FALSE))</f>
        <v>119</v>
      </c>
      <c r="Q268" s="211">
        <f>IF($B268:$B268&gt;0,VLOOKUP($B268,'[1]PorEquipeHC 20aa_ddmmaaaa'!$EC$5:'[1]PorEquipeHC 20aa_ddmmaaaa'!$GS$1003,12,FALSE))</f>
        <v>120</v>
      </c>
      <c r="R268" s="211">
        <f>IF($B268:$B268&gt;0,VLOOKUP($B268,'[1]PorEquipeHC 20aa_ddmmaaaa'!$EC$5:'[1]PorEquipeHC 20aa_ddmmaaaa'!$GS$1003,13,FALSE))</f>
        <v>105</v>
      </c>
      <c r="S268" s="211" t="str">
        <f>IF($B268:$B268&gt;0,VLOOKUP($B268,'[1]PorEquipeHC 20aa_ddmmaaaa'!$EC$5:'[1]PorEquipeHC 20aa_ddmmaaaa'!$GS$1003,14,FALSE))</f>
        <v xml:space="preserve"> </v>
      </c>
      <c r="T268" s="211" t="str">
        <f>IF($B268:$B268&gt;0,VLOOKUP($B268,'[1]PorEquipeHC 20aa_ddmmaaaa'!$EC$5:'[1]PorEquipeHC 20aa_ddmmaaaa'!$GS$1003,15,FALSE))</f>
        <v xml:space="preserve"> </v>
      </c>
      <c r="U268" s="211" t="str">
        <f>IF($B268:$B268&gt;0,VLOOKUP($B268,'[1]PorEquipeHC 20aa_ddmmaaaa'!$EC$5:'[1]PorEquipeHC 20aa_ddmmaaaa'!$GS$1003,16,FALSE))</f>
        <v xml:space="preserve"> </v>
      </c>
      <c r="V268" s="211" t="b">
        <f>IF($B268:$B268&gt;0,VLOOKUP($B268,'[1]PorEquipeHC 20aa_ddmmaaaa'!$EC$5:'[1]PorEquipeHC 20aa_ddmmaaaa'!$GS$1003,17,FALSE))</f>
        <v>0</v>
      </c>
      <c r="W268" s="211" t="b">
        <f>IF($B268:$B268&gt;0,VLOOKUP($B268,'[1]PorEquipeHC 20aa_ddmmaaaa'!$EC$5:'[1]PorEquipeHC 20aa_ddmmaaaa'!$GS$1003,18,FALSE))</f>
        <v>0</v>
      </c>
      <c r="X268" s="211" t="b">
        <f>IF($B268:$B268&gt;0,VLOOKUP($B268,'[1]PorEquipeHC 20aa_ddmmaaaa'!$EC$5:'[1]PorEquipeHC 20aa_ddmmaaaa'!$GS$1003,19,FALSE))</f>
        <v>0</v>
      </c>
      <c r="Y268" s="207"/>
      <c r="Z268" s="207"/>
      <c r="AA268" s="154"/>
      <c r="AB268" s="154"/>
      <c r="AC268" s="65" t="str">
        <f>C268</f>
        <v>267</v>
      </c>
      <c r="AD268" s="65" t="str">
        <f>D268</f>
        <v>UEYAMA</v>
      </c>
      <c r="AE268" s="65" t="str">
        <f>E268</f>
        <v>MARIA KIYOKO</v>
      </c>
      <c r="AF268" s="65" t="str">
        <f>F268</f>
        <v>F</v>
      </c>
      <c r="AG268" s="65" t="str">
        <f>G268</f>
        <v>01. PIE</v>
      </c>
      <c r="AH268" s="208">
        <f>H268</f>
        <v>14975</v>
      </c>
      <c r="AI268">
        <f>I268</f>
        <v>9</v>
      </c>
      <c r="AJ268" t="str">
        <f>J268</f>
        <v>B</v>
      </c>
      <c r="AK268" s="209" t="str">
        <f>K268</f>
        <v>MR</v>
      </c>
      <c r="AL268" s="65">
        <f>L268</f>
        <v>4</v>
      </c>
      <c r="AM268" s="66" t="str">
        <f>M268</f>
        <v>X</v>
      </c>
      <c r="AN268" s="65" t="e">
        <f>N268</f>
        <v>#NUM!</v>
      </c>
      <c r="AO268" s="65">
        <f>O268</f>
        <v>118</v>
      </c>
      <c r="AP268" s="67">
        <f>IF(AO268=" "," ",(AO268-2*$AI268))</f>
        <v>100</v>
      </c>
      <c r="AQ268" s="68"/>
      <c r="AR268" s="69"/>
      <c r="AS268" s="72">
        <f>P268</f>
        <v>119</v>
      </c>
      <c r="AT268" s="67">
        <f>IF(AS268=" "," ",(AS268-2*$AI268))</f>
        <v>101</v>
      </c>
      <c r="AU268" s="65"/>
      <c r="AV268" s="67"/>
      <c r="AW268" s="72">
        <f>Q268</f>
        <v>120</v>
      </c>
      <c r="AX268" s="67">
        <f>IF(AW268=" "," ",(AW268-2*$AI268))</f>
        <v>102</v>
      </c>
      <c r="AY268" s="67"/>
      <c r="AZ268" s="65"/>
      <c r="BA268" s="67">
        <f>R268</f>
        <v>105</v>
      </c>
      <c r="BB268" s="67">
        <f>IF(BA268=" "," ",(BA268-2*$AI268))</f>
        <v>87</v>
      </c>
      <c r="BC268" s="68">
        <v>8</v>
      </c>
      <c r="BD268" s="69" t="s">
        <v>75</v>
      </c>
      <c r="BE268" s="71" t="str">
        <f>S268</f>
        <v xml:space="preserve"> </v>
      </c>
      <c r="BF268" s="67" t="str">
        <f>IF(BE268=" "," ",(BE268-2*$AI268))</f>
        <v xml:space="preserve"> </v>
      </c>
      <c r="BG268" s="67"/>
      <c r="BH268" s="67"/>
      <c r="BI268" s="72" t="str">
        <f>T268</f>
        <v xml:space="preserve"> </v>
      </c>
      <c r="BJ268" s="67" t="str">
        <f>IF(BI268=" "," ",(BI268-2*$AI268))</f>
        <v xml:space="preserve"> </v>
      </c>
      <c r="BK268" s="67"/>
      <c r="BL268" s="67"/>
      <c r="BM268" s="72" t="str">
        <f>U268</f>
        <v xml:space="preserve"> </v>
      </c>
      <c r="BN268" s="67" t="str">
        <f>IF(BM268=" "," ",(BM268-2*$AI268))</f>
        <v xml:space="preserve"> </v>
      </c>
      <c r="BO268" s="67"/>
      <c r="BP268" s="67"/>
      <c r="BQ268" s="67" t="b">
        <f>V268</f>
        <v>0</v>
      </c>
      <c r="BR268" s="67">
        <f>IF(BQ268=" "," ",(BQ268-2*$AI268))</f>
        <v>-18</v>
      </c>
      <c r="BS268" s="67"/>
      <c r="BT268" s="67"/>
      <c r="BU268" s="67" t="b">
        <f>W268</f>
        <v>0</v>
      </c>
      <c r="BV268" s="67">
        <f>IF(BU268=" "," ",(BU268-2*$AI268))</f>
        <v>-18</v>
      </c>
      <c r="BW268" s="67"/>
      <c r="BX268" s="67"/>
      <c r="BY268" s="67" t="b">
        <f>X268</f>
        <v>0</v>
      </c>
      <c r="BZ268" s="67">
        <f>IF(BY268=" "," ",(BY268-2*$AI268))</f>
        <v>-18</v>
      </c>
      <c r="CA268" s="67"/>
      <c r="CB268" s="67"/>
      <c r="CC268" s="209" t="str">
        <f>IF(AK268="Senior",AK268,"...")</f>
        <v>...</v>
      </c>
      <c r="CD268" s="65">
        <f>L268</f>
        <v>4</v>
      </c>
      <c r="CE268" s="66" t="str">
        <f>M268</f>
        <v>X</v>
      </c>
      <c r="CF268" s="73">
        <f>AQ268*AO$4+AU268*AS$4+AY268*AW$4+BC268*BA$4+BG268*BE$4+BK268*BI$4+BO268*BM$4+BS268*BQ$4+BW268*BU$4+CA268*BY$4</f>
        <v>8</v>
      </c>
      <c r="CG268" s="156"/>
      <c r="CH268" s="1"/>
      <c r="DA268" s="19"/>
      <c r="DB268" s="88"/>
      <c r="DC268" s="67" t="s">
        <v>849</v>
      </c>
      <c r="DD268" s="67" t="s">
        <v>850</v>
      </c>
      <c r="DE268" s="67" t="s">
        <v>851</v>
      </c>
      <c r="DF268" s="67" t="s">
        <v>83</v>
      </c>
      <c r="DG268" s="67" t="s">
        <v>703</v>
      </c>
      <c r="DH268" s="75">
        <v>21429</v>
      </c>
      <c r="DI268" s="67">
        <v>9</v>
      </c>
      <c r="DJ268" s="67" t="s">
        <v>84</v>
      </c>
      <c r="DK268" s="76" t="s">
        <v>69</v>
      </c>
      <c r="DL268" s="67">
        <v>6</v>
      </c>
      <c r="DM268" s="77" t="s">
        <v>70</v>
      </c>
      <c r="DN268" s="67">
        <v>713</v>
      </c>
      <c r="DO268" s="67">
        <v>114</v>
      </c>
      <c r="DP268" s="67">
        <v>96</v>
      </c>
      <c r="DQ268" s="68"/>
      <c r="DR268" s="67"/>
      <c r="DS268" s="72">
        <v>118</v>
      </c>
      <c r="DT268" s="67">
        <v>100</v>
      </c>
      <c r="DU268" s="68"/>
      <c r="DV268" s="67"/>
      <c r="DW268" s="72">
        <v>130</v>
      </c>
      <c r="DX268" s="67">
        <v>112</v>
      </c>
      <c r="DY268" s="68"/>
      <c r="DZ268" s="69"/>
      <c r="EA268" s="67" t="s">
        <v>79</v>
      </c>
      <c r="EB268" s="67" t="s">
        <v>79</v>
      </c>
      <c r="EC268" s="67"/>
      <c r="ED268" s="67"/>
      <c r="EE268" s="71">
        <v>112</v>
      </c>
      <c r="EF268" s="67">
        <v>94</v>
      </c>
      <c r="EG268" s="67"/>
      <c r="EH268" s="67"/>
      <c r="EI268" s="72">
        <v>125</v>
      </c>
      <c r="EJ268" s="67">
        <v>107</v>
      </c>
      <c r="EK268" s="67"/>
      <c r="EL268" s="67"/>
      <c r="EM268" s="72">
        <v>114</v>
      </c>
      <c r="EN268" s="67">
        <v>96</v>
      </c>
      <c r="EO268" s="67"/>
      <c r="EP268" s="67"/>
      <c r="EQ268" s="67" t="b">
        <v>0</v>
      </c>
      <c r="ER268" s="67">
        <v>-18</v>
      </c>
      <c r="ES268" s="67"/>
      <c r="ET268" s="67"/>
      <c r="EU268" s="67" t="b">
        <v>0</v>
      </c>
      <c r="EV268" s="67">
        <v>-18</v>
      </c>
      <c r="EW268" s="67"/>
      <c r="EX268" s="67"/>
      <c r="EY268" s="67" t="b">
        <v>0</v>
      </c>
      <c r="EZ268" s="67">
        <v>-18</v>
      </c>
      <c r="FA268" s="67"/>
      <c r="FB268" s="67"/>
      <c r="FC268" s="76" t="s">
        <v>73</v>
      </c>
      <c r="FD268" s="67">
        <v>6</v>
      </c>
      <c r="FE268" s="77" t="s">
        <v>70</v>
      </c>
      <c r="FF268" s="68">
        <v>0</v>
      </c>
      <c r="FG268" s="83"/>
      <c r="FH268" s="65" t="str">
        <f>DK268</f>
        <v>NSR</v>
      </c>
      <c r="FI268" s="65" t="str">
        <f>DF268</f>
        <v>F</v>
      </c>
      <c r="FJ268" s="65" t="str">
        <f t="shared" si="58"/>
        <v>11. NCC</v>
      </c>
      <c r="FK268" s="65">
        <f>FF268</f>
        <v>0</v>
      </c>
      <c r="FL268">
        <f>FL267+FK268</f>
        <v>68</v>
      </c>
      <c r="FM268" t="str">
        <f t="shared" si="49"/>
        <v>...</v>
      </c>
      <c r="FN268" t="str">
        <f t="shared" si="56"/>
        <v>...</v>
      </c>
      <c r="FO268" t="str">
        <f t="shared" si="55"/>
        <v>11. NCC</v>
      </c>
    </row>
    <row r="269" spans="1:171" ht="13.8" hidden="1" x14ac:dyDescent="0.25">
      <c r="A269" t="s">
        <v>1152</v>
      </c>
      <c r="B269" s="201" t="s">
        <v>816</v>
      </c>
      <c r="C269" s="80" t="str">
        <f>IF($B269:$B269&gt;0,VLOOKUP($B269,'[1]PorEquipeHC 20aa_ddmmaaaa'!$EC$5:'[1]PorEquipeHC 20aa_ddmmaaaa'!$GS$1003,1,FALSE))</f>
        <v>297</v>
      </c>
      <c r="D269" s="209" t="str">
        <f>IF($B269:$B269&gt;0,VLOOKUP($B269,'[1]PorEquipeHC 20aa_ddmmaaaa'!$EC$5:'[1]PorEquipeHC 20aa_ddmmaaaa'!$GS$1003,2,FALSE))</f>
        <v>YAMADA</v>
      </c>
      <c r="E269" s="209" t="str">
        <f>IF($B269:$B269&gt;0,VLOOKUP($B269,'[1]PorEquipeHC 20aa_ddmmaaaa'!$EC$5:'[1]PorEquipeHC 20aa_ddmmaaaa'!$GS$1003,3,FALSE))</f>
        <v>IRENE</v>
      </c>
      <c r="F269" s="66" t="str">
        <f>IF($B269:$B269&gt;0,VLOOKUP($B269,'[1]PorEquipeHC 20aa_ddmmaaaa'!$EC$5:'[1]PorEquipeHC 20aa_ddmmaaaa'!$GS$1003,4,FALSE))</f>
        <v>F</v>
      </c>
      <c r="G269" s="65" t="str">
        <f>IF($B269:$B269&gt;0,VLOOKUP($B269,'[1]PorEquipeHC 20aa_ddmmaaaa'!$EC$5:'[1]PorEquipeHC 20aa_ddmmaaaa'!$GS$1003,5,FALSE))</f>
        <v>11. NCC</v>
      </c>
      <c r="H269" s="210">
        <f>IF($B269:$B269&gt;0,VLOOKUP($B269,'[1]PorEquipeHC 20aa_ddmmaaaa'!$EC$5:'[1]PorEquipeHC 20aa_ddmmaaaa'!$GS$1003,6,FALSE))</f>
        <v>15063</v>
      </c>
      <c r="I269" s="80">
        <f>IF($B269:$B269&gt;0,VLOOKUP($B269,'[1]PorEquipeHC 20aa_ddmmaaaa'!$EC$5:'[1]PorEquipeHC 20aa_ddmmaaaa'!$GS$1003,7,FALSE))</f>
        <v>9</v>
      </c>
      <c r="J269" s="209" t="str">
        <f>IF($B269:$B269&gt;0,VLOOKUP($B269,'[1]PorEquipeHC 20aa_ddmmaaaa'!$EC$5:'[1]PorEquipeHC 20aa_ddmmaaaa'!$GS$1003,8,FALSE))</f>
        <v>B</v>
      </c>
      <c r="K269" s="209" t="str">
        <f>IF($B269:$B269&gt;0,VLOOKUP($B269,'[1]PorEquipeHC 20aa_ddmmaaaa'!$EC$5:'[1]PorEquipeHC 20aa_ddmmaaaa'!$GS$1003,9,FALSE))</f>
        <v>MR</v>
      </c>
      <c r="L269" s="80">
        <f>IF($B269:$B269&gt;0,VLOOKUP($B269,'[1]PorEquipeHC 20aa_ddmmaaaa'!$EC$5:'[1]PorEquipeHC 20aa_ddmmaaaa'!$GS$1003,45,FALSE))</f>
        <v>1</v>
      </c>
      <c r="M269" s="65" t="str">
        <f>IF($B269:$B269&gt;0,VLOOKUP($B269,'[1]PorEquipeHC 20aa_ddmmaaaa'!$EC$5:'[1]PorEquipeHC 20aa_ddmmaaaa'!$GS$1003,46,FALSE))</f>
        <v>X</v>
      </c>
      <c r="N269" s="80" t="e">
        <f>IF($B269:$B269&gt;0,VLOOKUP($B269,'[1]PorEquipeHC 20aa_ddmmaaaa'!$EC$5:'[1]PorEquipeHC 20aa_ddmmaaaa'!$GS$1003,64,FALSE))</f>
        <v>#NUM!</v>
      </c>
      <c r="O269" s="211" t="str">
        <f>IF($B269:$B269&gt;0,VLOOKUP($B269,'[1]PorEquipeHC 20aa_ddmmaaaa'!$EC$5:'[1]PorEquipeHC 20aa_ddmmaaaa'!$GS$1003,10,FALSE))</f>
        <v xml:space="preserve"> </v>
      </c>
      <c r="P269" s="211" t="str">
        <f>IF($B269:$B269&gt;0,VLOOKUP($B269,'[1]PorEquipeHC 20aa_ddmmaaaa'!$EC$5:'[1]PorEquipeHC 20aa_ddmmaaaa'!$GS$1003,11,FALSE))</f>
        <v xml:space="preserve"> </v>
      </c>
      <c r="Q269" s="211" t="str">
        <f>IF($B269:$B269&gt;0,VLOOKUP($B269,'[1]PorEquipeHC 20aa_ddmmaaaa'!$EC$5:'[1]PorEquipeHC 20aa_ddmmaaaa'!$GS$1003,12,FALSE))</f>
        <v xml:space="preserve"> </v>
      </c>
      <c r="R269" s="211" t="str">
        <f>IF($B269:$B269&gt;0,VLOOKUP($B269,'[1]PorEquipeHC 20aa_ddmmaaaa'!$EC$5:'[1]PorEquipeHC 20aa_ddmmaaaa'!$GS$1003,13,FALSE))</f>
        <v xml:space="preserve"> </v>
      </c>
      <c r="S269" s="211">
        <f>IF($B269:$B269&gt;0,VLOOKUP($B269,'[1]PorEquipeHC 20aa_ddmmaaaa'!$EC$5:'[1]PorEquipeHC 20aa_ddmmaaaa'!$GS$1003,14,FALSE))</f>
        <v>118</v>
      </c>
      <c r="T269" s="211" t="str">
        <f>IF($B269:$B269&gt;0,VLOOKUP($B269,'[1]PorEquipeHC 20aa_ddmmaaaa'!$EC$5:'[1]PorEquipeHC 20aa_ddmmaaaa'!$GS$1003,15,FALSE))</f>
        <v xml:space="preserve"> </v>
      </c>
      <c r="U269" s="211" t="str">
        <f>IF($B269:$B269&gt;0,VLOOKUP($B269,'[1]PorEquipeHC 20aa_ddmmaaaa'!$EC$5:'[1]PorEquipeHC 20aa_ddmmaaaa'!$GS$1003,16,FALSE))</f>
        <v xml:space="preserve"> </v>
      </c>
      <c r="V269" s="211" t="b">
        <f>IF($B269:$B269&gt;0,VLOOKUP($B269,'[1]PorEquipeHC 20aa_ddmmaaaa'!$EC$5:'[1]PorEquipeHC 20aa_ddmmaaaa'!$GS$1003,17,FALSE))</f>
        <v>0</v>
      </c>
      <c r="W269" s="211" t="b">
        <f>IF($B269:$B269&gt;0,VLOOKUP($B269,'[1]PorEquipeHC 20aa_ddmmaaaa'!$EC$5:'[1]PorEquipeHC 20aa_ddmmaaaa'!$GS$1003,18,FALSE))</f>
        <v>0</v>
      </c>
      <c r="X269" s="211" t="b">
        <f>IF($B269:$B269&gt;0,VLOOKUP($B269,'[1]PorEquipeHC 20aa_ddmmaaaa'!$EC$5:'[1]PorEquipeHC 20aa_ddmmaaaa'!$GS$1003,19,FALSE))</f>
        <v>0</v>
      </c>
      <c r="Y269" s="207"/>
      <c r="Z269" s="207"/>
      <c r="AA269" s="154"/>
      <c r="AB269" s="154"/>
      <c r="AC269" s="65" t="str">
        <f>C269</f>
        <v>297</v>
      </c>
      <c r="AD269" s="65" t="str">
        <f>D269</f>
        <v>YAMADA</v>
      </c>
      <c r="AE269" s="65" t="str">
        <f>E269</f>
        <v>IRENE</v>
      </c>
      <c r="AF269" s="65" t="str">
        <f>F269</f>
        <v>F</v>
      </c>
      <c r="AG269" s="65" t="str">
        <f>G269</f>
        <v>11. NCC</v>
      </c>
      <c r="AH269" s="208">
        <f>H269</f>
        <v>15063</v>
      </c>
      <c r="AI269">
        <f>I269</f>
        <v>9</v>
      </c>
      <c r="AJ269" t="str">
        <f>J269</f>
        <v>B</v>
      </c>
      <c r="AK269" s="209" t="str">
        <f>K269</f>
        <v>MR</v>
      </c>
      <c r="AL269" s="65">
        <f>L269</f>
        <v>1</v>
      </c>
      <c r="AM269" s="66" t="str">
        <f>M269</f>
        <v>X</v>
      </c>
      <c r="AN269" s="65" t="e">
        <f>N269</f>
        <v>#NUM!</v>
      </c>
      <c r="AO269" s="65" t="str">
        <f>O269</f>
        <v xml:space="preserve"> </v>
      </c>
      <c r="AP269" s="67" t="str">
        <f>IF(AO269=" "," ",(AO269-2*$AI269))</f>
        <v xml:space="preserve"> </v>
      </c>
      <c r="AQ269" s="68"/>
      <c r="AR269" s="69"/>
      <c r="AS269" s="72" t="str">
        <f>P269</f>
        <v xml:space="preserve"> </v>
      </c>
      <c r="AT269" s="67" t="str">
        <f>IF(AS269=" "," ",(AS269-2*$AI269))</f>
        <v xml:space="preserve"> </v>
      </c>
      <c r="AU269" s="65"/>
      <c r="AV269" s="67"/>
      <c r="AW269" s="72" t="str">
        <f>Q269</f>
        <v xml:space="preserve"> </v>
      </c>
      <c r="AX269" s="67" t="str">
        <f>IF(AW269=" "," ",(AW269-2*$AI269))</f>
        <v xml:space="preserve"> </v>
      </c>
      <c r="AY269" s="67"/>
      <c r="AZ269" s="65"/>
      <c r="BA269" s="67" t="str">
        <f>R269</f>
        <v xml:space="preserve"> </v>
      </c>
      <c r="BB269" s="67" t="str">
        <f>IF(BA269=" "," ",(BA269-2*$AI269))</f>
        <v xml:space="preserve"> </v>
      </c>
      <c r="BC269" s="67"/>
      <c r="BD269" s="67"/>
      <c r="BE269" s="71">
        <f>S269</f>
        <v>118</v>
      </c>
      <c r="BF269" s="67">
        <f>IF(BE269=" "," ",(BE269-2*$AI269))</f>
        <v>100</v>
      </c>
      <c r="BG269" s="67"/>
      <c r="BH269" s="67"/>
      <c r="BI269" s="72" t="str">
        <f>T269</f>
        <v xml:space="preserve"> </v>
      </c>
      <c r="BJ269" s="67" t="str">
        <f>IF(BI269=" "," ",(BI269-2*$AI269))</f>
        <v xml:space="preserve"> </v>
      </c>
      <c r="BK269" s="67"/>
      <c r="BL269" s="67"/>
      <c r="BM269" s="72" t="str">
        <f>U269</f>
        <v xml:space="preserve"> </v>
      </c>
      <c r="BN269" s="67" t="str">
        <f>IF(BM269=" "," ",(BM269-2*$AI269))</f>
        <v xml:space="preserve"> </v>
      </c>
      <c r="BO269" s="67"/>
      <c r="BP269" s="67"/>
      <c r="BQ269" s="67" t="b">
        <f>V269</f>
        <v>0</v>
      </c>
      <c r="BR269" s="67">
        <f>IF(BQ269=" "," ",(BQ269-2*$AI269))</f>
        <v>-18</v>
      </c>
      <c r="BS269" s="67"/>
      <c r="BT269" s="67"/>
      <c r="BU269" s="67" t="b">
        <f>W269</f>
        <v>0</v>
      </c>
      <c r="BV269" s="67">
        <f>IF(BU269=" "," ",(BU269-2*$AI269))</f>
        <v>-18</v>
      </c>
      <c r="BW269" s="67"/>
      <c r="BX269" s="67"/>
      <c r="BY269" s="67" t="b">
        <f>X269</f>
        <v>0</v>
      </c>
      <c r="BZ269" s="67">
        <f>IF(BY269=" "," ",(BY269-2*$AI269))</f>
        <v>-18</v>
      </c>
      <c r="CA269" s="67"/>
      <c r="CB269" s="67"/>
      <c r="CC269" s="209" t="str">
        <f>IF(AK269="Senior",AK269,"...")</f>
        <v>...</v>
      </c>
      <c r="CD269" s="65">
        <f>L269</f>
        <v>1</v>
      </c>
      <c r="CE269" s="66" t="str">
        <f>M269</f>
        <v>X</v>
      </c>
      <c r="CF269" s="73">
        <f>AQ269*AO$4+AU269*AS$4+AY269*AW$4+BC269*BA$4+BG269*BE$4+BK269*BI$4+BO269*BM$4+BS269*BQ$4+BW269*BU$4+CA269*BY$4</f>
        <v>0</v>
      </c>
      <c r="CG269" s="156"/>
      <c r="CH269" s="1"/>
      <c r="DA269" s="19"/>
      <c r="DB269" s="88"/>
      <c r="DC269" s="67" t="s">
        <v>144</v>
      </c>
      <c r="DD269" s="67" t="s">
        <v>852</v>
      </c>
      <c r="DE269" s="67" t="s">
        <v>853</v>
      </c>
      <c r="DF269" s="67" t="s">
        <v>83</v>
      </c>
      <c r="DG269" s="67" t="s">
        <v>703</v>
      </c>
      <c r="DH269" s="75">
        <v>22208</v>
      </c>
      <c r="DI269" s="67">
        <v>9</v>
      </c>
      <c r="DJ269" s="67" t="s">
        <v>84</v>
      </c>
      <c r="DK269" s="76" t="s">
        <v>69</v>
      </c>
      <c r="DL269" s="67">
        <v>7</v>
      </c>
      <c r="DM269" s="77" t="s">
        <v>70</v>
      </c>
      <c r="DN269" s="67">
        <v>691</v>
      </c>
      <c r="DO269" s="67">
        <v>110</v>
      </c>
      <c r="DP269" s="67">
        <v>92</v>
      </c>
      <c r="DQ269" s="68"/>
      <c r="DR269" s="67"/>
      <c r="DS269" s="72">
        <v>121</v>
      </c>
      <c r="DT269" s="67">
        <v>103</v>
      </c>
      <c r="DU269" s="68"/>
      <c r="DV269" s="67"/>
      <c r="DW269" s="72">
        <v>120</v>
      </c>
      <c r="DX269" s="67">
        <v>102</v>
      </c>
      <c r="DY269" s="67"/>
      <c r="DZ269" s="67"/>
      <c r="EA269" s="67">
        <v>110</v>
      </c>
      <c r="EB269" s="67">
        <v>92</v>
      </c>
      <c r="EC269" s="67"/>
      <c r="ED269" s="67"/>
      <c r="EE269" s="71">
        <v>117</v>
      </c>
      <c r="EF269" s="67">
        <v>99</v>
      </c>
      <c r="EG269" s="67"/>
      <c r="EH269" s="67"/>
      <c r="EI269" s="72">
        <v>113</v>
      </c>
      <c r="EJ269" s="67">
        <v>95</v>
      </c>
      <c r="EK269" s="67"/>
      <c r="EL269" s="67"/>
      <c r="EM269" s="72">
        <v>122</v>
      </c>
      <c r="EN269" s="67">
        <v>104</v>
      </c>
      <c r="EO269" s="67"/>
      <c r="EP269" s="67"/>
      <c r="EQ269" s="67" t="b">
        <v>0</v>
      </c>
      <c r="ER269" s="67">
        <v>-18</v>
      </c>
      <c r="ES269" s="67"/>
      <c r="ET269" s="67"/>
      <c r="EU269" s="67" t="b">
        <v>0</v>
      </c>
      <c r="EV269" s="67">
        <v>-18</v>
      </c>
      <c r="EW269" s="67"/>
      <c r="EX269" s="67"/>
      <c r="EY269" s="67" t="b">
        <v>0</v>
      </c>
      <c r="EZ269" s="67">
        <v>-18</v>
      </c>
      <c r="FA269" s="67"/>
      <c r="FB269" s="67"/>
      <c r="FC269" s="76" t="s">
        <v>73</v>
      </c>
      <c r="FD269" s="67">
        <v>7</v>
      </c>
      <c r="FE269" s="77" t="s">
        <v>70</v>
      </c>
      <c r="FF269" s="68">
        <v>0</v>
      </c>
      <c r="FG269" s="83"/>
      <c r="FH269" s="65" t="str">
        <f t="shared" ref="FH269:FH332" si="59">DK269</f>
        <v>NSR</v>
      </c>
      <c r="FI269" s="65" t="str">
        <f t="shared" ref="FI269:FJ332" si="60">DF269</f>
        <v>F</v>
      </c>
      <c r="FJ269" s="65" t="str">
        <f t="shared" si="58"/>
        <v>11. NCC</v>
      </c>
      <c r="FK269" s="65">
        <f t="shared" ref="FK269:FK332" si="61">FF269</f>
        <v>0</v>
      </c>
      <c r="FL269">
        <f t="shared" ref="FL269:FL332" si="62">FL268+FK269</f>
        <v>68</v>
      </c>
      <c r="FM269" t="str">
        <f t="shared" si="49"/>
        <v>...</v>
      </c>
      <c r="FN269" t="str">
        <f t="shared" si="56"/>
        <v>...</v>
      </c>
      <c r="FO269" t="str">
        <f t="shared" si="55"/>
        <v>11. NCC</v>
      </c>
    </row>
    <row r="270" spans="1:171" ht="13.8" hidden="1" x14ac:dyDescent="0.25">
      <c r="A270" t="s">
        <v>1152</v>
      </c>
      <c r="B270" s="201" t="s">
        <v>274</v>
      </c>
      <c r="C270" s="80" t="str">
        <f>IF($B270:$B270&gt;0,VLOOKUP($B270,'[1]PorEquipeHC 20aa_ddmmaaaa'!$EC$5:'[1]PorEquipeHC 20aa_ddmmaaaa'!$GS$1003,1,FALSE))</f>
        <v>012</v>
      </c>
      <c r="D270" s="209" t="str">
        <f>IF($B270:$B270&gt;0,VLOOKUP($B270,'[1]PorEquipeHC 20aa_ddmmaaaa'!$EC$5:'[1]PorEquipeHC 20aa_ddmmaaaa'!$GS$1003,2,FALSE))</f>
        <v>SHIMIZU</v>
      </c>
      <c r="E270" s="209" t="str">
        <f>IF($B270:$B270&gt;0,VLOOKUP($B270,'[1]PorEquipeHC 20aa_ddmmaaaa'!$EC$5:'[1]PorEquipeHC 20aa_ddmmaaaa'!$GS$1003,3,FALSE))</f>
        <v>HIDEO</v>
      </c>
      <c r="F270" s="66" t="str">
        <f>IF($B270:$B270&gt;0,VLOOKUP($B270,'[1]PorEquipeHC 20aa_ddmmaaaa'!$EC$5:'[1]PorEquipeHC 20aa_ddmmaaaa'!$GS$1003,4,FALSE))</f>
        <v>M</v>
      </c>
      <c r="G270" s="65" t="str">
        <f>IF($B270:$B270&gt;0,VLOOKUP($B270,'[1]PorEquipeHC 20aa_ddmmaaaa'!$EC$5:'[1]PorEquipeHC 20aa_ddmmaaaa'!$GS$1003,5,FALSE))</f>
        <v>03. IBI</v>
      </c>
      <c r="H270" s="210">
        <f>IF($B270:$B270&gt;0,VLOOKUP($B270,'[1]PorEquipeHC 20aa_ddmmaaaa'!$EC$5:'[1]PorEquipeHC 20aa_ddmmaaaa'!$GS$1003,6,FALSE))</f>
        <v>15076</v>
      </c>
      <c r="I270" s="80">
        <f>IF($B270:$B270&gt;0,VLOOKUP($B270,'[1]PorEquipeHC 20aa_ddmmaaaa'!$EC$5:'[1]PorEquipeHC 20aa_ddmmaaaa'!$GS$1003,7,FALSE))</f>
        <v>9</v>
      </c>
      <c r="J270" s="209" t="str">
        <f>IF($B270:$B270&gt;0,VLOOKUP($B270,'[1]PorEquipeHC 20aa_ddmmaaaa'!$EC$5:'[1]PorEquipeHC 20aa_ddmmaaaa'!$GS$1003,8,FALSE))</f>
        <v>B</v>
      </c>
      <c r="K270" s="209" t="str">
        <f>IF($B270:$B270&gt;0,VLOOKUP($B270,'[1]PorEquipeHC 20aa_ddmmaaaa'!$EC$5:'[1]PorEquipeHC 20aa_ddmmaaaa'!$GS$1003,9,FALSE))</f>
        <v>MR</v>
      </c>
      <c r="L270" s="80">
        <f>IF($B270:$B270&gt;0,VLOOKUP($B270,'[1]PorEquipeHC 20aa_ddmmaaaa'!$EC$5:'[1]PorEquipeHC 20aa_ddmmaaaa'!$GS$1003,45,FALSE))</f>
        <v>2</v>
      </c>
      <c r="M270" s="65" t="str">
        <f>IF($B270:$B270&gt;0,VLOOKUP($B270,'[1]PorEquipeHC 20aa_ddmmaaaa'!$EC$5:'[1]PorEquipeHC 20aa_ddmmaaaa'!$GS$1003,46,FALSE))</f>
        <v>X</v>
      </c>
      <c r="N270" s="80" t="e">
        <f>IF($B270:$B270&gt;0,VLOOKUP($B270,'[1]PorEquipeHC 20aa_ddmmaaaa'!$EC$5:'[1]PorEquipeHC 20aa_ddmmaaaa'!$GS$1003,64,FALSE))</f>
        <v>#NUM!</v>
      </c>
      <c r="O270" s="211">
        <f>IF($B270:$B270&gt;0,VLOOKUP($B270,'[1]PorEquipeHC 20aa_ddmmaaaa'!$EC$5:'[1]PorEquipeHC 20aa_ddmmaaaa'!$GS$1003,10,FALSE))</f>
        <v>136</v>
      </c>
      <c r="P270" s="211">
        <f>IF($B270:$B270&gt;0,VLOOKUP($B270,'[1]PorEquipeHC 20aa_ddmmaaaa'!$EC$5:'[1]PorEquipeHC 20aa_ddmmaaaa'!$GS$1003,11,FALSE))</f>
        <v>145</v>
      </c>
      <c r="Q270" s="211" t="str">
        <f>IF($B270:$B270&gt;0,VLOOKUP($B270,'[1]PorEquipeHC 20aa_ddmmaaaa'!$EC$5:'[1]PorEquipeHC 20aa_ddmmaaaa'!$GS$1003,12,FALSE))</f>
        <v xml:space="preserve"> </v>
      </c>
      <c r="R270" s="211" t="str">
        <f>IF($B270:$B270&gt;0,VLOOKUP($B270,'[1]PorEquipeHC 20aa_ddmmaaaa'!$EC$5:'[1]PorEquipeHC 20aa_ddmmaaaa'!$GS$1003,13,FALSE))</f>
        <v xml:space="preserve"> </v>
      </c>
      <c r="S270" s="211" t="str">
        <f>IF($B270:$B270&gt;0,VLOOKUP($B270,'[1]PorEquipeHC 20aa_ddmmaaaa'!$EC$5:'[1]PorEquipeHC 20aa_ddmmaaaa'!$GS$1003,14,FALSE))</f>
        <v xml:space="preserve"> </v>
      </c>
      <c r="T270" s="211" t="str">
        <f>IF($B270:$B270&gt;0,VLOOKUP($B270,'[1]PorEquipeHC 20aa_ddmmaaaa'!$EC$5:'[1]PorEquipeHC 20aa_ddmmaaaa'!$GS$1003,15,FALSE))</f>
        <v xml:space="preserve"> </v>
      </c>
      <c r="U270" s="211" t="str">
        <f>IF($B270:$B270&gt;0,VLOOKUP($B270,'[1]PorEquipeHC 20aa_ddmmaaaa'!$EC$5:'[1]PorEquipeHC 20aa_ddmmaaaa'!$GS$1003,16,FALSE))</f>
        <v xml:space="preserve"> </v>
      </c>
      <c r="V270" s="211" t="b">
        <f>IF($B270:$B270&gt;0,VLOOKUP($B270,'[1]PorEquipeHC 20aa_ddmmaaaa'!$EC$5:'[1]PorEquipeHC 20aa_ddmmaaaa'!$GS$1003,17,FALSE))</f>
        <v>0</v>
      </c>
      <c r="W270" s="211" t="b">
        <f>IF($B270:$B270&gt;0,VLOOKUP($B270,'[1]PorEquipeHC 20aa_ddmmaaaa'!$EC$5:'[1]PorEquipeHC 20aa_ddmmaaaa'!$GS$1003,18,FALSE))</f>
        <v>0</v>
      </c>
      <c r="X270" s="211" t="b">
        <f>IF($B270:$B270&gt;0,VLOOKUP($B270,'[1]PorEquipeHC 20aa_ddmmaaaa'!$EC$5:'[1]PorEquipeHC 20aa_ddmmaaaa'!$GS$1003,19,FALSE))</f>
        <v>0</v>
      </c>
      <c r="Y270" s="207"/>
      <c r="Z270" s="207"/>
      <c r="AA270" s="154"/>
      <c r="AB270" s="154"/>
      <c r="AC270" s="65" t="str">
        <f>C270</f>
        <v>012</v>
      </c>
      <c r="AD270" s="65" t="str">
        <f>D270</f>
        <v>SHIMIZU</v>
      </c>
      <c r="AE270" s="65" t="str">
        <f>E270</f>
        <v>HIDEO</v>
      </c>
      <c r="AF270" s="65" t="str">
        <f>F270</f>
        <v>M</v>
      </c>
      <c r="AG270" s="65" t="str">
        <f>G270</f>
        <v>03. IBI</v>
      </c>
      <c r="AH270" s="208">
        <f>H270</f>
        <v>15076</v>
      </c>
      <c r="AI270">
        <f>I270</f>
        <v>9</v>
      </c>
      <c r="AJ270" t="str">
        <f>J270</f>
        <v>B</v>
      </c>
      <c r="AK270" s="209" t="str">
        <f>K270</f>
        <v>MR</v>
      </c>
      <c r="AL270" s="65">
        <f>L270</f>
        <v>2</v>
      </c>
      <c r="AM270" s="66" t="str">
        <f>M270</f>
        <v>X</v>
      </c>
      <c r="AN270" s="65" t="e">
        <f>N270</f>
        <v>#NUM!</v>
      </c>
      <c r="AO270" s="65">
        <f>O270</f>
        <v>136</v>
      </c>
      <c r="AP270" s="67">
        <f>IF(AO270=" "," ",(AO270-2*$AI270))</f>
        <v>118</v>
      </c>
      <c r="AQ270" s="68"/>
      <c r="AR270" s="69"/>
      <c r="AS270" s="72">
        <f>P270</f>
        <v>145</v>
      </c>
      <c r="AT270" s="67">
        <f>IF(AS270=" "," ",(AS270-2*$AI270))</f>
        <v>127</v>
      </c>
      <c r="AU270" s="65"/>
      <c r="AV270" s="67"/>
      <c r="AW270" s="72" t="str">
        <f>Q270</f>
        <v xml:space="preserve"> </v>
      </c>
      <c r="AX270" s="67" t="str">
        <f>IF(AW270=" "," ",(AW270-2*$AI270))</f>
        <v xml:space="preserve"> </v>
      </c>
      <c r="AY270" s="67"/>
      <c r="AZ270" s="65"/>
      <c r="BA270" s="67" t="str">
        <f>R270</f>
        <v xml:space="preserve"> </v>
      </c>
      <c r="BB270" s="67" t="str">
        <f>IF(BA270=" "," ",(BA270-2*$AI270))</f>
        <v xml:space="preserve"> </v>
      </c>
      <c r="BC270" s="67"/>
      <c r="BD270" s="67"/>
      <c r="BE270" s="71" t="str">
        <f>S270</f>
        <v xml:space="preserve"> </v>
      </c>
      <c r="BF270" s="67" t="str">
        <f>IF(BE270=" "," ",(BE270-2*$AI270))</f>
        <v xml:space="preserve"> </v>
      </c>
      <c r="BG270" s="67"/>
      <c r="BH270" s="67"/>
      <c r="BI270" s="72" t="str">
        <f>T270</f>
        <v xml:space="preserve"> </v>
      </c>
      <c r="BJ270" s="67" t="str">
        <f>IF(BI270=" "," ",(BI270-2*$AI270))</f>
        <v xml:space="preserve"> </v>
      </c>
      <c r="BK270" s="67"/>
      <c r="BL270" s="67"/>
      <c r="BM270" s="72" t="str">
        <f>U270</f>
        <v xml:space="preserve"> </v>
      </c>
      <c r="BN270" s="67" t="str">
        <f>IF(BM270=" "," ",(BM270-2*$AI270))</f>
        <v xml:space="preserve"> </v>
      </c>
      <c r="BO270" s="67"/>
      <c r="BP270" s="67"/>
      <c r="BQ270" s="67" t="b">
        <f>V270</f>
        <v>0</v>
      </c>
      <c r="BR270" s="67">
        <f>IF(BQ270=" "," ",(BQ270-2*$AI270))</f>
        <v>-18</v>
      </c>
      <c r="BS270" s="67"/>
      <c r="BT270" s="67"/>
      <c r="BU270" s="67" t="b">
        <f>W270</f>
        <v>0</v>
      </c>
      <c r="BV270" s="67">
        <f>IF(BU270=" "," ",(BU270-2*$AI270))</f>
        <v>-18</v>
      </c>
      <c r="BW270" s="67"/>
      <c r="BX270" s="67"/>
      <c r="BY270" s="67" t="b">
        <f>X270</f>
        <v>0</v>
      </c>
      <c r="BZ270" s="67">
        <f>IF(BY270=" "," ",(BY270-2*$AI270))</f>
        <v>-18</v>
      </c>
      <c r="CA270" s="67"/>
      <c r="CB270" s="67"/>
      <c r="CC270" s="209" t="str">
        <f>IF(AK270="Senior",AK270,"...")</f>
        <v>...</v>
      </c>
      <c r="CD270" s="65">
        <f>L270</f>
        <v>2</v>
      </c>
      <c r="CE270" s="66" t="str">
        <f>M270</f>
        <v>X</v>
      </c>
      <c r="CF270" s="73">
        <f>AQ270*AO$4+AU270*AS$4+AY270*AW$4+BC270*BA$4+BG270*BE$4+BK270*BI$4+BO270*BM$4+BS270*BQ$4+BW270*BU$4+CA270*BY$4</f>
        <v>0</v>
      </c>
      <c r="CG270" s="156"/>
      <c r="CH270" s="1"/>
      <c r="DA270" s="19"/>
      <c r="DB270" s="88"/>
      <c r="DC270" s="67" t="s">
        <v>484</v>
      </c>
      <c r="DD270" s="67" t="s">
        <v>855</v>
      </c>
      <c r="DE270" s="67" t="s">
        <v>856</v>
      </c>
      <c r="DF270" s="67" t="s">
        <v>83</v>
      </c>
      <c r="DG270" s="67" t="s">
        <v>703</v>
      </c>
      <c r="DH270" s="75">
        <v>23484</v>
      </c>
      <c r="DI270" s="67">
        <v>9</v>
      </c>
      <c r="DJ270" s="67" t="s">
        <v>84</v>
      </c>
      <c r="DK270" s="76" t="s">
        <v>69</v>
      </c>
      <c r="DL270" s="67">
        <v>6</v>
      </c>
      <c r="DM270" s="77" t="s">
        <v>70</v>
      </c>
      <c r="DN270" s="67">
        <v>735</v>
      </c>
      <c r="DO270" s="67">
        <v>120</v>
      </c>
      <c r="DP270" s="67">
        <v>102</v>
      </c>
      <c r="DQ270" s="68"/>
      <c r="DR270" s="67"/>
      <c r="DS270" s="72">
        <v>121</v>
      </c>
      <c r="DT270" s="67">
        <v>103</v>
      </c>
      <c r="DU270" s="68"/>
      <c r="DV270" s="67"/>
      <c r="DW270" s="72">
        <v>131</v>
      </c>
      <c r="DX270" s="67">
        <v>113</v>
      </c>
      <c r="DY270" s="67"/>
      <c r="DZ270" s="67"/>
      <c r="EA270" s="67">
        <v>121</v>
      </c>
      <c r="EB270" s="67">
        <v>103</v>
      </c>
      <c r="EC270" s="67"/>
      <c r="ED270" s="67"/>
      <c r="EE270" s="71">
        <v>112</v>
      </c>
      <c r="EF270" s="67">
        <v>94</v>
      </c>
      <c r="EG270" s="67"/>
      <c r="EH270" s="67"/>
      <c r="EI270" s="72" t="s">
        <v>79</v>
      </c>
      <c r="EJ270" s="67" t="s">
        <v>79</v>
      </c>
      <c r="EK270" s="67"/>
      <c r="EL270" s="67"/>
      <c r="EM270" s="72">
        <v>130</v>
      </c>
      <c r="EN270" s="67">
        <v>112</v>
      </c>
      <c r="EO270" s="67"/>
      <c r="EP270" s="67"/>
      <c r="EQ270" s="67" t="b">
        <v>0</v>
      </c>
      <c r="ER270" s="67">
        <v>-18</v>
      </c>
      <c r="ES270" s="68"/>
      <c r="ET270" s="69"/>
      <c r="EU270" s="67" t="b">
        <v>0</v>
      </c>
      <c r="EV270" s="67">
        <v>-18</v>
      </c>
      <c r="EW270" s="67"/>
      <c r="EX270" s="67"/>
      <c r="EY270" s="67" t="b">
        <v>0</v>
      </c>
      <c r="EZ270" s="67">
        <v>-18</v>
      </c>
      <c r="FA270" s="67"/>
      <c r="FB270" s="67"/>
      <c r="FC270" s="76" t="s">
        <v>73</v>
      </c>
      <c r="FD270" s="67">
        <v>6</v>
      </c>
      <c r="FE270" s="77" t="s">
        <v>70</v>
      </c>
      <c r="FF270" s="68">
        <v>0</v>
      </c>
      <c r="FG270" s="83"/>
      <c r="FH270" s="65" t="str">
        <f t="shared" si="59"/>
        <v>NSR</v>
      </c>
      <c r="FI270" s="65" t="str">
        <f t="shared" si="60"/>
        <v>F</v>
      </c>
      <c r="FJ270" s="65" t="str">
        <f t="shared" si="58"/>
        <v>11. NCC</v>
      </c>
      <c r="FK270" s="65">
        <f t="shared" si="61"/>
        <v>0</v>
      </c>
      <c r="FL270">
        <f t="shared" si="62"/>
        <v>68</v>
      </c>
      <c r="FM270" t="str">
        <f t="shared" si="49"/>
        <v>...</v>
      </c>
      <c r="FN270" t="str">
        <f t="shared" si="56"/>
        <v>...</v>
      </c>
      <c r="FO270" t="str">
        <f t="shared" si="55"/>
        <v>11. NCC</v>
      </c>
    </row>
    <row r="271" spans="1:171" ht="13.8" hidden="1" x14ac:dyDescent="0.25">
      <c r="A271" t="s">
        <v>1152</v>
      </c>
      <c r="B271" s="201" t="s">
        <v>821</v>
      </c>
      <c r="C271" s="80" t="str">
        <f>IF($B271:$B271&gt;0,VLOOKUP($B271,'[1]PorEquipeHC 20aa_ddmmaaaa'!$EC$5:'[1]PorEquipeHC 20aa_ddmmaaaa'!$GS$1003,1,FALSE))</f>
        <v>830</v>
      </c>
      <c r="D271" s="209" t="str">
        <f>IF($B271:$B271&gt;0,VLOOKUP($B271,'[1]PorEquipeHC 20aa_ddmmaaaa'!$EC$5:'[1]PorEquipeHC 20aa_ddmmaaaa'!$GS$1003,2,FALSE))</f>
        <v>SHIMIZU</v>
      </c>
      <c r="E271" s="209" t="str">
        <f>IF($B271:$B271&gt;0,VLOOKUP($B271,'[1]PorEquipeHC 20aa_ddmmaaaa'!$EC$5:'[1]PorEquipeHC 20aa_ddmmaaaa'!$GS$1003,3,FALSE))</f>
        <v>SATIRO</v>
      </c>
      <c r="F271" s="66" t="str">
        <f>IF($B271:$B271&gt;0,VLOOKUP($B271,'[1]PorEquipeHC 20aa_ddmmaaaa'!$EC$5:'[1]PorEquipeHC 20aa_ddmmaaaa'!$GS$1003,4,FALSE))</f>
        <v>M</v>
      </c>
      <c r="G271" s="65" t="str">
        <f>IF($B271:$B271&gt;0,VLOOKUP($B271,'[1]PorEquipeHC 20aa_ddmmaaaa'!$EC$5:'[1]PorEquipeHC 20aa_ddmmaaaa'!$GS$1003,5,FALSE))</f>
        <v>11. NCC</v>
      </c>
      <c r="H271" s="210">
        <f>IF($B271:$B271&gt;0,VLOOKUP($B271,'[1]PorEquipeHC 20aa_ddmmaaaa'!$EC$5:'[1]PorEquipeHC 20aa_ddmmaaaa'!$GS$1003,6,FALSE))</f>
        <v>15178</v>
      </c>
      <c r="I271" s="80">
        <f>IF($B271:$B271&gt;0,VLOOKUP($B271,'[1]PorEquipeHC 20aa_ddmmaaaa'!$EC$5:'[1]PorEquipeHC 20aa_ddmmaaaa'!$GS$1003,7,FALSE))</f>
        <v>9</v>
      </c>
      <c r="J271" s="209" t="str">
        <f>IF($B271:$B271&gt;0,VLOOKUP($B271,'[1]PorEquipeHC 20aa_ddmmaaaa'!$EC$5:'[1]PorEquipeHC 20aa_ddmmaaaa'!$GS$1003,8,FALSE))</f>
        <v>B</v>
      </c>
      <c r="K271" s="209" t="str">
        <f>IF($B271:$B271&gt;0,VLOOKUP($B271,'[1]PorEquipeHC 20aa_ddmmaaaa'!$EC$5:'[1]PorEquipeHC 20aa_ddmmaaaa'!$GS$1003,9,FALSE))</f>
        <v>MR</v>
      </c>
      <c r="L271" s="80">
        <f>IF($B271:$B271&gt;0,VLOOKUP($B271,'[1]PorEquipeHC 20aa_ddmmaaaa'!$EC$5:'[1]PorEquipeHC 20aa_ddmmaaaa'!$GS$1003,45,FALSE))</f>
        <v>0</v>
      </c>
      <c r="M271" s="65" t="str">
        <f>IF($B271:$B271&gt;0,VLOOKUP($B271,'[1]PorEquipeHC 20aa_ddmmaaaa'!$EC$5:'[1]PorEquipeHC 20aa_ddmmaaaa'!$GS$1003,46,FALSE))</f>
        <v>X</v>
      </c>
      <c r="N271" s="80" t="e">
        <f>IF($B271:$B271&gt;0,VLOOKUP($B271,'[1]PorEquipeHC 20aa_ddmmaaaa'!$EC$5:'[1]PorEquipeHC 20aa_ddmmaaaa'!$GS$1003,64,FALSE))</f>
        <v>#NUM!</v>
      </c>
      <c r="O271" s="211" t="str">
        <f>IF($B271:$B271&gt;0,VLOOKUP($B271,'[1]PorEquipeHC 20aa_ddmmaaaa'!$EC$5:'[1]PorEquipeHC 20aa_ddmmaaaa'!$GS$1003,10,FALSE))</f>
        <v xml:space="preserve"> </v>
      </c>
      <c r="P271" s="211" t="str">
        <f>IF($B271:$B271&gt;0,VLOOKUP($B271,'[1]PorEquipeHC 20aa_ddmmaaaa'!$EC$5:'[1]PorEquipeHC 20aa_ddmmaaaa'!$GS$1003,11,FALSE))</f>
        <v xml:space="preserve"> </v>
      </c>
      <c r="Q271" s="211" t="str">
        <f>IF($B271:$B271&gt;0,VLOOKUP($B271,'[1]PorEquipeHC 20aa_ddmmaaaa'!$EC$5:'[1]PorEquipeHC 20aa_ddmmaaaa'!$GS$1003,12,FALSE))</f>
        <v xml:space="preserve"> </v>
      </c>
      <c r="R271" s="211" t="str">
        <f>IF($B271:$B271&gt;0,VLOOKUP($B271,'[1]PorEquipeHC 20aa_ddmmaaaa'!$EC$5:'[1]PorEquipeHC 20aa_ddmmaaaa'!$GS$1003,13,FALSE))</f>
        <v xml:space="preserve"> </v>
      </c>
      <c r="S271" s="211" t="str">
        <f>IF($B271:$B271&gt;0,VLOOKUP($B271,'[1]PorEquipeHC 20aa_ddmmaaaa'!$EC$5:'[1]PorEquipeHC 20aa_ddmmaaaa'!$GS$1003,14,FALSE))</f>
        <v xml:space="preserve"> </v>
      </c>
      <c r="T271" s="211" t="str">
        <f>IF($B271:$B271&gt;0,VLOOKUP($B271,'[1]PorEquipeHC 20aa_ddmmaaaa'!$EC$5:'[1]PorEquipeHC 20aa_ddmmaaaa'!$GS$1003,15,FALSE))</f>
        <v xml:space="preserve"> </v>
      </c>
      <c r="U271" s="211" t="str">
        <f>IF($B271:$B271&gt;0,VLOOKUP($B271,'[1]PorEquipeHC 20aa_ddmmaaaa'!$EC$5:'[1]PorEquipeHC 20aa_ddmmaaaa'!$GS$1003,16,FALSE))</f>
        <v xml:space="preserve"> </v>
      </c>
      <c r="V271" s="211" t="b">
        <f>IF($B271:$B271&gt;0,VLOOKUP($B271,'[1]PorEquipeHC 20aa_ddmmaaaa'!$EC$5:'[1]PorEquipeHC 20aa_ddmmaaaa'!$GS$1003,17,FALSE))</f>
        <v>0</v>
      </c>
      <c r="W271" s="211" t="b">
        <f>IF($B271:$B271&gt;0,VLOOKUP($B271,'[1]PorEquipeHC 20aa_ddmmaaaa'!$EC$5:'[1]PorEquipeHC 20aa_ddmmaaaa'!$GS$1003,18,FALSE))</f>
        <v>0</v>
      </c>
      <c r="X271" s="211" t="b">
        <f>IF($B271:$B271&gt;0,VLOOKUP($B271,'[1]PorEquipeHC 20aa_ddmmaaaa'!$EC$5:'[1]PorEquipeHC 20aa_ddmmaaaa'!$GS$1003,19,FALSE))</f>
        <v>0</v>
      </c>
      <c r="Y271" s="207"/>
      <c r="Z271" s="207"/>
      <c r="AA271" s="154"/>
      <c r="AB271" s="154"/>
      <c r="AC271" s="65" t="str">
        <f>C271</f>
        <v>830</v>
      </c>
      <c r="AD271" s="65" t="str">
        <f>D271</f>
        <v>SHIMIZU</v>
      </c>
      <c r="AE271" s="65" t="str">
        <f>E271</f>
        <v>SATIRO</v>
      </c>
      <c r="AF271" s="65" t="str">
        <f>F271</f>
        <v>M</v>
      </c>
      <c r="AG271" s="65" t="str">
        <f>G271</f>
        <v>11. NCC</v>
      </c>
      <c r="AH271" s="208">
        <f>H271</f>
        <v>15178</v>
      </c>
      <c r="AI271">
        <f>I271</f>
        <v>9</v>
      </c>
      <c r="AJ271" t="str">
        <f>J271</f>
        <v>B</v>
      </c>
      <c r="AK271" s="209" t="str">
        <f>K271</f>
        <v>MR</v>
      </c>
      <c r="AL271" s="65">
        <f>L271</f>
        <v>0</v>
      </c>
      <c r="AM271" s="66" t="str">
        <f>M271</f>
        <v>X</v>
      </c>
      <c r="AN271" s="65" t="e">
        <f>N271</f>
        <v>#NUM!</v>
      </c>
      <c r="AO271" s="65" t="str">
        <f>O271</f>
        <v xml:space="preserve"> </v>
      </c>
      <c r="AP271" s="67" t="str">
        <f>IF(AO271=" "," ",(AO271-2*$AI271))</f>
        <v xml:space="preserve"> </v>
      </c>
      <c r="AQ271" s="68"/>
      <c r="AR271" s="69"/>
      <c r="AS271" s="72" t="str">
        <f>P271</f>
        <v xml:space="preserve"> </v>
      </c>
      <c r="AT271" s="67" t="str">
        <f>IF(AS271=" "," ",(AS271-2*$AI271))</f>
        <v xml:space="preserve"> </v>
      </c>
      <c r="AU271" s="65"/>
      <c r="AV271" s="67"/>
      <c r="AW271" s="72" t="str">
        <f>Q271</f>
        <v xml:space="preserve"> </v>
      </c>
      <c r="AX271" s="67" t="str">
        <f>IF(AW271=" "," ",(AW271-2*$AI271))</f>
        <v xml:space="preserve"> </v>
      </c>
      <c r="AY271" s="67"/>
      <c r="AZ271" s="65"/>
      <c r="BA271" s="67" t="str">
        <f>R271</f>
        <v xml:space="preserve"> </v>
      </c>
      <c r="BB271" s="67" t="str">
        <f>IF(BA271=" "," ",(BA271-2*$AI271))</f>
        <v xml:space="preserve"> </v>
      </c>
      <c r="BC271" s="67"/>
      <c r="BD271" s="67"/>
      <c r="BE271" s="71" t="str">
        <f>S271</f>
        <v xml:space="preserve"> </v>
      </c>
      <c r="BF271" s="67" t="str">
        <f>IF(BE271=" "," ",(BE271-2*$AI271))</f>
        <v xml:space="preserve"> </v>
      </c>
      <c r="BG271" s="67"/>
      <c r="BH271" s="67"/>
      <c r="BI271" s="72" t="str">
        <f>T271</f>
        <v xml:space="preserve"> </v>
      </c>
      <c r="BJ271" s="67" t="str">
        <f>IF(BI271=" "," ",(BI271-2*$AI271))</f>
        <v xml:space="preserve"> </v>
      </c>
      <c r="BK271" s="67"/>
      <c r="BL271" s="67"/>
      <c r="BM271" s="72" t="str">
        <f>U271</f>
        <v xml:space="preserve"> </v>
      </c>
      <c r="BN271" s="67" t="str">
        <f>IF(BM271=" "," ",(BM271-2*$AI271))</f>
        <v xml:space="preserve"> </v>
      </c>
      <c r="BO271" s="67"/>
      <c r="BP271" s="67"/>
      <c r="BQ271" s="67" t="b">
        <f>V271</f>
        <v>0</v>
      </c>
      <c r="BR271" s="67">
        <f>IF(BQ271=" "," ",(BQ271-2*$AI271))</f>
        <v>-18</v>
      </c>
      <c r="BS271" s="67"/>
      <c r="BT271" s="67"/>
      <c r="BU271" s="67" t="b">
        <f>W271</f>
        <v>0</v>
      </c>
      <c r="BV271" s="67">
        <f>IF(BU271=" "," ",(BU271-2*$AI271))</f>
        <v>-18</v>
      </c>
      <c r="BW271" s="67"/>
      <c r="BX271" s="67"/>
      <c r="BY271" s="67" t="b">
        <f>X271</f>
        <v>0</v>
      </c>
      <c r="BZ271" s="67">
        <f>IF(BY271=" "," ",(BY271-2*$AI271))</f>
        <v>-18</v>
      </c>
      <c r="CA271" s="67"/>
      <c r="CB271" s="67"/>
      <c r="CC271" s="209" t="str">
        <f>IF(AK271="Senior",AK271,"...")</f>
        <v>...</v>
      </c>
      <c r="CD271" s="65">
        <f>L271</f>
        <v>0</v>
      </c>
      <c r="CE271" s="66" t="str">
        <f>M271</f>
        <v>X</v>
      </c>
      <c r="CF271" s="73">
        <f>AQ271*AO$4+AU271*AS$4+AY271*AW$4+BC271*BA$4+BG271*BE$4+BK271*BI$4+BO271*BM$4+BS271*BQ$4+BW271*BU$4+CA271*BY$4</f>
        <v>0</v>
      </c>
      <c r="CG271" s="156"/>
      <c r="CH271" s="1"/>
      <c r="DA271" s="19"/>
      <c r="DB271" s="89"/>
      <c r="DC271" s="67" t="s">
        <v>860</v>
      </c>
      <c r="DD271" s="67" t="s">
        <v>861</v>
      </c>
      <c r="DE271" s="67" t="s">
        <v>862</v>
      </c>
      <c r="DF271" s="67" t="s">
        <v>65</v>
      </c>
      <c r="DG271" s="67" t="s">
        <v>703</v>
      </c>
      <c r="DH271" s="75">
        <v>12424</v>
      </c>
      <c r="DI271" s="67">
        <v>10</v>
      </c>
      <c r="DJ271" s="67" t="s">
        <v>78</v>
      </c>
      <c r="DK271" s="76" t="s">
        <v>85</v>
      </c>
      <c r="DL271" s="67">
        <v>0</v>
      </c>
      <c r="DM271" s="77" t="s">
        <v>70</v>
      </c>
      <c r="DN271" s="67" t="e">
        <v>#NUM!</v>
      </c>
      <c r="DO271" s="67" t="s">
        <v>79</v>
      </c>
      <c r="DP271" s="67" t="s">
        <v>79</v>
      </c>
      <c r="DQ271" s="68"/>
      <c r="DR271" s="67"/>
      <c r="DS271" s="72" t="s">
        <v>79</v>
      </c>
      <c r="DT271" s="67" t="s">
        <v>79</v>
      </c>
      <c r="DU271" s="68"/>
      <c r="DV271" s="67"/>
      <c r="DW271" s="72" t="s">
        <v>79</v>
      </c>
      <c r="DX271" s="67" t="s">
        <v>79</v>
      </c>
      <c r="DY271" s="67"/>
      <c r="DZ271" s="67"/>
      <c r="EA271" s="67" t="s">
        <v>79</v>
      </c>
      <c r="EB271" s="67" t="s">
        <v>79</v>
      </c>
      <c r="EC271" s="67"/>
      <c r="ED271" s="67"/>
      <c r="EE271" s="71" t="s">
        <v>79</v>
      </c>
      <c r="EF271" s="67" t="s">
        <v>79</v>
      </c>
      <c r="EG271" s="67"/>
      <c r="EH271" s="67"/>
      <c r="EI271" s="72" t="s">
        <v>79</v>
      </c>
      <c r="EJ271" s="67" t="s">
        <v>79</v>
      </c>
      <c r="EK271" s="67"/>
      <c r="EL271" s="67"/>
      <c r="EM271" s="72" t="s">
        <v>79</v>
      </c>
      <c r="EN271" s="67" t="s">
        <v>79</v>
      </c>
      <c r="EO271" s="67"/>
      <c r="EP271" s="67"/>
      <c r="EQ271" s="67" t="b">
        <v>0</v>
      </c>
      <c r="ER271" s="67">
        <v>-20</v>
      </c>
      <c r="ES271" s="67"/>
      <c r="ET271" s="67"/>
      <c r="EU271" s="67" t="b">
        <v>0</v>
      </c>
      <c r="EV271" s="67">
        <v>-20</v>
      </c>
      <c r="EW271" s="67"/>
      <c r="EX271" s="67"/>
      <c r="EY271" s="67" t="b">
        <v>0</v>
      </c>
      <c r="EZ271" s="67">
        <v>-20</v>
      </c>
      <c r="FA271" s="67"/>
      <c r="FB271" s="67"/>
      <c r="FC271" s="76" t="s">
        <v>73</v>
      </c>
      <c r="FD271" s="67">
        <v>0</v>
      </c>
      <c r="FE271" s="77" t="s">
        <v>70</v>
      </c>
      <c r="FF271" s="68">
        <v>0</v>
      </c>
      <c r="FG271" s="83"/>
      <c r="FH271" s="65" t="str">
        <f t="shared" si="59"/>
        <v>MR</v>
      </c>
      <c r="FI271" s="65" t="str">
        <f t="shared" si="60"/>
        <v>M</v>
      </c>
      <c r="FJ271" s="65" t="str">
        <f t="shared" si="58"/>
        <v>11. NCC</v>
      </c>
      <c r="FK271" s="65">
        <f t="shared" si="61"/>
        <v>0</v>
      </c>
      <c r="FL271">
        <f t="shared" si="62"/>
        <v>68</v>
      </c>
      <c r="FM271" t="str">
        <f t="shared" si="49"/>
        <v>...</v>
      </c>
      <c r="FN271" t="str">
        <f t="shared" si="56"/>
        <v>...</v>
      </c>
      <c r="FO271" t="str">
        <f t="shared" si="55"/>
        <v>11. NCC</v>
      </c>
    </row>
    <row r="272" spans="1:171" ht="13.8" hidden="1" x14ac:dyDescent="0.25">
      <c r="A272" t="s">
        <v>1152</v>
      </c>
      <c r="B272" s="201" t="s">
        <v>401</v>
      </c>
      <c r="C272" s="80" t="str">
        <f>IF($B272:$B272&gt;0,VLOOKUP($B272,'[1]PorEquipeHC 20aa_ddmmaaaa'!$EC$5:'[1]PorEquipeHC 20aa_ddmmaaaa'!$GS$1003,1,FALSE))</f>
        <v>618</v>
      </c>
      <c r="D272" s="209" t="str">
        <f>IF($B272:$B272&gt;0,VLOOKUP($B272,'[1]PorEquipeHC 20aa_ddmmaaaa'!$EC$5:'[1]PorEquipeHC 20aa_ddmmaaaa'!$GS$1003,2,FALSE))</f>
        <v>HASEGAWA</v>
      </c>
      <c r="E272" s="209" t="str">
        <f>IF($B272:$B272&gt;0,VLOOKUP($B272,'[1]PorEquipeHC 20aa_ddmmaaaa'!$EC$5:'[1]PorEquipeHC 20aa_ddmmaaaa'!$GS$1003,3,FALSE))</f>
        <v>FUMIO</v>
      </c>
      <c r="F272" s="66" t="str">
        <f>IF($B272:$B272&gt;0,VLOOKUP($B272,'[1]PorEquipeHC 20aa_ddmmaaaa'!$EC$5:'[1]PorEquipeHC 20aa_ddmmaaaa'!$GS$1003,4,FALSE))</f>
        <v>M</v>
      </c>
      <c r="G272" s="65" t="str">
        <f>IF($B272:$B272&gt;0,VLOOKUP($B272,'[1]PorEquipeHC 20aa_ddmmaaaa'!$EC$5:'[1]PorEquipeHC 20aa_ddmmaaaa'!$GS$1003,5,FALSE))</f>
        <v>06. KOK</v>
      </c>
      <c r="H272" s="210">
        <f>IF($B272:$B272&gt;0,VLOOKUP($B272,'[1]PorEquipeHC 20aa_ddmmaaaa'!$EC$5:'[1]PorEquipeHC 20aa_ddmmaaaa'!$GS$1003,6,FALSE))</f>
        <v>15404</v>
      </c>
      <c r="I272" s="80">
        <f>IF($B272:$B272&gt;0,VLOOKUP($B272,'[1]PorEquipeHC 20aa_ddmmaaaa'!$EC$5:'[1]PorEquipeHC 20aa_ddmmaaaa'!$GS$1003,7,FALSE))</f>
        <v>9</v>
      </c>
      <c r="J272" s="209" t="str">
        <f>IF($B272:$B272&gt;0,VLOOKUP($B272,'[1]PorEquipeHC 20aa_ddmmaaaa'!$EC$5:'[1]PorEquipeHC 20aa_ddmmaaaa'!$GS$1003,8,FALSE))</f>
        <v>B</v>
      </c>
      <c r="K272" s="209" t="str">
        <f>IF($B272:$B272&gt;0,VLOOKUP($B272,'[1]PorEquipeHC 20aa_ddmmaaaa'!$EC$5:'[1]PorEquipeHC 20aa_ddmmaaaa'!$GS$1003,9,FALSE))</f>
        <v>SR</v>
      </c>
      <c r="L272" s="80">
        <f>IF($B272:$B272&gt;0,VLOOKUP($B272,'[1]PorEquipeHC 20aa_ddmmaaaa'!$EC$5:'[1]PorEquipeHC 20aa_ddmmaaaa'!$GS$1003,45,FALSE))</f>
        <v>0</v>
      </c>
      <c r="M272" s="65" t="str">
        <f>IF($B272:$B272&gt;0,VLOOKUP($B272,'[1]PorEquipeHC 20aa_ddmmaaaa'!$EC$5:'[1]PorEquipeHC 20aa_ddmmaaaa'!$GS$1003,46,FALSE))</f>
        <v>X</v>
      </c>
      <c r="N272" s="80" t="e">
        <f>IF($B272:$B272&gt;0,VLOOKUP($B272,'[1]PorEquipeHC 20aa_ddmmaaaa'!$EC$5:'[1]PorEquipeHC 20aa_ddmmaaaa'!$GS$1003,64,FALSE))</f>
        <v>#NUM!</v>
      </c>
      <c r="O272" s="211" t="str">
        <f>IF($B272:$B272&gt;0,VLOOKUP($B272,'[1]PorEquipeHC 20aa_ddmmaaaa'!$EC$5:'[1]PorEquipeHC 20aa_ddmmaaaa'!$GS$1003,10,FALSE))</f>
        <v xml:space="preserve"> </v>
      </c>
      <c r="P272" s="211" t="str">
        <f>IF($B272:$B272&gt;0,VLOOKUP($B272,'[1]PorEquipeHC 20aa_ddmmaaaa'!$EC$5:'[1]PorEquipeHC 20aa_ddmmaaaa'!$GS$1003,11,FALSE))</f>
        <v xml:space="preserve"> </v>
      </c>
      <c r="Q272" s="211" t="str">
        <f>IF($B272:$B272&gt;0,VLOOKUP($B272,'[1]PorEquipeHC 20aa_ddmmaaaa'!$EC$5:'[1]PorEquipeHC 20aa_ddmmaaaa'!$GS$1003,12,FALSE))</f>
        <v xml:space="preserve"> </v>
      </c>
      <c r="R272" s="211" t="str">
        <f>IF($B272:$B272&gt;0,VLOOKUP($B272,'[1]PorEquipeHC 20aa_ddmmaaaa'!$EC$5:'[1]PorEquipeHC 20aa_ddmmaaaa'!$GS$1003,13,FALSE))</f>
        <v xml:space="preserve"> </v>
      </c>
      <c r="S272" s="211" t="str">
        <f>IF($B272:$B272&gt;0,VLOOKUP($B272,'[1]PorEquipeHC 20aa_ddmmaaaa'!$EC$5:'[1]PorEquipeHC 20aa_ddmmaaaa'!$GS$1003,14,FALSE))</f>
        <v xml:space="preserve"> </v>
      </c>
      <c r="T272" s="211" t="str">
        <f>IF($B272:$B272&gt;0,VLOOKUP($B272,'[1]PorEquipeHC 20aa_ddmmaaaa'!$EC$5:'[1]PorEquipeHC 20aa_ddmmaaaa'!$GS$1003,15,FALSE))</f>
        <v xml:space="preserve"> </v>
      </c>
      <c r="U272" s="211" t="str">
        <f>IF($B272:$B272&gt;0,VLOOKUP($B272,'[1]PorEquipeHC 20aa_ddmmaaaa'!$EC$5:'[1]PorEquipeHC 20aa_ddmmaaaa'!$GS$1003,16,FALSE))</f>
        <v xml:space="preserve"> </v>
      </c>
      <c r="V272" s="211" t="b">
        <f>IF($B272:$B272&gt;0,VLOOKUP($B272,'[1]PorEquipeHC 20aa_ddmmaaaa'!$EC$5:'[1]PorEquipeHC 20aa_ddmmaaaa'!$GS$1003,17,FALSE))</f>
        <v>0</v>
      </c>
      <c r="W272" s="211" t="b">
        <f>IF($B272:$B272&gt;0,VLOOKUP($B272,'[1]PorEquipeHC 20aa_ddmmaaaa'!$EC$5:'[1]PorEquipeHC 20aa_ddmmaaaa'!$GS$1003,18,FALSE))</f>
        <v>0</v>
      </c>
      <c r="X272" s="211" t="b">
        <f>IF($B272:$B272&gt;0,VLOOKUP($B272,'[1]PorEquipeHC 20aa_ddmmaaaa'!$EC$5:'[1]PorEquipeHC 20aa_ddmmaaaa'!$GS$1003,19,FALSE))</f>
        <v>0</v>
      </c>
      <c r="Y272" s="207"/>
      <c r="Z272" s="207"/>
      <c r="AA272" s="154"/>
      <c r="AB272" s="154"/>
      <c r="AC272" s="65" t="str">
        <f>C272</f>
        <v>618</v>
      </c>
      <c r="AD272" s="65" t="str">
        <f>D272</f>
        <v>HASEGAWA</v>
      </c>
      <c r="AE272" s="65" t="str">
        <f>E272</f>
        <v>FUMIO</v>
      </c>
      <c r="AF272" s="65" t="str">
        <f>F272</f>
        <v>M</v>
      </c>
      <c r="AG272" s="65" t="str">
        <f>G272</f>
        <v>06. KOK</v>
      </c>
      <c r="AH272" s="208">
        <f>H272</f>
        <v>15404</v>
      </c>
      <c r="AI272">
        <f>I272</f>
        <v>9</v>
      </c>
      <c r="AJ272" t="str">
        <f>J272</f>
        <v>B</v>
      </c>
      <c r="AK272" s="209" t="str">
        <f>K272</f>
        <v>SR</v>
      </c>
      <c r="AL272" s="65">
        <f>L272</f>
        <v>0</v>
      </c>
      <c r="AM272" s="66" t="str">
        <f>M272</f>
        <v>X</v>
      </c>
      <c r="AN272" s="65" t="e">
        <f>N272</f>
        <v>#NUM!</v>
      </c>
      <c r="AO272" s="65" t="str">
        <f>O272</f>
        <v xml:space="preserve"> </v>
      </c>
      <c r="AP272" s="67" t="str">
        <f>IF(AO272=" "," ",(AO272-2*$AI272))</f>
        <v xml:space="preserve"> </v>
      </c>
      <c r="AQ272" s="68"/>
      <c r="AR272" s="69"/>
      <c r="AS272" s="72" t="str">
        <f>P272</f>
        <v xml:space="preserve"> </v>
      </c>
      <c r="AT272" s="67" t="str">
        <f>IF(AS272=" "," ",(AS272-2*$AI272))</f>
        <v xml:space="preserve"> </v>
      </c>
      <c r="AU272" s="65"/>
      <c r="AV272" s="67"/>
      <c r="AW272" s="72" t="str">
        <f>Q272</f>
        <v xml:space="preserve"> </v>
      </c>
      <c r="AX272" s="67" t="str">
        <f>IF(AW272=" "," ",(AW272-2*$AI272))</f>
        <v xml:space="preserve"> </v>
      </c>
      <c r="AY272" s="67"/>
      <c r="AZ272" s="65"/>
      <c r="BA272" s="67" t="str">
        <f>R272</f>
        <v xml:space="preserve"> </v>
      </c>
      <c r="BB272" s="67" t="str">
        <f>IF(BA272=" "," ",(BA272-2*$AI272))</f>
        <v xml:space="preserve"> </v>
      </c>
      <c r="BC272" s="67"/>
      <c r="BD272" s="67"/>
      <c r="BE272" s="71" t="str">
        <f>S272</f>
        <v xml:space="preserve"> </v>
      </c>
      <c r="BF272" s="67" t="str">
        <f>IF(BE272=" "," ",(BE272-2*$AI272))</f>
        <v xml:space="preserve"> </v>
      </c>
      <c r="BG272" s="67"/>
      <c r="BH272" s="67"/>
      <c r="BI272" s="72" t="str">
        <f>T272</f>
        <v xml:space="preserve"> </v>
      </c>
      <c r="BJ272" s="67" t="str">
        <f>IF(BI272=" "," ",(BI272-2*$AI272))</f>
        <v xml:space="preserve"> </v>
      </c>
      <c r="BK272" s="67"/>
      <c r="BL272" s="67"/>
      <c r="BM272" s="72" t="str">
        <f>U272</f>
        <v xml:space="preserve"> </v>
      </c>
      <c r="BN272" s="67" t="str">
        <f>IF(BM272=" "," ",(BM272-2*$AI272))</f>
        <v xml:space="preserve"> </v>
      </c>
      <c r="BO272" s="67"/>
      <c r="BP272" s="67"/>
      <c r="BQ272" s="67" t="b">
        <f>V272</f>
        <v>0</v>
      </c>
      <c r="BR272" s="67">
        <f>IF(BQ272=" "," ",(BQ272-2*$AI272))</f>
        <v>-18</v>
      </c>
      <c r="BS272" s="67"/>
      <c r="BT272" s="67"/>
      <c r="BU272" s="67" t="b">
        <f>W272</f>
        <v>0</v>
      </c>
      <c r="BV272" s="67">
        <f>IF(BU272=" "," ",(BU272-2*$AI272))</f>
        <v>-18</v>
      </c>
      <c r="BW272" s="67"/>
      <c r="BX272" s="67"/>
      <c r="BY272" s="67" t="b">
        <f>X272</f>
        <v>0</v>
      </c>
      <c r="BZ272" s="67">
        <f>IF(BY272=" "," ",(BY272-2*$AI272))</f>
        <v>-18</v>
      </c>
      <c r="CA272" s="67"/>
      <c r="CB272" s="67"/>
      <c r="CC272" s="209" t="str">
        <f>IF(AK272="Senior",AK272,"...")</f>
        <v>...</v>
      </c>
      <c r="CD272" s="65">
        <f>L272</f>
        <v>0</v>
      </c>
      <c r="CE272" s="66" t="str">
        <f>M272</f>
        <v>X</v>
      </c>
      <c r="CF272" s="73">
        <f>AQ272*AO$4+AU272*AS$4+AY272*AW$4+BC272*BA$4+BG272*BE$4+BK272*BI$4+BO272*BM$4+BS272*BQ$4+BW272*BU$4+CA272*BY$4</f>
        <v>0</v>
      </c>
      <c r="CG272" s="156"/>
      <c r="CH272" s="1"/>
      <c r="DA272" s="19"/>
      <c r="DB272" s="89"/>
      <c r="DC272" s="67" t="s">
        <v>863</v>
      </c>
      <c r="DD272" s="67" t="s">
        <v>135</v>
      </c>
      <c r="DE272" s="67" t="s">
        <v>864</v>
      </c>
      <c r="DF272" s="67" t="s">
        <v>65</v>
      </c>
      <c r="DG272" s="67" t="s">
        <v>703</v>
      </c>
      <c r="DH272" s="75">
        <v>14046</v>
      </c>
      <c r="DI272" s="67">
        <v>11</v>
      </c>
      <c r="DJ272" s="67" t="s">
        <v>78</v>
      </c>
      <c r="DK272" s="76" t="s">
        <v>85</v>
      </c>
      <c r="DL272" s="67">
        <v>1</v>
      </c>
      <c r="DM272" s="77" t="s">
        <v>70</v>
      </c>
      <c r="DN272" s="67" t="e">
        <v>#NUM!</v>
      </c>
      <c r="DO272" s="67" t="s">
        <v>79</v>
      </c>
      <c r="DP272" s="67" t="s">
        <v>79</v>
      </c>
      <c r="DQ272" s="68"/>
      <c r="DR272" s="67"/>
      <c r="DS272" s="72" t="s">
        <v>79</v>
      </c>
      <c r="DT272" s="67" t="s">
        <v>79</v>
      </c>
      <c r="DU272" s="68"/>
      <c r="DV272" s="67"/>
      <c r="DW272" s="72" t="s">
        <v>79</v>
      </c>
      <c r="DX272" s="67" t="s">
        <v>79</v>
      </c>
      <c r="DY272" s="67"/>
      <c r="DZ272" s="67"/>
      <c r="EA272" s="67" t="s">
        <v>79</v>
      </c>
      <c r="EB272" s="67" t="s">
        <v>79</v>
      </c>
      <c r="EC272" s="67"/>
      <c r="ED272" s="67"/>
      <c r="EE272" s="71">
        <v>128</v>
      </c>
      <c r="EF272" s="67">
        <v>106</v>
      </c>
      <c r="EG272" s="67"/>
      <c r="EH272" s="67"/>
      <c r="EI272" s="72" t="s">
        <v>79</v>
      </c>
      <c r="EJ272" s="67" t="s">
        <v>79</v>
      </c>
      <c r="EK272" s="67"/>
      <c r="EL272" s="67"/>
      <c r="EM272" s="72" t="s">
        <v>79</v>
      </c>
      <c r="EN272" s="67" t="s">
        <v>79</v>
      </c>
      <c r="EO272" s="67"/>
      <c r="EP272" s="67"/>
      <c r="EQ272" s="67" t="b">
        <v>0</v>
      </c>
      <c r="ER272" s="67">
        <v>-22</v>
      </c>
      <c r="ES272" s="67"/>
      <c r="ET272" s="67"/>
      <c r="EU272" s="67" t="b">
        <v>0</v>
      </c>
      <c r="EV272" s="67">
        <v>-22</v>
      </c>
      <c r="EW272" s="67"/>
      <c r="EX272" s="67"/>
      <c r="EY272" s="67" t="b">
        <v>0</v>
      </c>
      <c r="EZ272" s="67">
        <v>-22</v>
      </c>
      <c r="FA272" s="67"/>
      <c r="FB272" s="67"/>
      <c r="FC272" s="76" t="s">
        <v>73</v>
      </c>
      <c r="FD272" s="67">
        <v>1</v>
      </c>
      <c r="FE272" s="77" t="s">
        <v>70</v>
      </c>
      <c r="FF272" s="68">
        <v>0</v>
      </c>
      <c r="FG272" s="83"/>
      <c r="FH272" s="65" t="str">
        <f t="shared" si="59"/>
        <v>MR</v>
      </c>
      <c r="FI272" s="65" t="str">
        <f t="shared" si="60"/>
        <v>M</v>
      </c>
      <c r="FJ272" s="65" t="str">
        <f t="shared" si="58"/>
        <v>11. NCC</v>
      </c>
      <c r="FK272" s="65">
        <f t="shared" si="61"/>
        <v>0</v>
      </c>
      <c r="FL272">
        <f t="shared" si="62"/>
        <v>68</v>
      </c>
      <c r="FM272" t="str">
        <f t="shared" si="49"/>
        <v>...</v>
      </c>
      <c r="FN272" t="str">
        <f t="shared" si="56"/>
        <v>...</v>
      </c>
      <c r="FO272" t="str">
        <f t="shared" si="55"/>
        <v>11. NCC</v>
      </c>
    </row>
    <row r="273" spans="1:171" ht="13.8" hidden="1" x14ac:dyDescent="0.25">
      <c r="A273" t="s">
        <v>1152</v>
      </c>
      <c r="B273" s="201" t="s">
        <v>152</v>
      </c>
      <c r="C273" s="80" t="str">
        <f>IF($B273:$B273&gt;0,VLOOKUP($B273,'[1]PorEquipeHC 20aa_ddmmaaaa'!$EC$5:'[1]PorEquipeHC 20aa_ddmmaaaa'!$GS$1003,1,FALSE))</f>
        <v>248</v>
      </c>
      <c r="D273" s="209" t="str">
        <f>IF($B273:$B273&gt;0,VLOOKUP($B273,'[1]PorEquipeHC 20aa_ddmmaaaa'!$EC$5:'[1]PorEquipeHC 20aa_ddmmaaaa'!$GS$1003,2,FALSE))</f>
        <v>NISHIMURA</v>
      </c>
      <c r="E273" s="209" t="str">
        <f>IF($B273:$B273&gt;0,VLOOKUP($B273,'[1]PorEquipeHC 20aa_ddmmaaaa'!$EC$5:'[1]PorEquipeHC 20aa_ddmmaaaa'!$GS$1003,3,FALSE))</f>
        <v>KESAO</v>
      </c>
      <c r="F273" s="66" t="str">
        <f>IF($B273:$B273&gt;0,VLOOKUP($B273,'[1]PorEquipeHC 20aa_ddmmaaaa'!$EC$5:'[1]PorEquipeHC 20aa_ddmmaaaa'!$GS$1003,4,FALSE))</f>
        <v>M</v>
      </c>
      <c r="G273" s="65" t="str">
        <f>IF($B273:$B273&gt;0,VLOOKUP($B273,'[1]PorEquipeHC 20aa_ddmmaaaa'!$EC$5:'[1]PorEquipeHC 20aa_ddmmaaaa'!$GS$1003,5,FALSE))</f>
        <v>01. PIE</v>
      </c>
      <c r="H273" s="210">
        <f>IF($B273:$B273&gt;0,VLOOKUP($B273,'[1]PorEquipeHC 20aa_ddmmaaaa'!$EC$5:'[1]PorEquipeHC 20aa_ddmmaaaa'!$GS$1003,6,FALSE))</f>
        <v>15479</v>
      </c>
      <c r="I273" s="80">
        <f>IF($B273:$B273&gt;0,VLOOKUP($B273,'[1]PorEquipeHC 20aa_ddmmaaaa'!$EC$5:'[1]PorEquipeHC 20aa_ddmmaaaa'!$GS$1003,7,FALSE))</f>
        <v>9</v>
      </c>
      <c r="J273" s="209" t="str">
        <f>IF($B273:$B273&gt;0,VLOOKUP($B273,'[1]PorEquipeHC 20aa_ddmmaaaa'!$EC$5:'[1]PorEquipeHC 20aa_ddmmaaaa'!$GS$1003,8,FALSE))</f>
        <v>B</v>
      </c>
      <c r="K273" s="209" t="str">
        <f>IF($B273:$B273&gt;0,VLOOKUP($B273,'[1]PorEquipeHC 20aa_ddmmaaaa'!$EC$5:'[1]PorEquipeHC 20aa_ddmmaaaa'!$GS$1003,9,FALSE))</f>
        <v>SR</v>
      </c>
      <c r="L273" s="80">
        <f>IF($B273:$B273&gt;0,VLOOKUP($B273,'[1]PorEquipeHC 20aa_ddmmaaaa'!$EC$5:'[1]PorEquipeHC 20aa_ddmmaaaa'!$GS$1003,45,FALSE))</f>
        <v>1</v>
      </c>
      <c r="M273" s="65" t="str">
        <f>IF($B273:$B273&gt;0,VLOOKUP($B273,'[1]PorEquipeHC 20aa_ddmmaaaa'!$EC$5:'[1]PorEquipeHC 20aa_ddmmaaaa'!$GS$1003,46,FALSE))</f>
        <v>X</v>
      </c>
      <c r="N273" s="80" t="e">
        <f>IF($B273:$B273&gt;0,VLOOKUP($B273,'[1]PorEquipeHC 20aa_ddmmaaaa'!$EC$5:'[1]PorEquipeHC 20aa_ddmmaaaa'!$GS$1003,64,FALSE))</f>
        <v>#NUM!</v>
      </c>
      <c r="O273" s="211">
        <f>IF($B273:$B273&gt;0,VLOOKUP($B273,'[1]PorEquipeHC 20aa_ddmmaaaa'!$EC$5:'[1]PorEquipeHC 20aa_ddmmaaaa'!$GS$1003,10,FALSE))</f>
        <v>126</v>
      </c>
      <c r="P273" s="211" t="str">
        <f>IF($B273:$B273&gt;0,VLOOKUP($B273,'[1]PorEquipeHC 20aa_ddmmaaaa'!$EC$5:'[1]PorEquipeHC 20aa_ddmmaaaa'!$GS$1003,11,FALSE))</f>
        <v xml:space="preserve"> </v>
      </c>
      <c r="Q273" s="211" t="str">
        <f>IF($B273:$B273&gt;0,VLOOKUP($B273,'[1]PorEquipeHC 20aa_ddmmaaaa'!$EC$5:'[1]PorEquipeHC 20aa_ddmmaaaa'!$GS$1003,12,FALSE))</f>
        <v xml:space="preserve"> </v>
      </c>
      <c r="R273" s="211" t="str">
        <f>IF($B273:$B273&gt;0,VLOOKUP($B273,'[1]PorEquipeHC 20aa_ddmmaaaa'!$EC$5:'[1]PorEquipeHC 20aa_ddmmaaaa'!$GS$1003,13,FALSE))</f>
        <v xml:space="preserve"> </v>
      </c>
      <c r="S273" s="211" t="str">
        <f>IF($B273:$B273&gt;0,VLOOKUP($B273,'[1]PorEquipeHC 20aa_ddmmaaaa'!$EC$5:'[1]PorEquipeHC 20aa_ddmmaaaa'!$GS$1003,14,FALSE))</f>
        <v xml:space="preserve"> </v>
      </c>
      <c r="T273" s="211" t="str">
        <f>IF($B273:$B273&gt;0,VLOOKUP($B273,'[1]PorEquipeHC 20aa_ddmmaaaa'!$EC$5:'[1]PorEquipeHC 20aa_ddmmaaaa'!$GS$1003,15,FALSE))</f>
        <v xml:space="preserve"> </v>
      </c>
      <c r="U273" s="211" t="str">
        <f>IF($B273:$B273&gt;0,VLOOKUP($B273,'[1]PorEquipeHC 20aa_ddmmaaaa'!$EC$5:'[1]PorEquipeHC 20aa_ddmmaaaa'!$GS$1003,16,FALSE))</f>
        <v xml:space="preserve"> </v>
      </c>
      <c r="V273" s="211" t="b">
        <f>IF($B273:$B273&gt;0,VLOOKUP($B273,'[1]PorEquipeHC 20aa_ddmmaaaa'!$EC$5:'[1]PorEquipeHC 20aa_ddmmaaaa'!$GS$1003,17,FALSE))</f>
        <v>0</v>
      </c>
      <c r="W273" s="211" t="b">
        <f>IF($B273:$B273&gt;0,VLOOKUP($B273,'[1]PorEquipeHC 20aa_ddmmaaaa'!$EC$5:'[1]PorEquipeHC 20aa_ddmmaaaa'!$GS$1003,18,FALSE))</f>
        <v>0</v>
      </c>
      <c r="X273" s="211" t="b">
        <f>IF($B273:$B273&gt;0,VLOOKUP($B273,'[1]PorEquipeHC 20aa_ddmmaaaa'!$EC$5:'[1]PorEquipeHC 20aa_ddmmaaaa'!$GS$1003,19,FALSE))</f>
        <v>0</v>
      </c>
      <c r="Y273" s="207"/>
      <c r="Z273" s="207"/>
      <c r="AA273" s="154"/>
      <c r="AB273" s="154"/>
      <c r="AC273" s="65" t="str">
        <f>C273</f>
        <v>248</v>
      </c>
      <c r="AD273" s="65" t="str">
        <f>D273</f>
        <v>NISHIMURA</v>
      </c>
      <c r="AE273" s="65" t="str">
        <f>E273</f>
        <v>KESAO</v>
      </c>
      <c r="AF273" s="65" t="str">
        <f>F273</f>
        <v>M</v>
      </c>
      <c r="AG273" s="65" t="str">
        <f>G273</f>
        <v>01. PIE</v>
      </c>
      <c r="AH273" s="208">
        <f>H273</f>
        <v>15479</v>
      </c>
      <c r="AI273">
        <f>I273</f>
        <v>9</v>
      </c>
      <c r="AJ273" t="str">
        <f>J273</f>
        <v>B</v>
      </c>
      <c r="AK273" s="209" t="str">
        <f>K273</f>
        <v>SR</v>
      </c>
      <c r="AL273" s="65">
        <f>L273</f>
        <v>1</v>
      </c>
      <c r="AM273" s="66" t="str">
        <f>M273</f>
        <v>X</v>
      </c>
      <c r="AN273" s="65" t="e">
        <f>N273</f>
        <v>#NUM!</v>
      </c>
      <c r="AO273" s="65">
        <f>O273</f>
        <v>126</v>
      </c>
      <c r="AP273" s="67">
        <f>IF(AO273=" "," ",(AO273-2*$AI273))</f>
        <v>108</v>
      </c>
      <c r="AQ273" s="68"/>
      <c r="AR273" s="69"/>
      <c r="AS273" s="72" t="str">
        <f>P273</f>
        <v xml:space="preserve"> </v>
      </c>
      <c r="AT273" s="67" t="str">
        <f>IF(AS273=" "," ",(AS273-2*$AI273))</f>
        <v xml:space="preserve"> </v>
      </c>
      <c r="AU273" s="65"/>
      <c r="AV273" s="67"/>
      <c r="AW273" s="72" t="str">
        <f>Q273</f>
        <v xml:space="preserve"> </v>
      </c>
      <c r="AX273" s="67" t="str">
        <f>IF(AW273=" "," ",(AW273-2*$AI273))</f>
        <v xml:space="preserve"> </v>
      </c>
      <c r="AY273" s="67"/>
      <c r="AZ273" s="65"/>
      <c r="BA273" s="67" t="str">
        <f>R273</f>
        <v xml:space="preserve"> </v>
      </c>
      <c r="BB273" s="67" t="str">
        <f>IF(BA273=" "," ",(BA273-2*$AI273))</f>
        <v xml:space="preserve"> </v>
      </c>
      <c r="BC273" s="67"/>
      <c r="BD273" s="67"/>
      <c r="BE273" s="71" t="str">
        <f>S273</f>
        <v xml:space="preserve"> </v>
      </c>
      <c r="BF273" s="67" t="str">
        <f>IF(BE273=" "," ",(BE273-2*$AI273))</f>
        <v xml:space="preserve"> </v>
      </c>
      <c r="BG273" s="67"/>
      <c r="BH273" s="67"/>
      <c r="BI273" s="72" t="str">
        <f>T273</f>
        <v xml:space="preserve"> </v>
      </c>
      <c r="BJ273" s="67" t="str">
        <f>IF(BI273=" "," ",(BI273-2*$AI273))</f>
        <v xml:space="preserve"> </v>
      </c>
      <c r="BK273" s="67"/>
      <c r="BL273" s="67"/>
      <c r="BM273" s="72" t="str">
        <f>U273</f>
        <v xml:space="preserve"> </v>
      </c>
      <c r="BN273" s="67" t="str">
        <f>IF(BM273=" "," ",(BM273-2*$AI273))</f>
        <v xml:space="preserve"> </v>
      </c>
      <c r="BO273" s="67"/>
      <c r="BP273" s="67"/>
      <c r="BQ273" s="67" t="b">
        <f>V273</f>
        <v>0</v>
      </c>
      <c r="BR273" s="67">
        <f>IF(BQ273=" "," ",(BQ273-2*$AI273))</f>
        <v>-18</v>
      </c>
      <c r="BS273" s="67"/>
      <c r="BT273" s="67"/>
      <c r="BU273" s="67" t="b">
        <f>W273</f>
        <v>0</v>
      </c>
      <c r="BV273" s="67">
        <f>IF(BU273=" "," ",(BU273-2*$AI273))</f>
        <v>-18</v>
      </c>
      <c r="BW273" s="67"/>
      <c r="BX273" s="67"/>
      <c r="BY273" s="67" t="b">
        <f>X273</f>
        <v>0</v>
      </c>
      <c r="BZ273" s="67">
        <f>IF(BY273=" "," ",(BY273-2*$AI273))</f>
        <v>-18</v>
      </c>
      <c r="CA273" s="67"/>
      <c r="CB273" s="67"/>
      <c r="CC273" s="209" t="str">
        <f>IF(AK273="Senior",AK273,"...")</f>
        <v>...</v>
      </c>
      <c r="CD273" s="65">
        <f>L273</f>
        <v>1</v>
      </c>
      <c r="CE273" s="66" t="str">
        <f>M273</f>
        <v>X</v>
      </c>
      <c r="CF273" s="73">
        <f>AQ273*AO$4+AU273*AS$4+AY273*AW$4+BC273*BA$4+BG273*BE$4+BK273*BI$4+BO273*BM$4+BS273*BQ$4+BW273*BU$4+CA273*BY$4</f>
        <v>0</v>
      </c>
      <c r="CG273" s="156"/>
      <c r="CH273" s="1"/>
      <c r="DA273" s="19"/>
      <c r="DB273" s="89"/>
      <c r="DC273" s="67" t="s">
        <v>865</v>
      </c>
      <c r="DD273" s="67" t="s">
        <v>358</v>
      </c>
      <c r="DE273" s="67" t="s">
        <v>866</v>
      </c>
      <c r="DF273" s="67" t="s">
        <v>83</v>
      </c>
      <c r="DG273" s="67" t="s">
        <v>703</v>
      </c>
      <c r="DH273" s="75">
        <v>24390</v>
      </c>
      <c r="DI273" s="67">
        <v>11</v>
      </c>
      <c r="DJ273" s="67" t="s">
        <v>78</v>
      </c>
      <c r="DK273" s="76" t="s">
        <v>69</v>
      </c>
      <c r="DL273" s="67">
        <v>2</v>
      </c>
      <c r="DM273" s="77" t="s">
        <v>70</v>
      </c>
      <c r="DN273" s="67" t="e">
        <v>#NUM!</v>
      </c>
      <c r="DO273" s="67" t="s">
        <v>79</v>
      </c>
      <c r="DP273" s="67" t="s">
        <v>79</v>
      </c>
      <c r="DQ273" s="68"/>
      <c r="DR273" s="67"/>
      <c r="DS273" s="72" t="s">
        <v>79</v>
      </c>
      <c r="DT273" s="67" t="s">
        <v>79</v>
      </c>
      <c r="DU273" s="68"/>
      <c r="DV273" s="67"/>
      <c r="DW273" s="72" t="s">
        <v>79</v>
      </c>
      <c r="DX273" s="67" t="s">
        <v>79</v>
      </c>
      <c r="DY273" s="67"/>
      <c r="DZ273" s="67"/>
      <c r="EA273" s="67" t="s">
        <v>79</v>
      </c>
      <c r="EB273" s="67" t="s">
        <v>79</v>
      </c>
      <c r="EC273" s="67"/>
      <c r="ED273" s="67"/>
      <c r="EE273" s="71">
        <v>131</v>
      </c>
      <c r="EF273" s="67">
        <v>109</v>
      </c>
      <c r="EG273" s="67"/>
      <c r="EH273" s="67"/>
      <c r="EI273" s="72">
        <v>121</v>
      </c>
      <c r="EJ273" s="67">
        <v>99</v>
      </c>
      <c r="EK273" s="67"/>
      <c r="EL273" s="67"/>
      <c r="EM273" s="72" t="s">
        <v>79</v>
      </c>
      <c r="EN273" s="67" t="s">
        <v>79</v>
      </c>
      <c r="EO273" s="67"/>
      <c r="EP273" s="67"/>
      <c r="EQ273" s="67" t="b">
        <v>0</v>
      </c>
      <c r="ER273" s="67">
        <v>-22</v>
      </c>
      <c r="ES273" s="67"/>
      <c r="ET273" s="67"/>
      <c r="EU273" s="67" t="b">
        <v>0</v>
      </c>
      <c r="EV273" s="67">
        <v>-22</v>
      </c>
      <c r="EW273" s="67"/>
      <c r="EX273" s="67"/>
      <c r="EY273" s="67" t="b">
        <v>0</v>
      </c>
      <c r="EZ273" s="67">
        <v>-22</v>
      </c>
      <c r="FA273" s="67"/>
      <c r="FB273" s="67"/>
      <c r="FC273" s="76" t="s">
        <v>73</v>
      </c>
      <c r="FD273" s="67">
        <v>2</v>
      </c>
      <c r="FE273" s="77" t="s">
        <v>70</v>
      </c>
      <c r="FF273" s="68">
        <v>0</v>
      </c>
      <c r="FG273" s="83"/>
      <c r="FH273" s="65" t="str">
        <f t="shared" si="59"/>
        <v>NSR</v>
      </c>
      <c r="FI273" s="65" t="str">
        <f t="shared" si="60"/>
        <v>F</v>
      </c>
      <c r="FJ273" s="65" t="str">
        <f t="shared" si="58"/>
        <v>11. NCC</v>
      </c>
      <c r="FK273" s="65">
        <f t="shared" si="61"/>
        <v>0</v>
      </c>
      <c r="FL273">
        <f t="shared" si="62"/>
        <v>68</v>
      </c>
      <c r="FM273" t="str">
        <f t="shared" si="49"/>
        <v>...</v>
      </c>
      <c r="FN273" t="str">
        <f t="shared" si="56"/>
        <v>...</v>
      </c>
      <c r="FO273" t="str">
        <f t="shared" si="55"/>
        <v>11. NCC</v>
      </c>
    </row>
    <row r="274" spans="1:171" ht="13.8" hidden="1" x14ac:dyDescent="0.25">
      <c r="A274" t="s">
        <v>1152</v>
      </c>
      <c r="B274" s="201" t="s">
        <v>156</v>
      </c>
      <c r="C274" s="80" t="str">
        <f>IF($B274:$B274&gt;0,VLOOKUP($B274,'[1]PorEquipeHC 20aa_ddmmaaaa'!$EC$5:'[1]PorEquipeHC 20aa_ddmmaaaa'!$GS$1003,1,FALSE))</f>
        <v>168</v>
      </c>
      <c r="D274" s="209" t="str">
        <f>IF($B274:$B274&gt;0,VLOOKUP($B274,'[1]PorEquipeHC 20aa_ddmmaaaa'!$EC$5:'[1]PorEquipeHC 20aa_ddmmaaaa'!$GS$1003,2,FALSE))</f>
        <v>INUTSUKA</v>
      </c>
      <c r="E274" s="209" t="str">
        <f>IF($B274:$B274&gt;0,VLOOKUP($B274,'[1]PorEquipeHC 20aa_ddmmaaaa'!$EC$5:'[1]PorEquipeHC 20aa_ddmmaaaa'!$GS$1003,3,FALSE))</f>
        <v>TIYOKO</v>
      </c>
      <c r="F274" s="66" t="str">
        <f>IF($B274:$B274&gt;0,VLOOKUP($B274,'[1]PorEquipeHC 20aa_ddmmaaaa'!$EC$5:'[1]PorEquipeHC 20aa_ddmmaaaa'!$GS$1003,4,FALSE))</f>
        <v>F</v>
      </c>
      <c r="G274" s="65" t="str">
        <f>IF($B274:$B274&gt;0,VLOOKUP($B274,'[1]PorEquipeHC 20aa_ddmmaaaa'!$EC$5:'[1]PorEquipeHC 20aa_ddmmaaaa'!$GS$1003,5,FALSE))</f>
        <v>01. PIE</v>
      </c>
      <c r="H274" s="210">
        <f>IF($B274:$B274&gt;0,VLOOKUP($B274,'[1]PorEquipeHC 20aa_ddmmaaaa'!$EC$5:'[1]PorEquipeHC 20aa_ddmmaaaa'!$GS$1003,6,FALSE))</f>
        <v>15534</v>
      </c>
      <c r="I274" s="80">
        <f>IF($B274:$B274&gt;0,VLOOKUP($B274,'[1]PorEquipeHC 20aa_ddmmaaaa'!$EC$5:'[1]PorEquipeHC 20aa_ddmmaaaa'!$GS$1003,7,FALSE))</f>
        <v>9</v>
      </c>
      <c r="J274" s="209" t="str">
        <f>IF($B274:$B274&gt;0,VLOOKUP($B274,'[1]PorEquipeHC 20aa_ddmmaaaa'!$EC$5:'[1]PorEquipeHC 20aa_ddmmaaaa'!$GS$1003,8,FALSE))</f>
        <v>B</v>
      </c>
      <c r="K274" s="209" t="str">
        <f>IF($B274:$B274&gt;0,VLOOKUP($B274,'[1]PorEquipeHC 20aa_ddmmaaaa'!$EC$5:'[1]PorEquipeHC 20aa_ddmmaaaa'!$GS$1003,9,FALSE))</f>
        <v>SR</v>
      </c>
      <c r="L274" s="80">
        <f>IF($B274:$B274&gt;0,VLOOKUP($B274,'[1]PorEquipeHC 20aa_ddmmaaaa'!$EC$5:'[1]PorEquipeHC 20aa_ddmmaaaa'!$GS$1003,45,FALSE))</f>
        <v>1</v>
      </c>
      <c r="M274" s="65" t="str">
        <f>IF($B274:$B274&gt;0,VLOOKUP($B274,'[1]PorEquipeHC 20aa_ddmmaaaa'!$EC$5:'[1]PorEquipeHC 20aa_ddmmaaaa'!$GS$1003,46,FALSE))</f>
        <v>X</v>
      </c>
      <c r="N274" s="80" t="e">
        <f>IF($B274:$B274&gt;0,VLOOKUP($B274,'[1]PorEquipeHC 20aa_ddmmaaaa'!$EC$5:'[1]PorEquipeHC 20aa_ddmmaaaa'!$GS$1003,64,FALSE))</f>
        <v>#NUM!</v>
      </c>
      <c r="O274" s="211" t="str">
        <f>IF($B274:$B274&gt;0,VLOOKUP($B274,'[1]PorEquipeHC 20aa_ddmmaaaa'!$EC$5:'[1]PorEquipeHC 20aa_ddmmaaaa'!$GS$1003,10,FALSE))</f>
        <v xml:space="preserve"> </v>
      </c>
      <c r="P274" s="211" t="str">
        <f>IF($B274:$B274&gt;0,VLOOKUP($B274,'[1]PorEquipeHC 20aa_ddmmaaaa'!$EC$5:'[1]PorEquipeHC 20aa_ddmmaaaa'!$GS$1003,11,FALSE))</f>
        <v xml:space="preserve"> </v>
      </c>
      <c r="Q274" s="211" t="str">
        <f>IF($B274:$B274&gt;0,VLOOKUP($B274,'[1]PorEquipeHC 20aa_ddmmaaaa'!$EC$5:'[1]PorEquipeHC 20aa_ddmmaaaa'!$GS$1003,12,FALSE))</f>
        <v xml:space="preserve"> </v>
      </c>
      <c r="R274" s="211">
        <f>IF($B274:$B274&gt;0,VLOOKUP($B274,'[1]PorEquipeHC 20aa_ddmmaaaa'!$EC$5:'[1]PorEquipeHC 20aa_ddmmaaaa'!$GS$1003,13,FALSE))</f>
        <v>128</v>
      </c>
      <c r="S274" s="211" t="str">
        <f>IF($B274:$B274&gt;0,VLOOKUP($B274,'[1]PorEquipeHC 20aa_ddmmaaaa'!$EC$5:'[1]PorEquipeHC 20aa_ddmmaaaa'!$GS$1003,14,FALSE))</f>
        <v xml:space="preserve"> </v>
      </c>
      <c r="T274" s="211" t="str">
        <f>IF($B274:$B274&gt;0,VLOOKUP($B274,'[1]PorEquipeHC 20aa_ddmmaaaa'!$EC$5:'[1]PorEquipeHC 20aa_ddmmaaaa'!$GS$1003,15,FALSE))</f>
        <v xml:space="preserve"> </v>
      </c>
      <c r="U274" s="211" t="str">
        <f>IF($B274:$B274&gt;0,VLOOKUP($B274,'[1]PorEquipeHC 20aa_ddmmaaaa'!$EC$5:'[1]PorEquipeHC 20aa_ddmmaaaa'!$GS$1003,16,FALSE))</f>
        <v xml:space="preserve"> </v>
      </c>
      <c r="V274" s="211" t="b">
        <f>IF($B274:$B274&gt;0,VLOOKUP($B274,'[1]PorEquipeHC 20aa_ddmmaaaa'!$EC$5:'[1]PorEquipeHC 20aa_ddmmaaaa'!$GS$1003,17,FALSE))</f>
        <v>0</v>
      </c>
      <c r="W274" s="211" t="b">
        <f>IF($B274:$B274&gt;0,VLOOKUP($B274,'[1]PorEquipeHC 20aa_ddmmaaaa'!$EC$5:'[1]PorEquipeHC 20aa_ddmmaaaa'!$GS$1003,18,FALSE))</f>
        <v>0</v>
      </c>
      <c r="X274" s="211" t="b">
        <f>IF($B274:$B274&gt;0,VLOOKUP($B274,'[1]PorEquipeHC 20aa_ddmmaaaa'!$EC$5:'[1]PorEquipeHC 20aa_ddmmaaaa'!$GS$1003,19,FALSE))</f>
        <v>0</v>
      </c>
      <c r="Y274" s="207"/>
      <c r="Z274" s="207"/>
      <c r="AA274" s="154"/>
      <c r="AB274" s="154"/>
      <c r="AC274" s="65" t="str">
        <f>C274</f>
        <v>168</v>
      </c>
      <c r="AD274" s="65" t="str">
        <f>D274</f>
        <v>INUTSUKA</v>
      </c>
      <c r="AE274" s="65" t="str">
        <f>E274</f>
        <v>TIYOKO</v>
      </c>
      <c r="AF274" s="65" t="str">
        <f>F274</f>
        <v>F</v>
      </c>
      <c r="AG274" s="65" t="str">
        <f>G274</f>
        <v>01. PIE</v>
      </c>
      <c r="AH274" s="208">
        <f>H274</f>
        <v>15534</v>
      </c>
      <c r="AI274">
        <f>I274</f>
        <v>9</v>
      </c>
      <c r="AJ274" t="str">
        <f>J274</f>
        <v>B</v>
      </c>
      <c r="AK274" s="209" t="str">
        <f>K274</f>
        <v>SR</v>
      </c>
      <c r="AL274" s="65">
        <f>L274</f>
        <v>1</v>
      </c>
      <c r="AM274" s="66" t="str">
        <f>M274</f>
        <v>X</v>
      </c>
      <c r="AN274" s="65" t="e">
        <f>N274</f>
        <v>#NUM!</v>
      </c>
      <c r="AO274" s="65" t="str">
        <f>O274</f>
        <v xml:space="preserve"> </v>
      </c>
      <c r="AP274" s="67" t="str">
        <f>IF(AO274=" "," ",(AO274-2*$AI274))</f>
        <v xml:space="preserve"> </v>
      </c>
      <c r="AQ274" s="68"/>
      <c r="AR274" s="69"/>
      <c r="AS274" s="72" t="str">
        <f>P274</f>
        <v xml:space="preserve"> </v>
      </c>
      <c r="AT274" s="67" t="str">
        <f>IF(AS274=" "," ",(AS274-2*$AI274))</f>
        <v xml:space="preserve"> </v>
      </c>
      <c r="AU274" s="65"/>
      <c r="AV274" s="67"/>
      <c r="AW274" s="72" t="str">
        <f>Q274</f>
        <v xml:space="preserve"> </v>
      </c>
      <c r="AX274" s="67" t="str">
        <f>IF(AW274=" "," ",(AW274-2*$AI274))</f>
        <v xml:space="preserve"> </v>
      </c>
      <c r="AY274" s="67"/>
      <c r="AZ274" s="65"/>
      <c r="BA274" s="67">
        <f>R274</f>
        <v>128</v>
      </c>
      <c r="BB274" s="67">
        <f>IF(BA274=" "," ",(BA274-2*$AI274))</f>
        <v>110</v>
      </c>
      <c r="BC274" s="67"/>
      <c r="BD274" s="67"/>
      <c r="BE274" s="71" t="str">
        <f>S274</f>
        <v xml:space="preserve"> </v>
      </c>
      <c r="BF274" s="67" t="str">
        <f>IF(BE274=" "," ",(BE274-2*$AI274))</f>
        <v xml:space="preserve"> </v>
      </c>
      <c r="BG274" s="67"/>
      <c r="BH274" s="67"/>
      <c r="BI274" s="72" t="str">
        <f>T274</f>
        <v xml:space="preserve"> </v>
      </c>
      <c r="BJ274" s="67" t="str">
        <f>IF(BI274=" "," ",(BI274-2*$AI274))</f>
        <v xml:space="preserve"> </v>
      </c>
      <c r="BK274" s="67"/>
      <c r="BL274" s="67"/>
      <c r="BM274" s="72" t="str">
        <f>U274</f>
        <v xml:space="preserve"> </v>
      </c>
      <c r="BN274" s="67" t="str">
        <f>IF(BM274=" "," ",(BM274-2*$AI274))</f>
        <v xml:space="preserve"> </v>
      </c>
      <c r="BO274" s="67"/>
      <c r="BP274" s="67"/>
      <c r="BQ274" s="67" t="b">
        <f>V274</f>
        <v>0</v>
      </c>
      <c r="BR274" s="67">
        <f>IF(BQ274=" "," ",(BQ274-2*$AI274))</f>
        <v>-18</v>
      </c>
      <c r="BS274" s="67"/>
      <c r="BT274" s="67"/>
      <c r="BU274" s="67" t="b">
        <f>W274</f>
        <v>0</v>
      </c>
      <c r="BV274" s="67">
        <f>IF(BU274=" "," ",(BU274-2*$AI274))</f>
        <v>-18</v>
      </c>
      <c r="BW274" s="67"/>
      <c r="BX274" s="67"/>
      <c r="BY274" s="67" t="b">
        <f>X274</f>
        <v>0</v>
      </c>
      <c r="BZ274" s="67">
        <f>IF(BY274=" "," ",(BY274-2*$AI274))</f>
        <v>-18</v>
      </c>
      <c r="CA274" s="67"/>
      <c r="CB274" s="67"/>
      <c r="CC274" s="209" t="str">
        <f>IF(AK274="Senior",AK274,"...")</f>
        <v>...</v>
      </c>
      <c r="CD274" s="65">
        <f>L274</f>
        <v>1</v>
      </c>
      <c r="CE274" s="66" t="str">
        <f>M274</f>
        <v>X</v>
      </c>
      <c r="CF274" s="73">
        <f>AQ274*AO$4+AU274*AS$4+AY274*AW$4+BC274*BA$4+BG274*BE$4+BK274*BI$4+BO274*BM$4+BS274*BQ$4+BW274*BU$4+CA274*BY$4</f>
        <v>0</v>
      </c>
      <c r="CG274" s="156"/>
      <c r="CH274" s="1"/>
      <c r="DA274" s="19"/>
      <c r="DB274" s="89"/>
      <c r="DC274" s="67" t="s">
        <v>867</v>
      </c>
      <c r="DD274" s="67" t="s">
        <v>273</v>
      </c>
      <c r="DE274" s="67" t="s">
        <v>868</v>
      </c>
      <c r="DF274" s="67" t="s">
        <v>65</v>
      </c>
      <c r="DG274" s="67" t="s">
        <v>703</v>
      </c>
      <c r="DH274" s="75">
        <v>25549</v>
      </c>
      <c r="DI274" s="67">
        <v>11</v>
      </c>
      <c r="DJ274" s="67" t="s">
        <v>78</v>
      </c>
      <c r="DK274" s="76" t="s">
        <v>69</v>
      </c>
      <c r="DL274" s="67">
        <v>0</v>
      </c>
      <c r="DM274" s="77" t="s">
        <v>70</v>
      </c>
      <c r="DN274" s="67" t="e">
        <v>#NUM!</v>
      </c>
      <c r="DO274" s="67" t="s">
        <v>79</v>
      </c>
      <c r="DP274" s="67" t="s">
        <v>79</v>
      </c>
      <c r="DQ274" s="68"/>
      <c r="DR274" s="67"/>
      <c r="DS274" s="72" t="s">
        <v>79</v>
      </c>
      <c r="DT274" s="67" t="s">
        <v>79</v>
      </c>
      <c r="DU274" s="68"/>
      <c r="DV274" s="67"/>
      <c r="DW274" s="72" t="s">
        <v>79</v>
      </c>
      <c r="DX274" s="67" t="s">
        <v>79</v>
      </c>
      <c r="DY274" s="67"/>
      <c r="DZ274" s="67"/>
      <c r="EA274" s="67" t="s">
        <v>79</v>
      </c>
      <c r="EB274" s="67" t="s">
        <v>79</v>
      </c>
      <c r="EC274" s="67"/>
      <c r="ED274" s="67"/>
      <c r="EE274" s="71" t="s">
        <v>79</v>
      </c>
      <c r="EF274" s="67" t="s">
        <v>79</v>
      </c>
      <c r="EG274" s="68"/>
      <c r="EH274" s="69"/>
      <c r="EI274" s="72" t="s">
        <v>79</v>
      </c>
      <c r="EJ274" s="67" t="s">
        <v>79</v>
      </c>
      <c r="EK274" s="68"/>
      <c r="EL274" s="69"/>
      <c r="EM274" s="72" t="s">
        <v>79</v>
      </c>
      <c r="EN274" s="67" t="s">
        <v>79</v>
      </c>
      <c r="EO274" s="67"/>
      <c r="EP274" s="67"/>
      <c r="EQ274" s="67" t="b">
        <v>0</v>
      </c>
      <c r="ER274" s="67">
        <v>-22</v>
      </c>
      <c r="ES274" s="67"/>
      <c r="ET274" s="67"/>
      <c r="EU274" s="67" t="b">
        <v>0</v>
      </c>
      <c r="EV274" s="67">
        <v>-22</v>
      </c>
      <c r="EW274" s="67"/>
      <c r="EX274" s="67"/>
      <c r="EY274" s="67" t="b">
        <v>0</v>
      </c>
      <c r="EZ274" s="67">
        <v>-22</v>
      </c>
      <c r="FA274" s="68"/>
      <c r="FB274" s="69"/>
      <c r="FC274" s="76" t="s">
        <v>73</v>
      </c>
      <c r="FD274" s="67">
        <v>0</v>
      </c>
      <c r="FE274" s="77" t="s">
        <v>70</v>
      </c>
      <c r="FF274" s="68">
        <v>0</v>
      </c>
      <c r="FG274" s="83"/>
      <c r="FH274" s="65" t="str">
        <f t="shared" si="59"/>
        <v>NSR</v>
      </c>
      <c r="FI274" s="65" t="str">
        <f t="shared" si="60"/>
        <v>M</v>
      </c>
      <c r="FJ274" s="65" t="str">
        <f t="shared" si="58"/>
        <v>11. NCC</v>
      </c>
      <c r="FK274" s="65">
        <f t="shared" si="61"/>
        <v>0</v>
      </c>
      <c r="FL274">
        <f t="shared" si="62"/>
        <v>68</v>
      </c>
      <c r="FM274" t="str">
        <f t="shared" si="49"/>
        <v>...</v>
      </c>
      <c r="FN274" t="str">
        <f t="shared" si="56"/>
        <v>...</v>
      </c>
      <c r="FO274" t="str">
        <f t="shared" si="55"/>
        <v>11. NCC</v>
      </c>
    </row>
    <row r="275" spans="1:171" ht="13.8" hidden="1" x14ac:dyDescent="0.25">
      <c r="A275" t="s">
        <v>1152</v>
      </c>
      <c r="B275" s="201" t="s">
        <v>823</v>
      </c>
      <c r="C275" s="80" t="str">
        <f>IF($B275:$B275&gt;0,VLOOKUP($B275,'[1]PorEquipeHC 20aa_ddmmaaaa'!$EC$5:'[1]PorEquipeHC 20aa_ddmmaaaa'!$GS$1003,1,FALSE))</f>
        <v>405</v>
      </c>
      <c r="D275" s="209" t="str">
        <f>IF($B275:$B275&gt;0,VLOOKUP($B275,'[1]PorEquipeHC 20aa_ddmmaaaa'!$EC$5:'[1]PorEquipeHC 20aa_ddmmaaaa'!$GS$1003,2,FALSE))</f>
        <v>NAGANO</v>
      </c>
      <c r="E275" s="209" t="str">
        <f>IF($B275:$B275&gt;0,VLOOKUP($B275,'[1]PorEquipeHC 20aa_ddmmaaaa'!$EC$5:'[1]PorEquipeHC 20aa_ddmmaaaa'!$GS$1003,3,FALSE))</f>
        <v>SIZUMASA</v>
      </c>
      <c r="F275" s="66" t="str">
        <f>IF($B275:$B275&gt;0,VLOOKUP($B275,'[1]PorEquipeHC 20aa_ddmmaaaa'!$EC$5:'[1]PorEquipeHC 20aa_ddmmaaaa'!$GS$1003,4,FALSE))</f>
        <v>M</v>
      </c>
      <c r="G275" s="65" t="str">
        <f>IF($B275:$B275&gt;0,VLOOKUP($B275,'[1]PorEquipeHC 20aa_ddmmaaaa'!$EC$5:'[1]PorEquipeHC 20aa_ddmmaaaa'!$GS$1003,5,FALSE))</f>
        <v>11. NCC</v>
      </c>
      <c r="H275" s="210">
        <f>IF($B275:$B275&gt;0,VLOOKUP($B275,'[1]PorEquipeHC 20aa_ddmmaaaa'!$EC$5:'[1]PorEquipeHC 20aa_ddmmaaaa'!$GS$1003,6,FALSE))</f>
        <v>15582</v>
      </c>
      <c r="I275" s="80">
        <f>IF($B275:$B275&gt;0,VLOOKUP($B275,'[1]PorEquipeHC 20aa_ddmmaaaa'!$EC$5:'[1]PorEquipeHC 20aa_ddmmaaaa'!$GS$1003,7,FALSE))</f>
        <v>9</v>
      </c>
      <c r="J275" s="209" t="str">
        <f>IF($B275:$B275&gt;0,VLOOKUP($B275,'[1]PorEquipeHC 20aa_ddmmaaaa'!$EC$5:'[1]PorEquipeHC 20aa_ddmmaaaa'!$GS$1003,8,FALSE))</f>
        <v>B</v>
      </c>
      <c r="K275" s="209" t="str">
        <f>IF($B275:$B275&gt;0,VLOOKUP($B275,'[1]PorEquipeHC 20aa_ddmmaaaa'!$EC$5:'[1]PorEquipeHC 20aa_ddmmaaaa'!$GS$1003,9,FALSE))</f>
        <v>SR</v>
      </c>
      <c r="L275" s="80">
        <f>IF($B275:$B275&gt;0,VLOOKUP($B275,'[1]PorEquipeHC 20aa_ddmmaaaa'!$EC$5:'[1]PorEquipeHC 20aa_ddmmaaaa'!$GS$1003,45,FALSE))</f>
        <v>0</v>
      </c>
      <c r="M275" s="65" t="str">
        <f>IF($B275:$B275&gt;0,VLOOKUP($B275,'[1]PorEquipeHC 20aa_ddmmaaaa'!$EC$5:'[1]PorEquipeHC 20aa_ddmmaaaa'!$GS$1003,46,FALSE))</f>
        <v>X</v>
      </c>
      <c r="N275" s="80" t="e">
        <f>IF($B275:$B275&gt;0,VLOOKUP($B275,'[1]PorEquipeHC 20aa_ddmmaaaa'!$EC$5:'[1]PorEquipeHC 20aa_ddmmaaaa'!$GS$1003,64,FALSE))</f>
        <v>#NUM!</v>
      </c>
      <c r="O275" s="211" t="str">
        <f>IF($B275:$B275&gt;0,VLOOKUP($B275,'[1]PorEquipeHC 20aa_ddmmaaaa'!$EC$5:'[1]PorEquipeHC 20aa_ddmmaaaa'!$GS$1003,10,FALSE))</f>
        <v xml:space="preserve"> </v>
      </c>
      <c r="P275" s="211" t="str">
        <f>IF($B275:$B275&gt;0,VLOOKUP($B275,'[1]PorEquipeHC 20aa_ddmmaaaa'!$EC$5:'[1]PorEquipeHC 20aa_ddmmaaaa'!$GS$1003,11,FALSE))</f>
        <v xml:space="preserve"> </v>
      </c>
      <c r="Q275" s="211" t="str">
        <f>IF($B275:$B275&gt;0,VLOOKUP($B275,'[1]PorEquipeHC 20aa_ddmmaaaa'!$EC$5:'[1]PorEquipeHC 20aa_ddmmaaaa'!$GS$1003,12,FALSE))</f>
        <v xml:space="preserve"> </v>
      </c>
      <c r="R275" s="211" t="str">
        <f>IF($B275:$B275&gt;0,VLOOKUP($B275,'[1]PorEquipeHC 20aa_ddmmaaaa'!$EC$5:'[1]PorEquipeHC 20aa_ddmmaaaa'!$GS$1003,13,FALSE))</f>
        <v xml:space="preserve"> </v>
      </c>
      <c r="S275" s="211" t="str">
        <f>IF($B275:$B275&gt;0,VLOOKUP($B275,'[1]PorEquipeHC 20aa_ddmmaaaa'!$EC$5:'[1]PorEquipeHC 20aa_ddmmaaaa'!$GS$1003,14,FALSE))</f>
        <v xml:space="preserve"> </v>
      </c>
      <c r="T275" s="211" t="str">
        <f>IF($B275:$B275&gt;0,VLOOKUP($B275,'[1]PorEquipeHC 20aa_ddmmaaaa'!$EC$5:'[1]PorEquipeHC 20aa_ddmmaaaa'!$GS$1003,15,FALSE))</f>
        <v xml:space="preserve"> </v>
      </c>
      <c r="U275" s="211" t="str">
        <f>IF($B275:$B275&gt;0,VLOOKUP($B275,'[1]PorEquipeHC 20aa_ddmmaaaa'!$EC$5:'[1]PorEquipeHC 20aa_ddmmaaaa'!$GS$1003,16,FALSE))</f>
        <v xml:space="preserve"> </v>
      </c>
      <c r="V275" s="211" t="b">
        <f>IF($B275:$B275&gt;0,VLOOKUP($B275,'[1]PorEquipeHC 20aa_ddmmaaaa'!$EC$5:'[1]PorEquipeHC 20aa_ddmmaaaa'!$GS$1003,17,FALSE))</f>
        <v>0</v>
      </c>
      <c r="W275" s="211" t="b">
        <f>IF($B275:$B275&gt;0,VLOOKUP($B275,'[1]PorEquipeHC 20aa_ddmmaaaa'!$EC$5:'[1]PorEquipeHC 20aa_ddmmaaaa'!$GS$1003,18,FALSE))</f>
        <v>0</v>
      </c>
      <c r="X275" s="211" t="b">
        <f>IF($B275:$B275&gt;0,VLOOKUP($B275,'[1]PorEquipeHC 20aa_ddmmaaaa'!$EC$5:'[1]PorEquipeHC 20aa_ddmmaaaa'!$GS$1003,19,FALSE))</f>
        <v>0</v>
      </c>
      <c r="Y275" s="207"/>
      <c r="Z275" s="207"/>
      <c r="AA275" s="154"/>
      <c r="AB275" s="154"/>
      <c r="AC275" s="65" t="str">
        <f>C275</f>
        <v>405</v>
      </c>
      <c r="AD275" s="65" t="str">
        <f>D275</f>
        <v>NAGANO</v>
      </c>
      <c r="AE275" s="65" t="str">
        <f>E275</f>
        <v>SIZUMASA</v>
      </c>
      <c r="AF275" s="65" t="str">
        <f>F275</f>
        <v>M</v>
      </c>
      <c r="AG275" s="65" t="str">
        <f>G275</f>
        <v>11. NCC</v>
      </c>
      <c r="AH275" s="208">
        <f>H275</f>
        <v>15582</v>
      </c>
      <c r="AI275">
        <f>I275</f>
        <v>9</v>
      </c>
      <c r="AJ275" t="str">
        <f>J275</f>
        <v>B</v>
      </c>
      <c r="AK275" s="209" t="str">
        <f>K275</f>
        <v>SR</v>
      </c>
      <c r="AL275" s="65">
        <f>L275</f>
        <v>0</v>
      </c>
      <c r="AM275" s="66" t="str">
        <f>M275</f>
        <v>X</v>
      </c>
      <c r="AN275" s="65" t="e">
        <f>N275</f>
        <v>#NUM!</v>
      </c>
      <c r="AO275" s="65" t="str">
        <f>O275</f>
        <v xml:space="preserve"> </v>
      </c>
      <c r="AP275" s="67" t="str">
        <f>IF(AO275=" "," ",(AO275-2*$AI275))</f>
        <v xml:space="preserve"> </v>
      </c>
      <c r="AQ275" s="68"/>
      <c r="AR275" s="69"/>
      <c r="AS275" s="72" t="str">
        <f>P275</f>
        <v xml:space="preserve"> </v>
      </c>
      <c r="AT275" s="67" t="str">
        <f>IF(AS275=" "," ",(AS275-2*$AI275))</f>
        <v xml:space="preserve"> </v>
      </c>
      <c r="AU275" s="65"/>
      <c r="AV275" s="67"/>
      <c r="AW275" s="72" t="str">
        <f>Q275</f>
        <v xml:space="preserve"> </v>
      </c>
      <c r="AX275" s="67" t="str">
        <f>IF(AW275=" "," ",(AW275-2*$AI275))</f>
        <v xml:space="preserve"> </v>
      </c>
      <c r="AY275" s="67"/>
      <c r="AZ275" s="65"/>
      <c r="BA275" s="67" t="str">
        <f>R275</f>
        <v xml:space="preserve"> </v>
      </c>
      <c r="BB275" s="67" t="str">
        <f>IF(BA275=" "," ",(BA275-2*$AI275))</f>
        <v xml:space="preserve"> </v>
      </c>
      <c r="BC275" s="67"/>
      <c r="BD275" s="67"/>
      <c r="BE275" s="71" t="str">
        <f>S275</f>
        <v xml:space="preserve"> </v>
      </c>
      <c r="BF275" s="67" t="str">
        <f>IF(BE275=" "," ",(BE275-2*$AI275))</f>
        <v xml:space="preserve"> </v>
      </c>
      <c r="BG275" s="67"/>
      <c r="BH275" s="67"/>
      <c r="BI275" s="72" t="str">
        <f>T275</f>
        <v xml:space="preserve"> </v>
      </c>
      <c r="BJ275" s="67" t="str">
        <f>IF(BI275=" "," ",(BI275-2*$AI275))</f>
        <v xml:space="preserve"> </v>
      </c>
      <c r="BK275" s="67"/>
      <c r="BL275" s="67"/>
      <c r="BM275" s="72" t="str">
        <f>U275</f>
        <v xml:space="preserve"> </v>
      </c>
      <c r="BN275" s="67" t="str">
        <f>IF(BM275=" "," ",(BM275-2*$AI275))</f>
        <v xml:space="preserve"> </v>
      </c>
      <c r="BO275" s="67"/>
      <c r="BP275" s="67"/>
      <c r="BQ275" s="67" t="b">
        <f>V275</f>
        <v>0</v>
      </c>
      <c r="BR275" s="67">
        <f>IF(BQ275=" "," ",(BQ275-2*$AI275))</f>
        <v>-18</v>
      </c>
      <c r="BS275" s="67"/>
      <c r="BT275" s="67"/>
      <c r="BU275" s="67" t="b">
        <f>W275</f>
        <v>0</v>
      </c>
      <c r="BV275" s="67">
        <f>IF(BU275=" "," ",(BU275-2*$AI275))</f>
        <v>-18</v>
      </c>
      <c r="BW275" s="67"/>
      <c r="BX275" s="67"/>
      <c r="BY275" s="67" t="b">
        <f>X275</f>
        <v>0</v>
      </c>
      <c r="BZ275" s="67">
        <f>IF(BY275=" "," ",(BY275-2*$AI275))</f>
        <v>-18</v>
      </c>
      <c r="CA275" s="67"/>
      <c r="CB275" s="67"/>
      <c r="CC275" s="209" t="str">
        <f>IF(AK275="Senior",AK275,"...")</f>
        <v>...</v>
      </c>
      <c r="CD275" s="65">
        <f>L275</f>
        <v>0</v>
      </c>
      <c r="CE275" s="66" t="str">
        <f>M275</f>
        <v>X</v>
      </c>
      <c r="CF275" s="73">
        <f>AQ275*AO$4+AU275*AS$4+AY275*AW$4+BC275*BA$4+BG275*BE$4+BK275*BI$4+BO275*BM$4+BS275*BQ$4+BW275*BU$4+CA275*BY$4</f>
        <v>0</v>
      </c>
      <c r="CG275" s="86"/>
      <c r="CH275" s="1"/>
      <c r="DA275" s="19"/>
      <c r="DB275" s="89"/>
      <c r="DC275" s="67" t="s">
        <v>869</v>
      </c>
      <c r="DD275" s="67" t="s">
        <v>870</v>
      </c>
      <c r="DE275" s="67" t="s">
        <v>871</v>
      </c>
      <c r="DF275" s="67" t="s">
        <v>65</v>
      </c>
      <c r="DG275" s="67" t="s">
        <v>703</v>
      </c>
      <c r="DH275" s="75">
        <v>11225</v>
      </c>
      <c r="DI275" s="67">
        <v>12</v>
      </c>
      <c r="DJ275" s="67" t="s">
        <v>78</v>
      </c>
      <c r="DK275" s="76" t="s">
        <v>85</v>
      </c>
      <c r="DL275" s="67">
        <v>1</v>
      </c>
      <c r="DM275" s="77" t="s">
        <v>70</v>
      </c>
      <c r="DN275" s="67" t="e">
        <v>#NUM!</v>
      </c>
      <c r="DO275" s="67" t="s">
        <v>79</v>
      </c>
      <c r="DP275" s="67" t="s">
        <v>79</v>
      </c>
      <c r="DQ275" s="68"/>
      <c r="DR275" s="67"/>
      <c r="DS275" s="72" t="s">
        <v>79</v>
      </c>
      <c r="DT275" s="67" t="s">
        <v>79</v>
      </c>
      <c r="DU275" s="68"/>
      <c r="DV275" s="67"/>
      <c r="DW275" s="72" t="s">
        <v>79</v>
      </c>
      <c r="DX275" s="67" t="s">
        <v>79</v>
      </c>
      <c r="DY275" s="67"/>
      <c r="DZ275" s="67"/>
      <c r="EA275" s="67" t="s">
        <v>79</v>
      </c>
      <c r="EB275" s="67" t="s">
        <v>79</v>
      </c>
      <c r="EC275" s="67"/>
      <c r="ED275" s="67"/>
      <c r="EE275" s="71">
        <v>127</v>
      </c>
      <c r="EF275" s="67">
        <v>103</v>
      </c>
      <c r="EG275" s="67"/>
      <c r="EH275" s="67"/>
      <c r="EI275" s="72" t="s">
        <v>79</v>
      </c>
      <c r="EJ275" s="67" t="s">
        <v>79</v>
      </c>
      <c r="EK275" s="67"/>
      <c r="EL275" s="67"/>
      <c r="EM275" s="72" t="s">
        <v>79</v>
      </c>
      <c r="EN275" s="67" t="s">
        <v>79</v>
      </c>
      <c r="EO275" s="67"/>
      <c r="EP275" s="67"/>
      <c r="EQ275" s="67" t="b">
        <v>0</v>
      </c>
      <c r="ER275" s="67">
        <v>-24</v>
      </c>
      <c r="ES275" s="67"/>
      <c r="ET275" s="67"/>
      <c r="EU275" s="67" t="b">
        <v>0</v>
      </c>
      <c r="EV275" s="67">
        <v>-24</v>
      </c>
      <c r="EW275" s="67"/>
      <c r="EX275" s="67"/>
      <c r="EY275" s="67" t="b">
        <v>0</v>
      </c>
      <c r="EZ275" s="67">
        <v>-24</v>
      </c>
      <c r="FA275" s="67"/>
      <c r="FB275" s="67"/>
      <c r="FC275" s="76" t="s">
        <v>73</v>
      </c>
      <c r="FD275" s="67">
        <v>1</v>
      </c>
      <c r="FE275" s="77" t="s">
        <v>70</v>
      </c>
      <c r="FF275" s="68">
        <v>0</v>
      </c>
      <c r="FG275" s="83"/>
      <c r="FH275" s="65" t="str">
        <f t="shared" si="59"/>
        <v>MR</v>
      </c>
      <c r="FI275" s="65" t="str">
        <f t="shared" si="60"/>
        <v>M</v>
      </c>
      <c r="FJ275" s="65" t="str">
        <f t="shared" si="58"/>
        <v>11. NCC</v>
      </c>
      <c r="FK275" s="65">
        <f t="shared" si="61"/>
        <v>0</v>
      </c>
      <c r="FL275">
        <f t="shared" si="62"/>
        <v>68</v>
      </c>
      <c r="FM275" t="str">
        <f t="shared" si="49"/>
        <v>...</v>
      </c>
      <c r="FN275" t="str">
        <f t="shared" si="56"/>
        <v>...</v>
      </c>
      <c r="FO275" t="str">
        <f t="shared" si="55"/>
        <v>11. NCC</v>
      </c>
    </row>
    <row r="276" spans="1:171" ht="13.8" hidden="1" x14ac:dyDescent="0.25">
      <c r="A276" t="s">
        <v>1152</v>
      </c>
      <c r="B276" s="201" t="s">
        <v>877</v>
      </c>
      <c r="C276" s="80" t="str">
        <f>IF($B276:$B276&gt;0,VLOOKUP($B276,'[1]PorEquipeHC 20aa_ddmmaaaa'!$EC$5:'[1]PorEquipeHC 20aa_ddmmaaaa'!$GS$1003,1,FALSE))</f>
        <v>306</v>
      </c>
      <c r="D276" s="209" t="str">
        <f>IF($B276:$B276&gt;0,VLOOKUP($B276,'[1]PorEquipeHC 20aa_ddmmaaaa'!$EC$5:'[1]PorEquipeHC 20aa_ddmmaaaa'!$GS$1003,2,FALSE))</f>
        <v>COGA</v>
      </c>
      <c r="E276" s="209" t="str">
        <f>IF($B276:$B276&gt;0,VLOOKUP($B276,'[1]PorEquipeHC 20aa_ddmmaaaa'!$EC$5:'[1]PorEquipeHC 20aa_ddmmaaaa'!$GS$1003,3,FALSE))</f>
        <v>IOSHISHIRO</v>
      </c>
      <c r="F276" s="66" t="str">
        <f>IF($B276:$B276&gt;0,VLOOKUP($B276,'[1]PorEquipeHC 20aa_ddmmaaaa'!$EC$5:'[1]PorEquipeHC 20aa_ddmmaaaa'!$GS$1003,4,FALSE))</f>
        <v>M</v>
      </c>
      <c r="G276" s="65" t="str">
        <f>IF($B276:$B276&gt;0,VLOOKUP($B276,'[1]PorEquipeHC 20aa_ddmmaaaa'!$EC$5:'[1]PorEquipeHC 20aa_ddmmaaaa'!$GS$1003,5,FALSE))</f>
        <v>12. COO</v>
      </c>
      <c r="H276" s="210">
        <f>IF($B276:$B276&gt;0,VLOOKUP($B276,'[1]PorEquipeHC 20aa_ddmmaaaa'!$EC$5:'[1]PorEquipeHC 20aa_ddmmaaaa'!$GS$1003,6,FALSE))</f>
        <v>15622</v>
      </c>
      <c r="I276" s="80">
        <f>IF($B276:$B276&gt;0,VLOOKUP($B276,'[1]PorEquipeHC 20aa_ddmmaaaa'!$EC$5:'[1]PorEquipeHC 20aa_ddmmaaaa'!$GS$1003,7,FALSE))</f>
        <v>9</v>
      </c>
      <c r="J276" s="209" t="str">
        <f>IF($B276:$B276&gt;0,VLOOKUP($B276,'[1]PorEquipeHC 20aa_ddmmaaaa'!$EC$5:'[1]PorEquipeHC 20aa_ddmmaaaa'!$GS$1003,8,FALSE))</f>
        <v>B</v>
      </c>
      <c r="K276" s="209" t="str">
        <f>IF($B276:$B276&gt;0,VLOOKUP($B276,'[1]PorEquipeHC 20aa_ddmmaaaa'!$EC$5:'[1]PorEquipeHC 20aa_ddmmaaaa'!$GS$1003,9,FALSE))</f>
        <v>SR</v>
      </c>
      <c r="L276" s="80">
        <f>IF($B276:$B276&gt;0,VLOOKUP($B276,'[1]PorEquipeHC 20aa_ddmmaaaa'!$EC$5:'[1]PorEquipeHC 20aa_ddmmaaaa'!$GS$1003,45,FALSE))</f>
        <v>1</v>
      </c>
      <c r="M276" s="65" t="str">
        <f>IF($B276:$B276&gt;0,VLOOKUP($B276,'[1]PorEquipeHC 20aa_ddmmaaaa'!$EC$5:'[1]PorEquipeHC 20aa_ddmmaaaa'!$GS$1003,46,FALSE))</f>
        <v>X</v>
      </c>
      <c r="N276" s="80" t="e">
        <f>IF($B276:$B276&gt;0,VLOOKUP($B276,'[1]PorEquipeHC 20aa_ddmmaaaa'!$EC$5:'[1]PorEquipeHC 20aa_ddmmaaaa'!$GS$1003,64,FALSE))</f>
        <v>#NUM!</v>
      </c>
      <c r="O276" s="211" t="str">
        <f>IF($B276:$B276&gt;0,VLOOKUP($B276,'[1]PorEquipeHC 20aa_ddmmaaaa'!$EC$5:'[1]PorEquipeHC 20aa_ddmmaaaa'!$GS$1003,10,FALSE))</f>
        <v xml:space="preserve"> </v>
      </c>
      <c r="P276" s="211" t="str">
        <f>IF($B276:$B276&gt;0,VLOOKUP($B276,'[1]PorEquipeHC 20aa_ddmmaaaa'!$EC$5:'[1]PorEquipeHC 20aa_ddmmaaaa'!$GS$1003,11,FALSE))</f>
        <v xml:space="preserve"> </v>
      </c>
      <c r="Q276" s="211">
        <f>IF($B276:$B276&gt;0,VLOOKUP($B276,'[1]PorEquipeHC 20aa_ddmmaaaa'!$EC$5:'[1]PorEquipeHC 20aa_ddmmaaaa'!$GS$1003,12,FALSE))</f>
        <v>131</v>
      </c>
      <c r="R276" s="211" t="str">
        <f>IF($B276:$B276&gt;0,VLOOKUP($B276,'[1]PorEquipeHC 20aa_ddmmaaaa'!$EC$5:'[1]PorEquipeHC 20aa_ddmmaaaa'!$GS$1003,13,FALSE))</f>
        <v xml:space="preserve"> </v>
      </c>
      <c r="S276" s="211" t="str">
        <f>IF($B276:$B276&gt;0,VLOOKUP($B276,'[1]PorEquipeHC 20aa_ddmmaaaa'!$EC$5:'[1]PorEquipeHC 20aa_ddmmaaaa'!$GS$1003,14,FALSE))</f>
        <v xml:space="preserve"> </v>
      </c>
      <c r="T276" s="211" t="str">
        <f>IF($B276:$B276&gt;0,VLOOKUP($B276,'[1]PorEquipeHC 20aa_ddmmaaaa'!$EC$5:'[1]PorEquipeHC 20aa_ddmmaaaa'!$GS$1003,15,FALSE))</f>
        <v xml:space="preserve"> </v>
      </c>
      <c r="U276" s="211" t="str">
        <f>IF($B276:$B276&gt;0,VLOOKUP($B276,'[1]PorEquipeHC 20aa_ddmmaaaa'!$EC$5:'[1]PorEquipeHC 20aa_ddmmaaaa'!$GS$1003,16,FALSE))</f>
        <v xml:space="preserve"> </v>
      </c>
      <c r="V276" s="211" t="b">
        <f>IF($B276:$B276&gt;0,VLOOKUP($B276,'[1]PorEquipeHC 20aa_ddmmaaaa'!$EC$5:'[1]PorEquipeHC 20aa_ddmmaaaa'!$GS$1003,17,FALSE))</f>
        <v>0</v>
      </c>
      <c r="W276" s="211" t="b">
        <f>IF($B276:$B276&gt;0,VLOOKUP($B276,'[1]PorEquipeHC 20aa_ddmmaaaa'!$EC$5:'[1]PorEquipeHC 20aa_ddmmaaaa'!$GS$1003,18,FALSE))</f>
        <v>0</v>
      </c>
      <c r="X276" s="211" t="b">
        <f>IF($B276:$B276&gt;0,VLOOKUP($B276,'[1]PorEquipeHC 20aa_ddmmaaaa'!$EC$5:'[1]PorEquipeHC 20aa_ddmmaaaa'!$GS$1003,19,FALSE))</f>
        <v>0</v>
      </c>
      <c r="Y276" s="207"/>
      <c r="Z276" s="207"/>
      <c r="AA276" s="154"/>
      <c r="AB276" s="154"/>
      <c r="AC276" s="65" t="str">
        <f>C276</f>
        <v>306</v>
      </c>
      <c r="AD276" s="65" t="str">
        <f>D276</f>
        <v>COGA</v>
      </c>
      <c r="AE276" s="65" t="str">
        <f>E276</f>
        <v>IOSHISHIRO</v>
      </c>
      <c r="AF276" s="65" t="str">
        <f>F276</f>
        <v>M</v>
      </c>
      <c r="AG276" s="65" t="str">
        <f>G276</f>
        <v>12. COO</v>
      </c>
      <c r="AH276" s="208">
        <f>H276</f>
        <v>15622</v>
      </c>
      <c r="AI276">
        <f>I276</f>
        <v>9</v>
      </c>
      <c r="AJ276" t="str">
        <f>J276</f>
        <v>B</v>
      </c>
      <c r="AK276" s="209" t="str">
        <f>K276</f>
        <v>SR</v>
      </c>
      <c r="AL276" s="65">
        <f>L276</f>
        <v>1</v>
      </c>
      <c r="AM276" s="66" t="str">
        <f>M276</f>
        <v>X</v>
      </c>
      <c r="AN276" s="65" t="e">
        <f>N276</f>
        <v>#NUM!</v>
      </c>
      <c r="AO276" s="65" t="str">
        <f>O276</f>
        <v xml:space="preserve"> </v>
      </c>
      <c r="AP276" s="67" t="str">
        <f>IF(AO276=" "," ",(AO276-2*$AI276))</f>
        <v xml:space="preserve"> </v>
      </c>
      <c r="AQ276" s="68"/>
      <c r="AR276" s="69"/>
      <c r="AS276" s="72" t="str">
        <f>P276</f>
        <v xml:space="preserve"> </v>
      </c>
      <c r="AT276" s="67" t="str">
        <f>IF(AS276=" "," ",(AS276-2*$AI276))</f>
        <v xml:space="preserve"> </v>
      </c>
      <c r="AU276" s="65"/>
      <c r="AV276" s="67"/>
      <c r="AW276" s="72">
        <f>Q276</f>
        <v>131</v>
      </c>
      <c r="AX276" s="67">
        <f>IF(AW276=" "," ",(AW276-2*$AI276))</f>
        <v>113</v>
      </c>
      <c r="AY276" s="67"/>
      <c r="AZ276" s="65"/>
      <c r="BA276" s="67" t="str">
        <f>R276</f>
        <v xml:space="preserve"> </v>
      </c>
      <c r="BB276" s="67" t="str">
        <f>IF(BA276=" "," ",(BA276-2*$AI276))</f>
        <v xml:space="preserve"> </v>
      </c>
      <c r="BC276" s="67"/>
      <c r="BD276" s="67"/>
      <c r="BE276" s="71" t="str">
        <f>S276</f>
        <v xml:space="preserve"> </v>
      </c>
      <c r="BF276" s="67" t="str">
        <f>IF(BE276=" "," ",(BE276-2*$AI276))</f>
        <v xml:space="preserve"> </v>
      </c>
      <c r="BG276" s="67"/>
      <c r="BH276" s="67"/>
      <c r="BI276" s="72" t="str">
        <f>T276</f>
        <v xml:space="preserve"> </v>
      </c>
      <c r="BJ276" s="67" t="str">
        <f>IF(BI276=" "," ",(BI276-2*$AI276))</f>
        <v xml:space="preserve"> </v>
      </c>
      <c r="BK276" s="67"/>
      <c r="BL276" s="67"/>
      <c r="BM276" s="72" t="str">
        <f>U276</f>
        <v xml:space="preserve"> </v>
      </c>
      <c r="BN276" s="67" t="str">
        <f>IF(BM276=" "," ",(BM276-2*$AI276))</f>
        <v xml:space="preserve"> </v>
      </c>
      <c r="BO276" s="67"/>
      <c r="BP276" s="67"/>
      <c r="BQ276" s="67" t="b">
        <f>V276</f>
        <v>0</v>
      </c>
      <c r="BR276" s="67">
        <f>IF(BQ276=" "," ",(BQ276-2*$AI276))</f>
        <v>-18</v>
      </c>
      <c r="BS276" s="67"/>
      <c r="BT276" s="67"/>
      <c r="BU276" s="67" t="b">
        <f>W276</f>
        <v>0</v>
      </c>
      <c r="BV276" s="67">
        <f>IF(BU276=" "," ",(BU276-2*$AI276))</f>
        <v>-18</v>
      </c>
      <c r="BW276" s="67"/>
      <c r="BX276" s="67"/>
      <c r="BY276" s="67" t="b">
        <f>X276</f>
        <v>0</v>
      </c>
      <c r="BZ276" s="67">
        <f>IF(BY276=" "," ",(BY276-2*$AI276))</f>
        <v>-18</v>
      </c>
      <c r="CA276" s="67"/>
      <c r="CB276" s="67"/>
      <c r="CC276" s="209" t="str">
        <f>IF(AK276="Senior",AK276,"...")</f>
        <v>...</v>
      </c>
      <c r="CD276" s="65">
        <f>L276</f>
        <v>1</v>
      </c>
      <c r="CE276" s="66" t="str">
        <f>M276</f>
        <v>X</v>
      </c>
      <c r="CF276" s="73">
        <f>AQ276*AO$4+AU276*AS$4+AY276*AW$4+BC276*BA$4+BG276*BE$4+BK276*BI$4+BO276*BM$4+BS276*BQ$4+BW276*BU$4+CA276*BY$4</f>
        <v>0</v>
      </c>
      <c r="CG276" s="156"/>
      <c r="CH276" s="1"/>
      <c r="DA276" s="19"/>
      <c r="DB276" s="19"/>
      <c r="DC276" s="67" t="s">
        <v>872</v>
      </c>
      <c r="DD276" s="67" t="s">
        <v>873</v>
      </c>
      <c r="DE276" s="67" t="s">
        <v>874</v>
      </c>
      <c r="DF276" s="67" t="s">
        <v>65</v>
      </c>
      <c r="DG276" s="67" t="s">
        <v>703</v>
      </c>
      <c r="DH276" s="75">
        <v>11835</v>
      </c>
      <c r="DI276" s="67">
        <v>12</v>
      </c>
      <c r="DJ276" s="67" t="s">
        <v>78</v>
      </c>
      <c r="DK276" s="76" t="s">
        <v>85</v>
      </c>
      <c r="DL276" s="67">
        <v>1</v>
      </c>
      <c r="DM276" s="77" t="s">
        <v>70</v>
      </c>
      <c r="DN276" s="67" t="e">
        <v>#NUM!</v>
      </c>
      <c r="DO276" s="67" t="s">
        <v>79</v>
      </c>
      <c r="DP276" s="67" t="s">
        <v>79</v>
      </c>
      <c r="DQ276" s="68"/>
      <c r="DR276" s="67"/>
      <c r="DS276" s="72" t="s">
        <v>79</v>
      </c>
      <c r="DT276" s="67" t="s">
        <v>79</v>
      </c>
      <c r="DU276" s="68"/>
      <c r="DV276" s="67"/>
      <c r="DW276" s="72" t="s">
        <v>79</v>
      </c>
      <c r="DX276" s="67" t="s">
        <v>79</v>
      </c>
      <c r="DY276" s="67"/>
      <c r="DZ276" s="67"/>
      <c r="EA276" s="67" t="s">
        <v>79</v>
      </c>
      <c r="EB276" s="67" t="s">
        <v>79</v>
      </c>
      <c r="EC276" s="67"/>
      <c r="ED276" s="67"/>
      <c r="EE276" s="71">
        <v>129</v>
      </c>
      <c r="EF276" s="67">
        <v>105</v>
      </c>
      <c r="EG276" s="68"/>
      <c r="EH276" s="69"/>
      <c r="EI276" s="72" t="s">
        <v>79</v>
      </c>
      <c r="EJ276" s="67" t="s">
        <v>79</v>
      </c>
      <c r="EK276" s="68"/>
      <c r="EL276" s="69"/>
      <c r="EM276" s="72" t="s">
        <v>79</v>
      </c>
      <c r="EN276" s="67" t="s">
        <v>79</v>
      </c>
      <c r="EO276" s="67"/>
      <c r="EP276" s="67"/>
      <c r="EQ276" s="67" t="b">
        <v>0</v>
      </c>
      <c r="ER276" s="67">
        <v>-24</v>
      </c>
      <c r="ES276" s="67"/>
      <c r="ET276" s="67"/>
      <c r="EU276" s="67" t="b">
        <v>0</v>
      </c>
      <c r="EV276" s="67">
        <v>-24</v>
      </c>
      <c r="EW276" s="67"/>
      <c r="EX276" s="67"/>
      <c r="EY276" s="67" t="b">
        <v>0</v>
      </c>
      <c r="EZ276" s="67">
        <v>-24</v>
      </c>
      <c r="FA276" s="67"/>
      <c r="FB276" s="67"/>
      <c r="FC276" s="76" t="s">
        <v>73</v>
      </c>
      <c r="FD276" s="67">
        <v>1</v>
      </c>
      <c r="FE276" s="77" t="s">
        <v>70</v>
      </c>
      <c r="FF276" s="68">
        <v>0</v>
      </c>
      <c r="FG276" s="83"/>
      <c r="FH276" s="65" t="str">
        <f t="shared" si="59"/>
        <v>MR</v>
      </c>
      <c r="FI276" s="65" t="str">
        <f t="shared" si="60"/>
        <v>M</v>
      </c>
      <c r="FJ276" s="65" t="str">
        <f t="shared" si="58"/>
        <v>11. NCC</v>
      </c>
      <c r="FK276" s="65">
        <f t="shared" si="61"/>
        <v>0</v>
      </c>
      <c r="FL276">
        <f t="shared" si="62"/>
        <v>68</v>
      </c>
      <c r="FM276" t="str">
        <f t="shared" si="49"/>
        <v>...</v>
      </c>
      <c r="FN276" t="str">
        <f t="shared" si="56"/>
        <v>...</v>
      </c>
      <c r="FO276" t="str">
        <f t="shared" si="55"/>
        <v>11. NCC</v>
      </c>
    </row>
    <row r="277" spans="1:171" ht="13.8" hidden="1" x14ac:dyDescent="0.25">
      <c r="A277" t="s">
        <v>1152</v>
      </c>
      <c r="B277" s="201" t="s">
        <v>159</v>
      </c>
      <c r="C277" s="80" t="str">
        <f>IF($B277:$B277&gt;0,VLOOKUP($B277,'[1]PorEquipeHC 20aa_ddmmaaaa'!$EC$5:'[1]PorEquipeHC 20aa_ddmmaaaa'!$GS$1003,1,FALSE))</f>
        <v>249</v>
      </c>
      <c r="D277" s="209" t="str">
        <f>IF($B277:$B277&gt;0,VLOOKUP($B277,'[1]PorEquipeHC 20aa_ddmmaaaa'!$EC$5:'[1]PorEquipeHC 20aa_ddmmaaaa'!$GS$1003,2,FALSE))</f>
        <v>NISHIMURA</v>
      </c>
      <c r="E277" s="209" t="str">
        <f>IF($B277:$B277&gt;0,VLOOKUP($B277,'[1]PorEquipeHC 20aa_ddmmaaaa'!$EC$5:'[1]PorEquipeHC 20aa_ddmmaaaa'!$GS$1003,3,FALSE))</f>
        <v>MITIKO</v>
      </c>
      <c r="F277" s="66" t="str">
        <f>IF($B277:$B277&gt;0,VLOOKUP($B277,'[1]PorEquipeHC 20aa_ddmmaaaa'!$EC$5:'[1]PorEquipeHC 20aa_ddmmaaaa'!$GS$1003,4,FALSE))</f>
        <v>F</v>
      </c>
      <c r="G277" s="65" t="str">
        <f>IF($B277:$B277&gt;0,VLOOKUP($B277,'[1]PorEquipeHC 20aa_ddmmaaaa'!$EC$5:'[1]PorEquipeHC 20aa_ddmmaaaa'!$GS$1003,5,FALSE))</f>
        <v>01. PIE</v>
      </c>
      <c r="H277" s="210">
        <f>IF($B277:$B277&gt;0,VLOOKUP($B277,'[1]PorEquipeHC 20aa_ddmmaaaa'!$EC$5:'[1]PorEquipeHC 20aa_ddmmaaaa'!$GS$1003,6,FALSE))</f>
        <v>15668</v>
      </c>
      <c r="I277" s="80">
        <f>IF($B277:$B277&gt;0,VLOOKUP($B277,'[1]PorEquipeHC 20aa_ddmmaaaa'!$EC$5:'[1]PorEquipeHC 20aa_ddmmaaaa'!$GS$1003,7,FALSE))</f>
        <v>9</v>
      </c>
      <c r="J277" s="209" t="str">
        <f>IF($B277:$B277&gt;0,VLOOKUP($B277,'[1]PorEquipeHC 20aa_ddmmaaaa'!$EC$5:'[1]PorEquipeHC 20aa_ddmmaaaa'!$GS$1003,8,FALSE))</f>
        <v>B</v>
      </c>
      <c r="K277" s="209" t="str">
        <f>IF($B277:$B277&gt;0,VLOOKUP($B277,'[1]PorEquipeHC 20aa_ddmmaaaa'!$EC$5:'[1]PorEquipeHC 20aa_ddmmaaaa'!$GS$1003,9,FALSE))</f>
        <v>SR</v>
      </c>
      <c r="L277" s="80">
        <f>IF($B277:$B277&gt;0,VLOOKUP($B277,'[1]PorEquipeHC 20aa_ddmmaaaa'!$EC$5:'[1]PorEquipeHC 20aa_ddmmaaaa'!$GS$1003,45,FALSE))</f>
        <v>1</v>
      </c>
      <c r="M277" s="65" t="str">
        <f>IF($B277:$B277&gt;0,VLOOKUP($B277,'[1]PorEquipeHC 20aa_ddmmaaaa'!$EC$5:'[1]PorEquipeHC 20aa_ddmmaaaa'!$GS$1003,46,FALSE))</f>
        <v>X</v>
      </c>
      <c r="N277" s="80" t="e">
        <f>IF($B277:$B277&gt;0,VLOOKUP($B277,'[1]PorEquipeHC 20aa_ddmmaaaa'!$EC$5:'[1]PorEquipeHC 20aa_ddmmaaaa'!$GS$1003,64,FALSE))</f>
        <v>#NUM!</v>
      </c>
      <c r="O277" s="211">
        <f>IF($B277:$B277&gt;0,VLOOKUP($B277,'[1]PorEquipeHC 20aa_ddmmaaaa'!$EC$5:'[1]PorEquipeHC 20aa_ddmmaaaa'!$GS$1003,10,FALSE))</f>
        <v>118</v>
      </c>
      <c r="P277" s="211" t="str">
        <f>IF($B277:$B277&gt;0,VLOOKUP($B277,'[1]PorEquipeHC 20aa_ddmmaaaa'!$EC$5:'[1]PorEquipeHC 20aa_ddmmaaaa'!$GS$1003,11,FALSE))</f>
        <v xml:space="preserve"> </v>
      </c>
      <c r="Q277" s="211" t="str">
        <f>IF($B277:$B277&gt;0,VLOOKUP($B277,'[1]PorEquipeHC 20aa_ddmmaaaa'!$EC$5:'[1]PorEquipeHC 20aa_ddmmaaaa'!$GS$1003,12,FALSE))</f>
        <v xml:space="preserve"> </v>
      </c>
      <c r="R277" s="211" t="str">
        <f>IF($B277:$B277&gt;0,VLOOKUP($B277,'[1]PorEquipeHC 20aa_ddmmaaaa'!$EC$5:'[1]PorEquipeHC 20aa_ddmmaaaa'!$GS$1003,13,FALSE))</f>
        <v xml:space="preserve"> </v>
      </c>
      <c r="S277" s="211" t="str">
        <f>IF($B277:$B277&gt;0,VLOOKUP($B277,'[1]PorEquipeHC 20aa_ddmmaaaa'!$EC$5:'[1]PorEquipeHC 20aa_ddmmaaaa'!$GS$1003,14,FALSE))</f>
        <v xml:space="preserve"> </v>
      </c>
      <c r="T277" s="211" t="str">
        <f>IF($B277:$B277&gt;0,VLOOKUP($B277,'[1]PorEquipeHC 20aa_ddmmaaaa'!$EC$5:'[1]PorEquipeHC 20aa_ddmmaaaa'!$GS$1003,15,FALSE))</f>
        <v xml:space="preserve"> </v>
      </c>
      <c r="U277" s="211" t="str">
        <f>IF($B277:$B277&gt;0,VLOOKUP($B277,'[1]PorEquipeHC 20aa_ddmmaaaa'!$EC$5:'[1]PorEquipeHC 20aa_ddmmaaaa'!$GS$1003,16,FALSE))</f>
        <v xml:space="preserve"> </v>
      </c>
      <c r="V277" s="211" t="b">
        <f>IF($B277:$B277&gt;0,VLOOKUP($B277,'[1]PorEquipeHC 20aa_ddmmaaaa'!$EC$5:'[1]PorEquipeHC 20aa_ddmmaaaa'!$GS$1003,17,FALSE))</f>
        <v>0</v>
      </c>
      <c r="W277" s="211" t="b">
        <f>IF($B277:$B277&gt;0,VLOOKUP($B277,'[1]PorEquipeHC 20aa_ddmmaaaa'!$EC$5:'[1]PorEquipeHC 20aa_ddmmaaaa'!$GS$1003,18,FALSE))</f>
        <v>0</v>
      </c>
      <c r="X277" s="211" t="b">
        <f>IF($B277:$B277&gt;0,VLOOKUP($B277,'[1]PorEquipeHC 20aa_ddmmaaaa'!$EC$5:'[1]PorEquipeHC 20aa_ddmmaaaa'!$GS$1003,19,FALSE))</f>
        <v>0</v>
      </c>
      <c r="Y277" s="207"/>
      <c r="Z277" s="207"/>
      <c r="AA277" s="154"/>
      <c r="AB277" s="154"/>
      <c r="AC277" s="65" t="str">
        <f>C277</f>
        <v>249</v>
      </c>
      <c r="AD277" s="65" t="str">
        <f>D277</f>
        <v>NISHIMURA</v>
      </c>
      <c r="AE277" s="65" t="str">
        <f>E277</f>
        <v>MITIKO</v>
      </c>
      <c r="AF277" s="65" t="str">
        <f>F277</f>
        <v>F</v>
      </c>
      <c r="AG277" s="65" t="str">
        <f>G277</f>
        <v>01. PIE</v>
      </c>
      <c r="AH277" s="208">
        <f>H277</f>
        <v>15668</v>
      </c>
      <c r="AI277">
        <f>I277</f>
        <v>9</v>
      </c>
      <c r="AJ277" t="str">
        <f>J277</f>
        <v>B</v>
      </c>
      <c r="AK277" s="209" t="str">
        <f>K277</f>
        <v>SR</v>
      </c>
      <c r="AL277" s="65">
        <f>L277</f>
        <v>1</v>
      </c>
      <c r="AM277" s="66" t="str">
        <f>M277</f>
        <v>X</v>
      </c>
      <c r="AN277" s="65" t="e">
        <f>N277</f>
        <v>#NUM!</v>
      </c>
      <c r="AO277" s="65">
        <f>O277</f>
        <v>118</v>
      </c>
      <c r="AP277" s="67">
        <f>IF(AO277=" "," ",(AO277-2*$AI277))</f>
        <v>100</v>
      </c>
      <c r="AQ277" s="68"/>
      <c r="AR277" s="69"/>
      <c r="AS277" s="72" t="str">
        <f>P277</f>
        <v xml:space="preserve"> </v>
      </c>
      <c r="AT277" s="67" t="str">
        <f>IF(AS277=" "," ",(AS277-2*$AI277))</f>
        <v xml:space="preserve"> </v>
      </c>
      <c r="AU277" s="65"/>
      <c r="AV277" s="67"/>
      <c r="AW277" s="72" t="str">
        <f>Q277</f>
        <v xml:space="preserve"> </v>
      </c>
      <c r="AX277" s="67" t="str">
        <f>IF(AW277=" "," ",(AW277-2*$AI277))</f>
        <v xml:space="preserve"> </v>
      </c>
      <c r="AY277" s="67"/>
      <c r="AZ277" s="65"/>
      <c r="BA277" s="67" t="str">
        <f>R277</f>
        <v xml:space="preserve"> </v>
      </c>
      <c r="BB277" s="67" t="str">
        <f>IF(BA277=" "," ",(BA277-2*$AI277))</f>
        <v xml:space="preserve"> </v>
      </c>
      <c r="BC277" s="67"/>
      <c r="BD277" s="67"/>
      <c r="BE277" s="71" t="str">
        <f>S277</f>
        <v xml:space="preserve"> </v>
      </c>
      <c r="BF277" s="67" t="str">
        <f>IF(BE277=" "," ",(BE277-2*$AI277))</f>
        <v xml:space="preserve"> </v>
      </c>
      <c r="BG277" s="67"/>
      <c r="BH277" s="67"/>
      <c r="BI277" s="72" t="str">
        <f>T277</f>
        <v xml:space="preserve"> </v>
      </c>
      <c r="BJ277" s="67" t="str">
        <f>IF(BI277=" "," ",(BI277-2*$AI277))</f>
        <v xml:space="preserve"> </v>
      </c>
      <c r="BK277" s="67"/>
      <c r="BL277" s="67"/>
      <c r="BM277" s="72" t="str">
        <f>U277</f>
        <v xml:space="preserve"> </v>
      </c>
      <c r="BN277" s="67" t="str">
        <f>IF(BM277=" "," ",(BM277-2*$AI277))</f>
        <v xml:space="preserve"> </v>
      </c>
      <c r="BO277" s="67"/>
      <c r="BP277" s="67"/>
      <c r="BQ277" s="67" t="b">
        <f>V277</f>
        <v>0</v>
      </c>
      <c r="BR277" s="67">
        <f>IF(BQ277=" "," ",(BQ277-2*$AI277))</f>
        <v>-18</v>
      </c>
      <c r="BS277" s="67"/>
      <c r="BT277" s="67"/>
      <c r="BU277" s="67" t="b">
        <f>W277</f>
        <v>0</v>
      </c>
      <c r="BV277" s="67">
        <f>IF(BU277=" "," ",(BU277-2*$AI277))</f>
        <v>-18</v>
      </c>
      <c r="BW277" s="67"/>
      <c r="BX277" s="67"/>
      <c r="BY277" s="67" t="b">
        <f>X277</f>
        <v>0</v>
      </c>
      <c r="BZ277" s="67">
        <f>IF(BY277=" "," ",(BY277-2*$AI277))</f>
        <v>-18</v>
      </c>
      <c r="CA277" s="67"/>
      <c r="CB277" s="67"/>
      <c r="CC277" s="209" t="str">
        <f>IF(AK277="Senior",AK277,"...")</f>
        <v>...</v>
      </c>
      <c r="CD277" s="65">
        <f>L277</f>
        <v>1</v>
      </c>
      <c r="CE277" s="66" t="str">
        <f>M277</f>
        <v>X</v>
      </c>
      <c r="CF277" s="73">
        <f>AQ277*AO$4+AU277*AS$4+AY277*AW$4+BC277*BA$4+BG277*BE$4+BK277*BI$4+BO277*BM$4+BS277*BQ$4+BW277*BU$4+CA277*BY$4</f>
        <v>0</v>
      </c>
      <c r="CG277" s="156"/>
      <c r="CH277" s="1"/>
      <c r="DA277" s="19"/>
      <c r="DB277" s="19"/>
      <c r="DC277" s="67" t="s">
        <v>875</v>
      </c>
      <c r="DD277" s="67" t="s">
        <v>167</v>
      </c>
      <c r="DE277" s="67" t="s">
        <v>158</v>
      </c>
      <c r="DF277" s="67" t="s">
        <v>83</v>
      </c>
      <c r="DG277" s="67" t="s">
        <v>703</v>
      </c>
      <c r="DH277" s="75">
        <v>12009</v>
      </c>
      <c r="DI277" s="67">
        <v>12</v>
      </c>
      <c r="DJ277" s="67" t="s">
        <v>78</v>
      </c>
      <c r="DK277" s="76" t="s">
        <v>85</v>
      </c>
      <c r="DL277" s="67">
        <v>0</v>
      </c>
      <c r="DM277" s="77" t="s">
        <v>70</v>
      </c>
      <c r="DN277" s="67" t="e">
        <v>#NUM!</v>
      </c>
      <c r="DO277" s="67" t="s">
        <v>79</v>
      </c>
      <c r="DP277" s="67" t="s">
        <v>79</v>
      </c>
      <c r="DQ277" s="68"/>
      <c r="DR277" s="67"/>
      <c r="DS277" s="72" t="s">
        <v>79</v>
      </c>
      <c r="DT277" s="67" t="s">
        <v>79</v>
      </c>
      <c r="DU277" s="68"/>
      <c r="DV277" s="67"/>
      <c r="DW277" s="72" t="s">
        <v>79</v>
      </c>
      <c r="DX277" s="67" t="s">
        <v>79</v>
      </c>
      <c r="DY277" s="67"/>
      <c r="DZ277" s="67"/>
      <c r="EA277" s="67" t="s">
        <v>79</v>
      </c>
      <c r="EB277" s="67" t="s">
        <v>79</v>
      </c>
      <c r="EC277" s="67"/>
      <c r="ED277" s="67"/>
      <c r="EE277" s="71" t="s">
        <v>79</v>
      </c>
      <c r="EF277" s="67" t="s">
        <v>79</v>
      </c>
      <c r="EG277" s="67"/>
      <c r="EH277" s="69"/>
      <c r="EI277" s="72" t="s">
        <v>79</v>
      </c>
      <c r="EJ277" s="67" t="s">
        <v>79</v>
      </c>
      <c r="EK277" s="67"/>
      <c r="EL277" s="67"/>
      <c r="EM277" s="72" t="s">
        <v>79</v>
      </c>
      <c r="EN277" s="67" t="s">
        <v>79</v>
      </c>
      <c r="EO277" s="67"/>
      <c r="EP277" s="67"/>
      <c r="EQ277" s="67" t="b">
        <v>0</v>
      </c>
      <c r="ER277" s="67">
        <v>-24</v>
      </c>
      <c r="ES277" s="67"/>
      <c r="ET277" s="67"/>
      <c r="EU277" s="67" t="b">
        <v>0</v>
      </c>
      <c r="EV277" s="67">
        <v>-24</v>
      </c>
      <c r="EW277" s="67"/>
      <c r="EX277" s="67"/>
      <c r="EY277" s="67" t="b">
        <v>0</v>
      </c>
      <c r="EZ277" s="67">
        <v>-24</v>
      </c>
      <c r="FA277" s="67"/>
      <c r="FB277" s="67"/>
      <c r="FC277" s="76" t="s">
        <v>73</v>
      </c>
      <c r="FD277" s="67">
        <v>0</v>
      </c>
      <c r="FE277" s="77" t="s">
        <v>70</v>
      </c>
      <c r="FF277" s="68">
        <v>0</v>
      </c>
      <c r="FG277" s="83"/>
      <c r="FH277" s="65" t="str">
        <f t="shared" si="59"/>
        <v>MR</v>
      </c>
      <c r="FI277" s="65" t="str">
        <f t="shared" si="60"/>
        <v>F</v>
      </c>
      <c r="FJ277" s="65" t="str">
        <f t="shared" si="58"/>
        <v>11. NCC</v>
      </c>
      <c r="FK277" s="65">
        <f t="shared" si="61"/>
        <v>0</v>
      </c>
      <c r="FL277">
        <f t="shared" si="62"/>
        <v>68</v>
      </c>
      <c r="FM277" t="str">
        <f t="shared" si="49"/>
        <v>...</v>
      </c>
      <c r="FN277" t="str">
        <f t="shared" si="56"/>
        <v>...</v>
      </c>
      <c r="FO277" t="str">
        <f t="shared" si="55"/>
        <v>11. NCC</v>
      </c>
    </row>
    <row r="278" spans="1:171" ht="13.8" hidden="1" x14ac:dyDescent="0.25">
      <c r="A278" t="s">
        <v>1152</v>
      </c>
      <c r="B278" s="201" t="s">
        <v>827</v>
      </c>
      <c r="C278" s="80" t="str">
        <f>IF($B278:$B278&gt;0,VLOOKUP($B278,'[1]PorEquipeHC 20aa_ddmmaaaa'!$EC$5:'[1]PorEquipeHC 20aa_ddmmaaaa'!$GS$1003,1,FALSE))</f>
        <v>290</v>
      </c>
      <c r="D278" s="209" t="str">
        <f>IF($B278:$B278&gt;0,VLOOKUP($B278,'[1]PorEquipeHC 20aa_ddmmaaaa'!$EC$5:'[1]PorEquipeHC 20aa_ddmmaaaa'!$GS$1003,2,FALSE))</f>
        <v>OGURA</v>
      </c>
      <c r="E278" s="209" t="str">
        <f>IF($B278:$B278&gt;0,VLOOKUP($B278,'[1]PorEquipeHC 20aa_ddmmaaaa'!$EC$5:'[1]PorEquipeHC 20aa_ddmmaaaa'!$GS$1003,3,FALSE))</f>
        <v>LUIZA</v>
      </c>
      <c r="F278" s="66" t="str">
        <f>IF($B278:$B278&gt;0,VLOOKUP($B278,'[1]PorEquipeHC 20aa_ddmmaaaa'!$EC$5:'[1]PorEquipeHC 20aa_ddmmaaaa'!$GS$1003,4,FALSE))</f>
        <v>F</v>
      </c>
      <c r="G278" s="65" t="str">
        <f>IF($B278:$B278&gt;0,VLOOKUP($B278,'[1]PorEquipeHC 20aa_ddmmaaaa'!$EC$5:'[1]PorEquipeHC 20aa_ddmmaaaa'!$GS$1003,5,FALSE))</f>
        <v>11. NCC</v>
      </c>
      <c r="H278" s="210">
        <f>IF($B278:$B278&gt;0,VLOOKUP($B278,'[1]PorEquipeHC 20aa_ddmmaaaa'!$EC$5:'[1]PorEquipeHC 20aa_ddmmaaaa'!$GS$1003,6,FALSE))</f>
        <v>15757</v>
      </c>
      <c r="I278" s="80">
        <f>IF($B278:$B278&gt;0,VLOOKUP($B278,'[1]PorEquipeHC 20aa_ddmmaaaa'!$EC$5:'[1]PorEquipeHC 20aa_ddmmaaaa'!$GS$1003,7,FALSE))</f>
        <v>9</v>
      </c>
      <c r="J278" s="209" t="str">
        <f>IF($B278:$B278&gt;0,VLOOKUP($B278,'[1]PorEquipeHC 20aa_ddmmaaaa'!$EC$5:'[1]PorEquipeHC 20aa_ddmmaaaa'!$GS$1003,8,FALSE))</f>
        <v>B</v>
      </c>
      <c r="K278" s="209" t="str">
        <f>IF($B278:$B278&gt;0,VLOOKUP($B278,'[1]PorEquipeHC 20aa_ddmmaaaa'!$EC$5:'[1]PorEquipeHC 20aa_ddmmaaaa'!$GS$1003,9,FALSE))</f>
        <v>SR</v>
      </c>
      <c r="L278" s="80">
        <f>IF($B278:$B278&gt;0,VLOOKUP($B278,'[1]PorEquipeHC 20aa_ddmmaaaa'!$EC$5:'[1]PorEquipeHC 20aa_ddmmaaaa'!$GS$1003,45,FALSE))</f>
        <v>1</v>
      </c>
      <c r="M278" s="65" t="str">
        <f>IF($B278:$B278&gt;0,VLOOKUP($B278,'[1]PorEquipeHC 20aa_ddmmaaaa'!$EC$5:'[1]PorEquipeHC 20aa_ddmmaaaa'!$GS$1003,46,FALSE))</f>
        <v>X</v>
      </c>
      <c r="N278" s="80" t="e">
        <f>IF($B278:$B278&gt;0,VLOOKUP($B278,'[1]PorEquipeHC 20aa_ddmmaaaa'!$EC$5:'[1]PorEquipeHC 20aa_ddmmaaaa'!$GS$1003,64,FALSE))</f>
        <v>#NUM!</v>
      </c>
      <c r="O278" s="211" t="str">
        <f>IF($B278:$B278&gt;0,VLOOKUP($B278,'[1]PorEquipeHC 20aa_ddmmaaaa'!$EC$5:'[1]PorEquipeHC 20aa_ddmmaaaa'!$GS$1003,10,FALSE))</f>
        <v xml:space="preserve"> </v>
      </c>
      <c r="P278" s="211" t="str">
        <f>IF($B278:$B278&gt;0,VLOOKUP($B278,'[1]PorEquipeHC 20aa_ddmmaaaa'!$EC$5:'[1]PorEquipeHC 20aa_ddmmaaaa'!$GS$1003,11,FALSE))</f>
        <v xml:space="preserve"> </v>
      </c>
      <c r="Q278" s="211" t="str">
        <f>IF($B278:$B278&gt;0,VLOOKUP($B278,'[1]PorEquipeHC 20aa_ddmmaaaa'!$EC$5:'[1]PorEquipeHC 20aa_ddmmaaaa'!$GS$1003,12,FALSE))</f>
        <v xml:space="preserve"> </v>
      </c>
      <c r="R278" s="211" t="str">
        <f>IF($B278:$B278&gt;0,VLOOKUP($B278,'[1]PorEquipeHC 20aa_ddmmaaaa'!$EC$5:'[1]PorEquipeHC 20aa_ddmmaaaa'!$GS$1003,13,FALSE))</f>
        <v xml:space="preserve"> </v>
      </c>
      <c r="S278" s="211">
        <f>IF($B278:$B278&gt;0,VLOOKUP($B278,'[1]PorEquipeHC 20aa_ddmmaaaa'!$EC$5:'[1]PorEquipeHC 20aa_ddmmaaaa'!$GS$1003,14,FALSE))</f>
        <v>114</v>
      </c>
      <c r="T278" s="211" t="str">
        <f>IF($B278:$B278&gt;0,VLOOKUP($B278,'[1]PorEquipeHC 20aa_ddmmaaaa'!$EC$5:'[1]PorEquipeHC 20aa_ddmmaaaa'!$GS$1003,15,FALSE))</f>
        <v xml:space="preserve"> </v>
      </c>
      <c r="U278" s="211" t="str">
        <f>IF($B278:$B278&gt;0,VLOOKUP($B278,'[1]PorEquipeHC 20aa_ddmmaaaa'!$EC$5:'[1]PorEquipeHC 20aa_ddmmaaaa'!$GS$1003,16,FALSE))</f>
        <v xml:space="preserve"> </v>
      </c>
      <c r="V278" s="211" t="b">
        <f>IF($B278:$B278&gt;0,VLOOKUP($B278,'[1]PorEquipeHC 20aa_ddmmaaaa'!$EC$5:'[1]PorEquipeHC 20aa_ddmmaaaa'!$GS$1003,17,FALSE))</f>
        <v>0</v>
      </c>
      <c r="W278" s="211" t="b">
        <f>IF($B278:$B278&gt;0,VLOOKUP($B278,'[1]PorEquipeHC 20aa_ddmmaaaa'!$EC$5:'[1]PorEquipeHC 20aa_ddmmaaaa'!$GS$1003,18,FALSE))</f>
        <v>0</v>
      </c>
      <c r="X278" s="211" t="b">
        <f>IF($B278:$B278&gt;0,VLOOKUP($B278,'[1]PorEquipeHC 20aa_ddmmaaaa'!$EC$5:'[1]PorEquipeHC 20aa_ddmmaaaa'!$GS$1003,19,FALSE))</f>
        <v>0</v>
      </c>
      <c r="Y278" s="207"/>
      <c r="Z278" s="207"/>
      <c r="AA278" s="154"/>
      <c r="AB278" s="154"/>
      <c r="AC278" s="65" t="str">
        <f>C278</f>
        <v>290</v>
      </c>
      <c r="AD278" s="65" t="str">
        <f>D278</f>
        <v>OGURA</v>
      </c>
      <c r="AE278" s="65" t="str">
        <f>E278</f>
        <v>LUIZA</v>
      </c>
      <c r="AF278" s="65" t="str">
        <f>F278</f>
        <v>F</v>
      </c>
      <c r="AG278" s="65" t="str">
        <f>G278</f>
        <v>11. NCC</v>
      </c>
      <c r="AH278" s="208">
        <f>H278</f>
        <v>15757</v>
      </c>
      <c r="AI278">
        <f>I278</f>
        <v>9</v>
      </c>
      <c r="AJ278" t="str">
        <f>J278</f>
        <v>B</v>
      </c>
      <c r="AK278" s="209" t="str">
        <f>K278</f>
        <v>SR</v>
      </c>
      <c r="AL278" s="65">
        <f>L278</f>
        <v>1</v>
      </c>
      <c r="AM278" s="66" t="str">
        <f>M278</f>
        <v>X</v>
      </c>
      <c r="AN278" s="65" t="e">
        <f>N278</f>
        <v>#NUM!</v>
      </c>
      <c r="AO278" s="65" t="str">
        <f>O278</f>
        <v xml:space="preserve"> </v>
      </c>
      <c r="AP278" s="67" t="str">
        <f>IF(AO278=" "," ",(AO278-2*$AI278))</f>
        <v xml:space="preserve"> </v>
      </c>
      <c r="AQ278" s="68"/>
      <c r="AR278" s="69"/>
      <c r="AS278" s="72" t="str">
        <f>P278</f>
        <v xml:space="preserve"> </v>
      </c>
      <c r="AT278" s="67" t="str">
        <f>IF(AS278=" "," ",(AS278-2*$AI278))</f>
        <v xml:space="preserve"> </v>
      </c>
      <c r="AU278" s="65"/>
      <c r="AV278" s="67"/>
      <c r="AW278" s="72" t="str">
        <f>Q278</f>
        <v xml:space="preserve"> </v>
      </c>
      <c r="AX278" s="67" t="str">
        <f>IF(AW278=" "," ",(AW278-2*$AI278))</f>
        <v xml:space="preserve"> </v>
      </c>
      <c r="AY278" s="67"/>
      <c r="AZ278" s="65"/>
      <c r="BA278" s="67" t="str">
        <f>R278</f>
        <v xml:space="preserve"> </v>
      </c>
      <c r="BB278" s="67" t="str">
        <f>IF(BA278=" "," ",(BA278-2*$AI278))</f>
        <v xml:space="preserve"> </v>
      </c>
      <c r="BC278" s="67"/>
      <c r="BD278" s="67"/>
      <c r="BE278" s="71">
        <f>S278</f>
        <v>114</v>
      </c>
      <c r="BF278" s="67">
        <f>IF(BE278=" "," ",(BE278-2*$AI278))</f>
        <v>96</v>
      </c>
      <c r="BG278" s="67"/>
      <c r="BH278" s="67"/>
      <c r="BI278" s="72" t="str">
        <f>T278</f>
        <v xml:space="preserve"> </v>
      </c>
      <c r="BJ278" s="67" t="str">
        <f>IF(BI278=" "," ",(BI278-2*$AI278))</f>
        <v xml:space="preserve"> </v>
      </c>
      <c r="BK278" s="67"/>
      <c r="BL278" s="67"/>
      <c r="BM278" s="72" t="str">
        <f>U278</f>
        <v xml:space="preserve"> </v>
      </c>
      <c r="BN278" s="67" t="str">
        <f>IF(BM278=" "," ",(BM278-2*$AI278))</f>
        <v xml:space="preserve"> </v>
      </c>
      <c r="BO278" s="67"/>
      <c r="BP278" s="67"/>
      <c r="BQ278" s="67" t="b">
        <f>V278</f>
        <v>0</v>
      </c>
      <c r="BR278" s="67">
        <f>IF(BQ278=" "," ",(BQ278-2*$AI278))</f>
        <v>-18</v>
      </c>
      <c r="BS278" s="67"/>
      <c r="BT278" s="67"/>
      <c r="BU278" s="67" t="b">
        <f>W278</f>
        <v>0</v>
      </c>
      <c r="BV278" s="67">
        <f>IF(BU278=" "," ",(BU278-2*$AI278))</f>
        <v>-18</v>
      </c>
      <c r="BW278" s="67"/>
      <c r="BX278" s="67"/>
      <c r="BY278" s="67" t="b">
        <f>X278</f>
        <v>0</v>
      </c>
      <c r="BZ278" s="67">
        <f>IF(BY278=" "," ",(BY278-2*$AI278))</f>
        <v>-18</v>
      </c>
      <c r="CA278" s="67"/>
      <c r="CB278" s="67"/>
      <c r="CC278" s="209" t="str">
        <f>IF(AK278="Senior",AK278,"...")</f>
        <v>...</v>
      </c>
      <c r="CD278" s="65">
        <f>L278</f>
        <v>1</v>
      </c>
      <c r="CE278" s="66" t="str">
        <f>M278</f>
        <v>X</v>
      </c>
      <c r="CF278" s="73">
        <f>AQ278*AO$4+AU278*AS$4+AY278*AW$4+BC278*BA$4+BG278*BE$4+BK278*BI$4+BO278*BM$4+BS278*BQ$4+BW278*BU$4+CA278*BY$4</f>
        <v>0</v>
      </c>
      <c r="CG278" s="156"/>
      <c r="CH278" s="1"/>
      <c r="DA278" s="19"/>
      <c r="DB278" s="19"/>
      <c r="DC278" s="67" t="s">
        <v>876</v>
      </c>
      <c r="DD278" s="67" t="s">
        <v>784</v>
      </c>
      <c r="DE278" s="67" t="s">
        <v>359</v>
      </c>
      <c r="DF278" s="67" t="s">
        <v>65</v>
      </c>
      <c r="DG278" s="67" t="s">
        <v>703</v>
      </c>
      <c r="DH278" s="75">
        <v>13313</v>
      </c>
      <c r="DI278" s="67">
        <v>12</v>
      </c>
      <c r="DJ278" s="67" t="s">
        <v>78</v>
      </c>
      <c r="DK278" s="76" t="s">
        <v>85</v>
      </c>
      <c r="DL278" s="67">
        <v>0</v>
      </c>
      <c r="DM278" s="77" t="s">
        <v>70</v>
      </c>
      <c r="DN278" s="67" t="e">
        <v>#NUM!</v>
      </c>
      <c r="DO278" s="67" t="s">
        <v>79</v>
      </c>
      <c r="DP278" s="67" t="s">
        <v>79</v>
      </c>
      <c r="DQ278" s="68"/>
      <c r="DR278" s="67"/>
      <c r="DS278" s="72" t="s">
        <v>79</v>
      </c>
      <c r="DT278" s="67" t="s">
        <v>79</v>
      </c>
      <c r="DU278" s="68"/>
      <c r="DV278" s="67"/>
      <c r="DW278" s="72" t="s">
        <v>79</v>
      </c>
      <c r="DX278" s="67" t="s">
        <v>79</v>
      </c>
      <c r="DY278" s="67"/>
      <c r="DZ278" s="67"/>
      <c r="EA278" s="67" t="s">
        <v>79</v>
      </c>
      <c r="EB278" s="67" t="s">
        <v>79</v>
      </c>
      <c r="EC278" s="67"/>
      <c r="ED278" s="67"/>
      <c r="EE278" s="71" t="s">
        <v>79</v>
      </c>
      <c r="EF278" s="67" t="s">
        <v>79</v>
      </c>
      <c r="EG278" s="67"/>
      <c r="EH278" s="67"/>
      <c r="EI278" s="72" t="s">
        <v>79</v>
      </c>
      <c r="EJ278" s="67" t="s">
        <v>79</v>
      </c>
      <c r="EK278" s="67"/>
      <c r="EL278" s="67"/>
      <c r="EM278" s="72" t="s">
        <v>79</v>
      </c>
      <c r="EN278" s="67" t="s">
        <v>79</v>
      </c>
      <c r="EO278" s="67"/>
      <c r="EP278" s="67"/>
      <c r="EQ278" s="67" t="b">
        <v>0</v>
      </c>
      <c r="ER278" s="67">
        <v>-24</v>
      </c>
      <c r="ES278" s="67"/>
      <c r="ET278" s="67"/>
      <c r="EU278" s="67" t="b">
        <v>0</v>
      </c>
      <c r="EV278" s="67">
        <v>-24</v>
      </c>
      <c r="EW278" s="67"/>
      <c r="EX278" s="67"/>
      <c r="EY278" s="67" t="b">
        <v>0</v>
      </c>
      <c r="EZ278" s="67">
        <v>-24</v>
      </c>
      <c r="FA278" s="67"/>
      <c r="FB278" s="67"/>
      <c r="FC278" s="76" t="s">
        <v>73</v>
      </c>
      <c r="FD278" s="67">
        <v>0</v>
      </c>
      <c r="FE278" s="77" t="s">
        <v>70</v>
      </c>
      <c r="FF278" s="68">
        <v>0</v>
      </c>
      <c r="FG278" s="83"/>
      <c r="FH278" s="65" t="str">
        <f t="shared" si="59"/>
        <v>MR</v>
      </c>
      <c r="FI278" s="65" t="str">
        <f t="shared" si="60"/>
        <v>M</v>
      </c>
      <c r="FJ278" s="65" t="str">
        <f t="shared" si="58"/>
        <v>11. NCC</v>
      </c>
      <c r="FK278" s="65">
        <f t="shared" si="61"/>
        <v>0</v>
      </c>
      <c r="FL278">
        <f t="shared" si="62"/>
        <v>68</v>
      </c>
      <c r="FM278" t="str">
        <f t="shared" si="49"/>
        <v>...</v>
      </c>
      <c r="FN278" t="str">
        <f t="shared" si="56"/>
        <v>...</v>
      </c>
      <c r="FO278" t="str">
        <f t="shared" si="55"/>
        <v>11. NCC</v>
      </c>
    </row>
    <row r="279" spans="1:171" ht="13.8" hidden="1" x14ac:dyDescent="0.25">
      <c r="A279" t="s">
        <v>1154</v>
      </c>
      <c r="B279" s="201" t="s">
        <v>829</v>
      </c>
      <c r="C279" s="80" t="str">
        <f>IF($B279:$B279&gt;0,VLOOKUP($B279,'[1]PorEquipeHC 20aa_ddmmaaaa'!$EC$5:'[1]PorEquipeHC 20aa_ddmmaaaa'!$GS$1003,1,FALSE))</f>
        <v>593</v>
      </c>
      <c r="D279" s="209" t="str">
        <f>IF($B279:$B279&gt;0,VLOOKUP($B279,'[1]PorEquipeHC 20aa_ddmmaaaa'!$EC$5:'[1]PorEquipeHC 20aa_ddmmaaaa'!$GS$1003,2,FALSE))</f>
        <v>TAMAI</v>
      </c>
      <c r="E279" s="209" t="str">
        <f>IF($B279:$B279&gt;0,VLOOKUP($B279,'[1]PorEquipeHC 20aa_ddmmaaaa'!$EC$5:'[1]PorEquipeHC 20aa_ddmmaaaa'!$GS$1003,3,FALSE))</f>
        <v>HIROSHI</v>
      </c>
      <c r="F279" s="66" t="str">
        <f>IF($B279:$B279&gt;0,VLOOKUP($B279,'[1]PorEquipeHC 20aa_ddmmaaaa'!$EC$5:'[1]PorEquipeHC 20aa_ddmmaaaa'!$GS$1003,4,FALSE))</f>
        <v>M</v>
      </c>
      <c r="G279" s="65" t="str">
        <f>IF($B279:$B279&gt;0,VLOOKUP($B279,'[1]PorEquipeHC 20aa_ddmmaaaa'!$EC$5:'[1]PorEquipeHC 20aa_ddmmaaaa'!$GS$1003,5,FALSE))</f>
        <v>11. NCC</v>
      </c>
      <c r="H279" s="210">
        <f>IF($B279:$B279&gt;0,VLOOKUP($B279,'[1]PorEquipeHC 20aa_ddmmaaaa'!$EC$5:'[1]PorEquipeHC 20aa_ddmmaaaa'!$GS$1003,6,FALSE))</f>
        <v>15759</v>
      </c>
      <c r="I279" s="80">
        <f>IF($B279:$B279&gt;0,VLOOKUP($B279,'[1]PorEquipeHC 20aa_ddmmaaaa'!$EC$5:'[1]PorEquipeHC 20aa_ddmmaaaa'!$GS$1003,7,FALSE))</f>
        <v>9</v>
      </c>
      <c r="J279" s="209" t="str">
        <f>IF($B279:$B279&gt;0,VLOOKUP($B279,'[1]PorEquipeHC 20aa_ddmmaaaa'!$EC$5:'[1]PorEquipeHC 20aa_ddmmaaaa'!$GS$1003,8,FALSE))</f>
        <v>B</v>
      </c>
      <c r="K279" s="209" t="str">
        <f>IF($B279:$B279&gt;0,VLOOKUP($B279,'[1]PorEquipeHC 20aa_ddmmaaaa'!$EC$5:'[1]PorEquipeHC 20aa_ddmmaaaa'!$GS$1003,9,FALSE))</f>
        <v>SR</v>
      </c>
      <c r="L279" s="80">
        <f>IF($B279:$B279&gt;0,VLOOKUP($B279,'[1]PorEquipeHC 20aa_ddmmaaaa'!$EC$5:'[1]PorEquipeHC 20aa_ddmmaaaa'!$GS$1003,45,FALSE))</f>
        <v>0</v>
      </c>
      <c r="M279" s="65" t="str">
        <f>IF($B279:$B279&gt;0,VLOOKUP($B279,'[1]PorEquipeHC 20aa_ddmmaaaa'!$EC$5:'[1]PorEquipeHC 20aa_ddmmaaaa'!$GS$1003,46,FALSE))</f>
        <v>X</v>
      </c>
      <c r="N279" s="80" t="e">
        <f>IF($B279:$B279&gt;0,VLOOKUP($B279,'[1]PorEquipeHC 20aa_ddmmaaaa'!$EC$5:'[1]PorEquipeHC 20aa_ddmmaaaa'!$GS$1003,64,FALSE))</f>
        <v>#NUM!</v>
      </c>
      <c r="O279" s="211" t="str">
        <f>IF($B279:$B279&gt;0,VLOOKUP($B279,'[1]PorEquipeHC 20aa_ddmmaaaa'!$EC$5:'[1]PorEquipeHC 20aa_ddmmaaaa'!$GS$1003,10,FALSE))</f>
        <v xml:space="preserve"> </v>
      </c>
      <c r="P279" s="211" t="str">
        <f>IF($B279:$B279&gt;0,VLOOKUP($B279,'[1]PorEquipeHC 20aa_ddmmaaaa'!$EC$5:'[1]PorEquipeHC 20aa_ddmmaaaa'!$GS$1003,11,FALSE))</f>
        <v xml:space="preserve"> </v>
      </c>
      <c r="Q279" s="211" t="str">
        <f>IF($B279:$B279&gt;0,VLOOKUP($B279,'[1]PorEquipeHC 20aa_ddmmaaaa'!$EC$5:'[1]PorEquipeHC 20aa_ddmmaaaa'!$GS$1003,12,FALSE))</f>
        <v xml:space="preserve"> </v>
      </c>
      <c r="R279" s="211" t="str">
        <f>IF($B279:$B279&gt;0,VLOOKUP($B279,'[1]PorEquipeHC 20aa_ddmmaaaa'!$EC$5:'[1]PorEquipeHC 20aa_ddmmaaaa'!$GS$1003,13,FALSE))</f>
        <v xml:space="preserve"> </v>
      </c>
      <c r="S279" s="211" t="str">
        <f>IF($B279:$B279&gt;0,VLOOKUP($B279,'[1]PorEquipeHC 20aa_ddmmaaaa'!$EC$5:'[1]PorEquipeHC 20aa_ddmmaaaa'!$GS$1003,14,FALSE))</f>
        <v xml:space="preserve"> </v>
      </c>
      <c r="T279" s="211" t="str">
        <f>IF($B279:$B279&gt;0,VLOOKUP($B279,'[1]PorEquipeHC 20aa_ddmmaaaa'!$EC$5:'[1]PorEquipeHC 20aa_ddmmaaaa'!$GS$1003,15,FALSE))</f>
        <v xml:space="preserve"> </v>
      </c>
      <c r="U279" s="211" t="str">
        <f>IF($B279:$B279&gt;0,VLOOKUP($B279,'[1]PorEquipeHC 20aa_ddmmaaaa'!$EC$5:'[1]PorEquipeHC 20aa_ddmmaaaa'!$GS$1003,16,FALSE))</f>
        <v xml:space="preserve"> </v>
      </c>
      <c r="V279" s="211" t="b">
        <f>IF($B279:$B279&gt;0,VLOOKUP($B279,'[1]PorEquipeHC 20aa_ddmmaaaa'!$EC$5:'[1]PorEquipeHC 20aa_ddmmaaaa'!$GS$1003,17,FALSE))</f>
        <v>0</v>
      </c>
      <c r="W279" s="211" t="b">
        <f>IF($B279:$B279&gt;0,VLOOKUP($B279,'[1]PorEquipeHC 20aa_ddmmaaaa'!$EC$5:'[1]PorEquipeHC 20aa_ddmmaaaa'!$GS$1003,18,FALSE))</f>
        <v>0</v>
      </c>
      <c r="X279" s="211" t="b">
        <f>IF($B279:$B279&gt;0,VLOOKUP($B279,'[1]PorEquipeHC 20aa_ddmmaaaa'!$EC$5:'[1]PorEquipeHC 20aa_ddmmaaaa'!$GS$1003,19,FALSE))</f>
        <v>0</v>
      </c>
      <c r="Y279" s="207"/>
      <c r="Z279" s="207"/>
      <c r="AA279" s="154"/>
      <c r="AB279" s="154"/>
      <c r="AC279" s="65" t="str">
        <f>C279</f>
        <v>593</v>
      </c>
      <c r="AD279" s="65" t="str">
        <f>D279</f>
        <v>TAMAI</v>
      </c>
      <c r="AE279" s="65" t="str">
        <f>E279</f>
        <v>HIROSHI</v>
      </c>
      <c r="AF279" s="65" t="str">
        <f>F279</f>
        <v>M</v>
      </c>
      <c r="AG279" s="65" t="str">
        <f>G279</f>
        <v>11. NCC</v>
      </c>
      <c r="AH279" s="208">
        <f>H279</f>
        <v>15759</v>
      </c>
      <c r="AI279">
        <f>I279</f>
        <v>9</v>
      </c>
      <c r="AJ279" t="str">
        <f>J279</f>
        <v>B</v>
      </c>
      <c r="AK279" s="209" t="str">
        <f>K279</f>
        <v>SR</v>
      </c>
      <c r="AL279" s="65">
        <f>L279</f>
        <v>0</v>
      </c>
      <c r="AM279" s="66" t="str">
        <f>M279</f>
        <v>X</v>
      </c>
      <c r="AN279" s="65" t="e">
        <f>N279</f>
        <v>#NUM!</v>
      </c>
      <c r="AO279" s="65" t="str">
        <f>O279</f>
        <v xml:space="preserve"> </v>
      </c>
      <c r="AP279" s="67" t="str">
        <f>IF(AO279=" "," ",(AO279-2*$AI279))</f>
        <v xml:space="preserve"> </v>
      </c>
      <c r="AQ279" s="68"/>
      <c r="AR279" s="69"/>
      <c r="AS279" s="72" t="str">
        <f>P279</f>
        <v xml:space="preserve"> </v>
      </c>
      <c r="AT279" s="67" t="str">
        <f>IF(AS279=" "," ",(AS279-2*$AI279))</f>
        <v xml:space="preserve"> </v>
      </c>
      <c r="AU279" s="65"/>
      <c r="AV279" s="67"/>
      <c r="AW279" s="72" t="str">
        <f>Q279</f>
        <v xml:space="preserve"> </v>
      </c>
      <c r="AX279" s="67" t="str">
        <f>IF(AW279=" "," ",(AW279-2*$AI279))</f>
        <v xml:space="preserve"> </v>
      </c>
      <c r="AY279" s="67"/>
      <c r="AZ279" s="65"/>
      <c r="BA279" s="67" t="str">
        <f>R279</f>
        <v xml:space="preserve"> </v>
      </c>
      <c r="BB279" s="67" t="str">
        <f>IF(BA279=" "," ",(BA279-2*$AI279))</f>
        <v xml:space="preserve"> </v>
      </c>
      <c r="BC279" s="67"/>
      <c r="BD279" s="67"/>
      <c r="BE279" s="71" t="str">
        <f>S279</f>
        <v xml:space="preserve"> </v>
      </c>
      <c r="BF279" s="67" t="str">
        <f>IF(BE279=" "," ",(BE279-2*$AI279))</f>
        <v xml:space="preserve"> </v>
      </c>
      <c r="BG279" s="67"/>
      <c r="BH279" s="67"/>
      <c r="BI279" s="72" t="str">
        <f>T279</f>
        <v xml:space="preserve"> </v>
      </c>
      <c r="BJ279" s="67" t="str">
        <f>IF(BI279=" "," ",(BI279-2*$AI279))</f>
        <v xml:space="preserve"> </v>
      </c>
      <c r="BK279" s="67"/>
      <c r="BL279" s="67"/>
      <c r="BM279" s="72" t="str">
        <f>U279</f>
        <v xml:space="preserve"> </v>
      </c>
      <c r="BN279" s="67" t="str">
        <f>IF(BM279=" "," ",(BM279-2*$AI279))</f>
        <v xml:space="preserve"> </v>
      </c>
      <c r="BO279" s="67"/>
      <c r="BP279" s="67"/>
      <c r="BQ279" s="67" t="b">
        <f>V279</f>
        <v>0</v>
      </c>
      <c r="BR279" s="67">
        <f>IF(BQ279=" "," ",(BQ279-2*$AI279))</f>
        <v>-18</v>
      </c>
      <c r="BS279" s="67"/>
      <c r="BT279" s="67"/>
      <c r="BU279" s="67" t="b">
        <f>W279</f>
        <v>0</v>
      </c>
      <c r="BV279" s="67">
        <f>IF(BU279=" "," ",(BU279-2*$AI279))</f>
        <v>-18</v>
      </c>
      <c r="BW279" s="67"/>
      <c r="BX279" s="67"/>
      <c r="BY279" s="67" t="b">
        <f>X279</f>
        <v>0</v>
      </c>
      <c r="BZ279" s="67">
        <f>IF(BY279=" "," ",(BY279-2*$AI279))</f>
        <v>-18</v>
      </c>
      <c r="CA279" s="67"/>
      <c r="CB279" s="67"/>
      <c r="CC279" s="209" t="str">
        <f>IF(AK279="Senior",AK279,"...")</f>
        <v>...</v>
      </c>
      <c r="CD279" s="65">
        <f>L279</f>
        <v>0</v>
      </c>
      <c r="CE279" s="66" t="str">
        <f>M279</f>
        <v>X</v>
      </c>
      <c r="CF279" s="73">
        <f>AQ279*AO$4+AU279*AS$4+AY279*AW$4+BC279*BA$4+BG279*BE$4+BK279*BI$4+BO279*BM$4+BS279*BQ$4+BW279*BU$4+CA279*BY$4</f>
        <v>0</v>
      </c>
      <c r="CG279" s="156"/>
      <c r="CH279" s="1"/>
      <c r="DA279" s="19"/>
      <c r="DB279" s="19"/>
      <c r="DC279" s="67" t="s">
        <v>878</v>
      </c>
      <c r="DD279" s="67" t="s">
        <v>879</v>
      </c>
      <c r="DE279" s="67" t="s">
        <v>880</v>
      </c>
      <c r="DF279" s="67" t="s">
        <v>83</v>
      </c>
      <c r="DG279" s="67" t="s">
        <v>703</v>
      </c>
      <c r="DH279" s="75">
        <v>14208</v>
      </c>
      <c r="DI279" s="67">
        <v>12</v>
      </c>
      <c r="DJ279" s="67" t="s">
        <v>78</v>
      </c>
      <c r="DK279" s="76" t="s">
        <v>85</v>
      </c>
      <c r="DL279" s="67">
        <v>1</v>
      </c>
      <c r="DM279" s="77" t="s">
        <v>70</v>
      </c>
      <c r="DN279" s="67" t="e">
        <v>#NUM!</v>
      </c>
      <c r="DO279" s="67" t="s">
        <v>79</v>
      </c>
      <c r="DP279" s="67" t="s">
        <v>79</v>
      </c>
      <c r="DQ279" s="68"/>
      <c r="DR279" s="69"/>
      <c r="DS279" s="72" t="s">
        <v>79</v>
      </c>
      <c r="DT279" s="67" t="s">
        <v>79</v>
      </c>
      <c r="DU279" s="68"/>
      <c r="DV279" s="69"/>
      <c r="DW279" s="72" t="s">
        <v>79</v>
      </c>
      <c r="DX279" s="67" t="s">
        <v>79</v>
      </c>
      <c r="DY279" s="67"/>
      <c r="DZ279" s="67"/>
      <c r="EA279" s="67" t="s">
        <v>79</v>
      </c>
      <c r="EB279" s="67" t="s">
        <v>79</v>
      </c>
      <c r="EC279" s="67"/>
      <c r="ED279" s="67"/>
      <c r="EE279" s="71">
        <v>137</v>
      </c>
      <c r="EF279" s="67">
        <v>113</v>
      </c>
      <c r="EG279" s="67"/>
      <c r="EH279" s="67"/>
      <c r="EI279" s="72" t="s">
        <v>79</v>
      </c>
      <c r="EJ279" s="67" t="s">
        <v>79</v>
      </c>
      <c r="EK279" s="67"/>
      <c r="EL279" s="67"/>
      <c r="EM279" s="72" t="s">
        <v>79</v>
      </c>
      <c r="EN279" s="67" t="s">
        <v>79</v>
      </c>
      <c r="EO279" s="67"/>
      <c r="EP279" s="67"/>
      <c r="EQ279" s="67" t="b">
        <v>0</v>
      </c>
      <c r="ER279" s="67">
        <v>-24</v>
      </c>
      <c r="ES279" s="67"/>
      <c r="ET279" s="67"/>
      <c r="EU279" s="67" t="b">
        <v>0</v>
      </c>
      <c r="EV279" s="67">
        <v>-24</v>
      </c>
      <c r="EW279" s="67"/>
      <c r="EX279" s="67"/>
      <c r="EY279" s="67" t="b">
        <v>0</v>
      </c>
      <c r="EZ279" s="67">
        <v>-24</v>
      </c>
      <c r="FA279" s="67"/>
      <c r="FB279" s="67"/>
      <c r="FC279" s="76" t="s">
        <v>73</v>
      </c>
      <c r="FD279" s="67">
        <v>1</v>
      </c>
      <c r="FE279" s="77" t="s">
        <v>70</v>
      </c>
      <c r="FF279" s="68">
        <v>0</v>
      </c>
      <c r="FG279" s="83"/>
      <c r="FH279" s="65" t="str">
        <f t="shared" si="59"/>
        <v>MR</v>
      </c>
      <c r="FI279" s="65" t="str">
        <f t="shared" si="60"/>
        <v>F</v>
      </c>
      <c r="FJ279" s="65" t="str">
        <f t="shared" si="58"/>
        <v>11. NCC</v>
      </c>
      <c r="FK279" s="65">
        <f t="shared" si="61"/>
        <v>0</v>
      </c>
      <c r="FL279">
        <f t="shared" si="62"/>
        <v>68</v>
      </c>
      <c r="FM279" t="str">
        <f t="shared" si="49"/>
        <v>...</v>
      </c>
      <c r="FN279" t="str">
        <f t="shared" si="56"/>
        <v>...</v>
      </c>
      <c r="FO279" t="str">
        <f t="shared" si="55"/>
        <v>11. NCC</v>
      </c>
    </row>
    <row r="280" spans="1:171" ht="13.8" hidden="1" x14ac:dyDescent="0.25">
      <c r="A280" t="s">
        <v>1152</v>
      </c>
      <c r="B280" s="201" t="s">
        <v>411</v>
      </c>
      <c r="C280" s="80" t="str">
        <f>IF($B280:$B280&gt;0,VLOOKUP($B280,'[1]PorEquipeHC 20aa_ddmmaaaa'!$EC$5:'[1]PorEquipeHC 20aa_ddmmaaaa'!$GS$1003,1,FALSE))</f>
        <v>827</v>
      </c>
      <c r="D280" s="209" t="str">
        <f>IF($B280:$B280&gt;0,VLOOKUP($B280,'[1]PorEquipeHC 20aa_ddmmaaaa'!$EC$5:'[1]PorEquipeHC 20aa_ddmmaaaa'!$GS$1003,2,FALSE))</f>
        <v>HANAI</v>
      </c>
      <c r="E280" s="209" t="str">
        <f>IF($B280:$B280&gt;0,VLOOKUP($B280,'[1]PorEquipeHC 20aa_ddmmaaaa'!$EC$5:'[1]PorEquipeHC 20aa_ddmmaaaa'!$GS$1003,3,FALSE))</f>
        <v>MASSAHITO</v>
      </c>
      <c r="F280" s="66" t="str">
        <f>IF($B280:$B280&gt;0,VLOOKUP($B280,'[1]PorEquipeHC 20aa_ddmmaaaa'!$EC$5:'[1]PorEquipeHC 20aa_ddmmaaaa'!$GS$1003,4,FALSE))</f>
        <v>M</v>
      </c>
      <c r="G280" s="65" t="str">
        <f>IF($B280:$B280&gt;0,VLOOKUP($B280,'[1]PorEquipeHC 20aa_ddmmaaaa'!$EC$5:'[1]PorEquipeHC 20aa_ddmmaaaa'!$GS$1003,5,FALSE))</f>
        <v>06. KOK</v>
      </c>
      <c r="H280" s="210">
        <f>IF($B280:$B280&gt;0,VLOOKUP($B280,'[1]PorEquipeHC 20aa_ddmmaaaa'!$EC$5:'[1]PorEquipeHC 20aa_ddmmaaaa'!$GS$1003,6,FALSE))</f>
        <v>16122</v>
      </c>
      <c r="I280" s="80">
        <f>IF($B280:$B280&gt;0,VLOOKUP($B280,'[1]PorEquipeHC 20aa_ddmmaaaa'!$EC$5:'[1]PorEquipeHC 20aa_ddmmaaaa'!$GS$1003,7,FALSE))</f>
        <v>9</v>
      </c>
      <c r="J280" s="209" t="str">
        <f>IF($B280:$B280&gt;0,VLOOKUP($B280,'[1]PorEquipeHC 20aa_ddmmaaaa'!$EC$5:'[1]PorEquipeHC 20aa_ddmmaaaa'!$GS$1003,8,FALSE))</f>
        <v>B</v>
      </c>
      <c r="K280" s="209" t="str">
        <f>IF($B280:$B280&gt;0,VLOOKUP($B280,'[1]PorEquipeHC 20aa_ddmmaaaa'!$EC$5:'[1]PorEquipeHC 20aa_ddmmaaaa'!$GS$1003,9,FALSE))</f>
        <v>SR</v>
      </c>
      <c r="L280" s="80">
        <f>IF($B280:$B280&gt;0,VLOOKUP($B280,'[1]PorEquipeHC 20aa_ddmmaaaa'!$EC$5:'[1]PorEquipeHC 20aa_ddmmaaaa'!$GS$1003,45,FALSE))</f>
        <v>0</v>
      </c>
      <c r="M280" s="65" t="str">
        <f>IF($B280:$B280&gt;0,VLOOKUP($B280,'[1]PorEquipeHC 20aa_ddmmaaaa'!$EC$5:'[1]PorEquipeHC 20aa_ddmmaaaa'!$GS$1003,46,FALSE))</f>
        <v>X</v>
      </c>
      <c r="N280" s="80" t="e">
        <f>IF($B280:$B280&gt;0,VLOOKUP($B280,'[1]PorEquipeHC 20aa_ddmmaaaa'!$EC$5:'[1]PorEquipeHC 20aa_ddmmaaaa'!$GS$1003,64,FALSE))</f>
        <v>#NUM!</v>
      </c>
      <c r="O280" s="211" t="str">
        <f>IF($B280:$B280&gt;0,VLOOKUP($B280,'[1]PorEquipeHC 20aa_ddmmaaaa'!$EC$5:'[1]PorEquipeHC 20aa_ddmmaaaa'!$GS$1003,10,FALSE))</f>
        <v xml:space="preserve"> </v>
      </c>
      <c r="P280" s="211" t="str">
        <f>IF($B280:$B280&gt;0,VLOOKUP($B280,'[1]PorEquipeHC 20aa_ddmmaaaa'!$EC$5:'[1]PorEquipeHC 20aa_ddmmaaaa'!$GS$1003,11,FALSE))</f>
        <v xml:space="preserve"> </v>
      </c>
      <c r="Q280" s="211" t="str">
        <f>IF($B280:$B280&gt;0,VLOOKUP($B280,'[1]PorEquipeHC 20aa_ddmmaaaa'!$EC$5:'[1]PorEquipeHC 20aa_ddmmaaaa'!$GS$1003,12,FALSE))</f>
        <v xml:space="preserve"> </v>
      </c>
      <c r="R280" s="211" t="str">
        <f>IF($B280:$B280&gt;0,VLOOKUP($B280,'[1]PorEquipeHC 20aa_ddmmaaaa'!$EC$5:'[1]PorEquipeHC 20aa_ddmmaaaa'!$GS$1003,13,FALSE))</f>
        <v xml:space="preserve"> </v>
      </c>
      <c r="S280" s="211" t="str">
        <f>IF($B280:$B280&gt;0,VLOOKUP($B280,'[1]PorEquipeHC 20aa_ddmmaaaa'!$EC$5:'[1]PorEquipeHC 20aa_ddmmaaaa'!$GS$1003,14,FALSE))</f>
        <v xml:space="preserve"> </v>
      </c>
      <c r="T280" s="211" t="str">
        <f>IF($B280:$B280&gt;0,VLOOKUP($B280,'[1]PorEquipeHC 20aa_ddmmaaaa'!$EC$5:'[1]PorEquipeHC 20aa_ddmmaaaa'!$GS$1003,15,FALSE))</f>
        <v xml:space="preserve"> </v>
      </c>
      <c r="U280" s="211" t="str">
        <f>IF($B280:$B280&gt;0,VLOOKUP($B280,'[1]PorEquipeHC 20aa_ddmmaaaa'!$EC$5:'[1]PorEquipeHC 20aa_ddmmaaaa'!$GS$1003,16,FALSE))</f>
        <v xml:space="preserve"> </v>
      </c>
      <c r="V280" s="211" t="b">
        <f>IF($B280:$B280&gt;0,VLOOKUP($B280,'[1]PorEquipeHC 20aa_ddmmaaaa'!$EC$5:'[1]PorEquipeHC 20aa_ddmmaaaa'!$GS$1003,17,FALSE))</f>
        <v>0</v>
      </c>
      <c r="W280" s="211" t="b">
        <f>IF($B280:$B280&gt;0,VLOOKUP($B280,'[1]PorEquipeHC 20aa_ddmmaaaa'!$EC$5:'[1]PorEquipeHC 20aa_ddmmaaaa'!$GS$1003,18,FALSE))</f>
        <v>0</v>
      </c>
      <c r="X280" s="211" t="b">
        <f>IF($B280:$B280&gt;0,VLOOKUP($B280,'[1]PorEquipeHC 20aa_ddmmaaaa'!$EC$5:'[1]PorEquipeHC 20aa_ddmmaaaa'!$GS$1003,19,FALSE))</f>
        <v>0</v>
      </c>
      <c r="Y280" s="207"/>
      <c r="Z280" s="207"/>
      <c r="AA280" s="154"/>
      <c r="AB280" s="154"/>
      <c r="AC280" s="65" t="str">
        <f>C280</f>
        <v>827</v>
      </c>
      <c r="AD280" s="65" t="str">
        <f>D280</f>
        <v>HANAI</v>
      </c>
      <c r="AE280" s="65" t="str">
        <f>E280</f>
        <v>MASSAHITO</v>
      </c>
      <c r="AF280" s="65" t="str">
        <f>F280</f>
        <v>M</v>
      </c>
      <c r="AG280" s="65" t="str">
        <f>G280</f>
        <v>06. KOK</v>
      </c>
      <c r="AH280" s="208">
        <f>H280</f>
        <v>16122</v>
      </c>
      <c r="AI280">
        <f>I280</f>
        <v>9</v>
      </c>
      <c r="AJ280" t="str">
        <f>J280</f>
        <v>B</v>
      </c>
      <c r="AK280" s="209" t="str">
        <f>K280</f>
        <v>SR</v>
      </c>
      <c r="AL280" s="65">
        <f>L280</f>
        <v>0</v>
      </c>
      <c r="AM280" s="66" t="str">
        <f>M280</f>
        <v>X</v>
      </c>
      <c r="AN280" s="65" t="e">
        <f>N280</f>
        <v>#NUM!</v>
      </c>
      <c r="AO280" s="65" t="str">
        <f>O280</f>
        <v xml:space="preserve"> </v>
      </c>
      <c r="AP280" s="67" t="str">
        <f>IF(AO280=" "," ",(AO280-2*$AI280))</f>
        <v xml:space="preserve"> </v>
      </c>
      <c r="AQ280" s="68"/>
      <c r="AR280" s="69"/>
      <c r="AS280" s="72" t="str">
        <f>P280</f>
        <v xml:space="preserve"> </v>
      </c>
      <c r="AT280" s="67" t="str">
        <f>IF(AS280=" "," ",(AS280-2*$AI280))</f>
        <v xml:space="preserve"> </v>
      </c>
      <c r="AU280" s="65"/>
      <c r="AV280" s="67"/>
      <c r="AW280" s="72" t="str">
        <f>Q280</f>
        <v xml:space="preserve"> </v>
      </c>
      <c r="AX280" s="67" t="str">
        <f>IF(AW280=" "," ",(AW280-2*$AI280))</f>
        <v xml:space="preserve"> </v>
      </c>
      <c r="AY280" s="67"/>
      <c r="AZ280" s="65"/>
      <c r="BA280" s="67" t="str">
        <f>R280</f>
        <v xml:space="preserve"> </v>
      </c>
      <c r="BB280" s="67" t="str">
        <f>IF(BA280=" "," ",(BA280-2*$AI280))</f>
        <v xml:space="preserve"> </v>
      </c>
      <c r="BC280" s="67"/>
      <c r="BD280" s="67"/>
      <c r="BE280" s="71" t="str">
        <f>S280</f>
        <v xml:space="preserve"> </v>
      </c>
      <c r="BF280" s="67" t="str">
        <f>IF(BE280=" "," ",(BE280-2*$AI280))</f>
        <v xml:space="preserve"> </v>
      </c>
      <c r="BG280" s="67"/>
      <c r="BH280" s="67"/>
      <c r="BI280" s="72" t="str">
        <f>T280</f>
        <v xml:space="preserve"> </v>
      </c>
      <c r="BJ280" s="67" t="str">
        <f>IF(BI280=" "," ",(BI280-2*$AI280))</f>
        <v xml:space="preserve"> </v>
      </c>
      <c r="BK280" s="67"/>
      <c r="BL280" s="67"/>
      <c r="BM280" s="72" t="str">
        <f>U280</f>
        <v xml:space="preserve"> </v>
      </c>
      <c r="BN280" s="67" t="str">
        <f>IF(BM280=" "," ",(BM280-2*$AI280))</f>
        <v xml:space="preserve"> </v>
      </c>
      <c r="BO280" s="67"/>
      <c r="BP280" s="67"/>
      <c r="BQ280" s="67" t="b">
        <f>V280</f>
        <v>0</v>
      </c>
      <c r="BR280" s="67">
        <f>IF(BQ280=" "," ",(BQ280-2*$AI280))</f>
        <v>-18</v>
      </c>
      <c r="BS280" s="67"/>
      <c r="BT280" s="67"/>
      <c r="BU280" s="67" t="b">
        <f>W280</f>
        <v>0</v>
      </c>
      <c r="BV280" s="67">
        <f>IF(BU280=" "," ",(BU280-2*$AI280))</f>
        <v>-18</v>
      </c>
      <c r="BW280" s="67"/>
      <c r="BX280" s="67"/>
      <c r="BY280" s="67" t="b">
        <f>X280</f>
        <v>0</v>
      </c>
      <c r="BZ280" s="67">
        <f>IF(BY280=" "," ",(BY280-2*$AI280))</f>
        <v>-18</v>
      </c>
      <c r="CA280" s="67"/>
      <c r="CB280" s="67"/>
      <c r="CC280" s="209" t="str">
        <f>IF(AK280="Senior",AK280,"...")</f>
        <v>...</v>
      </c>
      <c r="CD280" s="65">
        <f>L280</f>
        <v>0</v>
      </c>
      <c r="CE280" s="66" t="str">
        <f>M280</f>
        <v>X</v>
      </c>
      <c r="CF280" s="73">
        <f>AQ280*AO$4+AU280*AS$4+AY280*AW$4+BC280*BA$4+BG280*BE$4+BK280*BI$4+BO280*BM$4+BS280*BQ$4+BW280*BU$4+CA280*BY$4</f>
        <v>0</v>
      </c>
      <c r="CG280" s="156"/>
      <c r="CH280" s="1"/>
      <c r="DA280" s="19"/>
      <c r="DB280" s="19"/>
      <c r="DC280" s="67" t="s">
        <v>883</v>
      </c>
      <c r="DD280" s="67" t="s">
        <v>837</v>
      </c>
      <c r="DE280" s="67" t="s">
        <v>884</v>
      </c>
      <c r="DF280" s="67" t="s">
        <v>65</v>
      </c>
      <c r="DG280" s="67" t="s">
        <v>703</v>
      </c>
      <c r="DH280" s="75">
        <v>14726</v>
      </c>
      <c r="DI280" s="67">
        <v>12</v>
      </c>
      <c r="DJ280" s="67" t="s">
        <v>78</v>
      </c>
      <c r="DK280" s="76" t="s">
        <v>85</v>
      </c>
      <c r="DL280" s="67">
        <v>0</v>
      </c>
      <c r="DM280" s="77" t="s">
        <v>70</v>
      </c>
      <c r="DN280" s="67" t="e">
        <v>#NUM!</v>
      </c>
      <c r="DO280" s="67" t="s">
        <v>79</v>
      </c>
      <c r="DP280" s="67" t="s">
        <v>79</v>
      </c>
      <c r="DQ280" s="68"/>
      <c r="DR280" s="67"/>
      <c r="DS280" s="72" t="s">
        <v>79</v>
      </c>
      <c r="DT280" s="67" t="s">
        <v>79</v>
      </c>
      <c r="DU280" s="68"/>
      <c r="DV280" s="67"/>
      <c r="DW280" s="72" t="s">
        <v>79</v>
      </c>
      <c r="DX280" s="67" t="s">
        <v>79</v>
      </c>
      <c r="DY280" s="67"/>
      <c r="DZ280" s="67"/>
      <c r="EA280" s="67" t="s">
        <v>79</v>
      </c>
      <c r="EB280" s="67" t="s">
        <v>79</v>
      </c>
      <c r="EC280" s="67"/>
      <c r="ED280" s="67"/>
      <c r="EE280" s="71" t="s">
        <v>79</v>
      </c>
      <c r="EF280" s="67" t="s">
        <v>79</v>
      </c>
      <c r="EG280" s="67"/>
      <c r="EH280" s="67"/>
      <c r="EI280" s="72" t="s">
        <v>79</v>
      </c>
      <c r="EJ280" s="67" t="s">
        <v>79</v>
      </c>
      <c r="EK280" s="67"/>
      <c r="EL280" s="67"/>
      <c r="EM280" s="72" t="s">
        <v>79</v>
      </c>
      <c r="EN280" s="67" t="s">
        <v>79</v>
      </c>
      <c r="EO280" s="67"/>
      <c r="EP280" s="67"/>
      <c r="EQ280" s="67" t="b">
        <v>0</v>
      </c>
      <c r="ER280" s="67">
        <v>-24</v>
      </c>
      <c r="ES280" s="67"/>
      <c r="ET280" s="67"/>
      <c r="EU280" s="67" t="b">
        <v>0</v>
      </c>
      <c r="EV280" s="67">
        <v>-24</v>
      </c>
      <c r="EW280" s="67"/>
      <c r="EX280" s="67"/>
      <c r="EY280" s="67" t="b">
        <v>0</v>
      </c>
      <c r="EZ280" s="67">
        <v>-24</v>
      </c>
      <c r="FA280" s="67"/>
      <c r="FB280" s="67"/>
      <c r="FC280" s="76" t="s">
        <v>73</v>
      </c>
      <c r="FD280" s="67">
        <v>0</v>
      </c>
      <c r="FE280" s="77" t="s">
        <v>70</v>
      </c>
      <c r="FF280" s="68">
        <v>0</v>
      </c>
      <c r="FG280" s="83"/>
      <c r="FH280" s="65" t="str">
        <f t="shared" si="59"/>
        <v>MR</v>
      </c>
      <c r="FI280" s="65" t="str">
        <f t="shared" si="60"/>
        <v>M</v>
      </c>
      <c r="FJ280" s="65" t="str">
        <f t="shared" si="58"/>
        <v>11. NCC</v>
      </c>
      <c r="FK280" s="65">
        <f t="shared" si="61"/>
        <v>0</v>
      </c>
      <c r="FL280">
        <f t="shared" si="62"/>
        <v>68</v>
      </c>
      <c r="FM280" t="str">
        <f t="shared" si="49"/>
        <v>...</v>
      </c>
      <c r="FN280" t="str">
        <f t="shared" si="56"/>
        <v>...</v>
      </c>
      <c r="FO280" t="str">
        <f t="shared" si="55"/>
        <v>11. NCC</v>
      </c>
    </row>
    <row r="281" spans="1:171" ht="13.8" hidden="1" x14ac:dyDescent="0.25">
      <c r="A281" t="s">
        <v>1152</v>
      </c>
      <c r="B281" s="201" t="s">
        <v>278</v>
      </c>
      <c r="C281" s="80" t="str">
        <f>IF($B281:$B281&gt;0,VLOOKUP($B281,'[1]PorEquipeHC 20aa_ddmmaaaa'!$EC$5:'[1]PorEquipeHC 20aa_ddmmaaaa'!$GS$1003,1,FALSE))</f>
        <v>068</v>
      </c>
      <c r="D281" s="209" t="str">
        <f>IF($B281:$B281&gt;0,VLOOKUP($B281,'[1]PorEquipeHC 20aa_ddmmaaaa'!$EC$5:'[1]PorEquipeHC 20aa_ddmmaaaa'!$GS$1003,2,FALSE))</f>
        <v>OZAKI</v>
      </c>
      <c r="E281" s="209" t="str">
        <f>IF($B281:$B281&gt;0,VLOOKUP($B281,'[1]PorEquipeHC 20aa_ddmmaaaa'!$EC$5:'[1]PorEquipeHC 20aa_ddmmaaaa'!$GS$1003,3,FALSE))</f>
        <v>TOMIKO</v>
      </c>
      <c r="F281" s="66" t="str">
        <f>IF($B281:$B281&gt;0,VLOOKUP($B281,'[1]PorEquipeHC 20aa_ddmmaaaa'!$EC$5:'[1]PorEquipeHC 20aa_ddmmaaaa'!$GS$1003,4,FALSE))</f>
        <v>F</v>
      </c>
      <c r="G281" s="65" t="str">
        <f>IF($B281:$B281&gt;0,VLOOKUP($B281,'[1]PorEquipeHC 20aa_ddmmaaaa'!$EC$5:'[1]PorEquipeHC 20aa_ddmmaaaa'!$GS$1003,5,FALSE))</f>
        <v>03. IBI</v>
      </c>
      <c r="H281" s="210">
        <f>IF($B281:$B281&gt;0,VLOOKUP($B281,'[1]PorEquipeHC 20aa_ddmmaaaa'!$EC$5:'[1]PorEquipeHC 20aa_ddmmaaaa'!$GS$1003,6,FALSE))</f>
        <v>16167</v>
      </c>
      <c r="I281" s="80">
        <f>IF($B281:$B281&gt;0,VLOOKUP($B281,'[1]PorEquipeHC 20aa_ddmmaaaa'!$EC$5:'[1]PorEquipeHC 20aa_ddmmaaaa'!$GS$1003,7,FALSE))</f>
        <v>9</v>
      </c>
      <c r="J281" s="209" t="str">
        <f>IF($B281:$B281&gt;0,VLOOKUP($B281,'[1]PorEquipeHC 20aa_ddmmaaaa'!$EC$5:'[1]PorEquipeHC 20aa_ddmmaaaa'!$GS$1003,8,FALSE))</f>
        <v>B</v>
      </c>
      <c r="K281" s="209" t="str">
        <f>IF($B281:$B281&gt;0,VLOOKUP($B281,'[1]PorEquipeHC 20aa_ddmmaaaa'!$EC$5:'[1]PorEquipeHC 20aa_ddmmaaaa'!$GS$1003,9,FALSE))</f>
        <v>SR</v>
      </c>
      <c r="L281" s="80">
        <f>IF($B281:$B281&gt;0,VLOOKUP($B281,'[1]PorEquipeHC 20aa_ddmmaaaa'!$EC$5:'[1]PorEquipeHC 20aa_ddmmaaaa'!$GS$1003,45,FALSE))</f>
        <v>2</v>
      </c>
      <c r="M281" s="65" t="str">
        <f>IF($B281:$B281&gt;0,VLOOKUP($B281,'[1]PorEquipeHC 20aa_ddmmaaaa'!$EC$5:'[1]PorEquipeHC 20aa_ddmmaaaa'!$GS$1003,46,FALSE))</f>
        <v>X</v>
      </c>
      <c r="N281" s="80" t="e">
        <f>IF($B281:$B281&gt;0,VLOOKUP($B281,'[1]PorEquipeHC 20aa_ddmmaaaa'!$EC$5:'[1]PorEquipeHC 20aa_ddmmaaaa'!$GS$1003,64,FALSE))</f>
        <v>#NUM!</v>
      </c>
      <c r="O281" s="211">
        <f>IF($B281:$B281&gt;0,VLOOKUP($B281,'[1]PorEquipeHC 20aa_ddmmaaaa'!$EC$5:'[1]PorEquipeHC 20aa_ddmmaaaa'!$GS$1003,10,FALSE))</f>
        <v>132</v>
      </c>
      <c r="P281" s="211" t="str">
        <f>IF($B281:$B281&gt;0,VLOOKUP($B281,'[1]PorEquipeHC 20aa_ddmmaaaa'!$EC$5:'[1]PorEquipeHC 20aa_ddmmaaaa'!$GS$1003,11,FALSE))</f>
        <v xml:space="preserve"> </v>
      </c>
      <c r="Q281" s="211">
        <f>IF($B281:$B281&gt;0,VLOOKUP($B281,'[1]PorEquipeHC 20aa_ddmmaaaa'!$EC$5:'[1]PorEquipeHC 20aa_ddmmaaaa'!$GS$1003,12,FALSE))</f>
        <v>127</v>
      </c>
      <c r="R281" s="211" t="str">
        <f>IF($B281:$B281&gt;0,VLOOKUP($B281,'[1]PorEquipeHC 20aa_ddmmaaaa'!$EC$5:'[1]PorEquipeHC 20aa_ddmmaaaa'!$GS$1003,13,FALSE))</f>
        <v xml:space="preserve"> </v>
      </c>
      <c r="S281" s="211" t="str">
        <f>IF($B281:$B281&gt;0,VLOOKUP($B281,'[1]PorEquipeHC 20aa_ddmmaaaa'!$EC$5:'[1]PorEquipeHC 20aa_ddmmaaaa'!$GS$1003,14,FALSE))</f>
        <v xml:space="preserve"> </v>
      </c>
      <c r="T281" s="211" t="str">
        <f>IF($B281:$B281&gt;0,VLOOKUP($B281,'[1]PorEquipeHC 20aa_ddmmaaaa'!$EC$5:'[1]PorEquipeHC 20aa_ddmmaaaa'!$GS$1003,15,FALSE))</f>
        <v xml:space="preserve"> </v>
      </c>
      <c r="U281" s="211" t="str">
        <f>IF($B281:$B281&gt;0,VLOOKUP($B281,'[1]PorEquipeHC 20aa_ddmmaaaa'!$EC$5:'[1]PorEquipeHC 20aa_ddmmaaaa'!$GS$1003,16,FALSE))</f>
        <v xml:space="preserve"> </v>
      </c>
      <c r="V281" s="211" t="b">
        <f>IF($B281:$B281&gt;0,VLOOKUP($B281,'[1]PorEquipeHC 20aa_ddmmaaaa'!$EC$5:'[1]PorEquipeHC 20aa_ddmmaaaa'!$GS$1003,17,FALSE))</f>
        <v>0</v>
      </c>
      <c r="W281" s="211" t="b">
        <f>IF($B281:$B281&gt;0,VLOOKUP($B281,'[1]PorEquipeHC 20aa_ddmmaaaa'!$EC$5:'[1]PorEquipeHC 20aa_ddmmaaaa'!$GS$1003,18,FALSE))</f>
        <v>0</v>
      </c>
      <c r="X281" s="211" t="b">
        <f>IF($B281:$B281&gt;0,VLOOKUP($B281,'[1]PorEquipeHC 20aa_ddmmaaaa'!$EC$5:'[1]PorEquipeHC 20aa_ddmmaaaa'!$GS$1003,19,FALSE))</f>
        <v>0</v>
      </c>
      <c r="Y281" s="207"/>
      <c r="Z281" s="207"/>
      <c r="AA281" s="154"/>
      <c r="AB281" s="154"/>
      <c r="AC281" s="65" t="str">
        <f>C281</f>
        <v>068</v>
      </c>
      <c r="AD281" s="65" t="str">
        <f>D281</f>
        <v>OZAKI</v>
      </c>
      <c r="AE281" s="65" t="str">
        <f>E281</f>
        <v>TOMIKO</v>
      </c>
      <c r="AF281" s="65" t="str">
        <f>F281</f>
        <v>F</v>
      </c>
      <c r="AG281" s="65" t="str">
        <f>G281</f>
        <v>03. IBI</v>
      </c>
      <c r="AH281" s="208">
        <f>H281</f>
        <v>16167</v>
      </c>
      <c r="AI281">
        <f>I281</f>
        <v>9</v>
      </c>
      <c r="AJ281" t="str">
        <f>J281</f>
        <v>B</v>
      </c>
      <c r="AK281" s="209" t="str">
        <f>K281</f>
        <v>SR</v>
      </c>
      <c r="AL281" s="65">
        <f>L281</f>
        <v>2</v>
      </c>
      <c r="AM281" s="66" t="str">
        <f>M281</f>
        <v>X</v>
      </c>
      <c r="AN281" s="65" t="e">
        <f>N281</f>
        <v>#NUM!</v>
      </c>
      <c r="AO281" s="65">
        <f>O281</f>
        <v>132</v>
      </c>
      <c r="AP281" s="67">
        <f>IF(AO281=" "," ",(AO281-2*$AI281))</f>
        <v>114</v>
      </c>
      <c r="AQ281" s="68"/>
      <c r="AR281" s="69"/>
      <c r="AS281" s="72" t="str">
        <f>P281</f>
        <v xml:space="preserve"> </v>
      </c>
      <c r="AT281" s="67" t="str">
        <f>IF(AS281=" "," ",(AS281-2*$AI281))</f>
        <v xml:space="preserve"> </v>
      </c>
      <c r="AU281" s="65"/>
      <c r="AV281" s="67"/>
      <c r="AW281" s="72">
        <f>Q281</f>
        <v>127</v>
      </c>
      <c r="AX281" s="67">
        <f>IF(AW281=" "," ",(AW281-2*$AI281))</f>
        <v>109</v>
      </c>
      <c r="AY281" s="67"/>
      <c r="AZ281" s="65"/>
      <c r="BA281" s="67" t="str">
        <f>R281</f>
        <v xml:space="preserve"> </v>
      </c>
      <c r="BB281" s="67" t="str">
        <f>IF(BA281=" "," ",(BA281-2*$AI281))</f>
        <v xml:space="preserve"> </v>
      </c>
      <c r="BC281" s="67"/>
      <c r="BD281" s="67"/>
      <c r="BE281" s="71" t="str">
        <f>S281</f>
        <v xml:space="preserve"> </v>
      </c>
      <c r="BF281" s="67" t="str">
        <f>IF(BE281=" "," ",(BE281-2*$AI281))</f>
        <v xml:space="preserve"> </v>
      </c>
      <c r="BG281" s="67"/>
      <c r="BH281" s="67"/>
      <c r="BI281" s="72" t="str">
        <f>T281</f>
        <v xml:space="preserve"> </v>
      </c>
      <c r="BJ281" s="67" t="str">
        <f>IF(BI281=" "," ",(BI281-2*$AI281))</f>
        <v xml:space="preserve"> </v>
      </c>
      <c r="BK281" s="67"/>
      <c r="BL281" s="67"/>
      <c r="BM281" s="72" t="str">
        <f>U281</f>
        <v xml:space="preserve"> </v>
      </c>
      <c r="BN281" s="67" t="str">
        <f>IF(BM281=" "," ",(BM281-2*$AI281))</f>
        <v xml:space="preserve"> </v>
      </c>
      <c r="BO281" s="67"/>
      <c r="BP281" s="67"/>
      <c r="BQ281" s="67" t="b">
        <f>V281</f>
        <v>0</v>
      </c>
      <c r="BR281" s="67">
        <f>IF(BQ281=" "," ",(BQ281-2*$AI281))</f>
        <v>-18</v>
      </c>
      <c r="BS281" s="67"/>
      <c r="BT281" s="67"/>
      <c r="BU281" s="67" t="b">
        <f>W281</f>
        <v>0</v>
      </c>
      <c r="BV281" s="67">
        <f>IF(BU281=" "," ",(BU281-2*$AI281))</f>
        <v>-18</v>
      </c>
      <c r="BW281" s="67"/>
      <c r="BX281" s="67"/>
      <c r="BY281" s="67" t="b">
        <f>X281</f>
        <v>0</v>
      </c>
      <c r="BZ281" s="67">
        <f>IF(BY281=" "," ",(BY281-2*$AI281))</f>
        <v>-18</v>
      </c>
      <c r="CA281" s="67"/>
      <c r="CB281" s="67"/>
      <c r="CC281" s="209" t="str">
        <f>IF(AK281="Senior",AK281,"...")</f>
        <v>...</v>
      </c>
      <c r="CD281" s="65">
        <f>L281</f>
        <v>2</v>
      </c>
      <c r="CE281" s="66" t="str">
        <f>M281</f>
        <v>X</v>
      </c>
      <c r="CF281" s="73">
        <f>AQ281*AO$4+AU281*AS$4+AY281*AW$4+BC281*BA$4+BG281*BE$4+BK281*BI$4+BO281*BM$4+BS281*BQ$4+BW281*BU$4+CA281*BY$4</f>
        <v>0</v>
      </c>
      <c r="CG281" s="156"/>
      <c r="CH281" s="1"/>
      <c r="DA281" s="19"/>
      <c r="DB281" s="19"/>
      <c r="DC281" s="67" t="s">
        <v>885</v>
      </c>
      <c r="DD281" s="67" t="s">
        <v>886</v>
      </c>
      <c r="DE281" s="67" t="s">
        <v>887</v>
      </c>
      <c r="DF281" s="67" t="s">
        <v>65</v>
      </c>
      <c r="DG281" s="67" t="s">
        <v>703</v>
      </c>
      <c r="DH281" s="75">
        <v>15300</v>
      </c>
      <c r="DI281" s="67">
        <v>12</v>
      </c>
      <c r="DJ281" s="67" t="s">
        <v>78</v>
      </c>
      <c r="DK281" s="76" t="s">
        <v>85</v>
      </c>
      <c r="DL281" s="67">
        <v>0</v>
      </c>
      <c r="DM281" s="77" t="s">
        <v>70</v>
      </c>
      <c r="DN281" s="67" t="e">
        <v>#NUM!</v>
      </c>
      <c r="DO281" s="67" t="s">
        <v>79</v>
      </c>
      <c r="DP281" s="67" t="s">
        <v>79</v>
      </c>
      <c r="DQ281" s="68"/>
      <c r="DR281" s="67"/>
      <c r="DS281" s="72" t="s">
        <v>79</v>
      </c>
      <c r="DT281" s="67" t="s">
        <v>79</v>
      </c>
      <c r="DU281" s="68"/>
      <c r="DV281" s="69"/>
      <c r="DW281" s="72" t="s">
        <v>79</v>
      </c>
      <c r="DX281" s="67" t="s">
        <v>79</v>
      </c>
      <c r="DY281" s="67"/>
      <c r="DZ281" s="67"/>
      <c r="EA281" s="67" t="s">
        <v>79</v>
      </c>
      <c r="EB281" s="67" t="s">
        <v>79</v>
      </c>
      <c r="EC281" s="67"/>
      <c r="ED281" s="67"/>
      <c r="EE281" s="71" t="s">
        <v>79</v>
      </c>
      <c r="EF281" s="67" t="s">
        <v>79</v>
      </c>
      <c r="EG281" s="67"/>
      <c r="EH281" s="67"/>
      <c r="EI281" s="72" t="s">
        <v>79</v>
      </c>
      <c r="EJ281" s="67" t="s">
        <v>79</v>
      </c>
      <c r="EK281" s="67"/>
      <c r="EL281" s="67"/>
      <c r="EM281" s="72" t="s">
        <v>79</v>
      </c>
      <c r="EN281" s="67" t="s">
        <v>79</v>
      </c>
      <c r="EO281" s="67"/>
      <c r="EP281" s="67"/>
      <c r="EQ281" s="67" t="b">
        <v>0</v>
      </c>
      <c r="ER281" s="67">
        <v>-24</v>
      </c>
      <c r="ES281" s="67"/>
      <c r="ET281" s="67"/>
      <c r="EU281" s="67" t="b">
        <v>0</v>
      </c>
      <c r="EV281" s="67">
        <v>-24</v>
      </c>
      <c r="EW281" s="67"/>
      <c r="EX281" s="67"/>
      <c r="EY281" s="67" t="b">
        <v>0</v>
      </c>
      <c r="EZ281" s="67">
        <v>-24</v>
      </c>
      <c r="FA281" s="68"/>
      <c r="FB281" s="69"/>
      <c r="FC281" s="76" t="s">
        <v>73</v>
      </c>
      <c r="FD281" s="67">
        <v>0</v>
      </c>
      <c r="FE281" s="77" t="s">
        <v>70</v>
      </c>
      <c r="FF281" s="68">
        <v>0</v>
      </c>
      <c r="FG281" s="83"/>
      <c r="FH281" s="65" t="str">
        <f t="shared" si="59"/>
        <v>MR</v>
      </c>
      <c r="FI281" s="65" t="str">
        <f t="shared" si="60"/>
        <v>M</v>
      </c>
      <c r="FJ281" s="65" t="str">
        <f t="shared" si="58"/>
        <v>11. NCC</v>
      </c>
      <c r="FK281" s="65">
        <f t="shared" si="61"/>
        <v>0</v>
      </c>
      <c r="FL281">
        <f t="shared" si="62"/>
        <v>68</v>
      </c>
      <c r="FM281" t="str">
        <f t="shared" si="49"/>
        <v>...</v>
      </c>
      <c r="FN281" t="str">
        <f t="shared" si="56"/>
        <v>...</v>
      </c>
      <c r="FO281" t="str">
        <f t="shared" si="55"/>
        <v>11. NCC</v>
      </c>
    </row>
    <row r="282" spans="1:171" ht="13.8" hidden="1" x14ac:dyDescent="0.25">
      <c r="A282" t="s">
        <v>1152</v>
      </c>
      <c r="B282" s="201" t="s">
        <v>831</v>
      </c>
      <c r="C282" s="80" t="str">
        <f>IF($B282:$B282&gt;0,VLOOKUP($B282,'[1]PorEquipeHC 20aa_ddmmaaaa'!$EC$5:'[1]PorEquipeHC 20aa_ddmmaaaa'!$GS$1003,1,FALSE))</f>
        <v>568</v>
      </c>
      <c r="D282" s="209" t="str">
        <f>IF($B282:$B282&gt;0,VLOOKUP($B282,'[1]PorEquipeHC 20aa_ddmmaaaa'!$EC$5:'[1]PorEquipeHC 20aa_ddmmaaaa'!$GS$1003,2,FALSE))</f>
        <v>FGE VENTURIM</v>
      </c>
      <c r="E282" s="209" t="str">
        <f>IF($B282:$B282&gt;0,VLOOKUP($B282,'[1]PorEquipeHC 20aa_ddmmaaaa'!$EC$5:'[1]PorEquipeHC 20aa_ddmmaaaa'!$GS$1003,3,FALSE))</f>
        <v>ARISTEU</v>
      </c>
      <c r="F282" s="66" t="str">
        <f>IF($B282:$B282&gt;0,VLOOKUP($B282,'[1]PorEquipeHC 20aa_ddmmaaaa'!$EC$5:'[1]PorEquipeHC 20aa_ddmmaaaa'!$GS$1003,4,FALSE))</f>
        <v>M</v>
      </c>
      <c r="G282" s="65" t="str">
        <f>IF($B282:$B282&gt;0,VLOOKUP($B282,'[1]PorEquipeHC 20aa_ddmmaaaa'!$EC$5:'[1]PorEquipeHC 20aa_ddmmaaaa'!$GS$1003,5,FALSE))</f>
        <v>11. NCC</v>
      </c>
      <c r="H282" s="210">
        <f>IF($B282:$B282&gt;0,VLOOKUP($B282,'[1]PorEquipeHC 20aa_ddmmaaaa'!$EC$5:'[1]PorEquipeHC 20aa_ddmmaaaa'!$GS$1003,6,FALSE))</f>
        <v>16190</v>
      </c>
      <c r="I282" s="80">
        <f>IF($B282:$B282&gt;0,VLOOKUP($B282,'[1]PorEquipeHC 20aa_ddmmaaaa'!$EC$5:'[1]PorEquipeHC 20aa_ddmmaaaa'!$GS$1003,7,FALSE))</f>
        <v>9</v>
      </c>
      <c r="J282" s="209" t="str">
        <f>IF($B282:$B282&gt;0,VLOOKUP($B282,'[1]PorEquipeHC 20aa_ddmmaaaa'!$EC$5:'[1]PorEquipeHC 20aa_ddmmaaaa'!$GS$1003,8,FALSE))</f>
        <v>B</v>
      </c>
      <c r="K282" s="209" t="str">
        <f>IF($B282:$B282&gt;0,VLOOKUP($B282,'[1]PorEquipeHC 20aa_ddmmaaaa'!$EC$5:'[1]PorEquipeHC 20aa_ddmmaaaa'!$GS$1003,9,FALSE))</f>
        <v>SR</v>
      </c>
      <c r="L282" s="80">
        <f>IF($B282:$B282&gt;0,VLOOKUP($B282,'[1]PorEquipeHC 20aa_ddmmaaaa'!$EC$5:'[1]PorEquipeHC 20aa_ddmmaaaa'!$GS$1003,45,FALSE))</f>
        <v>2</v>
      </c>
      <c r="M282" s="65" t="str">
        <f>IF($B282:$B282&gt;0,VLOOKUP($B282,'[1]PorEquipeHC 20aa_ddmmaaaa'!$EC$5:'[1]PorEquipeHC 20aa_ddmmaaaa'!$GS$1003,46,FALSE))</f>
        <v>X</v>
      </c>
      <c r="N282" s="80" t="e">
        <f>IF($B282:$B282&gt;0,VLOOKUP($B282,'[1]PorEquipeHC 20aa_ddmmaaaa'!$EC$5:'[1]PorEquipeHC 20aa_ddmmaaaa'!$GS$1003,64,FALSE))</f>
        <v>#NUM!</v>
      </c>
      <c r="O282" s="211" t="str">
        <f>IF($B282:$B282&gt;0,VLOOKUP($B282,'[1]PorEquipeHC 20aa_ddmmaaaa'!$EC$5:'[1]PorEquipeHC 20aa_ddmmaaaa'!$GS$1003,10,FALSE))</f>
        <v xml:space="preserve"> </v>
      </c>
      <c r="P282" s="211" t="str">
        <f>IF($B282:$B282&gt;0,VLOOKUP($B282,'[1]PorEquipeHC 20aa_ddmmaaaa'!$EC$5:'[1]PorEquipeHC 20aa_ddmmaaaa'!$GS$1003,11,FALSE))</f>
        <v xml:space="preserve"> </v>
      </c>
      <c r="Q282" s="211" t="str">
        <f>IF($B282:$B282&gt;0,VLOOKUP($B282,'[1]PorEquipeHC 20aa_ddmmaaaa'!$EC$5:'[1]PorEquipeHC 20aa_ddmmaaaa'!$GS$1003,12,FALSE))</f>
        <v xml:space="preserve"> </v>
      </c>
      <c r="R282" s="211" t="str">
        <f>IF($B282:$B282&gt;0,VLOOKUP($B282,'[1]PorEquipeHC 20aa_ddmmaaaa'!$EC$5:'[1]PorEquipeHC 20aa_ddmmaaaa'!$GS$1003,13,FALSE))</f>
        <v xml:space="preserve"> </v>
      </c>
      <c r="S282" s="211">
        <f>IF($B282:$B282&gt;0,VLOOKUP($B282,'[1]PorEquipeHC 20aa_ddmmaaaa'!$EC$5:'[1]PorEquipeHC 20aa_ddmmaaaa'!$GS$1003,14,FALSE))</f>
        <v>122</v>
      </c>
      <c r="T282" s="211">
        <f>IF($B282:$B282&gt;0,VLOOKUP($B282,'[1]PorEquipeHC 20aa_ddmmaaaa'!$EC$5:'[1]PorEquipeHC 20aa_ddmmaaaa'!$GS$1003,15,FALSE))</f>
        <v>122</v>
      </c>
      <c r="U282" s="211" t="str">
        <f>IF($B282:$B282&gt;0,VLOOKUP($B282,'[1]PorEquipeHC 20aa_ddmmaaaa'!$EC$5:'[1]PorEquipeHC 20aa_ddmmaaaa'!$GS$1003,16,FALSE))</f>
        <v xml:space="preserve"> </v>
      </c>
      <c r="V282" s="211" t="b">
        <f>IF($B282:$B282&gt;0,VLOOKUP($B282,'[1]PorEquipeHC 20aa_ddmmaaaa'!$EC$5:'[1]PorEquipeHC 20aa_ddmmaaaa'!$GS$1003,17,FALSE))</f>
        <v>0</v>
      </c>
      <c r="W282" s="211" t="b">
        <f>IF($B282:$B282&gt;0,VLOOKUP($B282,'[1]PorEquipeHC 20aa_ddmmaaaa'!$EC$5:'[1]PorEquipeHC 20aa_ddmmaaaa'!$GS$1003,18,FALSE))</f>
        <v>0</v>
      </c>
      <c r="X282" s="211" t="b">
        <f>IF($B282:$B282&gt;0,VLOOKUP($B282,'[1]PorEquipeHC 20aa_ddmmaaaa'!$EC$5:'[1]PorEquipeHC 20aa_ddmmaaaa'!$GS$1003,19,FALSE))</f>
        <v>0</v>
      </c>
      <c r="AA282" s="154"/>
      <c r="AB282" s="154"/>
      <c r="AC282" s="65" t="str">
        <f>C282</f>
        <v>568</v>
      </c>
      <c r="AD282" s="65" t="str">
        <f>D282</f>
        <v>FGE VENTURIM</v>
      </c>
      <c r="AE282" s="65" t="str">
        <f>E282</f>
        <v>ARISTEU</v>
      </c>
      <c r="AF282" s="65" t="str">
        <f>F282</f>
        <v>M</v>
      </c>
      <c r="AG282" s="65" t="str">
        <f>G282</f>
        <v>11. NCC</v>
      </c>
      <c r="AH282" s="208">
        <f>H282</f>
        <v>16190</v>
      </c>
      <c r="AI282">
        <f>I282</f>
        <v>9</v>
      </c>
      <c r="AJ282" t="str">
        <f>J282</f>
        <v>B</v>
      </c>
      <c r="AK282" s="209" t="str">
        <f>K282</f>
        <v>SR</v>
      </c>
      <c r="AL282" s="65">
        <f>L282</f>
        <v>2</v>
      </c>
      <c r="AM282" s="66" t="str">
        <f>M282</f>
        <v>X</v>
      </c>
      <c r="AN282" s="65" t="e">
        <f>N282</f>
        <v>#NUM!</v>
      </c>
      <c r="AO282" s="65" t="str">
        <f>O282</f>
        <v xml:space="preserve"> </v>
      </c>
      <c r="AP282" s="67" t="str">
        <f>IF(AO282=" "," ",(AO282-2*$AI282))</f>
        <v xml:space="preserve"> </v>
      </c>
      <c r="AQ282" s="68"/>
      <c r="AR282" s="69"/>
      <c r="AS282" s="72" t="str">
        <f>P282</f>
        <v xml:space="preserve"> </v>
      </c>
      <c r="AT282" s="67" t="str">
        <f>IF(AS282=" "," ",(AS282-2*$AI282))</f>
        <v xml:space="preserve"> </v>
      </c>
      <c r="AU282" s="65"/>
      <c r="AV282" s="67"/>
      <c r="AW282" s="72" t="str">
        <f>Q282</f>
        <v xml:space="preserve"> </v>
      </c>
      <c r="AX282" s="67" t="str">
        <f>IF(AW282=" "," ",(AW282-2*$AI282))</f>
        <v xml:space="preserve"> </v>
      </c>
      <c r="AY282" s="67"/>
      <c r="AZ282" s="65"/>
      <c r="BA282" s="67" t="str">
        <f>R282</f>
        <v xml:space="preserve"> </v>
      </c>
      <c r="BB282" s="67" t="str">
        <f>IF(BA282=" "," ",(BA282-2*$AI282))</f>
        <v xml:space="preserve"> </v>
      </c>
      <c r="BC282" s="67"/>
      <c r="BD282" s="67"/>
      <c r="BE282" s="71">
        <f>S282</f>
        <v>122</v>
      </c>
      <c r="BF282" s="67">
        <f>IF(BE282=" "," ",(BE282-2*$AI282))</f>
        <v>104</v>
      </c>
      <c r="BG282" s="67"/>
      <c r="BH282" s="67"/>
      <c r="BI282" s="72">
        <f>T282</f>
        <v>122</v>
      </c>
      <c r="BJ282" s="67">
        <f>IF(BI282=" "," ",(BI282-2*$AI282))</f>
        <v>104</v>
      </c>
      <c r="BK282" s="67"/>
      <c r="BL282" s="67"/>
      <c r="BM282" s="72" t="str">
        <f>U282</f>
        <v xml:space="preserve"> </v>
      </c>
      <c r="BN282" s="67" t="str">
        <f>IF(BM282=" "," ",(BM282-2*$AI282))</f>
        <v xml:space="preserve"> </v>
      </c>
      <c r="BO282" s="67"/>
      <c r="BP282" s="67"/>
      <c r="BQ282" s="67" t="b">
        <f>V282</f>
        <v>0</v>
      </c>
      <c r="BR282" s="67">
        <f>IF(BQ282=" "," ",(BQ282-2*$AI282))</f>
        <v>-18</v>
      </c>
      <c r="BS282" s="67"/>
      <c r="BT282" s="67"/>
      <c r="BU282" s="67" t="b">
        <f>W282</f>
        <v>0</v>
      </c>
      <c r="BV282" s="67">
        <f>IF(BU282=" "," ",(BU282-2*$AI282))</f>
        <v>-18</v>
      </c>
      <c r="BW282" s="67"/>
      <c r="BX282" s="67"/>
      <c r="BY282" s="67" t="b">
        <f>X282</f>
        <v>0</v>
      </c>
      <c r="BZ282" s="67">
        <f>IF(BY282=" "," ",(BY282-2*$AI282))</f>
        <v>-18</v>
      </c>
      <c r="CA282" s="67"/>
      <c r="CB282" s="67"/>
      <c r="CC282" s="209" t="str">
        <f>IF(AK282="Senior",AK282,"...")</f>
        <v>...</v>
      </c>
      <c r="CD282" s="65">
        <f>L282</f>
        <v>2</v>
      </c>
      <c r="CE282" s="66" t="str">
        <f>M282</f>
        <v>X</v>
      </c>
      <c r="CF282" s="73">
        <f>AQ282*AO$4+AU282*AS$4+AY282*AW$4+BC282*BA$4+BG282*BE$4+BK282*BI$4+BO282*BM$4+BS282*BQ$4+BW282*BU$4+CA282*BY$4</f>
        <v>0</v>
      </c>
      <c r="CG282" s="156"/>
      <c r="CH282" s="1"/>
      <c r="DA282" s="19"/>
      <c r="DB282" s="19"/>
      <c r="DC282" s="67" t="s">
        <v>888</v>
      </c>
      <c r="DD282" s="67" t="s">
        <v>889</v>
      </c>
      <c r="DE282" s="67" t="s">
        <v>260</v>
      </c>
      <c r="DF282" s="67" t="s">
        <v>65</v>
      </c>
      <c r="DG282" s="67" t="s">
        <v>703</v>
      </c>
      <c r="DH282" s="75">
        <v>15592</v>
      </c>
      <c r="DI282" s="67">
        <v>12</v>
      </c>
      <c r="DJ282" s="67" t="s">
        <v>78</v>
      </c>
      <c r="DK282" s="76" t="s">
        <v>102</v>
      </c>
      <c r="DL282" s="67">
        <v>0</v>
      </c>
      <c r="DM282" s="77" t="s">
        <v>70</v>
      </c>
      <c r="DN282" s="67" t="e">
        <v>#NUM!</v>
      </c>
      <c r="DO282" s="67" t="s">
        <v>79</v>
      </c>
      <c r="DP282" s="67" t="s">
        <v>79</v>
      </c>
      <c r="DQ282" s="68"/>
      <c r="DR282" s="67"/>
      <c r="DS282" s="72" t="s">
        <v>79</v>
      </c>
      <c r="DT282" s="67" t="s">
        <v>79</v>
      </c>
      <c r="DU282" s="68"/>
      <c r="DV282" s="67"/>
      <c r="DW282" s="72" t="s">
        <v>79</v>
      </c>
      <c r="DX282" s="67" t="s">
        <v>79</v>
      </c>
      <c r="DY282" s="68"/>
      <c r="DZ282" s="69"/>
      <c r="EA282" s="67" t="s">
        <v>79</v>
      </c>
      <c r="EB282" s="67" t="s">
        <v>79</v>
      </c>
      <c r="EC282" s="67"/>
      <c r="ED282" s="67"/>
      <c r="EE282" s="71" t="s">
        <v>79</v>
      </c>
      <c r="EF282" s="67" t="s">
        <v>79</v>
      </c>
      <c r="EG282" s="67"/>
      <c r="EH282" s="67"/>
      <c r="EI282" s="72" t="s">
        <v>79</v>
      </c>
      <c r="EJ282" s="67" t="s">
        <v>79</v>
      </c>
      <c r="EK282" s="68"/>
      <c r="EL282" s="69"/>
      <c r="EM282" s="72" t="s">
        <v>79</v>
      </c>
      <c r="EN282" s="67" t="s">
        <v>79</v>
      </c>
      <c r="EO282" s="68"/>
      <c r="EP282" s="69"/>
      <c r="EQ282" s="67" t="b">
        <v>0</v>
      </c>
      <c r="ER282" s="67">
        <v>-24</v>
      </c>
      <c r="ES282" s="67"/>
      <c r="ET282" s="67"/>
      <c r="EU282" s="67" t="b">
        <v>0</v>
      </c>
      <c r="EV282" s="67">
        <v>-24</v>
      </c>
      <c r="EW282" s="67"/>
      <c r="EX282" s="67"/>
      <c r="EY282" s="67" t="b">
        <v>0</v>
      </c>
      <c r="EZ282" s="67">
        <v>-24</v>
      </c>
      <c r="FA282" s="67"/>
      <c r="FB282" s="67"/>
      <c r="FC282" s="76" t="s">
        <v>73</v>
      </c>
      <c r="FD282" s="67">
        <v>0</v>
      </c>
      <c r="FE282" s="77" t="s">
        <v>70</v>
      </c>
      <c r="FF282" s="68">
        <v>0</v>
      </c>
      <c r="FG282" s="83"/>
      <c r="FH282" s="65" t="str">
        <f t="shared" si="59"/>
        <v>SR</v>
      </c>
      <c r="FI282" s="65" t="str">
        <f t="shared" si="60"/>
        <v>M</v>
      </c>
      <c r="FJ282" s="65" t="str">
        <f t="shared" si="58"/>
        <v>11. NCC</v>
      </c>
      <c r="FK282" s="65">
        <f t="shared" si="61"/>
        <v>0</v>
      </c>
      <c r="FL282">
        <f t="shared" si="62"/>
        <v>68</v>
      </c>
      <c r="FM282" t="str">
        <f t="shared" si="49"/>
        <v>...</v>
      </c>
      <c r="FN282" t="str">
        <f t="shared" si="56"/>
        <v>...</v>
      </c>
      <c r="FO282" t="str">
        <f t="shared" si="55"/>
        <v>11. NCC</v>
      </c>
    </row>
    <row r="283" spans="1:171" ht="13.8" hidden="1" x14ac:dyDescent="0.25">
      <c r="A283" t="s">
        <v>1152</v>
      </c>
      <c r="B283" s="201" t="s">
        <v>221</v>
      </c>
      <c r="C283" s="80" t="str">
        <f>IF($B283:$B283&gt;0,VLOOKUP($B283,'[1]PorEquipeHC 20aa_ddmmaaaa'!$EC$5:'[1]PorEquipeHC 20aa_ddmmaaaa'!$GS$1003,1,FALSE))</f>
        <v>382</v>
      </c>
      <c r="D283" s="209" t="str">
        <f>IF($B283:$B283&gt;0,VLOOKUP($B283,'[1]PorEquipeHC 20aa_ddmmaaaa'!$EC$5:'[1]PorEquipeHC 20aa_ddmmaaaa'!$GS$1003,2,FALSE))</f>
        <v>AKITA</v>
      </c>
      <c r="E283" s="209" t="str">
        <f>IF($B283:$B283&gt;0,VLOOKUP($B283,'[1]PorEquipeHC 20aa_ddmmaaaa'!$EC$5:'[1]PorEquipeHC 20aa_ddmmaaaa'!$GS$1003,3,FALSE))</f>
        <v>KUNIAKI</v>
      </c>
      <c r="F283" s="66" t="str">
        <f>IF($B283:$B283&gt;0,VLOOKUP($B283,'[1]PorEquipeHC 20aa_ddmmaaaa'!$EC$5:'[1]PorEquipeHC 20aa_ddmmaaaa'!$GS$1003,4,FALSE))</f>
        <v>M</v>
      </c>
      <c r="G283" s="65" t="str">
        <f>IF($B283:$B283&gt;0,VLOOKUP($B283,'[1]PorEquipeHC 20aa_ddmmaaaa'!$EC$5:'[1]PorEquipeHC 20aa_ddmmaaaa'!$GS$1003,5,FALSE))</f>
        <v>15. BIR</v>
      </c>
      <c r="H283" s="210">
        <f>IF($B283:$B283&gt;0,VLOOKUP($B283,'[1]PorEquipeHC 20aa_ddmmaaaa'!$EC$5:'[1]PorEquipeHC 20aa_ddmmaaaa'!$GS$1003,6,FALSE))</f>
        <v>16355</v>
      </c>
      <c r="I283" s="80">
        <f>IF($B283:$B283&gt;0,VLOOKUP($B283,'[1]PorEquipeHC 20aa_ddmmaaaa'!$EC$5:'[1]PorEquipeHC 20aa_ddmmaaaa'!$GS$1003,7,FALSE))</f>
        <v>9</v>
      </c>
      <c r="J283" s="209" t="str">
        <f>IF($B283:$B283&gt;0,VLOOKUP($B283,'[1]PorEquipeHC 20aa_ddmmaaaa'!$EC$5:'[1]PorEquipeHC 20aa_ddmmaaaa'!$GS$1003,8,FALSE))</f>
        <v>B</v>
      </c>
      <c r="K283" s="209" t="str">
        <f>IF($B283:$B283&gt;0,VLOOKUP($B283,'[1]PorEquipeHC 20aa_ddmmaaaa'!$EC$5:'[1]PorEquipeHC 20aa_ddmmaaaa'!$GS$1003,9,FALSE))</f>
        <v>SR</v>
      </c>
      <c r="L283" s="80">
        <f>IF($B283:$B283&gt;0,VLOOKUP($B283,'[1]PorEquipeHC 20aa_ddmmaaaa'!$EC$5:'[1]PorEquipeHC 20aa_ddmmaaaa'!$GS$1003,45,FALSE))</f>
        <v>4</v>
      </c>
      <c r="M283" s="65" t="str">
        <f>IF($B283:$B283&gt;0,VLOOKUP($B283,'[1]PorEquipeHC 20aa_ddmmaaaa'!$EC$5:'[1]PorEquipeHC 20aa_ddmmaaaa'!$GS$1003,46,FALSE))</f>
        <v>X</v>
      </c>
      <c r="N283" s="80" t="e">
        <f>IF($B283:$B283&gt;0,VLOOKUP($B283,'[1]PorEquipeHC 20aa_ddmmaaaa'!$EC$5:'[1]PorEquipeHC 20aa_ddmmaaaa'!$GS$1003,64,FALSE))</f>
        <v>#NUM!</v>
      </c>
      <c r="O283" s="211" t="str">
        <f>IF($B283:$B283&gt;0,VLOOKUP($B283,'[1]PorEquipeHC 20aa_ddmmaaaa'!$EC$5:'[1]PorEquipeHC 20aa_ddmmaaaa'!$GS$1003,10,FALSE))</f>
        <v xml:space="preserve"> </v>
      </c>
      <c r="P283" s="211" t="str">
        <f>IF($B283:$B283&gt;0,VLOOKUP($B283,'[1]PorEquipeHC 20aa_ddmmaaaa'!$EC$5:'[1]PorEquipeHC 20aa_ddmmaaaa'!$GS$1003,11,FALSE))</f>
        <v xml:space="preserve"> </v>
      </c>
      <c r="Q283" s="211">
        <f>IF($B283:$B283&gt;0,VLOOKUP($B283,'[1]PorEquipeHC 20aa_ddmmaaaa'!$EC$5:'[1]PorEquipeHC 20aa_ddmmaaaa'!$GS$1003,12,FALSE))</f>
        <v>132</v>
      </c>
      <c r="R283" s="211">
        <f>IF($B283:$B283&gt;0,VLOOKUP($B283,'[1]PorEquipeHC 20aa_ddmmaaaa'!$EC$5:'[1]PorEquipeHC 20aa_ddmmaaaa'!$GS$1003,13,FALSE))</f>
        <v>114</v>
      </c>
      <c r="S283" s="211">
        <f>IF($B283:$B283&gt;0,VLOOKUP($B283,'[1]PorEquipeHC 20aa_ddmmaaaa'!$EC$5:'[1]PorEquipeHC 20aa_ddmmaaaa'!$GS$1003,14,FALSE))</f>
        <v>127</v>
      </c>
      <c r="T283" s="211">
        <f>IF($B283:$B283&gt;0,VLOOKUP($B283,'[1]PorEquipeHC 20aa_ddmmaaaa'!$EC$5:'[1]PorEquipeHC 20aa_ddmmaaaa'!$GS$1003,15,FALSE))</f>
        <v>129</v>
      </c>
      <c r="U283" s="211" t="str">
        <f>IF($B283:$B283&gt;0,VLOOKUP($B283,'[1]PorEquipeHC 20aa_ddmmaaaa'!$EC$5:'[1]PorEquipeHC 20aa_ddmmaaaa'!$GS$1003,16,FALSE))</f>
        <v xml:space="preserve"> </v>
      </c>
      <c r="V283" s="211" t="b">
        <f>IF($B283:$B283&gt;0,VLOOKUP($B283,'[1]PorEquipeHC 20aa_ddmmaaaa'!$EC$5:'[1]PorEquipeHC 20aa_ddmmaaaa'!$GS$1003,17,FALSE))</f>
        <v>0</v>
      </c>
      <c r="W283" s="211" t="b">
        <f>IF($B283:$B283&gt;0,VLOOKUP($B283,'[1]PorEquipeHC 20aa_ddmmaaaa'!$EC$5:'[1]PorEquipeHC 20aa_ddmmaaaa'!$GS$1003,18,FALSE))</f>
        <v>0</v>
      </c>
      <c r="X283" s="211" t="b">
        <f>IF($B283:$B283&gt;0,VLOOKUP($B283,'[1]PorEquipeHC 20aa_ddmmaaaa'!$EC$5:'[1]PorEquipeHC 20aa_ddmmaaaa'!$GS$1003,19,FALSE))</f>
        <v>0</v>
      </c>
      <c r="Y283" s="207"/>
      <c r="Z283" s="207"/>
      <c r="AA283" s="154"/>
      <c r="AB283" s="154"/>
      <c r="AC283" s="65" t="str">
        <f>C283</f>
        <v>382</v>
      </c>
      <c r="AD283" s="65" t="str">
        <f>D283</f>
        <v>AKITA</v>
      </c>
      <c r="AE283" s="65" t="str">
        <f>E283</f>
        <v>KUNIAKI</v>
      </c>
      <c r="AF283" s="65" t="str">
        <f>F283</f>
        <v>M</v>
      </c>
      <c r="AG283" s="65" t="str">
        <f>G283</f>
        <v>15. BIR</v>
      </c>
      <c r="AH283" s="208">
        <f>H283</f>
        <v>16355</v>
      </c>
      <c r="AI283">
        <f>I283</f>
        <v>9</v>
      </c>
      <c r="AJ283" t="str">
        <f>J283</f>
        <v>B</v>
      </c>
      <c r="AK283" s="209" t="str">
        <f>K283</f>
        <v>SR</v>
      </c>
      <c r="AL283" s="65">
        <f>L283</f>
        <v>4</v>
      </c>
      <c r="AM283" s="66" t="str">
        <f>M283</f>
        <v>X</v>
      </c>
      <c r="AN283" s="65" t="e">
        <f>N283</f>
        <v>#NUM!</v>
      </c>
      <c r="AO283" s="65" t="str">
        <f>O283</f>
        <v xml:space="preserve"> </v>
      </c>
      <c r="AP283" s="67" t="str">
        <f>IF(AO283=" "," ",(AO283-2*$AI283))</f>
        <v xml:space="preserve"> </v>
      </c>
      <c r="AQ283" s="68"/>
      <c r="AR283" s="69"/>
      <c r="AS283" s="72" t="str">
        <f>P283</f>
        <v xml:space="preserve"> </v>
      </c>
      <c r="AT283" s="67" t="str">
        <f>IF(AS283=" "," ",(AS283-2*$AI283))</f>
        <v xml:space="preserve"> </v>
      </c>
      <c r="AU283" s="65"/>
      <c r="AV283" s="67"/>
      <c r="AW283" s="72">
        <f>Q283</f>
        <v>132</v>
      </c>
      <c r="AX283" s="67">
        <f>IF(AW283=" "," ",(AW283-2*$AI283))</f>
        <v>114</v>
      </c>
      <c r="AY283" s="67"/>
      <c r="AZ283" s="65"/>
      <c r="BA283" s="67">
        <f>R283</f>
        <v>114</v>
      </c>
      <c r="BB283" s="67">
        <f>IF(BA283=" "," ",(BA283-2*$AI283))</f>
        <v>96</v>
      </c>
      <c r="BC283" s="67"/>
      <c r="BD283" s="67"/>
      <c r="BE283" s="71">
        <f>S283</f>
        <v>127</v>
      </c>
      <c r="BF283" s="67">
        <f>IF(BE283=" "," ",(BE283-2*$AI283))</f>
        <v>109</v>
      </c>
      <c r="BG283" s="67"/>
      <c r="BH283" s="67"/>
      <c r="BI283" s="72">
        <f>T283</f>
        <v>129</v>
      </c>
      <c r="BJ283" s="67">
        <f>IF(BI283=" "," ",(BI283-2*$AI283))</f>
        <v>111</v>
      </c>
      <c r="BK283" s="67"/>
      <c r="BL283" s="67"/>
      <c r="BM283" s="72" t="str">
        <f>U283</f>
        <v xml:space="preserve"> </v>
      </c>
      <c r="BN283" s="67" t="str">
        <f>IF(BM283=" "," ",(BM283-2*$AI283))</f>
        <v xml:space="preserve"> </v>
      </c>
      <c r="BO283" s="67"/>
      <c r="BP283" s="67"/>
      <c r="BQ283" s="67" t="b">
        <f>V283</f>
        <v>0</v>
      </c>
      <c r="BR283" s="67">
        <f>IF(BQ283=" "," ",(BQ283-2*$AI283))</f>
        <v>-18</v>
      </c>
      <c r="BS283" s="67"/>
      <c r="BT283" s="67"/>
      <c r="BU283" s="67" t="b">
        <f>W283</f>
        <v>0</v>
      </c>
      <c r="BV283" s="67">
        <f>IF(BU283=" "," ",(BU283-2*$AI283))</f>
        <v>-18</v>
      </c>
      <c r="BW283" s="67"/>
      <c r="BX283" s="67"/>
      <c r="BY283" s="67" t="b">
        <f>X283</f>
        <v>0</v>
      </c>
      <c r="BZ283" s="67">
        <f>IF(BY283=" "," ",(BY283-2*$AI283))</f>
        <v>-18</v>
      </c>
      <c r="CA283" s="67"/>
      <c r="CB283" s="67"/>
      <c r="CC283" s="209" t="str">
        <f>IF(AK283="Senior",AK283,"...")</f>
        <v>...</v>
      </c>
      <c r="CD283" s="65">
        <f>L283</f>
        <v>4</v>
      </c>
      <c r="CE283" s="66" t="str">
        <f>M283</f>
        <v>X</v>
      </c>
      <c r="CF283" s="73">
        <f>AQ283*AO$4+AU283*AS$4+AY283*AW$4+BC283*BA$4+BG283*BE$4+BK283*BI$4+BO283*BM$4+BS283*BQ$4+BW283*BU$4+CA283*BY$4</f>
        <v>0</v>
      </c>
      <c r="CG283" s="156"/>
      <c r="CH283" s="1"/>
      <c r="DA283" s="19"/>
      <c r="DB283" s="19"/>
      <c r="DC283" s="67">
        <v>596</v>
      </c>
      <c r="DD283" s="67" t="s">
        <v>830</v>
      </c>
      <c r="DE283" s="67" t="s">
        <v>890</v>
      </c>
      <c r="DF283" s="67" t="s">
        <v>83</v>
      </c>
      <c r="DG283" s="67" t="s">
        <v>703</v>
      </c>
      <c r="DH283" s="75">
        <v>15954</v>
      </c>
      <c r="DI283" s="67">
        <v>12</v>
      </c>
      <c r="DJ283" s="67" t="s">
        <v>78</v>
      </c>
      <c r="DK283" s="76" t="s">
        <v>102</v>
      </c>
      <c r="DL283" s="67">
        <v>0</v>
      </c>
      <c r="DM283" s="77" t="s">
        <v>70</v>
      </c>
      <c r="DN283" s="67" t="e">
        <v>#NUM!</v>
      </c>
      <c r="DO283" s="67" t="s">
        <v>79</v>
      </c>
      <c r="DP283" s="67" t="s">
        <v>79</v>
      </c>
      <c r="DQ283" s="68"/>
      <c r="DR283" s="67"/>
      <c r="DS283" s="72" t="s">
        <v>79</v>
      </c>
      <c r="DT283" s="67" t="s">
        <v>79</v>
      </c>
      <c r="DU283" s="68"/>
      <c r="DV283" s="67"/>
      <c r="DW283" s="72" t="s">
        <v>79</v>
      </c>
      <c r="DX283" s="67" t="s">
        <v>79</v>
      </c>
      <c r="DY283" s="68"/>
      <c r="DZ283" s="69"/>
      <c r="EA283" s="67" t="s">
        <v>79</v>
      </c>
      <c r="EB283" s="67" t="s">
        <v>79</v>
      </c>
      <c r="EC283" s="67"/>
      <c r="ED283" s="67"/>
      <c r="EE283" s="71" t="s">
        <v>79</v>
      </c>
      <c r="EF283" s="67" t="s">
        <v>79</v>
      </c>
      <c r="EG283" s="67"/>
      <c r="EH283" s="67"/>
      <c r="EI283" s="72" t="s">
        <v>79</v>
      </c>
      <c r="EJ283" s="67" t="s">
        <v>79</v>
      </c>
      <c r="EK283" s="67"/>
      <c r="EL283" s="67"/>
      <c r="EM283" s="72" t="s">
        <v>79</v>
      </c>
      <c r="EN283" s="67" t="s">
        <v>79</v>
      </c>
      <c r="EO283" s="67"/>
      <c r="EP283" s="67"/>
      <c r="EQ283" s="67" t="b">
        <v>0</v>
      </c>
      <c r="ER283" s="67">
        <v>-24</v>
      </c>
      <c r="ES283" s="67"/>
      <c r="ET283" s="67"/>
      <c r="EU283" s="67" t="b">
        <v>0</v>
      </c>
      <c r="EV283" s="67">
        <v>-24</v>
      </c>
      <c r="EW283" s="67"/>
      <c r="EX283" s="67"/>
      <c r="EY283" s="67" t="b">
        <v>0</v>
      </c>
      <c r="EZ283" s="67">
        <v>-24</v>
      </c>
      <c r="FA283" s="67"/>
      <c r="FB283" s="67"/>
      <c r="FC283" s="76" t="s">
        <v>73</v>
      </c>
      <c r="FD283" s="67">
        <v>0</v>
      </c>
      <c r="FE283" s="77" t="s">
        <v>70</v>
      </c>
      <c r="FF283" s="68">
        <v>0</v>
      </c>
      <c r="FG283" s="83"/>
      <c r="FH283" s="65" t="str">
        <f t="shared" si="59"/>
        <v>SR</v>
      </c>
      <c r="FI283" s="65" t="str">
        <f t="shared" si="60"/>
        <v>F</v>
      </c>
      <c r="FJ283" s="65" t="str">
        <f t="shared" si="58"/>
        <v>11. NCC</v>
      </c>
      <c r="FK283" s="65">
        <f t="shared" si="61"/>
        <v>0</v>
      </c>
      <c r="FL283">
        <f t="shared" si="62"/>
        <v>68</v>
      </c>
      <c r="FM283" t="str">
        <f t="shared" si="49"/>
        <v>...</v>
      </c>
      <c r="FN283" t="str">
        <f t="shared" si="56"/>
        <v>...</v>
      </c>
      <c r="FO283" t="str">
        <f t="shared" si="55"/>
        <v>11. NCC</v>
      </c>
    </row>
    <row r="284" spans="1:171" ht="13.8" hidden="1" x14ac:dyDescent="0.25">
      <c r="A284" t="s">
        <v>1152</v>
      </c>
      <c r="B284" s="201" t="s">
        <v>414</v>
      </c>
      <c r="C284" s="80" t="str">
        <f>IF($B284:$B284&gt;0,VLOOKUP($B284,'[1]PorEquipeHC 20aa_ddmmaaaa'!$EC$5:'[1]PorEquipeHC 20aa_ddmmaaaa'!$GS$1003,1,FALSE))</f>
        <v>840</v>
      </c>
      <c r="D284" s="209" t="str">
        <f>IF($B284:$B284&gt;0,VLOOKUP($B284,'[1]PorEquipeHC 20aa_ddmmaaaa'!$EC$5:'[1]PorEquipeHC 20aa_ddmmaaaa'!$GS$1003,2,FALSE))</f>
        <v>MAEDA</v>
      </c>
      <c r="E284" s="209" t="str">
        <f>IF($B284:$B284&gt;0,VLOOKUP($B284,'[1]PorEquipeHC 20aa_ddmmaaaa'!$EC$5:'[1]PorEquipeHC 20aa_ddmmaaaa'!$GS$1003,3,FALSE))</f>
        <v>EDUARDO KIYOSHI</v>
      </c>
      <c r="F284" s="66" t="str">
        <f>IF($B284:$B284&gt;0,VLOOKUP($B284,'[1]PorEquipeHC 20aa_ddmmaaaa'!$EC$5:'[1]PorEquipeHC 20aa_ddmmaaaa'!$GS$1003,4,FALSE))</f>
        <v>M</v>
      </c>
      <c r="G284" s="65" t="str">
        <f>IF($B284:$B284&gt;0,VLOOKUP($B284,'[1]PorEquipeHC 20aa_ddmmaaaa'!$EC$5:'[1]PorEquipeHC 20aa_ddmmaaaa'!$GS$1003,5,FALSE))</f>
        <v>06. KOK</v>
      </c>
      <c r="H284" s="210">
        <f>IF($B284:$B284&gt;0,VLOOKUP($B284,'[1]PorEquipeHC 20aa_ddmmaaaa'!$EC$5:'[1]PorEquipeHC 20aa_ddmmaaaa'!$GS$1003,6,FALSE))</f>
        <v>16578</v>
      </c>
      <c r="I284" s="80">
        <f>IF($B284:$B284&gt;0,VLOOKUP($B284,'[1]PorEquipeHC 20aa_ddmmaaaa'!$EC$5:'[1]PorEquipeHC 20aa_ddmmaaaa'!$GS$1003,7,FALSE))</f>
        <v>9</v>
      </c>
      <c r="J284" s="209" t="str">
        <f>IF($B284:$B284&gt;0,VLOOKUP($B284,'[1]PorEquipeHC 20aa_ddmmaaaa'!$EC$5:'[1]PorEquipeHC 20aa_ddmmaaaa'!$GS$1003,8,FALSE))</f>
        <v>B</v>
      </c>
      <c r="K284" s="209" t="str">
        <f>IF($B284:$B284&gt;0,VLOOKUP($B284,'[1]PorEquipeHC 20aa_ddmmaaaa'!$EC$5:'[1]PorEquipeHC 20aa_ddmmaaaa'!$GS$1003,9,FALSE))</f>
        <v>SR</v>
      </c>
      <c r="L284" s="80">
        <f>IF($B284:$B284&gt;0,VLOOKUP($B284,'[1]PorEquipeHC 20aa_ddmmaaaa'!$EC$5:'[1]PorEquipeHC 20aa_ddmmaaaa'!$GS$1003,45,FALSE))</f>
        <v>0</v>
      </c>
      <c r="M284" s="65" t="str">
        <f>IF($B284:$B284&gt;0,VLOOKUP($B284,'[1]PorEquipeHC 20aa_ddmmaaaa'!$EC$5:'[1]PorEquipeHC 20aa_ddmmaaaa'!$GS$1003,46,FALSE))</f>
        <v>X</v>
      </c>
      <c r="N284" s="80" t="e">
        <f>IF($B284:$B284&gt;0,VLOOKUP($B284,'[1]PorEquipeHC 20aa_ddmmaaaa'!$EC$5:'[1]PorEquipeHC 20aa_ddmmaaaa'!$GS$1003,64,FALSE))</f>
        <v>#NUM!</v>
      </c>
      <c r="O284" s="211" t="str">
        <f>IF($B284:$B284&gt;0,VLOOKUP($B284,'[1]PorEquipeHC 20aa_ddmmaaaa'!$EC$5:'[1]PorEquipeHC 20aa_ddmmaaaa'!$GS$1003,10,FALSE))</f>
        <v xml:space="preserve"> </v>
      </c>
      <c r="P284" s="211" t="str">
        <f>IF($B284:$B284&gt;0,VLOOKUP($B284,'[1]PorEquipeHC 20aa_ddmmaaaa'!$EC$5:'[1]PorEquipeHC 20aa_ddmmaaaa'!$GS$1003,11,FALSE))</f>
        <v xml:space="preserve"> </v>
      </c>
      <c r="Q284" s="211" t="str">
        <f>IF($B284:$B284&gt;0,VLOOKUP($B284,'[1]PorEquipeHC 20aa_ddmmaaaa'!$EC$5:'[1]PorEquipeHC 20aa_ddmmaaaa'!$GS$1003,12,FALSE))</f>
        <v xml:space="preserve"> </v>
      </c>
      <c r="R284" s="211" t="str">
        <f>IF($B284:$B284&gt;0,VLOOKUP($B284,'[1]PorEquipeHC 20aa_ddmmaaaa'!$EC$5:'[1]PorEquipeHC 20aa_ddmmaaaa'!$GS$1003,13,FALSE))</f>
        <v xml:space="preserve"> </v>
      </c>
      <c r="S284" s="211" t="str">
        <f>IF($B284:$B284&gt;0,VLOOKUP($B284,'[1]PorEquipeHC 20aa_ddmmaaaa'!$EC$5:'[1]PorEquipeHC 20aa_ddmmaaaa'!$GS$1003,14,FALSE))</f>
        <v xml:space="preserve"> </v>
      </c>
      <c r="T284" s="211" t="str">
        <f>IF($B284:$B284&gt;0,VLOOKUP($B284,'[1]PorEquipeHC 20aa_ddmmaaaa'!$EC$5:'[1]PorEquipeHC 20aa_ddmmaaaa'!$GS$1003,15,FALSE))</f>
        <v xml:space="preserve"> </v>
      </c>
      <c r="U284" s="211" t="str">
        <f>IF($B284:$B284&gt;0,VLOOKUP($B284,'[1]PorEquipeHC 20aa_ddmmaaaa'!$EC$5:'[1]PorEquipeHC 20aa_ddmmaaaa'!$GS$1003,16,FALSE))</f>
        <v xml:space="preserve"> </v>
      </c>
      <c r="V284" s="211" t="b">
        <f>IF($B284:$B284&gt;0,VLOOKUP($B284,'[1]PorEquipeHC 20aa_ddmmaaaa'!$EC$5:'[1]PorEquipeHC 20aa_ddmmaaaa'!$GS$1003,17,FALSE))</f>
        <v>0</v>
      </c>
      <c r="W284" s="211" t="b">
        <f>IF($B284:$B284&gt;0,VLOOKUP($B284,'[1]PorEquipeHC 20aa_ddmmaaaa'!$EC$5:'[1]PorEquipeHC 20aa_ddmmaaaa'!$GS$1003,18,FALSE))</f>
        <v>0</v>
      </c>
      <c r="X284" s="211" t="b">
        <f>IF($B284:$B284&gt;0,VLOOKUP($B284,'[1]PorEquipeHC 20aa_ddmmaaaa'!$EC$5:'[1]PorEquipeHC 20aa_ddmmaaaa'!$GS$1003,19,FALSE))</f>
        <v>0</v>
      </c>
      <c r="Y284" s="207"/>
      <c r="Z284" s="207"/>
      <c r="AA284" s="154"/>
      <c r="AB284" s="154"/>
      <c r="AC284" s="65" t="str">
        <f>C284</f>
        <v>840</v>
      </c>
      <c r="AD284" s="65" t="str">
        <f>D284</f>
        <v>MAEDA</v>
      </c>
      <c r="AE284" s="65" t="str">
        <f>E284</f>
        <v>EDUARDO KIYOSHI</v>
      </c>
      <c r="AF284" s="65" t="str">
        <f>F284</f>
        <v>M</v>
      </c>
      <c r="AG284" s="65" t="str">
        <f>G284</f>
        <v>06. KOK</v>
      </c>
      <c r="AH284" s="208">
        <f>H284</f>
        <v>16578</v>
      </c>
      <c r="AI284">
        <f>I284</f>
        <v>9</v>
      </c>
      <c r="AJ284" t="str">
        <f>J284</f>
        <v>B</v>
      </c>
      <c r="AK284" s="209" t="str">
        <f>K284</f>
        <v>SR</v>
      </c>
      <c r="AL284" s="65">
        <f>L284</f>
        <v>0</v>
      </c>
      <c r="AM284" s="66" t="str">
        <f>M284</f>
        <v>X</v>
      </c>
      <c r="AN284" s="65" t="e">
        <f>N284</f>
        <v>#NUM!</v>
      </c>
      <c r="AO284" s="65" t="str">
        <f>O284</f>
        <v xml:space="preserve"> </v>
      </c>
      <c r="AP284" s="67" t="str">
        <f>IF(AO284=" "," ",(AO284-2*$AI284))</f>
        <v xml:space="preserve"> </v>
      </c>
      <c r="AQ284" s="68"/>
      <c r="AR284" s="69"/>
      <c r="AS284" s="72" t="str">
        <f>P284</f>
        <v xml:space="preserve"> </v>
      </c>
      <c r="AT284" s="67" t="str">
        <f>IF(AS284=" "," ",(AS284-2*$AI284))</f>
        <v xml:space="preserve"> </v>
      </c>
      <c r="AU284" s="65"/>
      <c r="AV284" s="67"/>
      <c r="AW284" s="72" t="str">
        <f>Q284</f>
        <v xml:space="preserve"> </v>
      </c>
      <c r="AX284" s="67" t="str">
        <f>IF(AW284=" "," ",(AW284-2*$AI284))</f>
        <v xml:space="preserve"> </v>
      </c>
      <c r="AY284" s="67"/>
      <c r="AZ284" s="65"/>
      <c r="BA284" s="67" t="str">
        <f>R284</f>
        <v xml:space="preserve"> </v>
      </c>
      <c r="BB284" s="67" t="str">
        <f>IF(BA284=" "," ",(BA284-2*$AI284))</f>
        <v xml:space="preserve"> </v>
      </c>
      <c r="BC284" s="67"/>
      <c r="BD284" s="67"/>
      <c r="BE284" s="71" t="str">
        <f>S284</f>
        <v xml:space="preserve"> </v>
      </c>
      <c r="BF284" s="67" t="str">
        <f>IF(BE284=" "," ",(BE284-2*$AI284))</f>
        <v xml:space="preserve"> </v>
      </c>
      <c r="BG284" s="67"/>
      <c r="BH284" s="67"/>
      <c r="BI284" s="72" t="str">
        <f>T284</f>
        <v xml:space="preserve"> </v>
      </c>
      <c r="BJ284" s="67" t="str">
        <f>IF(BI284=" "," ",(BI284-2*$AI284))</f>
        <v xml:space="preserve"> </v>
      </c>
      <c r="BK284" s="67"/>
      <c r="BL284" s="67"/>
      <c r="BM284" s="72" t="str">
        <f>U284</f>
        <v xml:space="preserve"> </v>
      </c>
      <c r="BN284" s="67" t="str">
        <f>IF(BM284=" "," ",(BM284-2*$AI284))</f>
        <v xml:space="preserve"> </v>
      </c>
      <c r="BO284" s="67"/>
      <c r="BP284" s="67"/>
      <c r="BQ284" s="67" t="b">
        <f>V284</f>
        <v>0</v>
      </c>
      <c r="BR284" s="67">
        <f>IF(BQ284=" "," ",(BQ284-2*$AI284))</f>
        <v>-18</v>
      </c>
      <c r="BS284" s="67"/>
      <c r="BT284" s="67"/>
      <c r="BU284" s="67" t="b">
        <f>W284</f>
        <v>0</v>
      </c>
      <c r="BV284" s="67">
        <f>IF(BU284=" "," ",(BU284-2*$AI284))</f>
        <v>-18</v>
      </c>
      <c r="BW284" s="67"/>
      <c r="BX284" s="67"/>
      <c r="BY284" s="67" t="b">
        <f>X284</f>
        <v>0</v>
      </c>
      <c r="BZ284" s="67">
        <f>IF(BY284=" "," ",(BY284-2*$AI284))</f>
        <v>-18</v>
      </c>
      <c r="CA284" s="67"/>
      <c r="CB284" s="67"/>
      <c r="CC284" s="209" t="str">
        <f>IF(AK284="Senior",AK284,"...")</f>
        <v>...</v>
      </c>
      <c r="CD284" s="65">
        <f>L284</f>
        <v>0</v>
      </c>
      <c r="CE284" s="66" t="str">
        <f>M284</f>
        <v>X</v>
      </c>
      <c r="CF284" s="73">
        <f>AQ284*AO$4+AU284*AS$4+AY284*AW$4+BC284*BA$4+BG284*BE$4+BK284*BI$4+BO284*BM$4+BS284*BQ$4+BW284*BU$4+CA284*BY$4</f>
        <v>0</v>
      </c>
      <c r="CG284" s="156"/>
      <c r="CH284" s="1"/>
      <c r="DA284" s="19"/>
      <c r="DB284" s="19"/>
      <c r="DC284" s="67" t="s">
        <v>892</v>
      </c>
      <c r="DD284" s="67" t="s">
        <v>893</v>
      </c>
      <c r="DE284" s="67" t="s">
        <v>894</v>
      </c>
      <c r="DF284" s="67" t="s">
        <v>65</v>
      </c>
      <c r="DG284" s="67" t="s">
        <v>703</v>
      </c>
      <c r="DH284" s="75">
        <v>16210</v>
      </c>
      <c r="DI284" s="67">
        <v>12</v>
      </c>
      <c r="DJ284" s="67" t="s">
        <v>78</v>
      </c>
      <c r="DK284" s="76" t="s">
        <v>102</v>
      </c>
      <c r="DL284" s="67">
        <v>2</v>
      </c>
      <c r="DM284" s="77" t="s">
        <v>70</v>
      </c>
      <c r="DN284" s="67" t="e">
        <v>#NUM!</v>
      </c>
      <c r="DO284" s="67" t="s">
        <v>79</v>
      </c>
      <c r="DP284" s="67" t="s">
        <v>79</v>
      </c>
      <c r="DQ284" s="68"/>
      <c r="DR284" s="67"/>
      <c r="DS284" s="72" t="s">
        <v>79</v>
      </c>
      <c r="DT284" s="67" t="s">
        <v>79</v>
      </c>
      <c r="DU284" s="68"/>
      <c r="DV284" s="67"/>
      <c r="DW284" s="72" t="s">
        <v>79</v>
      </c>
      <c r="DX284" s="67" t="s">
        <v>79</v>
      </c>
      <c r="DY284" s="67"/>
      <c r="DZ284" s="67"/>
      <c r="EA284" s="67" t="s">
        <v>79</v>
      </c>
      <c r="EB284" s="67" t="s">
        <v>79</v>
      </c>
      <c r="EC284" s="67"/>
      <c r="ED284" s="67"/>
      <c r="EE284" s="71">
        <v>145</v>
      </c>
      <c r="EF284" s="67">
        <v>121</v>
      </c>
      <c r="EG284" s="67"/>
      <c r="EH284" s="67"/>
      <c r="EI284" s="72">
        <v>136</v>
      </c>
      <c r="EJ284" s="67">
        <v>112</v>
      </c>
      <c r="EK284" s="67"/>
      <c r="EL284" s="67"/>
      <c r="EM284" s="72" t="s">
        <v>79</v>
      </c>
      <c r="EN284" s="67" t="s">
        <v>79</v>
      </c>
      <c r="EO284" s="67"/>
      <c r="EP284" s="67"/>
      <c r="EQ284" s="67" t="b">
        <v>0</v>
      </c>
      <c r="ER284" s="67">
        <v>-24</v>
      </c>
      <c r="ES284" s="67"/>
      <c r="ET284" s="67"/>
      <c r="EU284" s="67" t="b">
        <v>0</v>
      </c>
      <c r="EV284" s="67">
        <v>-24</v>
      </c>
      <c r="EW284" s="67"/>
      <c r="EX284" s="67"/>
      <c r="EY284" s="67" t="b">
        <v>0</v>
      </c>
      <c r="EZ284" s="67">
        <v>-24</v>
      </c>
      <c r="FA284" s="67"/>
      <c r="FB284" s="67"/>
      <c r="FC284" s="76" t="s">
        <v>73</v>
      </c>
      <c r="FD284" s="67">
        <v>2</v>
      </c>
      <c r="FE284" s="77" t="s">
        <v>70</v>
      </c>
      <c r="FF284" s="68">
        <v>0</v>
      </c>
      <c r="FG284" s="83"/>
      <c r="FH284" s="65" t="str">
        <f t="shared" si="59"/>
        <v>SR</v>
      </c>
      <c r="FI284" s="65" t="str">
        <f t="shared" si="60"/>
        <v>M</v>
      </c>
      <c r="FJ284" s="65" t="str">
        <f t="shared" si="58"/>
        <v>11. NCC</v>
      </c>
      <c r="FK284" s="65">
        <f t="shared" si="61"/>
        <v>0</v>
      </c>
      <c r="FL284">
        <f t="shared" si="62"/>
        <v>68</v>
      </c>
      <c r="FM284" t="str">
        <f t="shared" si="49"/>
        <v>...</v>
      </c>
      <c r="FN284" t="str">
        <f t="shared" si="56"/>
        <v>...</v>
      </c>
      <c r="FO284" t="str">
        <f t="shared" si="55"/>
        <v>11. NCC</v>
      </c>
    </row>
    <row r="285" spans="1:171" ht="13.8" hidden="1" x14ac:dyDescent="0.25">
      <c r="A285" t="s">
        <v>1152</v>
      </c>
      <c r="B285" s="201" t="s">
        <v>666</v>
      </c>
      <c r="C285" s="80" t="str">
        <f>IF($B285:$B285&gt;0,VLOOKUP($B285,'[1]PorEquipeHC 20aa_ddmmaaaa'!$EC$5:'[1]PorEquipeHC 20aa_ddmmaaaa'!$GS$1003,1,FALSE))</f>
        <v>945</v>
      </c>
      <c r="D285" s="209" t="str">
        <f>IF($B285:$B285&gt;0,VLOOKUP($B285,'[1]PorEquipeHC 20aa_ddmmaaaa'!$EC$5:'[1]PorEquipeHC 20aa_ddmmaaaa'!$GS$1003,2,FALSE))</f>
        <v>JOJIMA</v>
      </c>
      <c r="E285" s="209" t="str">
        <f>IF($B285:$B285&gt;0,VLOOKUP($B285,'[1]PorEquipeHC 20aa_ddmmaaaa'!$EC$5:'[1]PorEquipeHC 20aa_ddmmaaaa'!$GS$1003,3,FALSE))</f>
        <v>MASAO</v>
      </c>
      <c r="F285" s="66" t="str">
        <f>IF($B285:$B285&gt;0,VLOOKUP($B285,'[1]PorEquipeHC 20aa_ddmmaaaa'!$EC$5:'[1]PorEquipeHC 20aa_ddmmaaaa'!$GS$1003,4,FALSE))</f>
        <v>M</v>
      </c>
      <c r="G285" s="65" t="str">
        <f>IF($B285:$B285&gt;0,VLOOKUP($B285,'[1]PorEquipeHC 20aa_ddmmaaaa'!$EC$5:'[1]PorEquipeHC 20aa_ddmmaaaa'!$GS$1003,5,FALSE))</f>
        <v>08. SMA</v>
      </c>
      <c r="H285" s="210">
        <f>IF($B285:$B285&gt;0,VLOOKUP($B285,'[1]PorEquipeHC 20aa_ddmmaaaa'!$EC$5:'[1]PorEquipeHC 20aa_ddmmaaaa'!$GS$1003,6,FALSE))</f>
        <v>16632</v>
      </c>
      <c r="I285" s="80">
        <f>IF($B285:$B285&gt;0,VLOOKUP($B285,'[1]PorEquipeHC 20aa_ddmmaaaa'!$EC$5:'[1]PorEquipeHC 20aa_ddmmaaaa'!$GS$1003,7,FALSE))</f>
        <v>9</v>
      </c>
      <c r="J285" s="209" t="str">
        <f>IF($B285:$B285&gt;0,VLOOKUP($B285,'[1]PorEquipeHC 20aa_ddmmaaaa'!$EC$5:'[1]PorEquipeHC 20aa_ddmmaaaa'!$GS$1003,8,FALSE))</f>
        <v>B</v>
      </c>
      <c r="K285" s="209" t="str">
        <f>IF($B285:$B285&gt;0,VLOOKUP($B285,'[1]PorEquipeHC 20aa_ddmmaaaa'!$EC$5:'[1]PorEquipeHC 20aa_ddmmaaaa'!$GS$1003,9,FALSE))</f>
        <v>SR</v>
      </c>
      <c r="L285" s="80">
        <f>IF($B285:$B285&gt;0,VLOOKUP($B285,'[1]PorEquipeHC 20aa_ddmmaaaa'!$EC$5:'[1]PorEquipeHC 20aa_ddmmaaaa'!$GS$1003,45,FALSE))</f>
        <v>0</v>
      </c>
      <c r="M285" s="65" t="str">
        <f>IF($B285:$B285&gt;0,VLOOKUP($B285,'[1]PorEquipeHC 20aa_ddmmaaaa'!$EC$5:'[1]PorEquipeHC 20aa_ddmmaaaa'!$GS$1003,46,FALSE))</f>
        <v>X</v>
      </c>
      <c r="N285" s="80" t="e">
        <f>IF($B285:$B285&gt;0,VLOOKUP($B285,'[1]PorEquipeHC 20aa_ddmmaaaa'!$EC$5:'[1]PorEquipeHC 20aa_ddmmaaaa'!$GS$1003,64,FALSE))</f>
        <v>#NUM!</v>
      </c>
      <c r="O285" s="211" t="str">
        <f>IF($B285:$B285&gt;0,VLOOKUP($B285,'[1]PorEquipeHC 20aa_ddmmaaaa'!$EC$5:'[1]PorEquipeHC 20aa_ddmmaaaa'!$GS$1003,10,FALSE))</f>
        <v xml:space="preserve"> </v>
      </c>
      <c r="P285" s="211" t="str">
        <f>IF($B285:$B285&gt;0,VLOOKUP($B285,'[1]PorEquipeHC 20aa_ddmmaaaa'!$EC$5:'[1]PorEquipeHC 20aa_ddmmaaaa'!$GS$1003,11,FALSE))</f>
        <v xml:space="preserve"> </v>
      </c>
      <c r="Q285" s="211" t="str">
        <f>IF($B285:$B285&gt;0,VLOOKUP($B285,'[1]PorEquipeHC 20aa_ddmmaaaa'!$EC$5:'[1]PorEquipeHC 20aa_ddmmaaaa'!$GS$1003,12,FALSE))</f>
        <v xml:space="preserve"> </v>
      </c>
      <c r="R285" s="211" t="str">
        <f>IF($B285:$B285&gt;0,VLOOKUP($B285,'[1]PorEquipeHC 20aa_ddmmaaaa'!$EC$5:'[1]PorEquipeHC 20aa_ddmmaaaa'!$GS$1003,13,FALSE))</f>
        <v xml:space="preserve"> </v>
      </c>
      <c r="S285" s="211" t="str">
        <f>IF($B285:$B285&gt;0,VLOOKUP($B285,'[1]PorEquipeHC 20aa_ddmmaaaa'!$EC$5:'[1]PorEquipeHC 20aa_ddmmaaaa'!$GS$1003,14,FALSE))</f>
        <v xml:space="preserve"> </v>
      </c>
      <c r="T285" s="211" t="str">
        <f>IF($B285:$B285&gt;0,VLOOKUP($B285,'[1]PorEquipeHC 20aa_ddmmaaaa'!$EC$5:'[1]PorEquipeHC 20aa_ddmmaaaa'!$GS$1003,15,FALSE))</f>
        <v xml:space="preserve"> </v>
      </c>
      <c r="U285" s="211" t="str">
        <f>IF($B285:$B285&gt;0,VLOOKUP($B285,'[1]PorEquipeHC 20aa_ddmmaaaa'!$EC$5:'[1]PorEquipeHC 20aa_ddmmaaaa'!$GS$1003,16,FALSE))</f>
        <v xml:space="preserve"> </v>
      </c>
      <c r="V285" s="211" t="b">
        <f>IF($B285:$B285&gt;0,VLOOKUP($B285,'[1]PorEquipeHC 20aa_ddmmaaaa'!$EC$5:'[1]PorEquipeHC 20aa_ddmmaaaa'!$GS$1003,17,FALSE))</f>
        <v>0</v>
      </c>
      <c r="W285" s="211" t="b">
        <f>IF($B285:$B285&gt;0,VLOOKUP($B285,'[1]PorEquipeHC 20aa_ddmmaaaa'!$EC$5:'[1]PorEquipeHC 20aa_ddmmaaaa'!$GS$1003,18,FALSE))</f>
        <v>0</v>
      </c>
      <c r="X285" s="211" t="b">
        <f>IF($B285:$B285&gt;0,VLOOKUP($B285,'[1]PorEquipeHC 20aa_ddmmaaaa'!$EC$5:'[1]PorEquipeHC 20aa_ddmmaaaa'!$GS$1003,19,FALSE))</f>
        <v>0</v>
      </c>
      <c r="Y285" s="207"/>
      <c r="Z285" s="207"/>
      <c r="AA285" s="154"/>
      <c r="AB285" s="154"/>
      <c r="AC285" s="65" t="str">
        <f>C285</f>
        <v>945</v>
      </c>
      <c r="AD285" s="65" t="str">
        <f>D285</f>
        <v>JOJIMA</v>
      </c>
      <c r="AE285" s="65" t="str">
        <f>E285</f>
        <v>MASAO</v>
      </c>
      <c r="AF285" s="65" t="str">
        <f>F285</f>
        <v>M</v>
      </c>
      <c r="AG285" s="65" t="str">
        <f>G285</f>
        <v>08. SMA</v>
      </c>
      <c r="AH285" s="208">
        <f>H285</f>
        <v>16632</v>
      </c>
      <c r="AI285">
        <f>I285</f>
        <v>9</v>
      </c>
      <c r="AJ285" t="str">
        <f>J285</f>
        <v>B</v>
      </c>
      <c r="AK285" s="209" t="str">
        <f>K285</f>
        <v>SR</v>
      </c>
      <c r="AL285" s="65">
        <f>L285</f>
        <v>0</v>
      </c>
      <c r="AM285" s="66" t="str">
        <f>M285</f>
        <v>X</v>
      </c>
      <c r="AN285" s="65" t="e">
        <f>N285</f>
        <v>#NUM!</v>
      </c>
      <c r="AO285" s="65" t="str">
        <f>O285</f>
        <v xml:space="preserve"> </v>
      </c>
      <c r="AP285" s="67" t="str">
        <f>IF(AO285=" "," ",(AO285-2*$AI285))</f>
        <v xml:space="preserve"> </v>
      </c>
      <c r="AQ285" s="68"/>
      <c r="AR285" s="69"/>
      <c r="AS285" s="72" t="str">
        <f>P285</f>
        <v xml:space="preserve"> </v>
      </c>
      <c r="AT285" s="67" t="str">
        <f>IF(AS285=" "," ",(AS285-2*$AI285))</f>
        <v xml:space="preserve"> </v>
      </c>
      <c r="AU285" s="65"/>
      <c r="AV285" s="67"/>
      <c r="AW285" s="72" t="str">
        <f>Q285</f>
        <v xml:space="preserve"> </v>
      </c>
      <c r="AX285" s="67" t="str">
        <f>IF(AW285=" "," ",(AW285-2*$AI285))</f>
        <v xml:space="preserve"> </v>
      </c>
      <c r="AY285" s="67"/>
      <c r="AZ285" s="65"/>
      <c r="BA285" s="67" t="str">
        <f>R285</f>
        <v xml:space="preserve"> </v>
      </c>
      <c r="BB285" s="67" t="str">
        <f>IF(BA285=" "," ",(BA285-2*$AI285))</f>
        <v xml:space="preserve"> </v>
      </c>
      <c r="BC285" s="67"/>
      <c r="BD285" s="67"/>
      <c r="BE285" s="71" t="str">
        <f>S285</f>
        <v xml:space="preserve"> </v>
      </c>
      <c r="BF285" s="67" t="str">
        <f>IF(BE285=" "," ",(BE285-2*$AI285))</f>
        <v xml:space="preserve"> </v>
      </c>
      <c r="BG285" s="67"/>
      <c r="BH285" s="67"/>
      <c r="BI285" s="72" t="str">
        <f>T285</f>
        <v xml:space="preserve"> </v>
      </c>
      <c r="BJ285" s="67" t="str">
        <f>IF(BI285=" "," ",(BI285-2*$AI285))</f>
        <v xml:space="preserve"> </v>
      </c>
      <c r="BK285" s="67"/>
      <c r="BL285" s="67"/>
      <c r="BM285" s="72" t="str">
        <f>U285</f>
        <v xml:space="preserve"> </v>
      </c>
      <c r="BN285" s="67" t="str">
        <f>IF(BM285=" "," ",(BM285-2*$AI285))</f>
        <v xml:space="preserve"> </v>
      </c>
      <c r="BO285" s="67"/>
      <c r="BP285" s="67"/>
      <c r="BQ285" s="67" t="b">
        <f>V285</f>
        <v>0</v>
      </c>
      <c r="BR285" s="67">
        <f>IF(BQ285=" "," ",(BQ285-2*$AI285))</f>
        <v>-18</v>
      </c>
      <c r="BS285" s="67"/>
      <c r="BT285" s="67"/>
      <c r="BU285" s="67" t="b">
        <f>W285</f>
        <v>0</v>
      </c>
      <c r="BV285" s="67">
        <f>IF(BU285=" "," ",(BU285-2*$AI285))</f>
        <v>-18</v>
      </c>
      <c r="BW285" s="67"/>
      <c r="BX285" s="67"/>
      <c r="BY285" s="67" t="b">
        <f>X285</f>
        <v>0</v>
      </c>
      <c r="BZ285" s="67">
        <f>IF(BY285=" "," ",(BY285-2*$AI285))</f>
        <v>-18</v>
      </c>
      <c r="CA285" s="67"/>
      <c r="CB285" s="67"/>
      <c r="CC285" s="209" t="str">
        <f>IF(AK285="Senior",AK285,"...")</f>
        <v>...</v>
      </c>
      <c r="CD285" s="65">
        <f>L285</f>
        <v>0</v>
      </c>
      <c r="CE285" s="66" t="str">
        <f>M285</f>
        <v>X</v>
      </c>
      <c r="CF285" s="73">
        <f>AQ285*AO$4+AU285*AS$4+AY285*AW$4+BC285*BA$4+BG285*BE$4+BK285*BI$4+BO285*BM$4+BS285*BQ$4+BW285*BU$4+CA285*BY$4</f>
        <v>0</v>
      </c>
      <c r="CG285" s="156"/>
      <c r="CH285" s="1"/>
      <c r="DA285" s="19"/>
      <c r="DB285" s="19"/>
      <c r="DC285" s="67" t="s">
        <v>895</v>
      </c>
      <c r="DD285" s="67" t="s">
        <v>837</v>
      </c>
      <c r="DE285" s="67" t="s">
        <v>896</v>
      </c>
      <c r="DF285" s="67" t="s">
        <v>83</v>
      </c>
      <c r="DG285" s="67" t="s">
        <v>703</v>
      </c>
      <c r="DH285" s="75">
        <v>16518</v>
      </c>
      <c r="DI285" s="67">
        <v>12</v>
      </c>
      <c r="DJ285" s="67" t="s">
        <v>78</v>
      </c>
      <c r="DK285" s="76" t="s">
        <v>102</v>
      </c>
      <c r="DL285" s="67">
        <v>1</v>
      </c>
      <c r="DM285" s="77" t="s">
        <v>70</v>
      </c>
      <c r="DN285" s="67" t="e">
        <v>#NUM!</v>
      </c>
      <c r="DO285" s="67" t="s">
        <v>79</v>
      </c>
      <c r="DP285" s="67" t="s">
        <v>79</v>
      </c>
      <c r="DQ285" s="68"/>
      <c r="DR285" s="69"/>
      <c r="DS285" s="72" t="s">
        <v>79</v>
      </c>
      <c r="DT285" s="67" t="s">
        <v>79</v>
      </c>
      <c r="DU285" s="68"/>
      <c r="DV285" s="67"/>
      <c r="DW285" s="72">
        <v>149</v>
      </c>
      <c r="DX285" s="67">
        <v>125</v>
      </c>
      <c r="DY285" s="67"/>
      <c r="DZ285" s="67"/>
      <c r="EA285" s="67" t="s">
        <v>79</v>
      </c>
      <c r="EB285" s="67" t="s">
        <v>79</v>
      </c>
      <c r="EC285" s="67"/>
      <c r="ED285" s="67"/>
      <c r="EE285" s="71" t="s">
        <v>79</v>
      </c>
      <c r="EF285" s="67" t="s">
        <v>79</v>
      </c>
      <c r="EG285" s="67"/>
      <c r="EH285" s="67"/>
      <c r="EI285" s="72" t="s">
        <v>79</v>
      </c>
      <c r="EJ285" s="67" t="s">
        <v>79</v>
      </c>
      <c r="EK285" s="67"/>
      <c r="EL285" s="67"/>
      <c r="EM285" s="72" t="s">
        <v>79</v>
      </c>
      <c r="EN285" s="67" t="s">
        <v>79</v>
      </c>
      <c r="EO285" s="67"/>
      <c r="EP285" s="67"/>
      <c r="EQ285" s="67" t="b">
        <v>0</v>
      </c>
      <c r="ER285" s="67">
        <v>-24</v>
      </c>
      <c r="ES285" s="67"/>
      <c r="ET285" s="67"/>
      <c r="EU285" s="67" t="b">
        <v>0</v>
      </c>
      <c r="EV285" s="67">
        <v>-24</v>
      </c>
      <c r="EW285" s="67"/>
      <c r="EX285" s="67"/>
      <c r="EY285" s="67" t="b">
        <v>0</v>
      </c>
      <c r="EZ285" s="67">
        <v>-24</v>
      </c>
      <c r="FA285" s="67"/>
      <c r="FB285" s="67"/>
      <c r="FC285" s="76" t="s">
        <v>73</v>
      </c>
      <c r="FD285" s="67">
        <v>1</v>
      </c>
      <c r="FE285" s="77" t="s">
        <v>70</v>
      </c>
      <c r="FF285" s="68">
        <v>0</v>
      </c>
      <c r="FG285" s="83"/>
      <c r="FH285" s="65" t="str">
        <f t="shared" si="59"/>
        <v>SR</v>
      </c>
      <c r="FI285" s="65" t="str">
        <f t="shared" si="60"/>
        <v>F</v>
      </c>
      <c r="FJ285" s="65" t="str">
        <f t="shared" si="58"/>
        <v>11. NCC</v>
      </c>
      <c r="FK285" s="65">
        <f t="shared" si="61"/>
        <v>0</v>
      </c>
      <c r="FL285">
        <f t="shared" si="62"/>
        <v>68</v>
      </c>
      <c r="FM285" t="str">
        <f t="shared" si="49"/>
        <v>...</v>
      </c>
      <c r="FN285" t="str">
        <f t="shared" si="56"/>
        <v>...</v>
      </c>
      <c r="FO285" t="str">
        <f t="shared" si="55"/>
        <v>11. NCC</v>
      </c>
    </row>
    <row r="286" spans="1:171" ht="13.8" hidden="1" x14ac:dyDescent="0.25">
      <c r="A286" t="s">
        <v>1152</v>
      </c>
      <c r="B286" s="201" t="s">
        <v>417</v>
      </c>
      <c r="C286" s="80" t="str">
        <f>IF($B286:$B286&gt;0,VLOOKUP($B286,'[1]PorEquipeHC 20aa_ddmmaaaa'!$EC$5:'[1]PorEquipeHC 20aa_ddmmaaaa'!$GS$1003,1,FALSE))</f>
        <v>661</v>
      </c>
      <c r="D286" s="209" t="str">
        <f>IF($B286:$B286&gt;0,VLOOKUP($B286,'[1]PorEquipeHC 20aa_ddmmaaaa'!$EC$5:'[1]PorEquipeHC 20aa_ddmmaaaa'!$GS$1003,2,FALSE))</f>
        <v>FURUKAWA</v>
      </c>
      <c r="E286" s="209" t="str">
        <f>IF($B286:$B286&gt;0,VLOOKUP($B286,'[1]PorEquipeHC 20aa_ddmmaaaa'!$EC$5:'[1]PorEquipeHC 20aa_ddmmaaaa'!$GS$1003,3,FALSE))</f>
        <v>KOITI</v>
      </c>
      <c r="F286" s="66" t="str">
        <f>IF($B286:$B286&gt;0,VLOOKUP($B286,'[1]PorEquipeHC 20aa_ddmmaaaa'!$EC$5:'[1]PorEquipeHC 20aa_ddmmaaaa'!$GS$1003,4,FALSE))</f>
        <v>M</v>
      </c>
      <c r="G286" s="65" t="str">
        <f>IF($B286:$B286&gt;0,VLOOKUP($B286,'[1]PorEquipeHC 20aa_ddmmaaaa'!$EC$5:'[1]PorEquipeHC 20aa_ddmmaaaa'!$GS$1003,5,FALSE))</f>
        <v>06. KOK</v>
      </c>
      <c r="H286" s="210">
        <f>IF($B286:$B286&gt;0,VLOOKUP($B286,'[1]PorEquipeHC 20aa_ddmmaaaa'!$EC$5:'[1]PorEquipeHC 20aa_ddmmaaaa'!$GS$1003,6,FALSE))</f>
        <v>16653</v>
      </c>
      <c r="I286" s="80">
        <f>IF($B286:$B286&gt;0,VLOOKUP($B286,'[1]PorEquipeHC 20aa_ddmmaaaa'!$EC$5:'[1]PorEquipeHC 20aa_ddmmaaaa'!$GS$1003,7,FALSE))</f>
        <v>9</v>
      </c>
      <c r="J286" s="209" t="str">
        <f>IF($B286:$B286&gt;0,VLOOKUP($B286,'[1]PorEquipeHC 20aa_ddmmaaaa'!$EC$5:'[1]PorEquipeHC 20aa_ddmmaaaa'!$GS$1003,8,FALSE))</f>
        <v>B</v>
      </c>
      <c r="K286" s="209" t="str">
        <f>IF($B286:$B286&gt;0,VLOOKUP($B286,'[1]PorEquipeHC 20aa_ddmmaaaa'!$EC$5:'[1]PorEquipeHC 20aa_ddmmaaaa'!$GS$1003,9,FALSE))</f>
        <v>SR</v>
      </c>
      <c r="L286" s="80">
        <f>IF($B286:$B286&gt;0,VLOOKUP($B286,'[1]PorEquipeHC 20aa_ddmmaaaa'!$EC$5:'[1]PorEquipeHC 20aa_ddmmaaaa'!$GS$1003,45,FALSE))</f>
        <v>1</v>
      </c>
      <c r="M286" s="65" t="str">
        <f>IF($B286:$B286&gt;0,VLOOKUP($B286,'[1]PorEquipeHC 20aa_ddmmaaaa'!$EC$5:'[1]PorEquipeHC 20aa_ddmmaaaa'!$GS$1003,46,FALSE))</f>
        <v>X</v>
      </c>
      <c r="N286" s="80" t="e">
        <f>IF($B286:$B286&gt;0,VLOOKUP($B286,'[1]PorEquipeHC 20aa_ddmmaaaa'!$EC$5:'[1]PorEquipeHC 20aa_ddmmaaaa'!$GS$1003,64,FALSE))</f>
        <v>#NUM!</v>
      </c>
      <c r="O286" s="211" t="str">
        <f>IF($B286:$B286&gt;0,VLOOKUP($B286,'[1]PorEquipeHC 20aa_ddmmaaaa'!$EC$5:'[1]PorEquipeHC 20aa_ddmmaaaa'!$GS$1003,10,FALSE))</f>
        <v xml:space="preserve"> </v>
      </c>
      <c r="P286" s="211" t="str">
        <f>IF($B286:$B286&gt;0,VLOOKUP($B286,'[1]PorEquipeHC 20aa_ddmmaaaa'!$EC$5:'[1]PorEquipeHC 20aa_ddmmaaaa'!$GS$1003,11,FALSE))</f>
        <v xml:space="preserve"> </v>
      </c>
      <c r="Q286" s="211" t="str">
        <f>IF($B286:$B286&gt;0,VLOOKUP($B286,'[1]PorEquipeHC 20aa_ddmmaaaa'!$EC$5:'[1]PorEquipeHC 20aa_ddmmaaaa'!$GS$1003,12,FALSE))</f>
        <v xml:space="preserve"> </v>
      </c>
      <c r="R286" s="211">
        <f>IF($B286:$B286&gt;0,VLOOKUP($B286,'[1]PorEquipeHC 20aa_ddmmaaaa'!$EC$5:'[1]PorEquipeHC 20aa_ddmmaaaa'!$GS$1003,13,FALSE))</f>
        <v>125</v>
      </c>
      <c r="S286" s="211" t="str">
        <f>IF($B286:$B286&gt;0,VLOOKUP($B286,'[1]PorEquipeHC 20aa_ddmmaaaa'!$EC$5:'[1]PorEquipeHC 20aa_ddmmaaaa'!$GS$1003,14,FALSE))</f>
        <v xml:space="preserve"> </v>
      </c>
      <c r="T286" s="211" t="str">
        <f>IF($B286:$B286&gt;0,VLOOKUP($B286,'[1]PorEquipeHC 20aa_ddmmaaaa'!$EC$5:'[1]PorEquipeHC 20aa_ddmmaaaa'!$GS$1003,15,FALSE))</f>
        <v xml:space="preserve"> </v>
      </c>
      <c r="U286" s="211" t="str">
        <f>IF($B286:$B286&gt;0,VLOOKUP($B286,'[1]PorEquipeHC 20aa_ddmmaaaa'!$EC$5:'[1]PorEquipeHC 20aa_ddmmaaaa'!$GS$1003,16,FALSE))</f>
        <v xml:space="preserve"> </v>
      </c>
      <c r="V286" s="211" t="b">
        <f>IF($B286:$B286&gt;0,VLOOKUP($B286,'[1]PorEquipeHC 20aa_ddmmaaaa'!$EC$5:'[1]PorEquipeHC 20aa_ddmmaaaa'!$GS$1003,17,FALSE))</f>
        <v>0</v>
      </c>
      <c r="W286" s="211" t="b">
        <f>IF($B286:$B286&gt;0,VLOOKUP($B286,'[1]PorEquipeHC 20aa_ddmmaaaa'!$EC$5:'[1]PorEquipeHC 20aa_ddmmaaaa'!$GS$1003,18,FALSE))</f>
        <v>0</v>
      </c>
      <c r="X286" s="211" t="b">
        <f>IF($B286:$B286&gt;0,VLOOKUP($B286,'[1]PorEquipeHC 20aa_ddmmaaaa'!$EC$5:'[1]PorEquipeHC 20aa_ddmmaaaa'!$GS$1003,19,FALSE))</f>
        <v>0</v>
      </c>
      <c r="Y286" s="207"/>
      <c r="Z286" s="207"/>
      <c r="AA286" s="154"/>
      <c r="AB286" s="154"/>
      <c r="AC286" s="65" t="str">
        <f>C286</f>
        <v>661</v>
      </c>
      <c r="AD286" s="65" t="str">
        <f>D286</f>
        <v>FURUKAWA</v>
      </c>
      <c r="AE286" s="65" t="str">
        <f>E286</f>
        <v>KOITI</v>
      </c>
      <c r="AF286" s="65" t="str">
        <f>F286</f>
        <v>M</v>
      </c>
      <c r="AG286" s="65" t="str">
        <f>G286</f>
        <v>06. KOK</v>
      </c>
      <c r="AH286" s="208">
        <f>H286</f>
        <v>16653</v>
      </c>
      <c r="AI286">
        <f>I286</f>
        <v>9</v>
      </c>
      <c r="AJ286" t="str">
        <f>J286</f>
        <v>B</v>
      </c>
      <c r="AK286" s="209" t="str">
        <f>K286</f>
        <v>SR</v>
      </c>
      <c r="AL286" s="65">
        <f>L286</f>
        <v>1</v>
      </c>
      <c r="AM286" s="66" t="str">
        <f>M286</f>
        <v>X</v>
      </c>
      <c r="AN286" s="65" t="e">
        <f>N286</f>
        <v>#NUM!</v>
      </c>
      <c r="AO286" s="65" t="str">
        <f>O286</f>
        <v xml:space="preserve"> </v>
      </c>
      <c r="AP286" s="67" t="str">
        <f>IF(AO286=" "," ",(AO286-2*$AI286))</f>
        <v xml:space="preserve"> </v>
      </c>
      <c r="AQ286" s="68"/>
      <c r="AR286" s="69"/>
      <c r="AS286" s="72" t="str">
        <f>P286</f>
        <v xml:space="preserve"> </v>
      </c>
      <c r="AT286" s="67" t="str">
        <f>IF(AS286=" "," ",(AS286-2*$AI286))</f>
        <v xml:space="preserve"> </v>
      </c>
      <c r="AU286" s="65"/>
      <c r="AV286" s="67"/>
      <c r="AW286" s="72" t="str">
        <f>Q286</f>
        <v xml:space="preserve"> </v>
      </c>
      <c r="AX286" s="67" t="str">
        <f>IF(AW286=" "," ",(AW286-2*$AI286))</f>
        <v xml:space="preserve"> </v>
      </c>
      <c r="AY286" s="67"/>
      <c r="AZ286" s="65"/>
      <c r="BA286" s="67">
        <f>R286</f>
        <v>125</v>
      </c>
      <c r="BB286" s="67">
        <f>IF(BA286=" "," ",(BA286-2*$AI286))</f>
        <v>107</v>
      </c>
      <c r="BC286" s="67"/>
      <c r="BD286" s="67"/>
      <c r="BE286" s="71" t="str">
        <f>S286</f>
        <v xml:space="preserve"> </v>
      </c>
      <c r="BF286" s="67" t="str">
        <f>IF(BE286=" "," ",(BE286-2*$AI286))</f>
        <v xml:space="preserve"> </v>
      </c>
      <c r="BG286" s="67"/>
      <c r="BH286" s="67"/>
      <c r="BI286" s="72" t="str">
        <f>T286</f>
        <v xml:space="preserve"> </v>
      </c>
      <c r="BJ286" s="67" t="str">
        <f>IF(BI286=" "," ",(BI286-2*$AI286))</f>
        <v xml:space="preserve"> </v>
      </c>
      <c r="BK286" s="67"/>
      <c r="BL286" s="67"/>
      <c r="BM286" s="72" t="str">
        <f>U286</f>
        <v xml:space="preserve"> </v>
      </c>
      <c r="BN286" s="67" t="str">
        <f>IF(BM286=" "," ",(BM286-2*$AI286))</f>
        <v xml:space="preserve"> </v>
      </c>
      <c r="BO286" s="67"/>
      <c r="BP286" s="67"/>
      <c r="BQ286" s="67" t="b">
        <f>V286</f>
        <v>0</v>
      </c>
      <c r="BR286" s="67">
        <f>IF(BQ286=" "," ",(BQ286-2*$AI286))</f>
        <v>-18</v>
      </c>
      <c r="BS286" s="67"/>
      <c r="BT286" s="67"/>
      <c r="BU286" s="67" t="b">
        <f>W286</f>
        <v>0</v>
      </c>
      <c r="BV286" s="67">
        <f>IF(BU286=" "," ",(BU286-2*$AI286))</f>
        <v>-18</v>
      </c>
      <c r="BW286" s="67"/>
      <c r="BX286" s="67"/>
      <c r="BY286" s="67" t="b">
        <f>X286</f>
        <v>0</v>
      </c>
      <c r="BZ286" s="67">
        <f>IF(BY286=" "," ",(BY286-2*$AI286))</f>
        <v>-18</v>
      </c>
      <c r="CA286" s="67"/>
      <c r="CB286" s="67"/>
      <c r="CC286" s="209" t="str">
        <f>IF(AK286="Senior",AK286,"...")</f>
        <v>...</v>
      </c>
      <c r="CD286" s="65">
        <f>L286</f>
        <v>1</v>
      </c>
      <c r="CE286" s="66" t="str">
        <f>M286</f>
        <v>X</v>
      </c>
      <c r="CF286" s="73">
        <f>AQ286*AO$4+AU286*AS$4+AY286*AW$4+BC286*BA$4+BG286*BE$4+BK286*BI$4+BO286*BM$4+BS286*BQ$4+BW286*BU$4+CA286*BY$4</f>
        <v>0</v>
      </c>
      <c r="CG286" s="156"/>
      <c r="CH286" s="1"/>
      <c r="DA286" s="19"/>
      <c r="DB286" s="19"/>
      <c r="DC286" s="67" t="s">
        <v>897</v>
      </c>
      <c r="DD286" s="67" t="s">
        <v>898</v>
      </c>
      <c r="DE286" s="67" t="s">
        <v>899</v>
      </c>
      <c r="DF286" s="67" t="s">
        <v>65</v>
      </c>
      <c r="DG286" s="67" t="s">
        <v>703</v>
      </c>
      <c r="DH286" s="75">
        <v>16572</v>
      </c>
      <c r="DI286" s="67">
        <v>12</v>
      </c>
      <c r="DJ286" s="67" t="s">
        <v>78</v>
      </c>
      <c r="DK286" s="76" t="s">
        <v>102</v>
      </c>
      <c r="DL286" s="67">
        <v>0</v>
      </c>
      <c r="DM286" s="77" t="s">
        <v>70</v>
      </c>
      <c r="DN286" s="67" t="e">
        <v>#NUM!</v>
      </c>
      <c r="DO286" s="67" t="s">
        <v>79</v>
      </c>
      <c r="DP286" s="67" t="s">
        <v>79</v>
      </c>
      <c r="DQ286" s="68"/>
      <c r="DR286" s="67"/>
      <c r="DS286" s="72" t="s">
        <v>79</v>
      </c>
      <c r="DT286" s="67" t="s">
        <v>79</v>
      </c>
      <c r="DU286" s="68"/>
      <c r="DV286" s="67"/>
      <c r="DW286" s="72" t="s">
        <v>79</v>
      </c>
      <c r="DX286" s="67" t="s">
        <v>79</v>
      </c>
      <c r="DY286" s="67"/>
      <c r="DZ286" s="67"/>
      <c r="EA286" s="67" t="s">
        <v>79</v>
      </c>
      <c r="EB286" s="67" t="s">
        <v>79</v>
      </c>
      <c r="EC286" s="67"/>
      <c r="ED286" s="67"/>
      <c r="EE286" s="71" t="s">
        <v>79</v>
      </c>
      <c r="EF286" s="67" t="s">
        <v>79</v>
      </c>
      <c r="EG286" s="67"/>
      <c r="EH286" s="67"/>
      <c r="EI286" s="72" t="s">
        <v>79</v>
      </c>
      <c r="EJ286" s="67" t="s">
        <v>79</v>
      </c>
      <c r="EK286" s="67"/>
      <c r="EL286" s="67"/>
      <c r="EM286" s="72" t="s">
        <v>79</v>
      </c>
      <c r="EN286" s="67" t="s">
        <v>79</v>
      </c>
      <c r="EO286" s="67"/>
      <c r="EP286" s="67"/>
      <c r="EQ286" s="67" t="b">
        <v>0</v>
      </c>
      <c r="ER286" s="67">
        <v>-24</v>
      </c>
      <c r="ES286" s="67"/>
      <c r="ET286" s="67"/>
      <c r="EU286" s="67" t="b">
        <v>0</v>
      </c>
      <c r="EV286" s="67">
        <v>-24</v>
      </c>
      <c r="EW286" s="67"/>
      <c r="EX286" s="67"/>
      <c r="EY286" s="67" t="b">
        <v>0</v>
      </c>
      <c r="EZ286" s="67">
        <v>-24</v>
      </c>
      <c r="FA286" s="67"/>
      <c r="FB286" s="67"/>
      <c r="FC286" s="76" t="s">
        <v>73</v>
      </c>
      <c r="FD286" s="67">
        <v>0</v>
      </c>
      <c r="FE286" s="77" t="s">
        <v>70</v>
      </c>
      <c r="FF286" s="68">
        <v>0</v>
      </c>
      <c r="FG286" s="83"/>
      <c r="FH286" s="65" t="str">
        <f t="shared" si="59"/>
        <v>SR</v>
      </c>
      <c r="FI286" s="65" t="str">
        <f t="shared" si="60"/>
        <v>M</v>
      </c>
      <c r="FJ286" s="65" t="str">
        <f t="shared" si="58"/>
        <v>11. NCC</v>
      </c>
      <c r="FK286" s="65">
        <f t="shared" si="61"/>
        <v>0</v>
      </c>
      <c r="FL286">
        <f t="shared" si="62"/>
        <v>68</v>
      </c>
      <c r="FM286" t="str">
        <f t="shared" si="49"/>
        <v>...</v>
      </c>
      <c r="FN286" t="str">
        <f t="shared" si="56"/>
        <v>...</v>
      </c>
      <c r="FO286" t="str">
        <f t="shared" si="55"/>
        <v>11. NCC</v>
      </c>
    </row>
    <row r="287" spans="1:171" ht="13.8" hidden="1" x14ac:dyDescent="0.25">
      <c r="A287" t="s">
        <v>1152</v>
      </c>
      <c r="B287" s="201" t="s">
        <v>692</v>
      </c>
      <c r="C287" s="80" t="str">
        <f>IF($B287:$B287&gt;0,VLOOKUP($B287,'[1]PorEquipeHC 20aa_ddmmaaaa'!$EC$5:'[1]PorEquipeHC 20aa_ddmmaaaa'!$GS$1003,1,FALSE))</f>
        <v>119</v>
      </c>
      <c r="D287" s="209" t="str">
        <f>IF($B287:$B287&gt;0,VLOOKUP($B287,'[1]PorEquipeHC 20aa_ddmmaaaa'!$EC$5:'[1]PorEquipeHC 20aa_ddmmaaaa'!$GS$1003,2,FALSE))</f>
        <v>FUJIKAWA</v>
      </c>
      <c r="E287" s="209" t="str">
        <f>IF($B287:$B287&gt;0,VLOOKUP($B287,'[1]PorEquipeHC 20aa_ddmmaaaa'!$EC$5:'[1]PorEquipeHC 20aa_ddmmaaaa'!$GS$1003,3,FALSE))</f>
        <v>ANTONIO</v>
      </c>
      <c r="F287" s="66" t="str">
        <f>IF($B287:$B287&gt;0,VLOOKUP($B287,'[1]PorEquipeHC 20aa_ddmmaaaa'!$EC$5:'[1]PorEquipeHC 20aa_ddmmaaaa'!$GS$1003,4,FALSE))</f>
        <v>M</v>
      </c>
      <c r="G287" s="65" t="str">
        <f>IF($B287:$B287&gt;0,VLOOKUP($B287,'[1]PorEquipeHC 20aa_ddmmaaaa'!$EC$5:'[1]PorEquipeHC 20aa_ddmmaaaa'!$GS$1003,5,FALSE))</f>
        <v>10. ITA</v>
      </c>
      <c r="H287" s="210">
        <f>IF($B287:$B287&gt;0,VLOOKUP($B287,'[1]PorEquipeHC 20aa_ddmmaaaa'!$EC$5:'[1]PorEquipeHC 20aa_ddmmaaaa'!$GS$1003,6,FALSE))</f>
        <v>16804</v>
      </c>
      <c r="I287" s="80">
        <f>IF($B287:$B287&gt;0,VLOOKUP($B287,'[1]PorEquipeHC 20aa_ddmmaaaa'!$EC$5:'[1]PorEquipeHC 20aa_ddmmaaaa'!$GS$1003,7,FALSE))</f>
        <v>9</v>
      </c>
      <c r="J287" s="209" t="str">
        <f>IF($B287:$B287&gt;0,VLOOKUP($B287,'[1]PorEquipeHC 20aa_ddmmaaaa'!$EC$5:'[1]PorEquipeHC 20aa_ddmmaaaa'!$GS$1003,8,FALSE))</f>
        <v>B</v>
      </c>
      <c r="K287" s="209" t="str">
        <f>IF($B287:$B287&gt;0,VLOOKUP($B287,'[1]PorEquipeHC 20aa_ddmmaaaa'!$EC$5:'[1]PorEquipeHC 20aa_ddmmaaaa'!$GS$1003,9,FALSE))</f>
        <v>SR</v>
      </c>
      <c r="L287" s="80">
        <f>IF($B287:$B287&gt;0,VLOOKUP($B287,'[1]PorEquipeHC 20aa_ddmmaaaa'!$EC$5:'[1]PorEquipeHC 20aa_ddmmaaaa'!$GS$1003,45,FALSE))</f>
        <v>1</v>
      </c>
      <c r="M287" s="65" t="str">
        <f>IF($B287:$B287&gt;0,VLOOKUP($B287,'[1]PorEquipeHC 20aa_ddmmaaaa'!$EC$5:'[1]PorEquipeHC 20aa_ddmmaaaa'!$GS$1003,46,FALSE))</f>
        <v>X</v>
      </c>
      <c r="N287" s="80" t="e">
        <f>IF($B287:$B287&gt;0,VLOOKUP($B287,'[1]PorEquipeHC 20aa_ddmmaaaa'!$EC$5:'[1]PorEquipeHC 20aa_ddmmaaaa'!$GS$1003,64,FALSE))</f>
        <v>#NUM!</v>
      </c>
      <c r="O287" s="211" t="str">
        <f>IF($B287:$B287&gt;0,VLOOKUP($B287,'[1]PorEquipeHC 20aa_ddmmaaaa'!$EC$5:'[1]PorEquipeHC 20aa_ddmmaaaa'!$GS$1003,10,FALSE))</f>
        <v xml:space="preserve"> </v>
      </c>
      <c r="P287" s="211">
        <f>IF($B287:$B287&gt;0,VLOOKUP($B287,'[1]PorEquipeHC 20aa_ddmmaaaa'!$EC$5:'[1]PorEquipeHC 20aa_ddmmaaaa'!$GS$1003,11,FALSE))</f>
        <v>138</v>
      </c>
      <c r="Q287" s="211" t="str">
        <f>IF($B287:$B287&gt;0,VLOOKUP($B287,'[1]PorEquipeHC 20aa_ddmmaaaa'!$EC$5:'[1]PorEquipeHC 20aa_ddmmaaaa'!$GS$1003,12,FALSE))</f>
        <v xml:space="preserve"> </v>
      </c>
      <c r="R287" s="211" t="str">
        <f>IF($B287:$B287&gt;0,VLOOKUP($B287,'[1]PorEquipeHC 20aa_ddmmaaaa'!$EC$5:'[1]PorEquipeHC 20aa_ddmmaaaa'!$GS$1003,13,FALSE))</f>
        <v xml:space="preserve"> </v>
      </c>
      <c r="S287" s="211" t="str">
        <f>IF($B287:$B287&gt;0,VLOOKUP($B287,'[1]PorEquipeHC 20aa_ddmmaaaa'!$EC$5:'[1]PorEquipeHC 20aa_ddmmaaaa'!$GS$1003,14,FALSE))</f>
        <v xml:space="preserve"> </v>
      </c>
      <c r="T287" s="211" t="str">
        <f>IF($B287:$B287&gt;0,VLOOKUP($B287,'[1]PorEquipeHC 20aa_ddmmaaaa'!$EC$5:'[1]PorEquipeHC 20aa_ddmmaaaa'!$GS$1003,15,FALSE))</f>
        <v xml:space="preserve"> </v>
      </c>
      <c r="U287" s="211" t="str">
        <f>IF($B287:$B287&gt;0,VLOOKUP($B287,'[1]PorEquipeHC 20aa_ddmmaaaa'!$EC$5:'[1]PorEquipeHC 20aa_ddmmaaaa'!$GS$1003,16,FALSE))</f>
        <v xml:space="preserve"> </v>
      </c>
      <c r="V287" s="211" t="b">
        <f>IF($B287:$B287&gt;0,VLOOKUP($B287,'[1]PorEquipeHC 20aa_ddmmaaaa'!$EC$5:'[1]PorEquipeHC 20aa_ddmmaaaa'!$GS$1003,17,FALSE))</f>
        <v>0</v>
      </c>
      <c r="W287" s="211" t="b">
        <f>IF($B287:$B287&gt;0,VLOOKUP($B287,'[1]PorEquipeHC 20aa_ddmmaaaa'!$EC$5:'[1]PorEquipeHC 20aa_ddmmaaaa'!$GS$1003,18,FALSE))</f>
        <v>0</v>
      </c>
      <c r="X287" s="211" t="b">
        <f>IF($B287:$B287&gt;0,VLOOKUP($B287,'[1]PorEquipeHC 20aa_ddmmaaaa'!$EC$5:'[1]PorEquipeHC 20aa_ddmmaaaa'!$GS$1003,19,FALSE))</f>
        <v>0</v>
      </c>
      <c r="Y287" s="207"/>
      <c r="Z287" s="207"/>
      <c r="AA287" s="154"/>
      <c r="AB287" s="154"/>
      <c r="AC287" s="65" t="str">
        <f>C287</f>
        <v>119</v>
      </c>
      <c r="AD287" s="65" t="str">
        <f>D287</f>
        <v>FUJIKAWA</v>
      </c>
      <c r="AE287" s="65" t="str">
        <f>E287</f>
        <v>ANTONIO</v>
      </c>
      <c r="AF287" s="65" t="str">
        <f>F287</f>
        <v>M</v>
      </c>
      <c r="AG287" s="65" t="str">
        <f>G287</f>
        <v>10. ITA</v>
      </c>
      <c r="AH287" s="208">
        <f>H287</f>
        <v>16804</v>
      </c>
      <c r="AI287">
        <f>I287</f>
        <v>9</v>
      </c>
      <c r="AJ287" t="str">
        <f>J287</f>
        <v>B</v>
      </c>
      <c r="AK287" s="209" t="str">
        <f>K287</f>
        <v>SR</v>
      </c>
      <c r="AL287" s="65">
        <f>L287</f>
        <v>1</v>
      </c>
      <c r="AM287" s="66" t="str">
        <f>M287</f>
        <v>X</v>
      </c>
      <c r="AN287" s="65" t="e">
        <f>N287</f>
        <v>#NUM!</v>
      </c>
      <c r="AO287" s="65" t="str">
        <f>O287</f>
        <v xml:space="preserve"> </v>
      </c>
      <c r="AP287" s="67" t="str">
        <f>IF(AO287=" "," ",(AO287-2*$AI287))</f>
        <v xml:space="preserve"> </v>
      </c>
      <c r="AQ287" s="68"/>
      <c r="AR287" s="69"/>
      <c r="AS287" s="72">
        <f>P287</f>
        <v>138</v>
      </c>
      <c r="AT287" s="67">
        <f>IF(AS287=" "," ",(AS287-2*$AI287))</f>
        <v>120</v>
      </c>
      <c r="AU287" s="65"/>
      <c r="AV287" s="67"/>
      <c r="AW287" s="72" t="str">
        <f>Q287</f>
        <v xml:space="preserve"> </v>
      </c>
      <c r="AX287" s="67" t="str">
        <f>IF(AW287=" "," ",(AW287-2*$AI287))</f>
        <v xml:space="preserve"> </v>
      </c>
      <c r="AY287" s="67"/>
      <c r="AZ287" s="65"/>
      <c r="BA287" s="67" t="str">
        <f>R287</f>
        <v xml:space="preserve"> </v>
      </c>
      <c r="BB287" s="67" t="str">
        <f>IF(BA287=" "," ",(BA287-2*$AI287))</f>
        <v xml:space="preserve"> </v>
      </c>
      <c r="BC287" s="67"/>
      <c r="BD287" s="67"/>
      <c r="BE287" s="71" t="str">
        <f>S287</f>
        <v xml:space="preserve"> </v>
      </c>
      <c r="BF287" s="67" t="str">
        <f>IF(BE287=" "," ",(BE287-2*$AI287))</f>
        <v xml:space="preserve"> </v>
      </c>
      <c r="BG287" s="67"/>
      <c r="BH287" s="67"/>
      <c r="BI287" s="72" t="str">
        <f>T287</f>
        <v xml:space="preserve"> </v>
      </c>
      <c r="BJ287" s="67" t="str">
        <f>IF(BI287=" "," ",(BI287-2*$AI287))</f>
        <v xml:space="preserve"> </v>
      </c>
      <c r="BK287" s="67"/>
      <c r="BL287" s="67"/>
      <c r="BM287" s="72" t="str">
        <f>U287</f>
        <v xml:space="preserve"> </v>
      </c>
      <c r="BN287" s="67" t="str">
        <f>IF(BM287=" "," ",(BM287-2*$AI287))</f>
        <v xml:space="preserve"> </v>
      </c>
      <c r="BO287" s="67"/>
      <c r="BP287" s="67"/>
      <c r="BQ287" s="67" t="b">
        <f>V287</f>
        <v>0</v>
      </c>
      <c r="BR287" s="67">
        <f>IF(BQ287=" "," ",(BQ287-2*$AI287))</f>
        <v>-18</v>
      </c>
      <c r="BS287" s="67"/>
      <c r="BT287" s="67"/>
      <c r="BU287" s="67" t="b">
        <f>W287</f>
        <v>0</v>
      </c>
      <c r="BV287" s="67">
        <f>IF(BU287=" "," ",(BU287-2*$AI287))</f>
        <v>-18</v>
      </c>
      <c r="BW287" s="67"/>
      <c r="BX287" s="67"/>
      <c r="BY287" s="67" t="b">
        <f>X287</f>
        <v>0</v>
      </c>
      <c r="BZ287" s="67">
        <f>IF(BY287=" "," ",(BY287-2*$AI287))</f>
        <v>-18</v>
      </c>
      <c r="CA287" s="67"/>
      <c r="CB287" s="67"/>
      <c r="CC287" s="209" t="str">
        <f>IF(AK287="Senior",AK287,"...")</f>
        <v>...</v>
      </c>
      <c r="CD287" s="65">
        <f>L287</f>
        <v>1</v>
      </c>
      <c r="CE287" s="66" t="str">
        <f>M287</f>
        <v>X</v>
      </c>
      <c r="CF287" s="73">
        <f>AQ287*AO$4+AU287*AS$4+AY287*AW$4+BC287*BA$4+BG287*BE$4+BK287*BI$4+BO287*BM$4+BS287*BQ$4+BW287*BU$4+CA287*BY$4</f>
        <v>0</v>
      </c>
      <c r="CG287" s="156"/>
      <c r="CH287" s="1"/>
      <c r="DA287" s="19"/>
      <c r="DB287" s="19"/>
      <c r="DC287" s="67" t="s">
        <v>900</v>
      </c>
      <c r="DD287" s="67" t="s">
        <v>296</v>
      </c>
      <c r="DE287" s="67" t="s">
        <v>901</v>
      </c>
      <c r="DF287" s="67" t="s">
        <v>83</v>
      </c>
      <c r="DG287" s="67" t="s">
        <v>703</v>
      </c>
      <c r="DH287" s="75">
        <v>16894</v>
      </c>
      <c r="DI287" s="67">
        <v>12</v>
      </c>
      <c r="DJ287" s="67" t="s">
        <v>78</v>
      </c>
      <c r="DK287" s="76" t="s">
        <v>102</v>
      </c>
      <c r="DL287" s="67">
        <v>0</v>
      </c>
      <c r="DM287" s="77" t="s">
        <v>70</v>
      </c>
      <c r="DN287" s="67" t="e">
        <v>#NUM!</v>
      </c>
      <c r="DO287" s="67" t="s">
        <v>79</v>
      </c>
      <c r="DP287" s="67" t="s">
        <v>79</v>
      </c>
      <c r="DQ287" s="68"/>
      <c r="DR287" s="69"/>
      <c r="DS287" s="72" t="s">
        <v>79</v>
      </c>
      <c r="DT287" s="67" t="s">
        <v>79</v>
      </c>
      <c r="DU287" s="68"/>
      <c r="DV287" s="67"/>
      <c r="DW287" s="72" t="s">
        <v>79</v>
      </c>
      <c r="DX287" s="67" t="s">
        <v>79</v>
      </c>
      <c r="DY287" s="67"/>
      <c r="DZ287" s="67"/>
      <c r="EA287" s="67" t="s">
        <v>79</v>
      </c>
      <c r="EB287" s="67" t="s">
        <v>79</v>
      </c>
      <c r="EC287" s="67"/>
      <c r="ED287" s="67"/>
      <c r="EE287" s="71" t="s">
        <v>79</v>
      </c>
      <c r="EF287" s="67" t="s">
        <v>79</v>
      </c>
      <c r="EG287" s="67"/>
      <c r="EH287" s="67"/>
      <c r="EI287" s="72" t="s">
        <v>79</v>
      </c>
      <c r="EJ287" s="67" t="s">
        <v>79</v>
      </c>
      <c r="EK287" s="68"/>
      <c r="EL287" s="69"/>
      <c r="EM287" s="72" t="s">
        <v>79</v>
      </c>
      <c r="EN287" s="67" t="s">
        <v>79</v>
      </c>
      <c r="EO287" s="68"/>
      <c r="EP287" s="69"/>
      <c r="EQ287" s="67" t="b">
        <v>0</v>
      </c>
      <c r="ER287" s="67">
        <v>-24</v>
      </c>
      <c r="ES287" s="67"/>
      <c r="ET287" s="67"/>
      <c r="EU287" s="67" t="b">
        <v>0</v>
      </c>
      <c r="EV287" s="67">
        <v>-24</v>
      </c>
      <c r="EW287" s="68"/>
      <c r="EX287" s="69"/>
      <c r="EY287" s="67" t="b">
        <v>0</v>
      </c>
      <c r="EZ287" s="67">
        <v>-24</v>
      </c>
      <c r="FA287" s="67"/>
      <c r="FB287" s="67"/>
      <c r="FC287" s="76" t="s">
        <v>73</v>
      </c>
      <c r="FD287" s="67">
        <v>0</v>
      </c>
      <c r="FE287" s="77" t="s">
        <v>70</v>
      </c>
      <c r="FF287" s="68">
        <v>0</v>
      </c>
      <c r="FG287" s="83"/>
      <c r="FH287" s="65" t="str">
        <f t="shared" si="59"/>
        <v>SR</v>
      </c>
      <c r="FI287" s="65" t="str">
        <f t="shared" si="60"/>
        <v>F</v>
      </c>
      <c r="FJ287" s="65" t="str">
        <f t="shared" si="58"/>
        <v>11. NCC</v>
      </c>
      <c r="FK287" s="65">
        <f t="shared" si="61"/>
        <v>0</v>
      </c>
      <c r="FL287">
        <f t="shared" si="62"/>
        <v>68</v>
      </c>
      <c r="FM287" t="str">
        <f t="shared" si="49"/>
        <v>...</v>
      </c>
      <c r="FN287" t="str">
        <f t="shared" si="56"/>
        <v>...</v>
      </c>
      <c r="FO287" t="str">
        <f t="shared" si="55"/>
        <v>11. NCC</v>
      </c>
    </row>
    <row r="288" spans="1:171" ht="13.8" hidden="1" x14ac:dyDescent="0.25">
      <c r="A288" t="s">
        <v>1152</v>
      </c>
      <c r="B288" s="65" t="s">
        <v>836</v>
      </c>
      <c r="C288" s="80" t="str">
        <f>IF($B288:$B288&gt;0,VLOOKUP($B288,'[1]PorEquipeHC 20aa_ddmmaaaa'!$EC$5:'[1]PorEquipeHC 20aa_ddmmaaaa'!$GS$1003,1,FALSE))</f>
        <v>701</v>
      </c>
      <c r="D288" s="209" t="str">
        <f>IF($B288:$B288&gt;0,VLOOKUP($B288,'[1]PorEquipeHC 20aa_ddmmaaaa'!$EC$5:'[1]PorEquipeHC 20aa_ddmmaaaa'!$GS$1003,2,FALSE))</f>
        <v>FUKUDA</v>
      </c>
      <c r="E288" s="209" t="str">
        <f>IF($B288:$B288&gt;0,VLOOKUP($B288,'[1]PorEquipeHC 20aa_ddmmaaaa'!$EC$5:'[1]PorEquipeHC 20aa_ddmmaaaa'!$GS$1003,3,FALSE))</f>
        <v>NOBUTOSHI</v>
      </c>
      <c r="F288" s="66" t="str">
        <f>IF($B288:$B288&gt;0,VLOOKUP($B288,'[1]PorEquipeHC 20aa_ddmmaaaa'!$EC$5:'[1]PorEquipeHC 20aa_ddmmaaaa'!$GS$1003,4,FALSE))</f>
        <v>M</v>
      </c>
      <c r="G288" s="65" t="str">
        <f>IF($B288:$B288&gt;0,VLOOKUP($B288,'[1]PorEquipeHC 20aa_ddmmaaaa'!$EC$5:'[1]PorEquipeHC 20aa_ddmmaaaa'!$GS$1003,5,FALSE))</f>
        <v>11. NCC</v>
      </c>
      <c r="H288" s="210">
        <f>IF($B288:$B288&gt;0,VLOOKUP($B288,'[1]PorEquipeHC 20aa_ddmmaaaa'!$EC$5:'[1]PorEquipeHC 20aa_ddmmaaaa'!$GS$1003,6,FALSE))</f>
        <v>16915</v>
      </c>
      <c r="I288" s="80">
        <f>IF($B288:$B288&gt;0,VLOOKUP($B288,'[1]PorEquipeHC 20aa_ddmmaaaa'!$EC$5:'[1]PorEquipeHC 20aa_ddmmaaaa'!$GS$1003,7,FALSE))</f>
        <v>9</v>
      </c>
      <c r="J288" s="209" t="str">
        <f>IF($B288:$B288&gt;0,VLOOKUP($B288,'[1]PorEquipeHC 20aa_ddmmaaaa'!$EC$5:'[1]PorEquipeHC 20aa_ddmmaaaa'!$GS$1003,8,FALSE))</f>
        <v>B</v>
      </c>
      <c r="K288" s="209" t="str">
        <f>IF($B288:$B288&gt;0,VLOOKUP($B288,'[1]PorEquipeHC 20aa_ddmmaaaa'!$EC$5:'[1]PorEquipeHC 20aa_ddmmaaaa'!$GS$1003,9,FALSE))</f>
        <v>SR</v>
      </c>
      <c r="L288" s="80">
        <f>IF($B288:$B288&gt;0,VLOOKUP($B288,'[1]PorEquipeHC 20aa_ddmmaaaa'!$EC$5:'[1]PorEquipeHC 20aa_ddmmaaaa'!$GS$1003,45,FALSE))</f>
        <v>1</v>
      </c>
      <c r="M288" s="65" t="str">
        <f>IF($B288:$B288&gt;0,VLOOKUP($B288,'[1]PorEquipeHC 20aa_ddmmaaaa'!$EC$5:'[1]PorEquipeHC 20aa_ddmmaaaa'!$GS$1003,46,FALSE))</f>
        <v>X</v>
      </c>
      <c r="N288" s="80" t="e">
        <f>IF($B288:$B288&gt;0,VLOOKUP($B288,'[1]PorEquipeHC 20aa_ddmmaaaa'!$EC$5:'[1]PorEquipeHC 20aa_ddmmaaaa'!$GS$1003,64,FALSE))</f>
        <v>#NUM!</v>
      </c>
      <c r="O288" s="211" t="str">
        <f>IF($B288:$B288&gt;0,VLOOKUP($B288,'[1]PorEquipeHC 20aa_ddmmaaaa'!$EC$5:'[1]PorEquipeHC 20aa_ddmmaaaa'!$GS$1003,10,FALSE))</f>
        <v xml:space="preserve"> </v>
      </c>
      <c r="P288" s="211" t="str">
        <f>IF($B288:$B288&gt;0,VLOOKUP($B288,'[1]PorEquipeHC 20aa_ddmmaaaa'!$EC$5:'[1]PorEquipeHC 20aa_ddmmaaaa'!$GS$1003,11,FALSE))</f>
        <v xml:space="preserve"> </v>
      </c>
      <c r="Q288" s="211" t="str">
        <f>IF($B288:$B288&gt;0,VLOOKUP($B288,'[1]PorEquipeHC 20aa_ddmmaaaa'!$EC$5:'[1]PorEquipeHC 20aa_ddmmaaaa'!$GS$1003,12,FALSE))</f>
        <v xml:space="preserve"> </v>
      </c>
      <c r="R288" s="211" t="str">
        <f>IF($B288:$B288&gt;0,VLOOKUP($B288,'[1]PorEquipeHC 20aa_ddmmaaaa'!$EC$5:'[1]PorEquipeHC 20aa_ddmmaaaa'!$GS$1003,13,FALSE))</f>
        <v xml:space="preserve"> </v>
      </c>
      <c r="S288" s="211">
        <f>IF($B288:$B288&gt;0,VLOOKUP($B288,'[1]PorEquipeHC 20aa_ddmmaaaa'!$EC$5:'[1]PorEquipeHC 20aa_ddmmaaaa'!$GS$1003,14,FALSE))</f>
        <v>113</v>
      </c>
      <c r="T288" s="211" t="str">
        <f>IF($B288:$B288&gt;0,VLOOKUP($B288,'[1]PorEquipeHC 20aa_ddmmaaaa'!$EC$5:'[1]PorEquipeHC 20aa_ddmmaaaa'!$GS$1003,15,FALSE))</f>
        <v xml:space="preserve"> </v>
      </c>
      <c r="U288" s="211" t="str">
        <f>IF($B288:$B288&gt;0,VLOOKUP($B288,'[1]PorEquipeHC 20aa_ddmmaaaa'!$EC$5:'[1]PorEquipeHC 20aa_ddmmaaaa'!$GS$1003,16,FALSE))</f>
        <v xml:space="preserve"> </v>
      </c>
      <c r="V288" s="211" t="b">
        <f>IF($B288:$B288&gt;0,VLOOKUP($B288,'[1]PorEquipeHC 20aa_ddmmaaaa'!$EC$5:'[1]PorEquipeHC 20aa_ddmmaaaa'!$GS$1003,17,FALSE))</f>
        <v>0</v>
      </c>
      <c r="W288" s="211" t="b">
        <f>IF($B288:$B288&gt;0,VLOOKUP($B288,'[1]PorEquipeHC 20aa_ddmmaaaa'!$EC$5:'[1]PorEquipeHC 20aa_ddmmaaaa'!$GS$1003,18,FALSE))</f>
        <v>0</v>
      </c>
      <c r="X288" s="211" t="b">
        <f>IF($B288:$B288&gt;0,VLOOKUP($B288,'[1]PorEquipeHC 20aa_ddmmaaaa'!$EC$5:'[1]PorEquipeHC 20aa_ddmmaaaa'!$GS$1003,19,FALSE))</f>
        <v>0</v>
      </c>
      <c r="Y288" s="207"/>
      <c r="Z288" s="207"/>
      <c r="AA288" s="154"/>
      <c r="AB288" s="154"/>
      <c r="AC288" s="65" t="str">
        <f>C288</f>
        <v>701</v>
      </c>
      <c r="AD288" s="65" t="str">
        <f>D288</f>
        <v>FUKUDA</v>
      </c>
      <c r="AE288" s="65" t="str">
        <f>E288</f>
        <v>NOBUTOSHI</v>
      </c>
      <c r="AF288" s="65" t="str">
        <f>F288</f>
        <v>M</v>
      </c>
      <c r="AG288" s="65" t="str">
        <f>G288</f>
        <v>11. NCC</v>
      </c>
      <c r="AH288" s="208">
        <f>H288</f>
        <v>16915</v>
      </c>
      <c r="AI288">
        <f>I288</f>
        <v>9</v>
      </c>
      <c r="AJ288" t="str">
        <f>J288</f>
        <v>B</v>
      </c>
      <c r="AK288" s="209" t="str">
        <f>K288</f>
        <v>SR</v>
      </c>
      <c r="AL288" s="65">
        <f>L288</f>
        <v>1</v>
      </c>
      <c r="AM288" s="66" t="str">
        <f>M288</f>
        <v>X</v>
      </c>
      <c r="AN288" s="65" t="e">
        <f>N288</f>
        <v>#NUM!</v>
      </c>
      <c r="AO288" s="65" t="str">
        <f>O288</f>
        <v xml:space="preserve"> </v>
      </c>
      <c r="AP288" s="67" t="str">
        <f>IF(AO288=" "," ",(AO288-2*$AI288))</f>
        <v xml:space="preserve"> </v>
      </c>
      <c r="AQ288" s="68"/>
      <c r="AR288" s="69"/>
      <c r="AS288" s="72" t="str">
        <f>P288</f>
        <v xml:space="preserve"> </v>
      </c>
      <c r="AT288" s="67" t="str">
        <f>IF(AS288=" "," ",(AS288-2*$AI288))</f>
        <v xml:space="preserve"> </v>
      </c>
      <c r="AU288" s="65"/>
      <c r="AV288" s="67"/>
      <c r="AW288" s="72" t="str">
        <f>Q288</f>
        <v xml:space="preserve"> </v>
      </c>
      <c r="AX288" s="67" t="str">
        <f>IF(AW288=" "," ",(AW288-2*$AI288))</f>
        <v xml:space="preserve"> </v>
      </c>
      <c r="AY288" s="67"/>
      <c r="AZ288" s="65"/>
      <c r="BA288" s="67" t="str">
        <f>R288</f>
        <v xml:space="preserve"> </v>
      </c>
      <c r="BB288" s="67" t="str">
        <f>IF(BA288=" "," ",(BA288-2*$AI288))</f>
        <v xml:space="preserve"> </v>
      </c>
      <c r="BC288" s="67"/>
      <c r="BD288" s="67"/>
      <c r="BE288" s="71">
        <f>S288</f>
        <v>113</v>
      </c>
      <c r="BF288" s="67">
        <f>IF(BE288=" "," ",(BE288-2*$AI288))</f>
        <v>95</v>
      </c>
      <c r="BG288" s="67"/>
      <c r="BH288" s="67"/>
      <c r="BI288" s="72" t="str">
        <f>T288</f>
        <v xml:space="preserve"> </v>
      </c>
      <c r="BJ288" s="67" t="str">
        <f>IF(BI288=" "," ",(BI288-2*$AI288))</f>
        <v xml:space="preserve"> </v>
      </c>
      <c r="BK288" s="67"/>
      <c r="BL288" s="67"/>
      <c r="BM288" s="72" t="str">
        <f>U288</f>
        <v xml:space="preserve"> </v>
      </c>
      <c r="BN288" s="67" t="str">
        <f>IF(BM288=" "," ",(BM288-2*$AI288))</f>
        <v xml:space="preserve"> </v>
      </c>
      <c r="BO288" s="67"/>
      <c r="BP288" s="67"/>
      <c r="BQ288" s="67" t="b">
        <f>V288</f>
        <v>0</v>
      </c>
      <c r="BR288" s="67">
        <f>IF(BQ288=" "," ",(BQ288-2*$AI288))</f>
        <v>-18</v>
      </c>
      <c r="BS288" s="67"/>
      <c r="BT288" s="67"/>
      <c r="BU288" s="67" t="b">
        <f>W288</f>
        <v>0</v>
      </c>
      <c r="BV288" s="67">
        <f>IF(BU288=" "," ",(BU288-2*$AI288))</f>
        <v>-18</v>
      </c>
      <c r="BW288" s="67"/>
      <c r="BX288" s="67"/>
      <c r="BY288" s="67" t="b">
        <f>X288</f>
        <v>0</v>
      </c>
      <c r="BZ288" s="67">
        <f>IF(BY288=" "," ",(BY288-2*$AI288))</f>
        <v>-18</v>
      </c>
      <c r="CA288" s="67"/>
      <c r="CB288" s="67"/>
      <c r="CC288" s="209" t="str">
        <f>IF(AK288="Senior",AK288,"...")</f>
        <v>...</v>
      </c>
      <c r="CD288" s="65">
        <f>L288</f>
        <v>1</v>
      </c>
      <c r="CE288" s="66" t="str">
        <f>M288</f>
        <v>X</v>
      </c>
      <c r="CF288" s="73">
        <f>AQ288*AO$4+AU288*AS$4+AY288*AW$4+BC288*BA$4+BG288*BE$4+BK288*BI$4+BO288*BM$4+BS288*BQ$4+BW288*BU$4+CA288*BY$4</f>
        <v>0</v>
      </c>
      <c r="CG288" s="156"/>
      <c r="CH288" s="1"/>
      <c r="DA288" s="19"/>
      <c r="DB288" s="19"/>
      <c r="DC288" s="67" t="s">
        <v>902</v>
      </c>
      <c r="DD288" s="67" t="s">
        <v>903</v>
      </c>
      <c r="DE288" s="67" t="s">
        <v>904</v>
      </c>
      <c r="DF288" s="67" t="s">
        <v>65</v>
      </c>
      <c r="DG288" s="67" t="s">
        <v>703</v>
      </c>
      <c r="DH288" s="75">
        <v>17663</v>
      </c>
      <c r="DI288" s="67">
        <v>12</v>
      </c>
      <c r="DJ288" s="67" t="s">
        <v>78</v>
      </c>
      <c r="DK288" s="76" t="s">
        <v>102</v>
      </c>
      <c r="DL288" s="67">
        <v>0</v>
      </c>
      <c r="DM288" s="77" t="s">
        <v>70</v>
      </c>
      <c r="DN288" s="67" t="e">
        <v>#NUM!</v>
      </c>
      <c r="DO288" s="67" t="s">
        <v>79</v>
      </c>
      <c r="DP288" s="67" t="s">
        <v>79</v>
      </c>
      <c r="DQ288" s="68"/>
      <c r="DR288" s="67"/>
      <c r="DS288" s="72" t="s">
        <v>79</v>
      </c>
      <c r="DT288" s="67" t="s">
        <v>79</v>
      </c>
      <c r="DU288" s="68"/>
      <c r="DV288" s="67"/>
      <c r="DW288" s="72" t="s">
        <v>79</v>
      </c>
      <c r="DX288" s="67" t="s">
        <v>79</v>
      </c>
      <c r="DY288" s="67"/>
      <c r="DZ288" s="67"/>
      <c r="EA288" s="67" t="s">
        <v>79</v>
      </c>
      <c r="EB288" s="67" t="s">
        <v>79</v>
      </c>
      <c r="EC288" s="67"/>
      <c r="ED288" s="67"/>
      <c r="EE288" s="71" t="s">
        <v>79</v>
      </c>
      <c r="EF288" s="67" t="s">
        <v>79</v>
      </c>
      <c r="EG288" s="67"/>
      <c r="EH288" s="67"/>
      <c r="EI288" s="72" t="s">
        <v>79</v>
      </c>
      <c r="EJ288" s="67" t="s">
        <v>79</v>
      </c>
      <c r="EK288" s="67"/>
      <c r="EL288" s="67"/>
      <c r="EM288" s="72" t="s">
        <v>79</v>
      </c>
      <c r="EN288" s="67" t="s">
        <v>79</v>
      </c>
      <c r="EO288" s="67"/>
      <c r="EP288" s="67"/>
      <c r="EQ288" s="67" t="b">
        <v>0</v>
      </c>
      <c r="ER288" s="67">
        <v>-24</v>
      </c>
      <c r="ES288" s="67"/>
      <c r="ET288" s="67"/>
      <c r="EU288" s="67" t="b">
        <v>0</v>
      </c>
      <c r="EV288" s="67">
        <v>-24</v>
      </c>
      <c r="EW288" s="67"/>
      <c r="EX288" s="67"/>
      <c r="EY288" s="67" t="b">
        <v>0</v>
      </c>
      <c r="EZ288" s="67">
        <v>-24</v>
      </c>
      <c r="FA288" s="67"/>
      <c r="FB288" s="67"/>
      <c r="FC288" s="76" t="s">
        <v>73</v>
      </c>
      <c r="FD288" s="67">
        <v>0</v>
      </c>
      <c r="FE288" s="77" t="s">
        <v>70</v>
      </c>
      <c r="FF288" s="68">
        <v>0</v>
      </c>
      <c r="FG288" s="83"/>
      <c r="FH288" s="65" t="str">
        <f t="shared" si="59"/>
        <v>SR</v>
      </c>
      <c r="FI288" s="65" t="str">
        <f t="shared" si="60"/>
        <v>M</v>
      </c>
      <c r="FJ288" s="65" t="str">
        <f t="shared" si="58"/>
        <v>11. NCC</v>
      </c>
      <c r="FK288" s="65">
        <f t="shared" si="61"/>
        <v>0</v>
      </c>
      <c r="FL288">
        <f t="shared" si="62"/>
        <v>68</v>
      </c>
      <c r="FM288" t="str">
        <f t="shared" ref="FM288:FM351" si="63">IF(FJ288&lt;&gt;FJ289,FL288,"...")</f>
        <v>...</v>
      </c>
      <c r="FN288" t="str">
        <f t="shared" si="56"/>
        <v>...</v>
      </c>
      <c r="FO288" t="str">
        <f t="shared" si="55"/>
        <v>11. NCC</v>
      </c>
    </row>
    <row r="289" spans="1:171" ht="13.8" hidden="1" x14ac:dyDescent="0.25">
      <c r="A289" t="s">
        <v>1152</v>
      </c>
      <c r="B289" s="201">
        <v>145</v>
      </c>
      <c r="C289" s="80">
        <f>IF($B289:$B289&gt;0,VLOOKUP($B289,'[1]PorEquipeHC 20aa_ddmmaaaa'!$EC$5:'[1]PorEquipeHC 20aa_ddmmaaaa'!$GS$1003,1,FALSE))</f>
        <v>145</v>
      </c>
      <c r="D289" s="209" t="str">
        <f>IF($B289:$B289&gt;0,VLOOKUP($B289,'[1]PorEquipeHC 20aa_ddmmaaaa'!$EC$5:'[1]PorEquipeHC 20aa_ddmmaaaa'!$GS$1003,2,FALSE))</f>
        <v>NISHIMURA</v>
      </c>
      <c r="E289" s="209" t="str">
        <f>IF($B289:$B289&gt;0,VLOOKUP($B289,'[1]PorEquipeHC 20aa_ddmmaaaa'!$EC$5:'[1]PorEquipeHC 20aa_ddmmaaaa'!$GS$1003,3,FALSE))</f>
        <v>CHISEKO</v>
      </c>
      <c r="F289" s="66" t="str">
        <f>IF($B289:$B289&gt;0,VLOOKUP($B289,'[1]PorEquipeHC 20aa_ddmmaaaa'!$EC$5:'[1]PorEquipeHC 20aa_ddmmaaaa'!$GS$1003,4,FALSE))</f>
        <v>F</v>
      </c>
      <c r="G289" s="65" t="str">
        <f>IF($B289:$B289&gt;0,VLOOKUP($B289,'[1]PorEquipeHC 20aa_ddmmaaaa'!$EC$5:'[1]PorEquipeHC 20aa_ddmmaaaa'!$GS$1003,5,FALSE))</f>
        <v>06. KOK</v>
      </c>
      <c r="H289" s="210">
        <f>IF($B289:$B289&gt;0,VLOOKUP($B289,'[1]PorEquipeHC 20aa_ddmmaaaa'!$EC$5:'[1]PorEquipeHC 20aa_ddmmaaaa'!$GS$1003,6,FALSE))</f>
        <v>17575</v>
      </c>
      <c r="I289" s="80">
        <f>IF($B289:$B289&gt;0,VLOOKUP($B289,'[1]PorEquipeHC 20aa_ddmmaaaa'!$EC$5:'[1]PorEquipeHC 20aa_ddmmaaaa'!$GS$1003,7,FALSE))</f>
        <v>9</v>
      </c>
      <c r="J289" s="209" t="str">
        <f>IF($B289:$B289&gt;0,VLOOKUP($B289,'[1]PorEquipeHC 20aa_ddmmaaaa'!$EC$5:'[1]PorEquipeHC 20aa_ddmmaaaa'!$GS$1003,8,FALSE))</f>
        <v>B</v>
      </c>
      <c r="K289" s="209" t="str">
        <f>IF($B289:$B289&gt;0,VLOOKUP($B289,'[1]PorEquipeHC 20aa_ddmmaaaa'!$EC$5:'[1]PorEquipeHC 20aa_ddmmaaaa'!$GS$1003,9,FALSE))</f>
        <v>SR</v>
      </c>
      <c r="L289" s="80">
        <f>IF($B289:$B289&gt;0,VLOOKUP($B289,'[1]PorEquipeHC 20aa_ddmmaaaa'!$EC$5:'[1]PorEquipeHC 20aa_ddmmaaaa'!$GS$1003,45,FALSE))</f>
        <v>0</v>
      </c>
      <c r="M289" s="65" t="str">
        <f>IF($B289:$B289&gt;0,VLOOKUP($B289,'[1]PorEquipeHC 20aa_ddmmaaaa'!$EC$5:'[1]PorEquipeHC 20aa_ddmmaaaa'!$GS$1003,46,FALSE))</f>
        <v>X</v>
      </c>
      <c r="N289" s="80" t="e">
        <f>IF($B289:$B289&gt;0,VLOOKUP($B289,'[1]PorEquipeHC 20aa_ddmmaaaa'!$EC$5:'[1]PorEquipeHC 20aa_ddmmaaaa'!$GS$1003,64,FALSE))</f>
        <v>#NUM!</v>
      </c>
      <c r="O289" s="211" t="str">
        <f>IF($B289:$B289&gt;0,VLOOKUP($B289,'[1]PorEquipeHC 20aa_ddmmaaaa'!$EC$5:'[1]PorEquipeHC 20aa_ddmmaaaa'!$GS$1003,10,FALSE))</f>
        <v xml:space="preserve"> </v>
      </c>
      <c r="P289" s="211" t="str">
        <f>IF($B289:$B289&gt;0,VLOOKUP($B289,'[1]PorEquipeHC 20aa_ddmmaaaa'!$EC$5:'[1]PorEquipeHC 20aa_ddmmaaaa'!$GS$1003,11,FALSE))</f>
        <v xml:space="preserve"> </v>
      </c>
      <c r="Q289" s="211" t="str">
        <f>IF($B289:$B289&gt;0,VLOOKUP($B289,'[1]PorEquipeHC 20aa_ddmmaaaa'!$EC$5:'[1]PorEquipeHC 20aa_ddmmaaaa'!$GS$1003,12,FALSE))</f>
        <v xml:space="preserve"> </v>
      </c>
      <c r="R289" s="211" t="str">
        <f>IF($B289:$B289&gt;0,VLOOKUP($B289,'[1]PorEquipeHC 20aa_ddmmaaaa'!$EC$5:'[1]PorEquipeHC 20aa_ddmmaaaa'!$GS$1003,13,FALSE))</f>
        <v xml:space="preserve"> </v>
      </c>
      <c r="S289" s="211" t="str">
        <f>IF($B289:$B289&gt;0,VLOOKUP($B289,'[1]PorEquipeHC 20aa_ddmmaaaa'!$EC$5:'[1]PorEquipeHC 20aa_ddmmaaaa'!$GS$1003,14,FALSE))</f>
        <v xml:space="preserve"> </v>
      </c>
      <c r="T289" s="211" t="str">
        <f>IF($B289:$B289&gt;0,VLOOKUP($B289,'[1]PorEquipeHC 20aa_ddmmaaaa'!$EC$5:'[1]PorEquipeHC 20aa_ddmmaaaa'!$GS$1003,15,FALSE))</f>
        <v xml:space="preserve"> </v>
      </c>
      <c r="U289" s="211" t="str">
        <f>IF($B289:$B289&gt;0,VLOOKUP($B289,'[1]PorEquipeHC 20aa_ddmmaaaa'!$EC$5:'[1]PorEquipeHC 20aa_ddmmaaaa'!$GS$1003,16,FALSE))</f>
        <v xml:space="preserve"> </v>
      </c>
      <c r="V289" s="211" t="b">
        <f>IF($B289:$B289&gt;0,VLOOKUP($B289,'[1]PorEquipeHC 20aa_ddmmaaaa'!$EC$5:'[1]PorEquipeHC 20aa_ddmmaaaa'!$GS$1003,17,FALSE))</f>
        <v>0</v>
      </c>
      <c r="W289" s="211" t="b">
        <f>IF($B289:$B289&gt;0,VLOOKUP($B289,'[1]PorEquipeHC 20aa_ddmmaaaa'!$EC$5:'[1]PorEquipeHC 20aa_ddmmaaaa'!$GS$1003,18,FALSE))</f>
        <v>0</v>
      </c>
      <c r="X289" s="211" t="b">
        <f>IF($B289:$B289&gt;0,VLOOKUP($B289,'[1]PorEquipeHC 20aa_ddmmaaaa'!$EC$5:'[1]PorEquipeHC 20aa_ddmmaaaa'!$GS$1003,19,FALSE))</f>
        <v>0</v>
      </c>
      <c r="Y289" s="207"/>
      <c r="Z289" s="207"/>
      <c r="AA289" s="154"/>
      <c r="AB289" s="154"/>
      <c r="AC289" s="65">
        <f>C289</f>
        <v>145</v>
      </c>
      <c r="AD289" s="65" t="str">
        <f>D289</f>
        <v>NISHIMURA</v>
      </c>
      <c r="AE289" s="65" t="str">
        <f>E289</f>
        <v>CHISEKO</v>
      </c>
      <c r="AF289" s="65" t="str">
        <f>F289</f>
        <v>F</v>
      </c>
      <c r="AG289" s="65" t="str">
        <f>G289</f>
        <v>06. KOK</v>
      </c>
      <c r="AH289" s="208">
        <f>H289</f>
        <v>17575</v>
      </c>
      <c r="AI289">
        <f>I289</f>
        <v>9</v>
      </c>
      <c r="AJ289" t="str">
        <f>J289</f>
        <v>B</v>
      </c>
      <c r="AK289" s="209" t="str">
        <f>K289</f>
        <v>SR</v>
      </c>
      <c r="AL289" s="65">
        <f>L289</f>
        <v>0</v>
      </c>
      <c r="AM289" s="66" t="str">
        <f>M289</f>
        <v>X</v>
      </c>
      <c r="AN289" s="65" t="e">
        <f>N289</f>
        <v>#NUM!</v>
      </c>
      <c r="AO289" s="65" t="str">
        <f>O289</f>
        <v xml:space="preserve"> </v>
      </c>
      <c r="AP289" s="67" t="str">
        <f>IF(AO289=" "," ",(AO289-2*$AI289))</f>
        <v xml:space="preserve"> </v>
      </c>
      <c r="AQ289" s="68"/>
      <c r="AR289" s="69"/>
      <c r="AS289" s="72" t="str">
        <f>P289</f>
        <v xml:space="preserve"> </v>
      </c>
      <c r="AT289" s="67" t="str">
        <f>IF(AS289=" "," ",(AS289-2*$AI289))</f>
        <v xml:space="preserve"> </v>
      </c>
      <c r="AU289" s="65"/>
      <c r="AV289" s="67"/>
      <c r="AW289" s="72" t="str">
        <f>Q289</f>
        <v xml:space="preserve"> </v>
      </c>
      <c r="AX289" s="67" t="str">
        <f>IF(AW289=" "," ",(AW289-2*$AI289))</f>
        <v xml:space="preserve"> </v>
      </c>
      <c r="AY289" s="67"/>
      <c r="AZ289" s="65"/>
      <c r="BA289" s="67" t="str">
        <f>R289</f>
        <v xml:space="preserve"> </v>
      </c>
      <c r="BB289" s="67" t="str">
        <f>IF(BA289=" "," ",(BA289-2*$AI289))</f>
        <v xml:space="preserve"> </v>
      </c>
      <c r="BC289" s="67"/>
      <c r="BD289" s="67"/>
      <c r="BE289" s="71" t="str">
        <f>S289</f>
        <v xml:space="preserve"> </v>
      </c>
      <c r="BF289" s="67" t="str">
        <f>IF(BE289=" "," ",(BE289-2*$AI289))</f>
        <v xml:space="preserve"> </v>
      </c>
      <c r="BG289" s="67"/>
      <c r="BH289" s="67"/>
      <c r="BI289" s="72" t="str">
        <f>T289</f>
        <v xml:space="preserve"> </v>
      </c>
      <c r="BJ289" s="67" t="str">
        <f>IF(BI289=" "," ",(BI289-2*$AI289))</f>
        <v xml:space="preserve"> </v>
      </c>
      <c r="BK289" s="67"/>
      <c r="BL289" s="67"/>
      <c r="BM289" s="72" t="str">
        <f>U289</f>
        <v xml:space="preserve"> </v>
      </c>
      <c r="BN289" s="67" t="str">
        <f>IF(BM289=" "," ",(BM289-2*$AI289))</f>
        <v xml:space="preserve"> </v>
      </c>
      <c r="BO289" s="67"/>
      <c r="BP289" s="67"/>
      <c r="BQ289" s="67" t="b">
        <f>V289</f>
        <v>0</v>
      </c>
      <c r="BR289" s="67">
        <f>IF(BQ289=" "," ",(BQ289-2*$AI289))</f>
        <v>-18</v>
      </c>
      <c r="BS289" s="67"/>
      <c r="BT289" s="67"/>
      <c r="BU289" s="67" t="b">
        <f>W289</f>
        <v>0</v>
      </c>
      <c r="BV289" s="67">
        <f>IF(BU289=" "," ",(BU289-2*$AI289))</f>
        <v>-18</v>
      </c>
      <c r="BW289" s="67"/>
      <c r="BX289" s="67"/>
      <c r="BY289" s="67" t="b">
        <f>X289</f>
        <v>0</v>
      </c>
      <c r="BZ289" s="67">
        <f>IF(BY289=" "," ",(BY289-2*$AI289))</f>
        <v>-18</v>
      </c>
      <c r="CA289" s="67"/>
      <c r="CB289" s="67"/>
      <c r="CC289" s="209" t="str">
        <f>IF(AK289="Senior",AK289,"...")</f>
        <v>...</v>
      </c>
      <c r="CD289" s="65">
        <f>L289</f>
        <v>0</v>
      </c>
      <c r="CE289" s="66" t="str">
        <f>M289</f>
        <v>X</v>
      </c>
      <c r="CF289" s="73">
        <f>AQ289*AO$4+AU289*AS$4+AY289*AW$4+BC289*BA$4+BG289*BE$4+BK289*BI$4+BO289*BM$4+BS289*BQ$4+BW289*BU$4+CA289*BY$4</f>
        <v>0</v>
      </c>
      <c r="CG289" s="156"/>
      <c r="CH289" s="1"/>
      <c r="DA289" s="19"/>
      <c r="DB289" s="19"/>
      <c r="DC289" s="67" t="s">
        <v>905</v>
      </c>
      <c r="DD289" s="67" t="s">
        <v>906</v>
      </c>
      <c r="DE289" s="67" t="s">
        <v>907</v>
      </c>
      <c r="DF289" s="67" t="s">
        <v>65</v>
      </c>
      <c r="DG289" s="67" t="s">
        <v>703</v>
      </c>
      <c r="DH289" s="75">
        <v>17849</v>
      </c>
      <c r="DI289" s="67">
        <v>12</v>
      </c>
      <c r="DJ289" s="67" t="s">
        <v>78</v>
      </c>
      <c r="DK289" s="76" t="s">
        <v>102</v>
      </c>
      <c r="DL289" s="67">
        <v>0</v>
      </c>
      <c r="DM289" s="77" t="s">
        <v>70</v>
      </c>
      <c r="DN289" s="67" t="e">
        <v>#NUM!</v>
      </c>
      <c r="DO289" s="67" t="s">
        <v>79</v>
      </c>
      <c r="DP289" s="67" t="s">
        <v>79</v>
      </c>
      <c r="DQ289" s="68"/>
      <c r="DR289" s="67"/>
      <c r="DS289" s="72" t="s">
        <v>79</v>
      </c>
      <c r="DT289" s="67" t="s">
        <v>79</v>
      </c>
      <c r="DU289" s="68"/>
      <c r="DV289" s="67"/>
      <c r="DW289" s="72" t="s">
        <v>79</v>
      </c>
      <c r="DX289" s="67" t="s">
        <v>79</v>
      </c>
      <c r="DY289" s="67"/>
      <c r="DZ289" s="67"/>
      <c r="EA289" s="67" t="s">
        <v>79</v>
      </c>
      <c r="EB289" s="67" t="s">
        <v>79</v>
      </c>
      <c r="EC289" s="67"/>
      <c r="ED289" s="67"/>
      <c r="EE289" s="71" t="s">
        <v>79</v>
      </c>
      <c r="EF289" s="67" t="s">
        <v>79</v>
      </c>
      <c r="EG289" s="67"/>
      <c r="EH289" s="67"/>
      <c r="EI289" s="72" t="s">
        <v>79</v>
      </c>
      <c r="EJ289" s="67" t="s">
        <v>79</v>
      </c>
      <c r="EK289" s="67"/>
      <c r="EL289" s="67"/>
      <c r="EM289" s="72" t="s">
        <v>79</v>
      </c>
      <c r="EN289" s="67" t="s">
        <v>79</v>
      </c>
      <c r="EO289" s="67"/>
      <c r="EP289" s="67"/>
      <c r="EQ289" s="67" t="b">
        <v>0</v>
      </c>
      <c r="ER289" s="67">
        <v>-24</v>
      </c>
      <c r="ES289" s="67"/>
      <c r="ET289" s="67"/>
      <c r="EU289" s="67" t="b">
        <v>0</v>
      </c>
      <c r="EV289" s="67">
        <v>-24</v>
      </c>
      <c r="EW289" s="67"/>
      <c r="EX289" s="67"/>
      <c r="EY289" s="67" t="b">
        <v>0</v>
      </c>
      <c r="EZ289" s="67">
        <v>-24</v>
      </c>
      <c r="FA289" s="67"/>
      <c r="FB289" s="67"/>
      <c r="FC289" s="76" t="s">
        <v>73</v>
      </c>
      <c r="FD289" s="67">
        <v>0</v>
      </c>
      <c r="FE289" s="77" t="s">
        <v>70</v>
      </c>
      <c r="FF289" s="68">
        <v>0</v>
      </c>
      <c r="FG289" s="83"/>
      <c r="FH289" s="65" t="str">
        <f t="shared" si="59"/>
        <v>SR</v>
      </c>
      <c r="FI289" s="65" t="str">
        <f t="shared" si="60"/>
        <v>M</v>
      </c>
      <c r="FJ289" s="65" t="str">
        <f t="shared" si="58"/>
        <v>11. NCC</v>
      </c>
      <c r="FK289" s="65">
        <f t="shared" si="61"/>
        <v>0</v>
      </c>
      <c r="FL289">
        <f t="shared" si="62"/>
        <v>68</v>
      </c>
      <c r="FM289" t="str">
        <f t="shared" si="63"/>
        <v>...</v>
      </c>
      <c r="FN289" t="str">
        <f t="shared" si="56"/>
        <v>...</v>
      </c>
      <c r="FO289" t="str">
        <f t="shared" si="55"/>
        <v>11. NCC</v>
      </c>
    </row>
    <row r="290" spans="1:171" ht="13.8" hidden="1" x14ac:dyDescent="0.25">
      <c r="A290" t="s">
        <v>1152</v>
      </c>
      <c r="B290" s="201" t="s">
        <v>367</v>
      </c>
      <c r="C290" s="80" t="str">
        <f>IF($B290:$B290&gt;0,VLOOKUP($B290,'[1]PorEquipeHC 20aa_ddmmaaaa'!$EC$5:'[1]PorEquipeHC 20aa_ddmmaaaa'!$GS$1003,1,FALSE))</f>
        <v>943</v>
      </c>
      <c r="D290" s="209" t="str">
        <f>IF($B290:$B290&gt;0,VLOOKUP($B290,'[1]PorEquipeHC 20aa_ddmmaaaa'!$EC$5:'[1]PorEquipeHC 20aa_ddmmaaaa'!$GS$1003,2,FALSE))</f>
        <v>HASOBE</v>
      </c>
      <c r="E290" s="209" t="str">
        <f>IF($B290:$B290&gt;0,VLOOKUP($B290,'[1]PorEquipeHC 20aa_ddmmaaaa'!$EC$5:'[1]PorEquipeHC 20aa_ddmmaaaa'!$GS$1003,3,FALSE))</f>
        <v>MIEKO</v>
      </c>
      <c r="F290" s="66" t="str">
        <f>IF($B290:$B290&gt;0,VLOOKUP($B290,'[1]PorEquipeHC 20aa_ddmmaaaa'!$EC$5:'[1]PorEquipeHC 20aa_ddmmaaaa'!$GS$1003,4,FALSE))</f>
        <v>F</v>
      </c>
      <c r="G290" s="65" t="str">
        <f>IF($B290:$B290&gt;0,VLOOKUP($B290,'[1]PorEquipeHC 20aa_ddmmaaaa'!$EC$5:'[1]PorEquipeHC 20aa_ddmmaaaa'!$GS$1003,5,FALSE))</f>
        <v>11. NCC</v>
      </c>
      <c r="H290" s="210">
        <f>IF($B290:$B290&gt;0,VLOOKUP($B290,'[1]PorEquipeHC 20aa_ddmmaaaa'!$EC$5:'[1]PorEquipeHC 20aa_ddmmaaaa'!$GS$1003,6,FALSE))</f>
        <v>17840</v>
      </c>
      <c r="I290" s="80">
        <f>IF($B290:$B290&gt;0,VLOOKUP($B290,'[1]PorEquipeHC 20aa_ddmmaaaa'!$EC$5:'[1]PorEquipeHC 20aa_ddmmaaaa'!$GS$1003,7,FALSE))</f>
        <v>9</v>
      </c>
      <c r="J290" s="209" t="str">
        <f>IF($B290:$B290&gt;0,VLOOKUP($B290,'[1]PorEquipeHC 20aa_ddmmaaaa'!$EC$5:'[1]PorEquipeHC 20aa_ddmmaaaa'!$GS$1003,8,FALSE))</f>
        <v>B</v>
      </c>
      <c r="K290" s="209" t="str">
        <f>IF($B290:$B290&gt;0,VLOOKUP($B290,'[1]PorEquipeHC 20aa_ddmmaaaa'!$EC$5:'[1]PorEquipeHC 20aa_ddmmaaaa'!$GS$1003,9,FALSE))</f>
        <v>SR</v>
      </c>
      <c r="L290" s="80">
        <f>IF($B290:$B290&gt;0,VLOOKUP($B290,'[1]PorEquipeHC 20aa_ddmmaaaa'!$EC$5:'[1]PorEquipeHC 20aa_ddmmaaaa'!$GS$1003,45,FALSE))</f>
        <v>5</v>
      </c>
      <c r="M290" s="65" t="str">
        <f>IF($B290:$B290&gt;0,VLOOKUP($B290,'[1]PorEquipeHC 20aa_ddmmaaaa'!$EC$5:'[1]PorEquipeHC 20aa_ddmmaaaa'!$GS$1003,46,FALSE))</f>
        <v>X</v>
      </c>
      <c r="N290" s="80" t="e">
        <f>IF($B290:$B290&gt;0,VLOOKUP($B290,'[1]PorEquipeHC 20aa_ddmmaaaa'!$EC$5:'[1]PorEquipeHC 20aa_ddmmaaaa'!$GS$1003,64,FALSE))</f>
        <v>#NUM!</v>
      </c>
      <c r="O290" s="211">
        <f>IF($B290:$B290&gt;0,VLOOKUP($B290,'[1]PorEquipeHC 20aa_ddmmaaaa'!$EC$5:'[1]PorEquipeHC 20aa_ddmmaaaa'!$GS$1003,10,FALSE))</f>
        <v>130</v>
      </c>
      <c r="P290" s="211">
        <f>IF($B290:$B290&gt;0,VLOOKUP($B290,'[1]PorEquipeHC 20aa_ddmmaaaa'!$EC$5:'[1]PorEquipeHC 20aa_ddmmaaaa'!$GS$1003,11,FALSE))</f>
        <v>134</v>
      </c>
      <c r="Q290" s="211" t="str">
        <f>IF($B290:$B290&gt;0,VLOOKUP($B290,'[1]PorEquipeHC 20aa_ddmmaaaa'!$EC$5:'[1]PorEquipeHC 20aa_ddmmaaaa'!$GS$1003,12,FALSE))</f>
        <v xml:space="preserve"> </v>
      </c>
      <c r="R290" s="211">
        <f>IF($B290:$B290&gt;0,VLOOKUP($B290,'[1]PorEquipeHC 20aa_ddmmaaaa'!$EC$5:'[1]PorEquipeHC 20aa_ddmmaaaa'!$GS$1003,13,FALSE))</f>
        <v>118</v>
      </c>
      <c r="S290" s="211">
        <f>IF($B290:$B290&gt;0,VLOOKUP($B290,'[1]PorEquipeHC 20aa_ddmmaaaa'!$EC$5:'[1]PorEquipeHC 20aa_ddmmaaaa'!$GS$1003,14,FALSE))</f>
        <v>111</v>
      </c>
      <c r="T290" s="211">
        <f>IF($B290:$B290&gt;0,VLOOKUP($B290,'[1]PorEquipeHC 20aa_ddmmaaaa'!$EC$5:'[1]PorEquipeHC 20aa_ddmmaaaa'!$GS$1003,15,FALSE))</f>
        <v>122</v>
      </c>
      <c r="U290" s="211" t="str">
        <f>IF($B290:$B290&gt;0,VLOOKUP($B290,'[1]PorEquipeHC 20aa_ddmmaaaa'!$EC$5:'[1]PorEquipeHC 20aa_ddmmaaaa'!$GS$1003,16,FALSE))</f>
        <v xml:space="preserve"> </v>
      </c>
      <c r="V290" s="211" t="b">
        <f>IF($B290:$B290&gt;0,VLOOKUP($B290,'[1]PorEquipeHC 20aa_ddmmaaaa'!$EC$5:'[1]PorEquipeHC 20aa_ddmmaaaa'!$GS$1003,17,FALSE))</f>
        <v>0</v>
      </c>
      <c r="W290" s="211" t="b">
        <f>IF($B290:$B290&gt;0,VLOOKUP($B290,'[1]PorEquipeHC 20aa_ddmmaaaa'!$EC$5:'[1]PorEquipeHC 20aa_ddmmaaaa'!$GS$1003,18,FALSE))</f>
        <v>0</v>
      </c>
      <c r="X290" s="211" t="b">
        <f>IF($B290:$B290&gt;0,VLOOKUP($B290,'[1]PorEquipeHC 20aa_ddmmaaaa'!$EC$5:'[1]PorEquipeHC 20aa_ddmmaaaa'!$GS$1003,19,FALSE))</f>
        <v>0</v>
      </c>
      <c r="Y290" s="207"/>
      <c r="Z290" s="207"/>
      <c r="AA290" s="154"/>
      <c r="AB290" s="154"/>
      <c r="AC290" s="65" t="str">
        <f>C290</f>
        <v>943</v>
      </c>
      <c r="AD290" s="65" t="str">
        <f>D290</f>
        <v>HASOBE</v>
      </c>
      <c r="AE290" s="65" t="str">
        <f>E290</f>
        <v>MIEKO</v>
      </c>
      <c r="AF290" s="65" t="str">
        <f>F290</f>
        <v>F</v>
      </c>
      <c r="AG290" s="65" t="str">
        <f>G290</f>
        <v>11. NCC</v>
      </c>
      <c r="AH290" s="208">
        <f>H290</f>
        <v>17840</v>
      </c>
      <c r="AI290">
        <f>I290</f>
        <v>9</v>
      </c>
      <c r="AJ290" t="str">
        <f>J290</f>
        <v>B</v>
      </c>
      <c r="AK290" s="209" t="str">
        <f>K290</f>
        <v>SR</v>
      </c>
      <c r="AL290" s="65">
        <f>L290</f>
        <v>5</v>
      </c>
      <c r="AM290" s="66" t="str">
        <f>M290</f>
        <v>X</v>
      </c>
      <c r="AN290" s="65" t="e">
        <f>N290</f>
        <v>#NUM!</v>
      </c>
      <c r="AO290" s="65">
        <f>O290</f>
        <v>130</v>
      </c>
      <c r="AP290" s="67">
        <f>IF(AO290=" "," ",(AO290-2*$AI290))</f>
        <v>112</v>
      </c>
      <c r="AQ290" s="68"/>
      <c r="AR290" s="69"/>
      <c r="AS290" s="72">
        <f>P290</f>
        <v>134</v>
      </c>
      <c r="AT290" s="67">
        <f>IF(AS290=" "," ",(AS290-2*$AI290))</f>
        <v>116</v>
      </c>
      <c r="AU290" s="65"/>
      <c r="AV290" s="67"/>
      <c r="AW290" s="72" t="str">
        <f>Q290</f>
        <v xml:space="preserve"> </v>
      </c>
      <c r="AX290" s="67" t="str">
        <f>IF(AW290=" "," ",(AW290-2*$AI290))</f>
        <v xml:space="preserve"> </v>
      </c>
      <c r="AY290" s="67"/>
      <c r="AZ290" s="65"/>
      <c r="BA290" s="67">
        <f>R290</f>
        <v>118</v>
      </c>
      <c r="BB290" s="67">
        <f>IF(BA290=" "," ",(BA290-2*$AI290))</f>
        <v>100</v>
      </c>
      <c r="BC290" s="67"/>
      <c r="BD290" s="67"/>
      <c r="BE290" s="71">
        <f>S290</f>
        <v>111</v>
      </c>
      <c r="BF290" s="67">
        <f>IF(BE290=" "," ",(BE290-2*$AI290))</f>
        <v>93</v>
      </c>
      <c r="BG290" s="73"/>
      <c r="BH290" s="65"/>
      <c r="BI290" s="72">
        <f>T290</f>
        <v>122</v>
      </c>
      <c r="BJ290" s="67">
        <f>IF(BI290=" "," ",(BI290-2*$AI290))</f>
        <v>104</v>
      </c>
      <c r="BK290" s="67"/>
      <c r="BL290" s="67"/>
      <c r="BM290" s="72" t="str">
        <f>U290</f>
        <v xml:space="preserve"> </v>
      </c>
      <c r="BN290" s="67" t="str">
        <f>IF(BM290=" "," ",(BM290-2*$AI290))</f>
        <v xml:space="preserve"> </v>
      </c>
      <c r="BO290" s="67"/>
      <c r="BP290" s="67"/>
      <c r="BQ290" s="67" t="b">
        <f>V290</f>
        <v>0</v>
      </c>
      <c r="BR290" s="67">
        <f>IF(BQ290=" "," ",(BQ290-2*$AI290))</f>
        <v>-18</v>
      </c>
      <c r="BS290" s="67"/>
      <c r="BT290" s="67"/>
      <c r="BU290" s="67" t="b">
        <f>W290</f>
        <v>0</v>
      </c>
      <c r="BV290" s="67">
        <f>IF(BU290=" "," ",(BU290-2*$AI290))</f>
        <v>-18</v>
      </c>
      <c r="BW290" s="67"/>
      <c r="BX290" s="67"/>
      <c r="BY290" s="67" t="b">
        <f>X290</f>
        <v>0</v>
      </c>
      <c r="BZ290" s="67">
        <f>IF(BY290=" "," ",(BY290-2*$AI290))</f>
        <v>-18</v>
      </c>
      <c r="CA290" s="67"/>
      <c r="CB290" s="67"/>
      <c r="CC290" s="209" t="str">
        <f>IF(AK290="Senior",AK290,"...")</f>
        <v>...</v>
      </c>
      <c r="CD290" s="65">
        <f>L290</f>
        <v>5</v>
      </c>
      <c r="CE290" s="66" t="str">
        <f>M290</f>
        <v>X</v>
      </c>
      <c r="CF290" s="73">
        <f>AQ290*AO$4+AU290*AS$4+AY290*AW$4+BC290*BA$4+BG290*BE$4+BK290*BI$4+BO290*BM$4+BS290*BQ$4+BW290*BU$4+CA290*BY$4</f>
        <v>0</v>
      </c>
      <c r="CG290" s="156"/>
      <c r="CH290" s="1"/>
      <c r="DA290" s="19"/>
      <c r="DB290" s="19"/>
      <c r="DC290" s="67" t="s">
        <v>908</v>
      </c>
      <c r="DD290" s="67" t="s">
        <v>753</v>
      </c>
      <c r="DE290" s="67" t="s">
        <v>909</v>
      </c>
      <c r="DF290" s="67" t="s">
        <v>83</v>
      </c>
      <c r="DG290" s="67" t="s">
        <v>703</v>
      </c>
      <c r="DH290" s="75">
        <v>17947</v>
      </c>
      <c r="DI290" s="67">
        <v>12</v>
      </c>
      <c r="DJ290" s="67" t="s">
        <v>78</v>
      </c>
      <c r="DK290" s="76" t="s">
        <v>102</v>
      </c>
      <c r="DL290" s="67">
        <v>2</v>
      </c>
      <c r="DM290" s="77" t="s">
        <v>70</v>
      </c>
      <c r="DN290" s="67" t="e">
        <v>#NUM!</v>
      </c>
      <c r="DO290" s="67" t="s">
        <v>79</v>
      </c>
      <c r="DP290" s="67" t="s">
        <v>79</v>
      </c>
      <c r="DQ290" s="68"/>
      <c r="DR290" s="69"/>
      <c r="DS290" s="72" t="s">
        <v>79</v>
      </c>
      <c r="DT290" s="67" t="s">
        <v>79</v>
      </c>
      <c r="DU290" s="68"/>
      <c r="DV290" s="69"/>
      <c r="DW290" s="72" t="s">
        <v>79</v>
      </c>
      <c r="DX290" s="67" t="s">
        <v>79</v>
      </c>
      <c r="DY290" s="67"/>
      <c r="DZ290" s="67"/>
      <c r="EA290" s="67" t="s">
        <v>79</v>
      </c>
      <c r="EB290" s="67" t="s">
        <v>79</v>
      </c>
      <c r="EC290" s="67"/>
      <c r="ED290" s="67"/>
      <c r="EE290" s="71">
        <v>120</v>
      </c>
      <c r="EF290" s="67">
        <v>96</v>
      </c>
      <c r="EG290" s="68"/>
      <c r="EH290" s="69"/>
      <c r="EI290" s="72" t="s">
        <v>79</v>
      </c>
      <c r="EJ290" s="67" t="s">
        <v>79</v>
      </c>
      <c r="EK290" s="67"/>
      <c r="EL290" s="67"/>
      <c r="EM290" s="72">
        <v>131</v>
      </c>
      <c r="EN290" s="67">
        <v>107</v>
      </c>
      <c r="EO290" s="67"/>
      <c r="EP290" s="67"/>
      <c r="EQ290" s="67" t="b">
        <v>0</v>
      </c>
      <c r="ER290" s="67">
        <v>-24</v>
      </c>
      <c r="ES290" s="67"/>
      <c r="ET290" s="67"/>
      <c r="EU290" s="67" t="b">
        <v>0</v>
      </c>
      <c r="EV290" s="67">
        <v>-24</v>
      </c>
      <c r="EW290" s="68"/>
      <c r="EX290" s="69"/>
      <c r="EY290" s="67" t="b">
        <v>0</v>
      </c>
      <c r="EZ290" s="67">
        <v>-24</v>
      </c>
      <c r="FA290" s="67"/>
      <c r="FB290" s="67"/>
      <c r="FC290" s="76" t="s">
        <v>73</v>
      </c>
      <c r="FD290" s="67">
        <v>2</v>
      </c>
      <c r="FE290" s="77" t="s">
        <v>70</v>
      </c>
      <c r="FF290" s="68">
        <v>0</v>
      </c>
      <c r="FG290" s="83"/>
      <c r="FH290" s="65" t="str">
        <f t="shared" si="59"/>
        <v>SR</v>
      </c>
      <c r="FI290" s="65" t="str">
        <f t="shared" si="60"/>
        <v>F</v>
      </c>
      <c r="FJ290" s="65" t="str">
        <f t="shared" si="58"/>
        <v>11. NCC</v>
      </c>
      <c r="FK290" s="65">
        <f t="shared" si="61"/>
        <v>0</v>
      </c>
      <c r="FL290">
        <f t="shared" si="62"/>
        <v>68</v>
      </c>
      <c r="FM290" t="str">
        <f t="shared" si="63"/>
        <v>...</v>
      </c>
      <c r="FN290" t="str">
        <f t="shared" si="56"/>
        <v>...</v>
      </c>
      <c r="FO290" t="str">
        <f t="shared" si="55"/>
        <v>11. NCC</v>
      </c>
    </row>
    <row r="291" spans="1:171" ht="13.8" hidden="1" x14ac:dyDescent="0.25">
      <c r="A291" t="s">
        <v>1152</v>
      </c>
      <c r="B291" s="201" t="s">
        <v>325</v>
      </c>
      <c r="C291" s="80" t="str">
        <f>IF($B291:$B291&gt;0,VLOOKUP($B291,'[1]PorEquipeHC 20aa_ddmmaaaa'!$EC$5:'[1]PorEquipeHC 20aa_ddmmaaaa'!$GS$1003,1,FALSE))</f>
        <v>831</v>
      </c>
      <c r="D291" s="209" t="str">
        <f>IF($B291:$B291&gt;0,VLOOKUP($B291,'[1]PorEquipeHC 20aa_ddmmaaaa'!$EC$5:'[1]PorEquipeHC 20aa_ddmmaaaa'!$GS$1003,2,FALSE))</f>
        <v>YAMATO</v>
      </c>
      <c r="E291" s="209" t="str">
        <f>IF($B291:$B291&gt;0,VLOOKUP($B291,'[1]PorEquipeHC 20aa_ddmmaaaa'!$EC$5:'[1]PorEquipeHC 20aa_ddmmaaaa'!$GS$1003,3,FALSE))</f>
        <v>EDUARDO HIROSHI</v>
      </c>
      <c r="F291" s="66" t="str">
        <f>IF($B291:$B291&gt;0,VLOOKUP($B291,'[1]PorEquipeHC 20aa_ddmmaaaa'!$EC$5:'[1]PorEquipeHC 20aa_ddmmaaaa'!$GS$1003,4,FALSE))</f>
        <v>M</v>
      </c>
      <c r="G291" s="65" t="str">
        <f>IF($B291:$B291&gt;0,VLOOKUP($B291,'[1]PorEquipeHC 20aa_ddmmaaaa'!$EC$5:'[1]PorEquipeHC 20aa_ddmmaaaa'!$GS$1003,5,FALSE))</f>
        <v>06. KOK</v>
      </c>
      <c r="H291" s="210">
        <f>IF($B291:$B291&gt;0,VLOOKUP($B291,'[1]PorEquipeHC 20aa_ddmmaaaa'!$EC$5:'[1]PorEquipeHC 20aa_ddmmaaaa'!$GS$1003,6,FALSE))</f>
        <v>18271</v>
      </c>
      <c r="I291" s="80">
        <f>IF($B291:$B291&gt;0,VLOOKUP($B291,'[1]PorEquipeHC 20aa_ddmmaaaa'!$EC$5:'[1]PorEquipeHC 20aa_ddmmaaaa'!$GS$1003,7,FALSE))</f>
        <v>9</v>
      </c>
      <c r="J291" s="209" t="str">
        <f>IF($B291:$B291&gt;0,VLOOKUP($B291,'[1]PorEquipeHC 20aa_ddmmaaaa'!$EC$5:'[1]PorEquipeHC 20aa_ddmmaaaa'!$GS$1003,8,FALSE))</f>
        <v>B</v>
      </c>
      <c r="K291" s="209" t="str">
        <f>IF($B291:$B291&gt;0,VLOOKUP($B291,'[1]PorEquipeHC 20aa_ddmmaaaa'!$EC$5:'[1]PorEquipeHC 20aa_ddmmaaaa'!$GS$1003,9,FALSE))</f>
        <v>SR</v>
      </c>
      <c r="L291" s="80">
        <f>IF($B291:$B291&gt;0,VLOOKUP($B291,'[1]PorEquipeHC 20aa_ddmmaaaa'!$EC$5:'[1]PorEquipeHC 20aa_ddmmaaaa'!$GS$1003,45,FALSE))</f>
        <v>5</v>
      </c>
      <c r="M291" s="65" t="str">
        <f>IF($B291:$B291&gt;0,VLOOKUP($B291,'[1]PorEquipeHC 20aa_ddmmaaaa'!$EC$5:'[1]PorEquipeHC 20aa_ddmmaaaa'!$GS$1003,46,FALSE))</f>
        <v>X</v>
      </c>
      <c r="N291" s="80" t="e">
        <f>IF($B291:$B291&gt;0,VLOOKUP($B291,'[1]PorEquipeHC 20aa_ddmmaaaa'!$EC$5:'[1]PorEquipeHC 20aa_ddmmaaaa'!$GS$1003,64,FALSE))</f>
        <v>#NUM!</v>
      </c>
      <c r="O291" s="211">
        <f>IF($B291:$B291&gt;0,VLOOKUP($B291,'[1]PorEquipeHC 20aa_ddmmaaaa'!$EC$5:'[1]PorEquipeHC 20aa_ddmmaaaa'!$GS$1003,10,FALSE))</f>
        <v>122</v>
      </c>
      <c r="P291" s="211">
        <f>IF($B291:$B291&gt;0,VLOOKUP($B291,'[1]PorEquipeHC 20aa_ddmmaaaa'!$EC$5:'[1]PorEquipeHC 20aa_ddmmaaaa'!$GS$1003,11,FALSE))</f>
        <v>128</v>
      </c>
      <c r="Q291" s="211">
        <f>IF($B291:$B291&gt;0,VLOOKUP($B291,'[1]PorEquipeHC 20aa_ddmmaaaa'!$EC$5:'[1]PorEquipeHC 20aa_ddmmaaaa'!$GS$1003,12,FALSE))</f>
        <v>111</v>
      </c>
      <c r="R291" s="211">
        <f>IF($B291:$B291&gt;0,VLOOKUP($B291,'[1]PorEquipeHC 20aa_ddmmaaaa'!$EC$5:'[1]PorEquipeHC 20aa_ddmmaaaa'!$GS$1003,13,FALSE))</f>
        <v>126</v>
      </c>
      <c r="S291" s="211" t="str">
        <f>IF($B291:$B291&gt;0,VLOOKUP($B291,'[1]PorEquipeHC 20aa_ddmmaaaa'!$EC$5:'[1]PorEquipeHC 20aa_ddmmaaaa'!$GS$1003,14,FALSE))</f>
        <v xml:space="preserve"> </v>
      </c>
      <c r="T291" s="211">
        <f>IF($B291:$B291&gt;0,VLOOKUP($B291,'[1]PorEquipeHC 20aa_ddmmaaaa'!$EC$5:'[1]PorEquipeHC 20aa_ddmmaaaa'!$GS$1003,15,FALSE))</f>
        <v>118</v>
      </c>
      <c r="U291" s="211" t="str">
        <f>IF($B291:$B291&gt;0,VLOOKUP($B291,'[1]PorEquipeHC 20aa_ddmmaaaa'!$EC$5:'[1]PorEquipeHC 20aa_ddmmaaaa'!$GS$1003,16,FALSE))</f>
        <v xml:space="preserve"> </v>
      </c>
      <c r="V291" s="211" t="b">
        <f>IF($B291:$B291&gt;0,VLOOKUP($B291,'[1]PorEquipeHC 20aa_ddmmaaaa'!$EC$5:'[1]PorEquipeHC 20aa_ddmmaaaa'!$GS$1003,17,FALSE))</f>
        <v>0</v>
      </c>
      <c r="W291" s="211" t="b">
        <f>IF($B291:$B291&gt;0,VLOOKUP($B291,'[1]PorEquipeHC 20aa_ddmmaaaa'!$EC$5:'[1]PorEquipeHC 20aa_ddmmaaaa'!$GS$1003,18,FALSE))</f>
        <v>0</v>
      </c>
      <c r="X291" s="211" t="b">
        <f>IF($B291:$B291&gt;0,VLOOKUP($B291,'[1]PorEquipeHC 20aa_ddmmaaaa'!$EC$5:'[1]PorEquipeHC 20aa_ddmmaaaa'!$GS$1003,19,FALSE))</f>
        <v>0</v>
      </c>
      <c r="Y291" s="207"/>
      <c r="Z291" s="207"/>
      <c r="AA291" s="154"/>
      <c r="AB291" s="154"/>
      <c r="AC291" s="65" t="str">
        <f>C291</f>
        <v>831</v>
      </c>
      <c r="AD291" s="65" t="str">
        <f>D291</f>
        <v>YAMATO</v>
      </c>
      <c r="AE291" s="65" t="str">
        <f>E291</f>
        <v>EDUARDO HIROSHI</v>
      </c>
      <c r="AF291" s="65" t="str">
        <f>F291</f>
        <v>M</v>
      </c>
      <c r="AG291" s="65" t="str">
        <f>G291</f>
        <v>06. KOK</v>
      </c>
      <c r="AH291" s="208">
        <f>H291</f>
        <v>18271</v>
      </c>
      <c r="AI291">
        <f>I291</f>
        <v>9</v>
      </c>
      <c r="AJ291" t="str">
        <f>J291</f>
        <v>B</v>
      </c>
      <c r="AK291" s="209" t="str">
        <f>K291</f>
        <v>SR</v>
      </c>
      <c r="AL291" s="65">
        <f>L291</f>
        <v>5</v>
      </c>
      <c r="AM291" s="66" t="str">
        <f>M291</f>
        <v>X</v>
      </c>
      <c r="AN291" s="65" t="e">
        <f>N291</f>
        <v>#NUM!</v>
      </c>
      <c r="AO291" s="65">
        <f>O291</f>
        <v>122</v>
      </c>
      <c r="AP291" s="67">
        <f>IF(AO291=" "," ",(AO291-2*$AI291))</f>
        <v>104</v>
      </c>
      <c r="AQ291" s="68"/>
      <c r="AR291" s="69"/>
      <c r="AS291" s="72">
        <f>P291</f>
        <v>128</v>
      </c>
      <c r="AT291" s="67">
        <f>IF(AS291=" "," ",(AS291-2*$AI291))</f>
        <v>110</v>
      </c>
      <c r="AU291" s="65"/>
      <c r="AV291" s="67"/>
      <c r="AW291" s="72">
        <f>Q291</f>
        <v>111</v>
      </c>
      <c r="AX291" s="67">
        <f>IF(AW291=" "," ",(AW291-2*$AI291))</f>
        <v>93</v>
      </c>
      <c r="AY291" s="68">
        <v>0.75</v>
      </c>
      <c r="AZ291" s="69" t="s">
        <v>93</v>
      </c>
      <c r="BA291" s="67">
        <f>R291</f>
        <v>126</v>
      </c>
      <c r="BB291" s="67">
        <f>IF(BA291=" "," ",(BA291-2*$AI291))</f>
        <v>108</v>
      </c>
      <c r="BC291" s="67"/>
      <c r="BD291" s="67"/>
      <c r="BE291" s="71" t="str">
        <f>S291</f>
        <v xml:space="preserve"> </v>
      </c>
      <c r="BF291" s="67" t="str">
        <f>IF(BE291=" "," ",(BE291-2*$AI291))</f>
        <v xml:space="preserve"> </v>
      </c>
      <c r="BG291" s="67"/>
      <c r="BH291" s="67"/>
      <c r="BI291" s="72">
        <f>T291</f>
        <v>118</v>
      </c>
      <c r="BJ291" s="67">
        <f>IF(BI291=" "," ",(BI291-2*$AI291))</f>
        <v>100</v>
      </c>
      <c r="BK291" s="67"/>
      <c r="BL291" s="67"/>
      <c r="BM291" s="72" t="str">
        <f>U291</f>
        <v xml:space="preserve"> </v>
      </c>
      <c r="BN291" s="67" t="str">
        <f>IF(BM291=" "," ",(BM291-2*$AI291))</f>
        <v xml:space="preserve"> </v>
      </c>
      <c r="BO291" s="67"/>
      <c r="BP291" s="67"/>
      <c r="BQ291" s="67" t="b">
        <f>V291</f>
        <v>0</v>
      </c>
      <c r="BR291" s="67">
        <f>IF(BQ291=" "," ",(BQ291-2*$AI291))</f>
        <v>-18</v>
      </c>
      <c r="BS291" s="67"/>
      <c r="BT291" s="67"/>
      <c r="BU291" s="67" t="b">
        <f>W291</f>
        <v>0</v>
      </c>
      <c r="BV291" s="67">
        <f>IF(BU291=" "," ",(BU291-2*$AI291))</f>
        <v>-18</v>
      </c>
      <c r="BW291" s="67"/>
      <c r="BX291" s="67"/>
      <c r="BY291" s="67" t="b">
        <f>X291</f>
        <v>0</v>
      </c>
      <c r="BZ291" s="67">
        <f>IF(BY291=" "," ",(BY291-2*$AI291))</f>
        <v>-18</v>
      </c>
      <c r="CA291" s="67"/>
      <c r="CB291" s="67"/>
      <c r="CC291" s="209" t="str">
        <f>IF(AK291="Senior",AK291,"...")</f>
        <v>...</v>
      </c>
      <c r="CD291" s="65">
        <f>L291</f>
        <v>5</v>
      </c>
      <c r="CE291" s="66" t="str">
        <f>M291</f>
        <v>X</v>
      </c>
      <c r="CF291" s="73">
        <f>AQ291*AO$4+AU291*AS$4+AY291*AW$4+BC291*BA$4+BG291*BE$4+BK291*BI$4+BO291*BM$4+BS291*BQ$4+BW291*BU$4+CA291*BY$4</f>
        <v>0.75</v>
      </c>
      <c r="CG291" s="156"/>
      <c r="CH291" s="1"/>
      <c r="DA291" s="19"/>
      <c r="DB291" s="19"/>
      <c r="DC291" s="67" t="s">
        <v>910</v>
      </c>
      <c r="DD291" s="67" t="s">
        <v>903</v>
      </c>
      <c r="DE291" s="67" t="s">
        <v>911</v>
      </c>
      <c r="DF291" s="67" t="s">
        <v>83</v>
      </c>
      <c r="DG291" s="67" t="s">
        <v>703</v>
      </c>
      <c r="DH291" s="75">
        <v>18561</v>
      </c>
      <c r="DI291" s="67">
        <v>12</v>
      </c>
      <c r="DJ291" s="67" t="s">
        <v>78</v>
      </c>
      <c r="DK291" s="76" t="s">
        <v>102</v>
      </c>
      <c r="DL291" s="67">
        <v>0</v>
      </c>
      <c r="DM291" s="77" t="s">
        <v>70</v>
      </c>
      <c r="DN291" s="67" t="e">
        <v>#NUM!</v>
      </c>
      <c r="DO291" s="67" t="s">
        <v>79</v>
      </c>
      <c r="DP291" s="67" t="s">
        <v>79</v>
      </c>
      <c r="DQ291" s="68"/>
      <c r="DR291" s="67"/>
      <c r="DS291" s="72" t="s">
        <v>79</v>
      </c>
      <c r="DT291" s="67" t="s">
        <v>79</v>
      </c>
      <c r="DU291" s="68"/>
      <c r="DV291" s="67"/>
      <c r="DW291" s="72" t="s">
        <v>79</v>
      </c>
      <c r="DX291" s="67" t="s">
        <v>79</v>
      </c>
      <c r="DY291" s="67"/>
      <c r="DZ291" s="67"/>
      <c r="EA291" s="67" t="s">
        <v>79</v>
      </c>
      <c r="EB291" s="67" t="s">
        <v>79</v>
      </c>
      <c r="EC291" s="67"/>
      <c r="ED291" s="67"/>
      <c r="EE291" s="71" t="s">
        <v>79</v>
      </c>
      <c r="EF291" s="67" t="s">
        <v>79</v>
      </c>
      <c r="EG291" s="67"/>
      <c r="EH291" s="67"/>
      <c r="EI291" s="72" t="s">
        <v>79</v>
      </c>
      <c r="EJ291" s="67" t="s">
        <v>79</v>
      </c>
      <c r="EK291" s="67"/>
      <c r="EL291" s="67"/>
      <c r="EM291" s="72" t="s">
        <v>79</v>
      </c>
      <c r="EN291" s="67" t="s">
        <v>79</v>
      </c>
      <c r="EO291" s="67"/>
      <c r="EP291" s="67"/>
      <c r="EQ291" s="67" t="b">
        <v>0</v>
      </c>
      <c r="ER291" s="67">
        <v>-24</v>
      </c>
      <c r="ES291" s="67"/>
      <c r="ET291" s="67"/>
      <c r="EU291" s="67" t="b">
        <v>0</v>
      </c>
      <c r="EV291" s="67">
        <v>-24</v>
      </c>
      <c r="EW291" s="67"/>
      <c r="EX291" s="67"/>
      <c r="EY291" s="67" t="b">
        <v>0</v>
      </c>
      <c r="EZ291" s="67">
        <v>-24</v>
      </c>
      <c r="FA291" s="67"/>
      <c r="FB291" s="67"/>
      <c r="FC291" s="76" t="s">
        <v>73</v>
      </c>
      <c r="FD291" s="67">
        <v>0</v>
      </c>
      <c r="FE291" s="77" t="s">
        <v>70</v>
      </c>
      <c r="FF291" s="68">
        <v>0</v>
      </c>
      <c r="FG291" s="83"/>
      <c r="FH291" s="65" t="str">
        <f t="shared" si="59"/>
        <v>SR</v>
      </c>
      <c r="FI291" s="65" t="str">
        <f t="shared" si="60"/>
        <v>F</v>
      </c>
      <c r="FJ291" s="65" t="str">
        <f t="shared" si="58"/>
        <v>11. NCC</v>
      </c>
      <c r="FK291" s="65">
        <f t="shared" si="61"/>
        <v>0</v>
      </c>
      <c r="FL291">
        <f t="shared" si="62"/>
        <v>68</v>
      </c>
      <c r="FM291" t="str">
        <f t="shared" si="63"/>
        <v>...</v>
      </c>
      <c r="FN291" t="str">
        <f t="shared" si="56"/>
        <v>...</v>
      </c>
      <c r="FO291" t="str">
        <f t="shared" si="55"/>
        <v>11. NCC</v>
      </c>
    </row>
    <row r="292" spans="1:171" ht="13.8" hidden="1" x14ac:dyDescent="0.25">
      <c r="A292" t="s">
        <v>1152</v>
      </c>
      <c r="B292" s="201" t="s">
        <v>841</v>
      </c>
      <c r="C292" s="80" t="str">
        <f>IF($B292:$B292&gt;0,VLOOKUP($B292,'[1]PorEquipeHC 20aa_ddmmaaaa'!$EC$5:'[1]PorEquipeHC 20aa_ddmmaaaa'!$GS$1003,1,FALSE))</f>
        <v>164</v>
      </c>
      <c r="D292" s="209" t="str">
        <f>IF($B292:$B292&gt;0,VLOOKUP($B292,'[1]PorEquipeHC 20aa_ddmmaaaa'!$EC$5:'[1]PorEquipeHC 20aa_ddmmaaaa'!$GS$1003,2,FALSE))</f>
        <v>TAJIMA</v>
      </c>
      <c r="E292" s="209" t="str">
        <f>IF($B292:$B292&gt;0,VLOOKUP($B292,'[1]PorEquipeHC 20aa_ddmmaaaa'!$EC$5:'[1]PorEquipeHC 20aa_ddmmaaaa'!$GS$1003,3,FALSE))</f>
        <v>FUMIO</v>
      </c>
      <c r="F292" s="66" t="str">
        <f>IF($B292:$B292&gt;0,VLOOKUP($B292,'[1]PorEquipeHC 20aa_ddmmaaaa'!$EC$5:'[1]PorEquipeHC 20aa_ddmmaaaa'!$GS$1003,4,FALSE))</f>
        <v>M</v>
      </c>
      <c r="G292" s="65" t="str">
        <f>IF($B292:$B292&gt;0,VLOOKUP($B292,'[1]PorEquipeHC 20aa_ddmmaaaa'!$EC$5:'[1]PorEquipeHC 20aa_ddmmaaaa'!$GS$1003,5,FALSE))</f>
        <v>11. NCC</v>
      </c>
      <c r="H292" s="210">
        <f>IF($B292:$B292&gt;0,VLOOKUP($B292,'[1]PorEquipeHC 20aa_ddmmaaaa'!$EC$5:'[1]PorEquipeHC 20aa_ddmmaaaa'!$GS$1003,6,FALSE))</f>
        <v>18570</v>
      </c>
      <c r="I292" s="80">
        <f>IF($B292:$B292&gt;0,VLOOKUP($B292,'[1]PorEquipeHC 20aa_ddmmaaaa'!$EC$5:'[1]PorEquipeHC 20aa_ddmmaaaa'!$GS$1003,7,FALSE))</f>
        <v>9</v>
      </c>
      <c r="J292" s="209" t="str">
        <f>IF($B292:$B292&gt;0,VLOOKUP($B292,'[1]PorEquipeHC 20aa_ddmmaaaa'!$EC$5:'[1]PorEquipeHC 20aa_ddmmaaaa'!$GS$1003,8,FALSE))</f>
        <v>B</v>
      </c>
      <c r="K292" s="209" t="str">
        <f>IF($B292:$B292&gt;0,VLOOKUP($B292,'[1]PorEquipeHC 20aa_ddmmaaaa'!$EC$5:'[1]PorEquipeHC 20aa_ddmmaaaa'!$GS$1003,9,FALSE))</f>
        <v>SR</v>
      </c>
      <c r="L292" s="80">
        <f>IF($B292:$B292&gt;0,VLOOKUP($B292,'[1]PorEquipeHC 20aa_ddmmaaaa'!$EC$5:'[1]PorEquipeHC 20aa_ddmmaaaa'!$GS$1003,45,FALSE))</f>
        <v>0</v>
      </c>
      <c r="M292" s="65" t="str">
        <f>IF($B292:$B292&gt;0,VLOOKUP($B292,'[1]PorEquipeHC 20aa_ddmmaaaa'!$EC$5:'[1]PorEquipeHC 20aa_ddmmaaaa'!$GS$1003,46,FALSE))</f>
        <v>X</v>
      </c>
      <c r="N292" s="80" t="e">
        <f>IF($B292:$B292&gt;0,VLOOKUP($B292,'[1]PorEquipeHC 20aa_ddmmaaaa'!$EC$5:'[1]PorEquipeHC 20aa_ddmmaaaa'!$GS$1003,64,FALSE))</f>
        <v>#NUM!</v>
      </c>
      <c r="O292" s="211" t="str">
        <f>IF($B292:$B292&gt;0,VLOOKUP($B292,'[1]PorEquipeHC 20aa_ddmmaaaa'!$EC$5:'[1]PorEquipeHC 20aa_ddmmaaaa'!$GS$1003,10,FALSE))</f>
        <v xml:space="preserve"> </v>
      </c>
      <c r="P292" s="211" t="str">
        <f>IF($B292:$B292&gt;0,VLOOKUP($B292,'[1]PorEquipeHC 20aa_ddmmaaaa'!$EC$5:'[1]PorEquipeHC 20aa_ddmmaaaa'!$GS$1003,11,FALSE))</f>
        <v xml:space="preserve"> </v>
      </c>
      <c r="Q292" s="211" t="str">
        <f>IF($B292:$B292&gt;0,VLOOKUP($B292,'[1]PorEquipeHC 20aa_ddmmaaaa'!$EC$5:'[1]PorEquipeHC 20aa_ddmmaaaa'!$GS$1003,12,FALSE))</f>
        <v xml:space="preserve"> </v>
      </c>
      <c r="R292" s="211" t="str">
        <f>IF($B292:$B292&gt;0,VLOOKUP($B292,'[1]PorEquipeHC 20aa_ddmmaaaa'!$EC$5:'[1]PorEquipeHC 20aa_ddmmaaaa'!$GS$1003,13,FALSE))</f>
        <v xml:space="preserve"> </v>
      </c>
      <c r="S292" s="211" t="str">
        <f>IF($B292:$B292&gt;0,VLOOKUP($B292,'[1]PorEquipeHC 20aa_ddmmaaaa'!$EC$5:'[1]PorEquipeHC 20aa_ddmmaaaa'!$GS$1003,14,FALSE))</f>
        <v xml:space="preserve"> </v>
      </c>
      <c r="T292" s="211" t="str">
        <f>IF($B292:$B292&gt;0,VLOOKUP($B292,'[1]PorEquipeHC 20aa_ddmmaaaa'!$EC$5:'[1]PorEquipeHC 20aa_ddmmaaaa'!$GS$1003,15,FALSE))</f>
        <v xml:space="preserve"> </v>
      </c>
      <c r="U292" s="211" t="str">
        <f>IF($B292:$B292&gt;0,VLOOKUP($B292,'[1]PorEquipeHC 20aa_ddmmaaaa'!$EC$5:'[1]PorEquipeHC 20aa_ddmmaaaa'!$GS$1003,16,FALSE))</f>
        <v xml:space="preserve"> </v>
      </c>
      <c r="V292" s="211" t="b">
        <f>IF($B292:$B292&gt;0,VLOOKUP($B292,'[1]PorEquipeHC 20aa_ddmmaaaa'!$EC$5:'[1]PorEquipeHC 20aa_ddmmaaaa'!$GS$1003,17,FALSE))</f>
        <v>0</v>
      </c>
      <c r="W292" s="211" t="b">
        <f>IF($B292:$B292&gt;0,VLOOKUP($B292,'[1]PorEquipeHC 20aa_ddmmaaaa'!$EC$5:'[1]PorEquipeHC 20aa_ddmmaaaa'!$GS$1003,18,FALSE))</f>
        <v>0</v>
      </c>
      <c r="X292" s="211" t="b">
        <f>IF($B292:$B292&gt;0,VLOOKUP($B292,'[1]PorEquipeHC 20aa_ddmmaaaa'!$EC$5:'[1]PorEquipeHC 20aa_ddmmaaaa'!$GS$1003,19,FALSE))</f>
        <v>0</v>
      </c>
      <c r="Y292" s="207"/>
      <c r="Z292" s="207"/>
      <c r="AA292" s="154"/>
      <c r="AB292" s="154"/>
      <c r="AC292" s="65" t="str">
        <f>C292</f>
        <v>164</v>
      </c>
      <c r="AD292" s="65" t="str">
        <f>D292</f>
        <v>TAJIMA</v>
      </c>
      <c r="AE292" s="65" t="str">
        <f>E292</f>
        <v>FUMIO</v>
      </c>
      <c r="AF292" s="65" t="str">
        <f>F292</f>
        <v>M</v>
      </c>
      <c r="AG292" s="65" t="str">
        <f>G292</f>
        <v>11. NCC</v>
      </c>
      <c r="AH292" s="208">
        <f>H292</f>
        <v>18570</v>
      </c>
      <c r="AI292">
        <f>I292</f>
        <v>9</v>
      </c>
      <c r="AJ292" t="str">
        <f>J292</f>
        <v>B</v>
      </c>
      <c r="AK292" s="209" t="str">
        <f>K292</f>
        <v>SR</v>
      </c>
      <c r="AL292" s="65">
        <f>L292</f>
        <v>0</v>
      </c>
      <c r="AM292" s="66" t="str">
        <f>M292</f>
        <v>X</v>
      </c>
      <c r="AN292" s="65" t="e">
        <f>N292</f>
        <v>#NUM!</v>
      </c>
      <c r="AO292" s="65" t="str">
        <f>O292</f>
        <v xml:space="preserve"> </v>
      </c>
      <c r="AP292" s="67" t="str">
        <f>IF(AO292=" "," ",(AO292-2*$AI292))</f>
        <v xml:space="preserve"> </v>
      </c>
      <c r="AQ292" s="68"/>
      <c r="AR292" s="69"/>
      <c r="AS292" s="72" t="str">
        <f>P292</f>
        <v xml:space="preserve"> </v>
      </c>
      <c r="AT292" s="67" t="str">
        <f>IF(AS292=" "," ",(AS292-2*$AI292))</f>
        <v xml:space="preserve"> </v>
      </c>
      <c r="AU292" s="65"/>
      <c r="AV292" s="67"/>
      <c r="AW292" s="72" t="str">
        <f>Q292</f>
        <v xml:space="preserve"> </v>
      </c>
      <c r="AX292" s="67" t="str">
        <f>IF(AW292=" "," ",(AW292-2*$AI292))</f>
        <v xml:space="preserve"> </v>
      </c>
      <c r="AY292" s="67"/>
      <c r="AZ292" s="65"/>
      <c r="BA292" s="67" t="str">
        <f>R292</f>
        <v xml:space="preserve"> </v>
      </c>
      <c r="BB292" s="67" t="str">
        <f>IF(BA292=" "," ",(BA292-2*$AI292))</f>
        <v xml:space="preserve"> </v>
      </c>
      <c r="BC292" s="67"/>
      <c r="BD292" s="67"/>
      <c r="BE292" s="71" t="str">
        <f>S292</f>
        <v xml:space="preserve"> </v>
      </c>
      <c r="BF292" s="67" t="str">
        <f>IF(BE292=" "," ",(BE292-2*$AI292))</f>
        <v xml:space="preserve"> </v>
      </c>
      <c r="BG292" s="67"/>
      <c r="BH292" s="67"/>
      <c r="BI292" s="72" t="str">
        <f>T292</f>
        <v xml:space="preserve"> </v>
      </c>
      <c r="BJ292" s="67" t="str">
        <f>IF(BI292=" "," ",(BI292-2*$AI292))</f>
        <v xml:space="preserve"> </v>
      </c>
      <c r="BK292" s="67"/>
      <c r="BL292" s="67"/>
      <c r="BM292" s="72" t="str">
        <f>U292</f>
        <v xml:space="preserve"> </v>
      </c>
      <c r="BN292" s="67" t="str">
        <f>IF(BM292=" "," ",(BM292-2*$AI292))</f>
        <v xml:space="preserve"> </v>
      </c>
      <c r="BO292" s="67"/>
      <c r="BP292" s="67"/>
      <c r="BQ292" s="67" t="b">
        <f>V292</f>
        <v>0</v>
      </c>
      <c r="BR292" s="67">
        <f>IF(BQ292=" "," ",(BQ292-2*$AI292))</f>
        <v>-18</v>
      </c>
      <c r="BS292" s="67"/>
      <c r="BT292" s="67"/>
      <c r="BU292" s="67" t="b">
        <f>W292</f>
        <v>0</v>
      </c>
      <c r="BV292" s="67">
        <f>IF(BU292=" "," ",(BU292-2*$AI292))</f>
        <v>-18</v>
      </c>
      <c r="BW292" s="67"/>
      <c r="BX292" s="67"/>
      <c r="BY292" s="67" t="b">
        <f>X292</f>
        <v>0</v>
      </c>
      <c r="BZ292" s="67">
        <f>IF(BY292=" "," ",(BY292-2*$AI292))</f>
        <v>-18</v>
      </c>
      <c r="CA292" s="67"/>
      <c r="CB292" s="67"/>
      <c r="CC292" s="209" t="str">
        <f>IF(AK292="Senior",AK292,"...")</f>
        <v>...</v>
      </c>
      <c r="CD292" s="65">
        <f>L292</f>
        <v>0</v>
      </c>
      <c r="CE292" s="66" t="str">
        <f>M292</f>
        <v>X</v>
      </c>
      <c r="CF292" s="73">
        <f>AQ292*AO$4+AU292*AS$4+AY292*AW$4+BC292*BA$4+BG292*BE$4+BK292*BI$4+BO292*BM$4+BS292*BQ$4+BW292*BU$4+CA292*BY$4</f>
        <v>0</v>
      </c>
      <c r="CG292" s="156"/>
      <c r="CH292" s="1"/>
      <c r="DA292" s="19"/>
      <c r="DB292" s="19"/>
      <c r="DC292" s="67" t="s">
        <v>912</v>
      </c>
      <c r="DD292" s="67" t="s">
        <v>906</v>
      </c>
      <c r="DE292" s="67" t="s">
        <v>913</v>
      </c>
      <c r="DF292" s="67" t="s">
        <v>83</v>
      </c>
      <c r="DG292" s="67" t="s">
        <v>703</v>
      </c>
      <c r="DH292" s="75">
        <v>19555</v>
      </c>
      <c r="DI292" s="67">
        <v>12</v>
      </c>
      <c r="DJ292" s="67" t="s">
        <v>78</v>
      </c>
      <c r="DK292" s="76" t="s">
        <v>69</v>
      </c>
      <c r="DL292" s="67">
        <v>0</v>
      </c>
      <c r="DM292" s="77" t="s">
        <v>70</v>
      </c>
      <c r="DN292" s="67" t="e">
        <v>#NUM!</v>
      </c>
      <c r="DO292" s="67" t="s">
        <v>79</v>
      </c>
      <c r="DP292" s="67" t="s">
        <v>79</v>
      </c>
      <c r="DQ292" s="68"/>
      <c r="DR292" s="67"/>
      <c r="DS292" s="72" t="s">
        <v>79</v>
      </c>
      <c r="DT292" s="67" t="s">
        <v>79</v>
      </c>
      <c r="DU292" s="68"/>
      <c r="DV292" s="67"/>
      <c r="DW292" s="72" t="s">
        <v>79</v>
      </c>
      <c r="DX292" s="67" t="s">
        <v>79</v>
      </c>
      <c r="DY292" s="67"/>
      <c r="DZ292" s="67"/>
      <c r="EA292" s="67" t="s">
        <v>79</v>
      </c>
      <c r="EB292" s="67" t="s">
        <v>79</v>
      </c>
      <c r="EC292" s="67"/>
      <c r="ED292" s="67"/>
      <c r="EE292" s="71" t="s">
        <v>79</v>
      </c>
      <c r="EF292" s="67" t="s">
        <v>79</v>
      </c>
      <c r="EG292" s="67"/>
      <c r="EH292" s="67"/>
      <c r="EI292" s="72" t="s">
        <v>79</v>
      </c>
      <c r="EJ292" s="67" t="s">
        <v>79</v>
      </c>
      <c r="EK292" s="67"/>
      <c r="EL292" s="67"/>
      <c r="EM292" s="72" t="s">
        <v>79</v>
      </c>
      <c r="EN292" s="67" t="s">
        <v>79</v>
      </c>
      <c r="EO292" s="67"/>
      <c r="EP292" s="67"/>
      <c r="EQ292" s="67" t="b">
        <v>0</v>
      </c>
      <c r="ER292" s="67">
        <v>-24</v>
      </c>
      <c r="ES292" s="67"/>
      <c r="ET292" s="67"/>
      <c r="EU292" s="67" t="b">
        <v>0</v>
      </c>
      <c r="EV292" s="67">
        <v>-24</v>
      </c>
      <c r="EW292" s="67"/>
      <c r="EX292" s="67"/>
      <c r="EY292" s="67" t="b">
        <v>0</v>
      </c>
      <c r="EZ292" s="67">
        <v>-24</v>
      </c>
      <c r="FA292" s="67"/>
      <c r="FB292" s="67"/>
      <c r="FC292" s="76" t="s">
        <v>73</v>
      </c>
      <c r="FD292" s="67">
        <v>0</v>
      </c>
      <c r="FE292" s="77" t="s">
        <v>70</v>
      </c>
      <c r="FF292" s="68">
        <v>0</v>
      </c>
      <c r="FG292" s="83"/>
      <c r="FH292" s="65" t="str">
        <f t="shared" si="59"/>
        <v>NSR</v>
      </c>
      <c r="FI292" s="65" t="str">
        <f t="shared" si="60"/>
        <v>F</v>
      </c>
      <c r="FJ292" s="65" t="str">
        <f t="shared" si="58"/>
        <v>11. NCC</v>
      </c>
      <c r="FK292" s="65">
        <f t="shared" si="61"/>
        <v>0</v>
      </c>
      <c r="FL292">
        <f t="shared" si="62"/>
        <v>68</v>
      </c>
      <c r="FM292" t="str">
        <f t="shared" si="63"/>
        <v>...</v>
      </c>
      <c r="FN292" t="str">
        <f t="shared" si="56"/>
        <v>...</v>
      </c>
      <c r="FO292" t="str">
        <f t="shared" si="55"/>
        <v>11. NCC</v>
      </c>
    </row>
    <row r="293" spans="1:171" ht="13.8" hidden="1" x14ac:dyDescent="0.25">
      <c r="A293" t="s">
        <v>1152</v>
      </c>
      <c r="B293" s="201" t="s">
        <v>564</v>
      </c>
      <c r="C293" s="80" t="str">
        <f>IF($B293:$B293&gt;0,VLOOKUP($B293,'[1]PorEquipeHC 20aa_ddmmaaaa'!$EC$5:'[1]PorEquipeHC 20aa_ddmmaaaa'!$GS$1003,1,FALSE))</f>
        <v>453</v>
      </c>
      <c r="D293" s="209" t="str">
        <f>IF($B293:$B293&gt;0,VLOOKUP($B293,'[1]PorEquipeHC 20aa_ddmmaaaa'!$EC$5:'[1]PorEquipeHC 20aa_ddmmaaaa'!$GS$1003,2,FALSE))</f>
        <v>SHINOZAKI</v>
      </c>
      <c r="E293" s="209" t="str">
        <f>IF($B293:$B293&gt;0,VLOOKUP($B293,'[1]PorEquipeHC 20aa_ddmmaaaa'!$EC$5:'[1]PorEquipeHC 20aa_ddmmaaaa'!$GS$1003,3,FALSE))</f>
        <v>TERUMI</v>
      </c>
      <c r="F293" s="66" t="str">
        <f>IF($B293:$B293&gt;0,VLOOKUP($B293,'[1]PorEquipeHC 20aa_ddmmaaaa'!$EC$5:'[1]PorEquipeHC 20aa_ddmmaaaa'!$GS$1003,4,FALSE))</f>
        <v>F</v>
      </c>
      <c r="G293" s="65" t="str">
        <f>IF($B293:$B293&gt;0,VLOOKUP($B293,'[1]PorEquipeHC 20aa_ddmmaaaa'!$EC$5:'[1]PorEquipeHC 20aa_ddmmaaaa'!$GS$1003,5,FALSE))</f>
        <v>08. SMA</v>
      </c>
      <c r="H293" s="210">
        <f>IF($B293:$B293&gt;0,VLOOKUP($B293,'[1]PorEquipeHC 20aa_ddmmaaaa'!$EC$5:'[1]PorEquipeHC 20aa_ddmmaaaa'!$GS$1003,6,FALSE))</f>
        <v>18579</v>
      </c>
      <c r="I293" s="80">
        <f>IF($B293:$B293&gt;0,VLOOKUP($B293,'[1]PorEquipeHC 20aa_ddmmaaaa'!$EC$5:'[1]PorEquipeHC 20aa_ddmmaaaa'!$GS$1003,7,FALSE))</f>
        <v>9</v>
      </c>
      <c r="J293" s="209" t="str">
        <f>IF($B293:$B293&gt;0,VLOOKUP($B293,'[1]PorEquipeHC 20aa_ddmmaaaa'!$EC$5:'[1]PorEquipeHC 20aa_ddmmaaaa'!$GS$1003,8,FALSE))</f>
        <v>B</v>
      </c>
      <c r="K293" s="209" t="str">
        <f>IF($B293:$B293&gt;0,VLOOKUP($B293,'[1]PorEquipeHC 20aa_ddmmaaaa'!$EC$5:'[1]PorEquipeHC 20aa_ddmmaaaa'!$GS$1003,9,FALSE))</f>
        <v>SR</v>
      </c>
      <c r="L293" s="80">
        <f>IF($B293:$B293&gt;0,VLOOKUP($B293,'[1]PorEquipeHC 20aa_ddmmaaaa'!$EC$5:'[1]PorEquipeHC 20aa_ddmmaaaa'!$GS$1003,45,FALSE))</f>
        <v>4</v>
      </c>
      <c r="M293" s="65" t="str">
        <f>IF($B293:$B293&gt;0,VLOOKUP($B293,'[1]PorEquipeHC 20aa_ddmmaaaa'!$EC$5:'[1]PorEquipeHC 20aa_ddmmaaaa'!$GS$1003,46,FALSE))</f>
        <v>X</v>
      </c>
      <c r="N293" s="80" t="e">
        <f>IF($B293:$B293&gt;0,VLOOKUP($B293,'[1]PorEquipeHC 20aa_ddmmaaaa'!$EC$5:'[1]PorEquipeHC 20aa_ddmmaaaa'!$GS$1003,64,FALSE))</f>
        <v>#NUM!</v>
      </c>
      <c r="O293" s="211">
        <f>IF($B293:$B293&gt;0,VLOOKUP($B293,'[1]PorEquipeHC 20aa_ddmmaaaa'!$EC$5:'[1]PorEquipeHC 20aa_ddmmaaaa'!$GS$1003,10,FALSE))</f>
        <v>114</v>
      </c>
      <c r="P293" s="211">
        <f>IF($B293:$B293&gt;0,VLOOKUP($B293,'[1]PorEquipeHC 20aa_ddmmaaaa'!$EC$5:'[1]PorEquipeHC 20aa_ddmmaaaa'!$GS$1003,11,FALSE))</f>
        <v>112</v>
      </c>
      <c r="Q293" s="211" t="str">
        <f>IF($B293:$B293&gt;0,VLOOKUP($B293,'[1]PorEquipeHC 20aa_ddmmaaaa'!$EC$5:'[1]PorEquipeHC 20aa_ddmmaaaa'!$GS$1003,12,FALSE))</f>
        <v xml:space="preserve"> </v>
      </c>
      <c r="R293" s="211">
        <f>IF($B293:$B293&gt;0,VLOOKUP($B293,'[1]PorEquipeHC 20aa_ddmmaaaa'!$EC$5:'[1]PorEquipeHC 20aa_ddmmaaaa'!$GS$1003,13,FALSE))</f>
        <v>123</v>
      </c>
      <c r="S293" s="211">
        <f>IF($B293:$B293&gt;0,VLOOKUP($B293,'[1]PorEquipeHC 20aa_ddmmaaaa'!$EC$5:'[1]PorEquipeHC 20aa_ddmmaaaa'!$GS$1003,14,FALSE))</f>
        <v>126</v>
      </c>
      <c r="T293" s="211" t="str">
        <f>IF($B293:$B293&gt;0,VLOOKUP($B293,'[1]PorEquipeHC 20aa_ddmmaaaa'!$EC$5:'[1]PorEquipeHC 20aa_ddmmaaaa'!$GS$1003,15,FALSE))</f>
        <v xml:space="preserve"> </v>
      </c>
      <c r="U293" s="211" t="str">
        <f>IF($B293:$B293&gt;0,VLOOKUP($B293,'[1]PorEquipeHC 20aa_ddmmaaaa'!$EC$5:'[1]PorEquipeHC 20aa_ddmmaaaa'!$GS$1003,16,FALSE))</f>
        <v xml:space="preserve"> </v>
      </c>
      <c r="V293" s="211" t="b">
        <f>IF($B293:$B293&gt;0,VLOOKUP($B293,'[1]PorEquipeHC 20aa_ddmmaaaa'!$EC$5:'[1]PorEquipeHC 20aa_ddmmaaaa'!$GS$1003,17,FALSE))</f>
        <v>0</v>
      </c>
      <c r="W293" s="211" t="b">
        <f>IF($B293:$B293&gt;0,VLOOKUP($B293,'[1]PorEquipeHC 20aa_ddmmaaaa'!$EC$5:'[1]PorEquipeHC 20aa_ddmmaaaa'!$GS$1003,18,FALSE))</f>
        <v>0</v>
      </c>
      <c r="X293" s="211" t="b">
        <f>IF($B293:$B293&gt;0,VLOOKUP($B293,'[1]PorEquipeHC 20aa_ddmmaaaa'!$EC$5:'[1]PorEquipeHC 20aa_ddmmaaaa'!$GS$1003,19,FALSE))</f>
        <v>0</v>
      </c>
      <c r="Y293" s="207"/>
      <c r="Z293" s="207"/>
      <c r="AA293" s="154"/>
      <c r="AB293" s="154"/>
      <c r="AC293" s="65" t="str">
        <f>C293</f>
        <v>453</v>
      </c>
      <c r="AD293" s="65" t="str">
        <f>D293</f>
        <v>SHINOZAKI</v>
      </c>
      <c r="AE293" s="65" t="str">
        <f>E293</f>
        <v>TERUMI</v>
      </c>
      <c r="AF293" s="65" t="str">
        <f>F293</f>
        <v>F</v>
      </c>
      <c r="AG293" s="65" t="str">
        <f>G293</f>
        <v>08. SMA</v>
      </c>
      <c r="AH293" s="208">
        <f>H293</f>
        <v>18579</v>
      </c>
      <c r="AI293">
        <f>I293</f>
        <v>9</v>
      </c>
      <c r="AJ293" t="str">
        <f>J293</f>
        <v>B</v>
      </c>
      <c r="AK293" s="209" t="str">
        <f>K293</f>
        <v>SR</v>
      </c>
      <c r="AL293" s="65">
        <f>L293</f>
        <v>4</v>
      </c>
      <c r="AM293" s="66" t="str">
        <f>M293</f>
        <v>X</v>
      </c>
      <c r="AN293" s="65" t="e">
        <f>N293</f>
        <v>#NUM!</v>
      </c>
      <c r="AO293" s="65">
        <f>O293</f>
        <v>114</v>
      </c>
      <c r="AP293" s="67">
        <f>IF(AO293=" "," ",(AO293-2*$AI293))</f>
        <v>96</v>
      </c>
      <c r="AQ293" s="68"/>
      <c r="AR293" s="69"/>
      <c r="AS293" s="72">
        <f>P293</f>
        <v>112</v>
      </c>
      <c r="AT293" s="67">
        <f>IF(AS293=" "," ",(AS293-2*$AI293))</f>
        <v>94</v>
      </c>
      <c r="AU293" s="68">
        <v>1</v>
      </c>
      <c r="AV293" s="69" t="s">
        <v>93</v>
      </c>
      <c r="AW293" s="72" t="str">
        <f>Q293</f>
        <v xml:space="preserve"> </v>
      </c>
      <c r="AX293" s="67" t="str">
        <f>IF(AW293=" "," ",(AW293-2*$AI293))</f>
        <v xml:space="preserve"> </v>
      </c>
      <c r="AY293" s="67"/>
      <c r="AZ293" s="65"/>
      <c r="BA293" s="67">
        <f>R293</f>
        <v>123</v>
      </c>
      <c r="BB293" s="67">
        <f>IF(BA293=" "," ",(BA293-2*$AI293))</f>
        <v>105</v>
      </c>
      <c r="BC293" s="67"/>
      <c r="BD293" s="67"/>
      <c r="BE293" s="71">
        <f>S293</f>
        <v>126</v>
      </c>
      <c r="BF293" s="67">
        <f>IF(BE293=" "," ",(BE293-2*$AI293))</f>
        <v>108</v>
      </c>
      <c r="BG293" s="67"/>
      <c r="BH293" s="67"/>
      <c r="BI293" s="72" t="str">
        <f>T293</f>
        <v xml:space="preserve"> </v>
      </c>
      <c r="BJ293" s="67" t="str">
        <f>IF(BI293=" "," ",(BI293-2*$AI293))</f>
        <v xml:space="preserve"> </v>
      </c>
      <c r="BK293" s="67"/>
      <c r="BL293" s="67"/>
      <c r="BM293" s="72" t="str">
        <f>U293</f>
        <v xml:space="preserve"> </v>
      </c>
      <c r="BN293" s="67" t="str">
        <f>IF(BM293=" "," ",(BM293-2*$AI293))</f>
        <v xml:space="preserve"> </v>
      </c>
      <c r="BO293" s="67"/>
      <c r="BP293" s="67"/>
      <c r="BQ293" s="67" t="b">
        <f>V293</f>
        <v>0</v>
      </c>
      <c r="BR293" s="67">
        <f>IF(BQ293=" "," ",(BQ293-2*$AI293))</f>
        <v>-18</v>
      </c>
      <c r="BS293" s="67"/>
      <c r="BT293" s="67"/>
      <c r="BU293" s="67" t="b">
        <f>W293</f>
        <v>0</v>
      </c>
      <c r="BV293" s="67">
        <f>IF(BU293=" "," ",(BU293-2*$AI293))</f>
        <v>-18</v>
      </c>
      <c r="BW293" s="67"/>
      <c r="BX293" s="67"/>
      <c r="BY293" s="67" t="b">
        <f>X293</f>
        <v>0</v>
      </c>
      <c r="BZ293" s="67">
        <f>IF(BY293=" "," ",(BY293-2*$AI293))</f>
        <v>-18</v>
      </c>
      <c r="CA293" s="67"/>
      <c r="CB293" s="67"/>
      <c r="CC293" s="209" t="str">
        <f>IF(AK293="Senior",AK293,"...")</f>
        <v>...</v>
      </c>
      <c r="CD293" s="65">
        <f>L293</f>
        <v>4</v>
      </c>
      <c r="CE293" s="66" t="str">
        <f>M293</f>
        <v>X</v>
      </c>
      <c r="CF293" s="73">
        <f>AQ293*AO$4+AU293*AS$4+AY293*AW$4+BC293*BA$4+BG293*BE$4+BK293*BI$4+BO293*BM$4+BS293*BQ$4+BW293*BU$4+CA293*BY$4</f>
        <v>1</v>
      </c>
      <c r="CG293" s="156"/>
      <c r="CH293" s="1"/>
      <c r="DA293" s="19"/>
      <c r="DB293" s="19"/>
      <c r="DC293" s="67" t="s">
        <v>914</v>
      </c>
      <c r="DD293" s="67" t="s">
        <v>817</v>
      </c>
      <c r="DE293" s="67" t="s">
        <v>915</v>
      </c>
      <c r="DF293" s="67" t="s">
        <v>65</v>
      </c>
      <c r="DG293" s="67" t="s">
        <v>703</v>
      </c>
      <c r="DH293" s="75">
        <v>21351</v>
      </c>
      <c r="DI293" s="67">
        <v>12</v>
      </c>
      <c r="DJ293" s="67" t="s">
        <v>78</v>
      </c>
      <c r="DK293" s="76" t="s">
        <v>69</v>
      </c>
      <c r="DL293" s="67">
        <v>3</v>
      </c>
      <c r="DM293" s="77" t="s">
        <v>70</v>
      </c>
      <c r="DN293" s="67" t="e">
        <v>#NUM!</v>
      </c>
      <c r="DO293" s="67">
        <v>129</v>
      </c>
      <c r="DP293" s="67">
        <v>105</v>
      </c>
      <c r="DQ293" s="68"/>
      <c r="DR293" s="69"/>
      <c r="DS293" s="72">
        <v>141</v>
      </c>
      <c r="DT293" s="67">
        <v>117</v>
      </c>
      <c r="DU293" s="68"/>
      <c r="DV293" s="67"/>
      <c r="DW293" s="72">
        <v>142</v>
      </c>
      <c r="DX293" s="67">
        <v>118</v>
      </c>
      <c r="DY293" s="67"/>
      <c r="DZ293" s="67"/>
      <c r="EA293" s="67" t="s">
        <v>79</v>
      </c>
      <c r="EB293" s="67" t="s">
        <v>79</v>
      </c>
      <c r="EC293" s="67"/>
      <c r="ED293" s="67"/>
      <c r="EE293" s="71" t="s">
        <v>79</v>
      </c>
      <c r="EF293" s="67" t="s">
        <v>79</v>
      </c>
      <c r="EG293" s="67"/>
      <c r="EH293" s="67"/>
      <c r="EI293" s="72" t="s">
        <v>79</v>
      </c>
      <c r="EJ293" s="67" t="s">
        <v>79</v>
      </c>
      <c r="EK293" s="67"/>
      <c r="EL293" s="67"/>
      <c r="EM293" s="72" t="s">
        <v>79</v>
      </c>
      <c r="EN293" s="67" t="s">
        <v>79</v>
      </c>
      <c r="EO293" s="68"/>
      <c r="EP293" s="69"/>
      <c r="EQ293" s="67" t="b">
        <v>0</v>
      </c>
      <c r="ER293" s="67">
        <v>-24</v>
      </c>
      <c r="ES293" s="67"/>
      <c r="ET293" s="67"/>
      <c r="EU293" s="67" t="b">
        <v>0</v>
      </c>
      <c r="EV293" s="67">
        <v>-24</v>
      </c>
      <c r="EW293" s="67"/>
      <c r="EX293" s="67"/>
      <c r="EY293" s="67" t="b">
        <v>0</v>
      </c>
      <c r="EZ293" s="67">
        <v>-24</v>
      </c>
      <c r="FA293" s="68"/>
      <c r="FB293" s="69"/>
      <c r="FC293" s="76" t="s">
        <v>73</v>
      </c>
      <c r="FD293" s="67">
        <v>3</v>
      </c>
      <c r="FE293" s="77" t="s">
        <v>70</v>
      </c>
      <c r="FF293" s="68">
        <v>0</v>
      </c>
      <c r="FG293" s="83"/>
      <c r="FH293" s="65" t="str">
        <f t="shared" si="59"/>
        <v>NSR</v>
      </c>
      <c r="FI293" s="65" t="str">
        <f t="shared" si="60"/>
        <v>M</v>
      </c>
      <c r="FJ293" s="65" t="str">
        <f t="shared" si="58"/>
        <v>11. NCC</v>
      </c>
      <c r="FK293" s="65">
        <f t="shared" si="61"/>
        <v>0</v>
      </c>
      <c r="FL293">
        <f t="shared" si="62"/>
        <v>68</v>
      </c>
      <c r="FM293" t="str">
        <f t="shared" si="63"/>
        <v>...</v>
      </c>
      <c r="FN293" t="str">
        <f>IF(FJ293&lt;&gt;FJ294,FJ293,"...")</f>
        <v>...</v>
      </c>
      <c r="FO293" t="str">
        <f t="shared" si="55"/>
        <v>11. NCC</v>
      </c>
    </row>
    <row r="294" spans="1:171" ht="13.8" hidden="1" x14ac:dyDescent="0.25">
      <c r="A294" t="s">
        <v>1152</v>
      </c>
      <c r="B294" s="201" t="s">
        <v>843</v>
      </c>
      <c r="C294" s="80" t="str">
        <f>IF($B294:$B294&gt;0,VLOOKUP($B294,'[1]PorEquipeHC 20aa_ddmmaaaa'!$EC$5:'[1]PorEquipeHC 20aa_ddmmaaaa'!$GS$1003,1,FALSE))</f>
        <v>165</v>
      </c>
      <c r="D294" s="209" t="str">
        <f>IF($B294:$B294&gt;0,VLOOKUP($B294,'[1]PorEquipeHC 20aa_ddmmaaaa'!$EC$5:'[1]PorEquipeHC 20aa_ddmmaaaa'!$GS$1003,2,FALSE))</f>
        <v>TAJIMA</v>
      </c>
      <c r="E294" s="209" t="str">
        <f>IF($B294:$B294&gt;0,VLOOKUP($B294,'[1]PorEquipeHC 20aa_ddmmaaaa'!$EC$5:'[1]PorEquipeHC 20aa_ddmmaaaa'!$GS$1003,3,FALSE))</f>
        <v>TERUKO</v>
      </c>
      <c r="F294" s="66" t="str">
        <f>IF($B294:$B294&gt;0,VLOOKUP($B294,'[1]PorEquipeHC 20aa_ddmmaaaa'!$EC$5:'[1]PorEquipeHC 20aa_ddmmaaaa'!$GS$1003,4,FALSE))</f>
        <v>F</v>
      </c>
      <c r="G294" s="65" t="str">
        <f>IF($B294:$B294&gt;0,VLOOKUP($B294,'[1]PorEquipeHC 20aa_ddmmaaaa'!$EC$5:'[1]PorEquipeHC 20aa_ddmmaaaa'!$GS$1003,5,FALSE))</f>
        <v>11. NCC</v>
      </c>
      <c r="H294" s="210">
        <f>IF($B294:$B294&gt;0,VLOOKUP($B294,'[1]PorEquipeHC 20aa_ddmmaaaa'!$EC$5:'[1]PorEquipeHC 20aa_ddmmaaaa'!$GS$1003,6,FALSE))</f>
        <v>18622</v>
      </c>
      <c r="I294" s="80">
        <f>IF($B294:$B294&gt;0,VLOOKUP($B294,'[1]PorEquipeHC 20aa_ddmmaaaa'!$EC$5:'[1]PorEquipeHC 20aa_ddmmaaaa'!$GS$1003,7,FALSE))</f>
        <v>9</v>
      </c>
      <c r="J294" s="209" t="str">
        <f>IF($B294:$B294&gt;0,VLOOKUP($B294,'[1]PorEquipeHC 20aa_ddmmaaaa'!$EC$5:'[1]PorEquipeHC 20aa_ddmmaaaa'!$GS$1003,8,FALSE))</f>
        <v>B</v>
      </c>
      <c r="K294" s="209" t="str">
        <f>IF($B294:$B294&gt;0,VLOOKUP($B294,'[1]PorEquipeHC 20aa_ddmmaaaa'!$EC$5:'[1]PorEquipeHC 20aa_ddmmaaaa'!$GS$1003,9,FALSE))</f>
        <v>SR</v>
      </c>
      <c r="L294" s="80">
        <f>IF($B294:$B294&gt;0,VLOOKUP($B294,'[1]PorEquipeHC 20aa_ddmmaaaa'!$EC$5:'[1]PorEquipeHC 20aa_ddmmaaaa'!$GS$1003,45,FALSE))</f>
        <v>1</v>
      </c>
      <c r="M294" s="65" t="str">
        <f>IF($B294:$B294&gt;0,VLOOKUP($B294,'[1]PorEquipeHC 20aa_ddmmaaaa'!$EC$5:'[1]PorEquipeHC 20aa_ddmmaaaa'!$GS$1003,46,FALSE))</f>
        <v>X</v>
      </c>
      <c r="N294" s="80" t="e">
        <f>IF($B294:$B294&gt;0,VLOOKUP($B294,'[1]PorEquipeHC 20aa_ddmmaaaa'!$EC$5:'[1]PorEquipeHC 20aa_ddmmaaaa'!$GS$1003,64,FALSE))</f>
        <v>#NUM!</v>
      </c>
      <c r="O294" s="211" t="str">
        <f>IF($B294:$B294&gt;0,VLOOKUP($B294,'[1]PorEquipeHC 20aa_ddmmaaaa'!$EC$5:'[1]PorEquipeHC 20aa_ddmmaaaa'!$GS$1003,10,FALSE))</f>
        <v xml:space="preserve"> </v>
      </c>
      <c r="P294" s="211" t="str">
        <f>IF($B294:$B294&gt;0,VLOOKUP($B294,'[1]PorEquipeHC 20aa_ddmmaaaa'!$EC$5:'[1]PorEquipeHC 20aa_ddmmaaaa'!$GS$1003,11,FALSE))</f>
        <v xml:space="preserve"> </v>
      </c>
      <c r="Q294" s="211" t="str">
        <f>IF($B294:$B294&gt;0,VLOOKUP($B294,'[1]PorEquipeHC 20aa_ddmmaaaa'!$EC$5:'[1]PorEquipeHC 20aa_ddmmaaaa'!$GS$1003,12,FALSE))</f>
        <v xml:space="preserve"> </v>
      </c>
      <c r="R294" s="211" t="str">
        <f>IF($B294:$B294&gt;0,VLOOKUP($B294,'[1]PorEquipeHC 20aa_ddmmaaaa'!$EC$5:'[1]PorEquipeHC 20aa_ddmmaaaa'!$GS$1003,13,FALSE))</f>
        <v xml:space="preserve"> </v>
      </c>
      <c r="S294" s="211">
        <f>IF($B294:$B294&gt;0,VLOOKUP($B294,'[1]PorEquipeHC 20aa_ddmmaaaa'!$EC$5:'[1]PorEquipeHC 20aa_ddmmaaaa'!$GS$1003,14,FALSE))</f>
        <v>114</v>
      </c>
      <c r="T294" s="211" t="str">
        <f>IF($B294:$B294&gt;0,VLOOKUP($B294,'[1]PorEquipeHC 20aa_ddmmaaaa'!$EC$5:'[1]PorEquipeHC 20aa_ddmmaaaa'!$GS$1003,15,FALSE))</f>
        <v xml:space="preserve"> </v>
      </c>
      <c r="U294" s="211" t="str">
        <f>IF($B294:$B294&gt;0,VLOOKUP($B294,'[1]PorEquipeHC 20aa_ddmmaaaa'!$EC$5:'[1]PorEquipeHC 20aa_ddmmaaaa'!$GS$1003,16,FALSE))</f>
        <v xml:space="preserve"> </v>
      </c>
      <c r="V294" s="211" t="b">
        <f>IF($B294:$B294&gt;0,VLOOKUP($B294,'[1]PorEquipeHC 20aa_ddmmaaaa'!$EC$5:'[1]PorEquipeHC 20aa_ddmmaaaa'!$GS$1003,17,FALSE))</f>
        <v>0</v>
      </c>
      <c r="W294" s="211" t="b">
        <f>IF($B294:$B294&gt;0,VLOOKUP($B294,'[1]PorEquipeHC 20aa_ddmmaaaa'!$EC$5:'[1]PorEquipeHC 20aa_ddmmaaaa'!$GS$1003,18,FALSE))</f>
        <v>0</v>
      </c>
      <c r="X294" s="211" t="b">
        <f>IF($B294:$B294&gt;0,VLOOKUP($B294,'[1]PorEquipeHC 20aa_ddmmaaaa'!$EC$5:'[1]PorEquipeHC 20aa_ddmmaaaa'!$GS$1003,19,FALSE))</f>
        <v>0</v>
      </c>
      <c r="Y294" s="207"/>
      <c r="Z294" s="207"/>
      <c r="AA294" s="154"/>
      <c r="AB294" s="154"/>
      <c r="AC294" s="65" t="str">
        <f>C294</f>
        <v>165</v>
      </c>
      <c r="AD294" s="65" t="str">
        <f>D294</f>
        <v>TAJIMA</v>
      </c>
      <c r="AE294" s="65" t="str">
        <f>E294</f>
        <v>TERUKO</v>
      </c>
      <c r="AF294" s="65" t="str">
        <f>F294</f>
        <v>F</v>
      </c>
      <c r="AG294" s="65" t="str">
        <f>G294</f>
        <v>11. NCC</v>
      </c>
      <c r="AH294" s="208">
        <f>H294</f>
        <v>18622</v>
      </c>
      <c r="AI294">
        <f>I294</f>
        <v>9</v>
      </c>
      <c r="AJ294" t="str">
        <f>J294</f>
        <v>B</v>
      </c>
      <c r="AK294" s="209" t="str">
        <f>K294</f>
        <v>SR</v>
      </c>
      <c r="AL294" s="65">
        <f>L294</f>
        <v>1</v>
      </c>
      <c r="AM294" s="66" t="str">
        <f>M294</f>
        <v>X</v>
      </c>
      <c r="AN294" s="65" t="e">
        <f>N294</f>
        <v>#NUM!</v>
      </c>
      <c r="AO294" s="65" t="str">
        <f>O294</f>
        <v xml:space="preserve"> </v>
      </c>
      <c r="AP294" s="67" t="str">
        <f>IF(AO294=" "," ",(AO294-2*$AI294))</f>
        <v xml:space="preserve"> </v>
      </c>
      <c r="AQ294" s="68"/>
      <c r="AR294" s="69"/>
      <c r="AS294" s="72" t="str">
        <f>P294</f>
        <v xml:space="preserve"> </v>
      </c>
      <c r="AT294" s="67" t="str">
        <f>IF(AS294=" "," ",(AS294-2*$AI294))</f>
        <v xml:space="preserve"> </v>
      </c>
      <c r="AU294" s="65"/>
      <c r="AV294" s="67"/>
      <c r="AW294" s="72" t="str">
        <f>Q294</f>
        <v xml:space="preserve"> </v>
      </c>
      <c r="AX294" s="67" t="str">
        <f>IF(AW294=" "," ",(AW294-2*$AI294))</f>
        <v xml:space="preserve"> </v>
      </c>
      <c r="AY294" s="67"/>
      <c r="AZ294" s="65"/>
      <c r="BA294" s="67" t="str">
        <f>R294</f>
        <v xml:space="preserve"> </v>
      </c>
      <c r="BB294" s="67" t="str">
        <f>IF(BA294=" "," ",(BA294-2*$AI294))</f>
        <v xml:space="preserve"> </v>
      </c>
      <c r="BC294" s="67"/>
      <c r="BD294" s="67"/>
      <c r="BE294" s="71">
        <f>S294</f>
        <v>114</v>
      </c>
      <c r="BF294" s="67">
        <f>IF(BE294=" "," ",(BE294-2*$AI294))</f>
        <v>96</v>
      </c>
      <c r="BG294" s="67"/>
      <c r="BH294" s="67"/>
      <c r="BI294" s="72" t="str">
        <f>T294</f>
        <v xml:space="preserve"> </v>
      </c>
      <c r="BJ294" s="67" t="str">
        <f>IF(BI294=" "," ",(BI294-2*$AI294))</f>
        <v xml:space="preserve"> </v>
      </c>
      <c r="BK294" s="67"/>
      <c r="BL294" s="67"/>
      <c r="BM294" s="72" t="str">
        <f>U294</f>
        <v xml:space="preserve"> </v>
      </c>
      <c r="BN294" s="67" t="str">
        <f>IF(BM294=" "," ",(BM294-2*$AI294))</f>
        <v xml:space="preserve"> </v>
      </c>
      <c r="BO294" s="67"/>
      <c r="BP294" s="67"/>
      <c r="BQ294" s="67" t="b">
        <f>V294</f>
        <v>0</v>
      </c>
      <c r="BR294" s="67">
        <f>IF(BQ294=" "," ",(BQ294-2*$AI294))</f>
        <v>-18</v>
      </c>
      <c r="BS294" s="67"/>
      <c r="BT294" s="67"/>
      <c r="BU294" s="67" t="b">
        <f>W294</f>
        <v>0</v>
      </c>
      <c r="BV294" s="67">
        <f>IF(BU294=" "," ",(BU294-2*$AI294))</f>
        <v>-18</v>
      </c>
      <c r="BW294" s="67"/>
      <c r="BX294" s="67"/>
      <c r="BY294" s="67" t="b">
        <f>X294</f>
        <v>0</v>
      </c>
      <c r="BZ294" s="67">
        <f>IF(BY294=" "," ",(BY294-2*$AI294))</f>
        <v>-18</v>
      </c>
      <c r="CA294" s="67"/>
      <c r="CB294" s="67"/>
      <c r="CC294" s="209" t="str">
        <f>IF(AK294="Senior",AK294,"...")</f>
        <v>...</v>
      </c>
      <c r="CD294" s="65">
        <f>L294</f>
        <v>1</v>
      </c>
      <c r="CE294" s="66" t="str">
        <f>M294</f>
        <v>X</v>
      </c>
      <c r="CF294" s="73">
        <f>AQ294*AO$4+AU294*AS$4+AY294*AW$4+BC294*BA$4+BG294*BE$4+BK294*BI$4+BO294*BM$4+BS294*BQ$4+BW294*BU$4+CA294*BY$4</f>
        <v>0</v>
      </c>
      <c r="CG294" s="156"/>
      <c r="CH294" s="1"/>
      <c r="DA294" s="19"/>
      <c r="DB294" s="19"/>
      <c r="DC294" s="67" t="s">
        <v>252</v>
      </c>
      <c r="DD294" s="67" t="s">
        <v>916</v>
      </c>
      <c r="DE294" s="67" t="s">
        <v>917</v>
      </c>
      <c r="DF294" s="67" t="s">
        <v>65</v>
      </c>
      <c r="DG294" s="67" t="s">
        <v>703</v>
      </c>
      <c r="DH294" s="75">
        <v>21607</v>
      </c>
      <c r="DI294" s="67">
        <v>12</v>
      </c>
      <c r="DJ294" s="67" t="s">
        <v>78</v>
      </c>
      <c r="DK294" s="76" t="s">
        <v>69</v>
      </c>
      <c r="DL294" s="67">
        <v>6</v>
      </c>
      <c r="DM294" s="77" t="s">
        <v>70</v>
      </c>
      <c r="DN294" s="67">
        <v>755</v>
      </c>
      <c r="DO294" s="67">
        <v>122</v>
      </c>
      <c r="DP294" s="67">
        <v>98</v>
      </c>
      <c r="DQ294" s="68"/>
      <c r="DR294" s="67"/>
      <c r="DS294" s="72">
        <v>129</v>
      </c>
      <c r="DT294" s="67">
        <v>105</v>
      </c>
      <c r="DU294" s="68"/>
      <c r="DV294" s="67"/>
      <c r="DW294" s="72">
        <v>118</v>
      </c>
      <c r="DX294" s="67">
        <v>94</v>
      </c>
      <c r="DY294" s="67"/>
      <c r="DZ294" s="67"/>
      <c r="EA294" s="67">
        <v>121</v>
      </c>
      <c r="EB294" s="67">
        <v>97</v>
      </c>
      <c r="EC294" s="67"/>
      <c r="ED294" s="67"/>
      <c r="EE294" s="71">
        <v>125</v>
      </c>
      <c r="EF294" s="67">
        <v>101</v>
      </c>
      <c r="EG294" s="67"/>
      <c r="EH294" s="67"/>
      <c r="EI294" s="72">
        <v>140</v>
      </c>
      <c r="EJ294" s="67">
        <v>116</v>
      </c>
      <c r="EK294" s="67"/>
      <c r="EL294" s="67"/>
      <c r="EM294" s="72" t="s">
        <v>79</v>
      </c>
      <c r="EN294" s="67" t="s">
        <v>79</v>
      </c>
      <c r="EO294" s="67"/>
      <c r="EP294" s="67"/>
      <c r="EQ294" s="67" t="b">
        <v>0</v>
      </c>
      <c r="ER294" s="67">
        <v>-24</v>
      </c>
      <c r="ES294" s="68"/>
      <c r="ET294" s="69"/>
      <c r="EU294" s="67" t="b">
        <v>0</v>
      </c>
      <c r="EV294" s="67">
        <v>-24</v>
      </c>
      <c r="EW294" s="67"/>
      <c r="EX294" s="67"/>
      <c r="EY294" s="67" t="b">
        <v>0</v>
      </c>
      <c r="EZ294" s="67">
        <v>-24</v>
      </c>
      <c r="FA294" s="67"/>
      <c r="FB294" s="67"/>
      <c r="FC294" s="76" t="s">
        <v>73</v>
      </c>
      <c r="FD294" s="67">
        <v>6</v>
      </c>
      <c r="FE294" s="77" t="s">
        <v>70</v>
      </c>
      <c r="FF294" s="68">
        <v>0</v>
      </c>
      <c r="FG294" s="83"/>
      <c r="FH294" s="65" t="str">
        <f t="shared" si="59"/>
        <v>NSR</v>
      </c>
      <c r="FI294" s="65" t="str">
        <f t="shared" si="60"/>
        <v>M</v>
      </c>
      <c r="FJ294" s="65" t="str">
        <f t="shared" si="58"/>
        <v>11. NCC</v>
      </c>
      <c r="FK294" s="65">
        <f t="shared" si="61"/>
        <v>0</v>
      </c>
      <c r="FL294">
        <f t="shared" si="62"/>
        <v>68</v>
      </c>
      <c r="FM294" t="str">
        <f t="shared" si="63"/>
        <v>...</v>
      </c>
      <c r="FN294" t="str">
        <f t="shared" si="56"/>
        <v>...</v>
      </c>
      <c r="FO294" t="str">
        <f t="shared" si="55"/>
        <v>11. NCC</v>
      </c>
    </row>
    <row r="295" spans="1:171" ht="13.8" hidden="1" x14ac:dyDescent="0.25">
      <c r="A295" t="s">
        <v>1152</v>
      </c>
      <c r="B295" s="201" t="s">
        <v>845</v>
      </c>
      <c r="C295" s="80" t="str">
        <f>IF($B295:$B295&gt;0,VLOOKUP($B295,'[1]PorEquipeHC 20aa_ddmmaaaa'!$EC$5:'[1]PorEquipeHC 20aa_ddmmaaaa'!$GS$1003,1,FALSE))</f>
        <v>295</v>
      </c>
      <c r="D295" s="209" t="str">
        <f>IF($B295:$B295&gt;0,VLOOKUP($B295,'[1]PorEquipeHC 20aa_ddmmaaaa'!$EC$5:'[1]PorEquipeHC 20aa_ddmmaaaa'!$GS$1003,2,FALSE))</f>
        <v>UTSUNOMIYA</v>
      </c>
      <c r="E295" s="209" t="str">
        <f>IF($B295:$B295&gt;0,VLOOKUP($B295,'[1]PorEquipeHC 20aa_ddmmaaaa'!$EC$5:'[1]PorEquipeHC 20aa_ddmmaaaa'!$GS$1003,3,FALSE))</f>
        <v>ZULEICA</v>
      </c>
      <c r="F295" s="66" t="str">
        <f>IF($B295:$B295&gt;0,VLOOKUP($B295,'[1]PorEquipeHC 20aa_ddmmaaaa'!$EC$5:'[1]PorEquipeHC 20aa_ddmmaaaa'!$GS$1003,4,FALSE))</f>
        <v>F</v>
      </c>
      <c r="G295" s="65" t="str">
        <f>IF($B295:$B295&gt;0,VLOOKUP($B295,'[1]PorEquipeHC 20aa_ddmmaaaa'!$EC$5:'[1]PorEquipeHC 20aa_ddmmaaaa'!$GS$1003,5,FALSE))</f>
        <v>11. NCC</v>
      </c>
      <c r="H295" s="210">
        <f>IF($B295:$B295&gt;0,VLOOKUP($B295,'[1]PorEquipeHC 20aa_ddmmaaaa'!$EC$5:'[1]PorEquipeHC 20aa_ddmmaaaa'!$GS$1003,6,FALSE))</f>
        <v>18702</v>
      </c>
      <c r="I295" s="80">
        <f>IF($B295:$B295&gt;0,VLOOKUP($B295,'[1]PorEquipeHC 20aa_ddmmaaaa'!$EC$5:'[1]PorEquipeHC 20aa_ddmmaaaa'!$GS$1003,7,FALSE))</f>
        <v>9</v>
      </c>
      <c r="J295" s="209" t="str">
        <f>IF($B295:$B295&gt;0,VLOOKUP($B295,'[1]PorEquipeHC 20aa_ddmmaaaa'!$EC$5:'[1]PorEquipeHC 20aa_ddmmaaaa'!$GS$1003,8,FALSE))</f>
        <v>B</v>
      </c>
      <c r="K295" s="209" t="str">
        <f>IF($B295:$B295&gt;0,VLOOKUP($B295,'[1]PorEquipeHC 20aa_ddmmaaaa'!$EC$5:'[1]PorEquipeHC 20aa_ddmmaaaa'!$GS$1003,9,FALSE))</f>
        <v>SR</v>
      </c>
      <c r="L295" s="80">
        <f>IF($B295:$B295&gt;0,VLOOKUP($B295,'[1]PorEquipeHC 20aa_ddmmaaaa'!$EC$5:'[1]PorEquipeHC 20aa_ddmmaaaa'!$GS$1003,45,FALSE))</f>
        <v>1</v>
      </c>
      <c r="M295" s="65" t="str">
        <f>IF($B295:$B295&gt;0,VLOOKUP($B295,'[1]PorEquipeHC 20aa_ddmmaaaa'!$EC$5:'[1]PorEquipeHC 20aa_ddmmaaaa'!$GS$1003,46,FALSE))</f>
        <v>X</v>
      </c>
      <c r="N295" s="80" t="e">
        <f>IF($B295:$B295&gt;0,VLOOKUP($B295,'[1]PorEquipeHC 20aa_ddmmaaaa'!$EC$5:'[1]PorEquipeHC 20aa_ddmmaaaa'!$GS$1003,64,FALSE))</f>
        <v>#NUM!</v>
      </c>
      <c r="O295" s="211" t="str">
        <f>IF($B295:$B295&gt;0,VLOOKUP($B295,'[1]PorEquipeHC 20aa_ddmmaaaa'!$EC$5:'[1]PorEquipeHC 20aa_ddmmaaaa'!$GS$1003,10,FALSE))</f>
        <v xml:space="preserve"> </v>
      </c>
      <c r="P295" s="211" t="str">
        <f>IF($B295:$B295&gt;0,VLOOKUP($B295,'[1]PorEquipeHC 20aa_ddmmaaaa'!$EC$5:'[1]PorEquipeHC 20aa_ddmmaaaa'!$GS$1003,11,FALSE))</f>
        <v xml:space="preserve"> </v>
      </c>
      <c r="Q295" s="211" t="str">
        <f>IF($B295:$B295&gt;0,VLOOKUP($B295,'[1]PorEquipeHC 20aa_ddmmaaaa'!$EC$5:'[1]PorEquipeHC 20aa_ddmmaaaa'!$GS$1003,12,FALSE))</f>
        <v xml:space="preserve"> </v>
      </c>
      <c r="R295" s="211" t="str">
        <f>IF($B295:$B295&gt;0,VLOOKUP($B295,'[1]PorEquipeHC 20aa_ddmmaaaa'!$EC$5:'[1]PorEquipeHC 20aa_ddmmaaaa'!$GS$1003,13,FALSE))</f>
        <v xml:space="preserve"> </v>
      </c>
      <c r="S295" s="211" t="str">
        <f>IF($B295:$B295&gt;0,VLOOKUP($B295,'[1]PorEquipeHC 20aa_ddmmaaaa'!$EC$5:'[1]PorEquipeHC 20aa_ddmmaaaa'!$GS$1003,14,FALSE))</f>
        <v xml:space="preserve"> </v>
      </c>
      <c r="T295" s="211">
        <f>IF($B295:$B295&gt;0,VLOOKUP($B295,'[1]PorEquipeHC 20aa_ddmmaaaa'!$EC$5:'[1]PorEquipeHC 20aa_ddmmaaaa'!$GS$1003,15,FALSE))</f>
        <v>137</v>
      </c>
      <c r="U295" s="211" t="str">
        <f>IF($B295:$B295&gt;0,VLOOKUP($B295,'[1]PorEquipeHC 20aa_ddmmaaaa'!$EC$5:'[1]PorEquipeHC 20aa_ddmmaaaa'!$GS$1003,16,FALSE))</f>
        <v xml:space="preserve"> </v>
      </c>
      <c r="V295" s="211" t="b">
        <f>IF($B295:$B295&gt;0,VLOOKUP($B295,'[1]PorEquipeHC 20aa_ddmmaaaa'!$EC$5:'[1]PorEquipeHC 20aa_ddmmaaaa'!$GS$1003,17,FALSE))</f>
        <v>0</v>
      </c>
      <c r="W295" s="211" t="b">
        <f>IF($B295:$B295&gt;0,VLOOKUP($B295,'[1]PorEquipeHC 20aa_ddmmaaaa'!$EC$5:'[1]PorEquipeHC 20aa_ddmmaaaa'!$GS$1003,18,FALSE))</f>
        <v>0</v>
      </c>
      <c r="X295" s="211" t="b">
        <f>IF($B295:$B295&gt;0,VLOOKUP($B295,'[1]PorEquipeHC 20aa_ddmmaaaa'!$EC$5:'[1]PorEquipeHC 20aa_ddmmaaaa'!$GS$1003,19,FALSE))</f>
        <v>0</v>
      </c>
      <c r="Y295" s="207"/>
      <c r="Z295" s="207"/>
      <c r="AA295" s="154"/>
      <c r="AB295" s="154"/>
      <c r="AC295" s="65" t="str">
        <f>C295</f>
        <v>295</v>
      </c>
      <c r="AD295" s="65" t="str">
        <f>D295</f>
        <v>UTSUNOMIYA</v>
      </c>
      <c r="AE295" s="65" t="str">
        <f>E295</f>
        <v>ZULEICA</v>
      </c>
      <c r="AF295" s="65" t="str">
        <f>F295</f>
        <v>F</v>
      </c>
      <c r="AG295" s="65" t="str">
        <f>G295</f>
        <v>11. NCC</v>
      </c>
      <c r="AH295" s="208">
        <f>H295</f>
        <v>18702</v>
      </c>
      <c r="AI295">
        <f>I295</f>
        <v>9</v>
      </c>
      <c r="AJ295" t="str">
        <f>J295</f>
        <v>B</v>
      </c>
      <c r="AK295" s="209" t="str">
        <f>K295</f>
        <v>SR</v>
      </c>
      <c r="AL295" s="65">
        <f>L295</f>
        <v>1</v>
      </c>
      <c r="AM295" s="66" t="str">
        <f>M295</f>
        <v>X</v>
      </c>
      <c r="AN295" s="65" t="e">
        <f>N295</f>
        <v>#NUM!</v>
      </c>
      <c r="AO295" s="65" t="str">
        <f>O295</f>
        <v xml:space="preserve"> </v>
      </c>
      <c r="AP295" s="67" t="str">
        <f>IF(AO295=" "," ",(AO295-2*$AI295))</f>
        <v xml:space="preserve"> </v>
      </c>
      <c r="AQ295" s="68"/>
      <c r="AR295" s="69"/>
      <c r="AS295" s="72" t="str">
        <f>P295</f>
        <v xml:space="preserve"> </v>
      </c>
      <c r="AT295" s="67" t="str">
        <f>IF(AS295=" "," ",(AS295-2*$AI295))</f>
        <v xml:space="preserve"> </v>
      </c>
      <c r="AU295" s="65"/>
      <c r="AV295" s="67"/>
      <c r="AW295" s="72" t="str">
        <f>Q295</f>
        <v xml:space="preserve"> </v>
      </c>
      <c r="AX295" s="67" t="str">
        <f>IF(AW295=" "," ",(AW295-2*$AI295))</f>
        <v xml:space="preserve"> </v>
      </c>
      <c r="AY295" s="67"/>
      <c r="AZ295" s="65"/>
      <c r="BA295" s="67" t="str">
        <f>R295</f>
        <v xml:space="preserve"> </v>
      </c>
      <c r="BB295" s="67" t="str">
        <f>IF(BA295=" "," ",(BA295-2*$AI295))</f>
        <v xml:space="preserve"> </v>
      </c>
      <c r="BC295" s="67"/>
      <c r="BD295" s="67"/>
      <c r="BE295" s="71" t="str">
        <f>S295</f>
        <v xml:space="preserve"> </v>
      </c>
      <c r="BF295" s="67" t="str">
        <f>IF(BE295=" "," ",(BE295-2*$AI295))</f>
        <v xml:space="preserve"> </v>
      </c>
      <c r="BG295" s="67"/>
      <c r="BH295" s="67"/>
      <c r="BI295" s="72">
        <f>T295</f>
        <v>137</v>
      </c>
      <c r="BJ295" s="67">
        <f>IF(BI295=" "," ",(BI295-2*$AI295))</f>
        <v>119</v>
      </c>
      <c r="BK295" s="67"/>
      <c r="BL295" s="67"/>
      <c r="BM295" s="72" t="str">
        <f>U295</f>
        <v xml:space="preserve"> </v>
      </c>
      <c r="BN295" s="67" t="str">
        <f>IF(BM295=" "," ",(BM295-2*$AI295))</f>
        <v xml:space="preserve"> </v>
      </c>
      <c r="BO295" s="67"/>
      <c r="BP295" s="67"/>
      <c r="BQ295" s="67" t="b">
        <f>V295</f>
        <v>0</v>
      </c>
      <c r="BR295" s="67">
        <f>IF(BQ295=" "," ",(BQ295-2*$AI295))</f>
        <v>-18</v>
      </c>
      <c r="BS295" s="67"/>
      <c r="BT295" s="67"/>
      <c r="BU295" s="67" t="b">
        <f>W295</f>
        <v>0</v>
      </c>
      <c r="BV295" s="67">
        <f>IF(BU295=" "," ",(BU295-2*$AI295))</f>
        <v>-18</v>
      </c>
      <c r="BW295" s="67"/>
      <c r="BX295" s="67"/>
      <c r="BY295" s="67" t="b">
        <f>X295</f>
        <v>0</v>
      </c>
      <c r="BZ295" s="67">
        <f>IF(BY295=" "," ",(BY295-2*$AI295))</f>
        <v>-18</v>
      </c>
      <c r="CA295" s="67"/>
      <c r="CB295" s="67"/>
      <c r="CC295" s="209" t="str">
        <f>IF(AK295="Senior",AK295,"...")</f>
        <v>...</v>
      </c>
      <c r="CD295" s="65">
        <f>L295</f>
        <v>1</v>
      </c>
      <c r="CE295" s="66" t="str">
        <f>M295</f>
        <v>X</v>
      </c>
      <c r="CF295" s="73">
        <f>AQ295*AO$4+AU295*AS$4+AY295*AW$4+BC295*BA$4+BG295*BE$4+BK295*BI$4+BO295*BM$4+BS295*BQ$4+BW295*BU$4+CA295*BY$4</f>
        <v>0</v>
      </c>
      <c r="CG295" s="156"/>
      <c r="CH295" s="1"/>
      <c r="DA295" s="19"/>
      <c r="DB295" s="19"/>
      <c r="DC295" s="67" t="s">
        <v>918</v>
      </c>
      <c r="DD295" s="67" t="s">
        <v>919</v>
      </c>
      <c r="DE295" s="67" t="s">
        <v>920</v>
      </c>
      <c r="DF295" s="67" t="s">
        <v>83</v>
      </c>
      <c r="DG295" s="67" t="s">
        <v>703</v>
      </c>
      <c r="DH295" s="75">
        <v>22474</v>
      </c>
      <c r="DI295" s="67">
        <v>12</v>
      </c>
      <c r="DJ295" s="67" t="s">
        <v>78</v>
      </c>
      <c r="DK295" s="76" t="s">
        <v>69</v>
      </c>
      <c r="DL295" s="67">
        <v>1</v>
      </c>
      <c r="DM295" s="77" t="s">
        <v>70</v>
      </c>
      <c r="DN295" s="67" t="e">
        <v>#NUM!</v>
      </c>
      <c r="DO295" s="67" t="s">
        <v>79</v>
      </c>
      <c r="DP295" s="67" t="s">
        <v>79</v>
      </c>
      <c r="DQ295" s="68"/>
      <c r="DR295" s="67"/>
      <c r="DS295" s="72" t="s">
        <v>79</v>
      </c>
      <c r="DT295" s="67" t="s">
        <v>79</v>
      </c>
      <c r="DU295" s="68"/>
      <c r="DV295" s="67"/>
      <c r="DW295" s="72" t="s">
        <v>79</v>
      </c>
      <c r="DX295" s="67" t="s">
        <v>79</v>
      </c>
      <c r="DY295" s="67"/>
      <c r="DZ295" s="67"/>
      <c r="EA295" s="67" t="s">
        <v>79</v>
      </c>
      <c r="EB295" s="67" t="s">
        <v>79</v>
      </c>
      <c r="EC295" s="67"/>
      <c r="ED295" s="67"/>
      <c r="EE295" s="71">
        <v>132</v>
      </c>
      <c r="EF295" s="67">
        <v>108</v>
      </c>
      <c r="EG295" s="67"/>
      <c r="EH295" s="67"/>
      <c r="EI295" s="72" t="s">
        <v>79</v>
      </c>
      <c r="EJ295" s="67" t="s">
        <v>79</v>
      </c>
      <c r="EK295" s="67"/>
      <c r="EL295" s="67"/>
      <c r="EM295" s="72" t="s">
        <v>79</v>
      </c>
      <c r="EN295" s="67" t="s">
        <v>79</v>
      </c>
      <c r="EO295" s="67"/>
      <c r="EP295" s="67"/>
      <c r="EQ295" s="67" t="b">
        <v>0</v>
      </c>
      <c r="ER295" s="67">
        <v>-24</v>
      </c>
      <c r="ES295" s="67"/>
      <c r="ET295" s="67"/>
      <c r="EU295" s="67" t="b">
        <v>0</v>
      </c>
      <c r="EV295" s="67">
        <v>-24</v>
      </c>
      <c r="EW295" s="67"/>
      <c r="EX295" s="67"/>
      <c r="EY295" s="67" t="b">
        <v>0</v>
      </c>
      <c r="EZ295" s="67">
        <v>-24</v>
      </c>
      <c r="FA295" s="67"/>
      <c r="FB295" s="67"/>
      <c r="FC295" s="76" t="s">
        <v>73</v>
      </c>
      <c r="FD295" s="67">
        <v>1</v>
      </c>
      <c r="FE295" s="77" t="s">
        <v>70</v>
      </c>
      <c r="FF295" s="68">
        <v>0</v>
      </c>
      <c r="FG295" s="83"/>
      <c r="FH295" s="65" t="str">
        <f t="shared" si="59"/>
        <v>NSR</v>
      </c>
      <c r="FI295" s="65" t="str">
        <f t="shared" si="60"/>
        <v>F</v>
      </c>
      <c r="FJ295" s="65" t="str">
        <f t="shared" si="58"/>
        <v>11. NCC</v>
      </c>
      <c r="FK295" s="65">
        <f t="shared" si="61"/>
        <v>0</v>
      </c>
      <c r="FL295">
        <f t="shared" si="62"/>
        <v>68</v>
      </c>
      <c r="FM295" t="str">
        <f t="shared" si="63"/>
        <v>...</v>
      </c>
      <c r="FN295" t="str">
        <f t="shared" si="56"/>
        <v>...</v>
      </c>
      <c r="FO295" t="str">
        <f t="shared" si="55"/>
        <v>11. NCC</v>
      </c>
    </row>
    <row r="296" spans="1:171" ht="13.8" hidden="1" x14ac:dyDescent="0.25">
      <c r="A296" t="s">
        <v>1152</v>
      </c>
      <c r="B296" s="201" t="s">
        <v>178</v>
      </c>
      <c r="C296" s="80" t="str">
        <f>IF($B296:$B296&gt;0,VLOOKUP($B296,'[1]PorEquipeHC 20aa_ddmmaaaa'!$EC$5:'[1]PorEquipeHC 20aa_ddmmaaaa'!$GS$1003,1,FALSE))</f>
        <v>495</v>
      </c>
      <c r="D296" s="209" t="str">
        <f>IF($B296:$B296&gt;0,VLOOKUP($B296,'[1]PorEquipeHC 20aa_ddmmaaaa'!$EC$5:'[1]PorEquipeHC 20aa_ddmmaaaa'!$GS$1003,2,FALSE))</f>
        <v>SHIMANOE</v>
      </c>
      <c r="E296" s="209" t="str">
        <f>IF($B296:$B296&gt;0,VLOOKUP($B296,'[1]PorEquipeHC 20aa_ddmmaaaa'!$EC$5:'[1]PorEquipeHC 20aa_ddmmaaaa'!$GS$1003,3,FALSE))</f>
        <v>PAULO MASSATO</v>
      </c>
      <c r="F296" s="66" t="str">
        <f>IF($B296:$B296&gt;0,VLOOKUP($B296,'[1]PorEquipeHC 20aa_ddmmaaaa'!$EC$5:'[1]PorEquipeHC 20aa_ddmmaaaa'!$GS$1003,4,FALSE))</f>
        <v>M</v>
      </c>
      <c r="G296" s="65" t="str">
        <f>IF($B296:$B296&gt;0,VLOOKUP($B296,'[1]PorEquipeHC 20aa_ddmmaaaa'!$EC$5:'[1]PorEquipeHC 20aa_ddmmaaaa'!$GS$1003,5,FALSE))</f>
        <v>12. COO</v>
      </c>
      <c r="H296" s="210">
        <f>IF($B296:$B296&gt;0,VLOOKUP($B296,'[1]PorEquipeHC 20aa_ddmmaaaa'!$EC$5:'[1]PorEquipeHC 20aa_ddmmaaaa'!$GS$1003,6,FALSE))</f>
        <v>18911</v>
      </c>
      <c r="I296" s="80">
        <f>IF($B296:$B296&gt;0,VLOOKUP($B296,'[1]PorEquipeHC 20aa_ddmmaaaa'!$EC$5:'[1]PorEquipeHC 20aa_ddmmaaaa'!$GS$1003,7,FALSE))</f>
        <v>9</v>
      </c>
      <c r="J296" s="209" t="str">
        <f>IF($B296:$B296&gt;0,VLOOKUP($B296,'[1]PorEquipeHC 20aa_ddmmaaaa'!$EC$5:'[1]PorEquipeHC 20aa_ddmmaaaa'!$GS$1003,8,FALSE))</f>
        <v>B</v>
      </c>
      <c r="K296" s="209" t="str">
        <f>IF($B296:$B296&gt;0,VLOOKUP($B296,'[1]PorEquipeHC 20aa_ddmmaaaa'!$EC$5:'[1]PorEquipeHC 20aa_ddmmaaaa'!$GS$1003,9,FALSE))</f>
        <v>SR</v>
      </c>
      <c r="L296" s="80">
        <f>IF($B296:$B296&gt;0,VLOOKUP($B296,'[1]PorEquipeHC 20aa_ddmmaaaa'!$EC$5:'[1]PorEquipeHC 20aa_ddmmaaaa'!$GS$1003,45,FALSE))</f>
        <v>6</v>
      </c>
      <c r="M296" s="65" t="str">
        <f>IF($B296:$B296&gt;0,VLOOKUP($B296,'[1]PorEquipeHC 20aa_ddmmaaaa'!$EC$5:'[1]PorEquipeHC 20aa_ddmmaaaa'!$GS$1003,46,FALSE))</f>
        <v>X</v>
      </c>
      <c r="N296" s="80">
        <f>IF($B296:$B296&gt;0,VLOOKUP($B296,'[1]PorEquipeHC 20aa_ddmmaaaa'!$EC$5:'[1]PorEquipeHC 20aa_ddmmaaaa'!$GS$1003,64,FALSE))</f>
        <v>736</v>
      </c>
      <c r="O296" s="211">
        <f>IF($B296:$B296&gt;0,VLOOKUP($B296,'[1]PorEquipeHC 20aa_ddmmaaaa'!$EC$5:'[1]PorEquipeHC 20aa_ddmmaaaa'!$GS$1003,10,FALSE))</f>
        <v>131</v>
      </c>
      <c r="P296" s="211">
        <f>IF($B296:$B296&gt;0,VLOOKUP($B296,'[1]PorEquipeHC 20aa_ddmmaaaa'!$EC$5:'[1]PorEquipeHC 20aa_ddmmaaaa'!$GS$1003,11,FALSE))</f>
        <v>127</v>
      </c>
      <c r="Q296" s="211">
        <f>IF($B296:$B296&gt;0,VLOOKUP($B296,'[1]PorEquipeHC 20aa_ddmmaaaa'!$EC$5:'[1]PorEquipeHC 20aa_ddmmaaaa'!$GS$1003,12,FALSE))</f>
        <v>112</v>
      </c>
      <c r="R296" s="211">
        <f>IF($B296:$B296&gt;0,VLOOKUP($B296,'[1]PorEquipeHC 20aa_ddmmaaaa'!$EC$5:'[1]PorEquipeHC 20aa_ddmmaaaa'!$GS$1003,13,FALSE))</f>
        <v>112</v>
      </c>
      <c r="S296" s="211">
        <f>IF($B296:$B296&gt;0,VLOOKUP($B296,'[1]PorEquipeHC 20aa_ddmmaaaa'!$EC$5:'[1]PorEquipeHC 20aa_ddmmaaaa'!$GS$1003,14,FALSE))</f>
        <v>124</v>
      </c>
      <c r="T296" s="211">
        <f>IF($B296:$B296&gt;0,VLOOKUP($B296,'[1]PorEquipeHC 20aa_ddmmaaaa'!$EC$5:'[1]PorEquipeHC 20aa_ddmmaaaa'!$GS$1003,15,FALSE))</f>
        <v>130</v>
      </c>
      <c r="U296" s="211" t="str">
        <f>IF($B296:$B296&gt;0,VLOOKUP($B296,'[1]PorEquipeHC 20aa_ddmmaaaa'!$EC$5:'[1]PorEquipeHC 20aa_ddmmaaaa'!$GS$1003,16,FALSE))</f>
        <v xml:space="preserve"> </v>
      </c>
      <c r="V296" s="211" t="b">
        <f>IF($B296:$B296&gt;0,VLOOKUP($B296,'[1]PorEquipeHC 20aa_ddmmaaaa'!$EC$5:'[1]PorEquipeHC 20aa_ddmmaaaa'!$GS$1003,17,FALSE))</f>
        <v>0</v>
      </c>
      <c r="W296" s="211" t="b">
        <f>IF($B296:$B296&gt;0,VLOOKUP($B296,'[1]PorEquipeHC 20aa_ddmmaaaa'!$EC$5:'[1]PorEquipeHC 20aa_ddmmaaaa'!$GS$1003,18,FALSE))</f>
        <v>0</v>
      </c>
      <c r="X296" s="211" t="b">
        <f>IF($B296:$B296&gt;0,VLOOKUP($B296,'[1]PorEquipeHC 20aa_ddmmaaaa'!$EC$5:'[1]PorEquipeHC 20aa_ddmmaaaa'!$GS$1003,19,FALSE))</f>
        <v>0</v>
      </c>
      <c r="Y296" s="207"/>
      <c r="Z296" s="207"/>
      <c r="AA296" s="154"/>
      <c r="AB296" s="154"/>
      <c r="AC296" s="65" t="str">
        <f>C296</f>
        <v>495</v>
      </c>
      <c r="AD296" s="65" t="str">
        <f>D296</f>
        <v>SHIMANOE</v>
      </c>
      <c r="AE296" s="65" t="str">
        <f>E296</f>
        <v>PAULO MASSATO</v>
      </c>
      <c r="AF296" s="65" t="str">
        <f>F296</f>
        <v>M</v>
      </c>
      <c r="AG296" s="65" t="str">
        <f>G296</f>
        <v>12. COO</v>
      </c>
      <c r="AH296" s="208">
        <f>H296</f>
        <v>18911</v>
      </c>
      <c r="AI296">
        <f>I296</f>
        <v>9</v>
      </c>
      <c r="AJ296" t="str">
        <f>J296</f>
        <v>B</v>
      </c>
      <c r="AK296" s="209" t="str">
        <f>K296</f>
        <v>SR</v>
      </c>
      <c r="AL296" s="65">
        <f>L296</f>
        <v>6</v>
      </c>
      <c r="AM296" s="66" t="str">
        <f>M296</f>
        <v>X</v>
      </c>
      <c r="AN296" s="65">
        <f>N296</f>
        <v>736</v>
      </c>
      <c r="AO296" s="65">
        <f>O296</f>
        <v>131</v>
      </c>
      <c r="AP296" s="67">
        <f>IF(AO296=" "," ",(AO296-2*$AI296))</f>
        <v>113</v>
      </c>
      <c r="AQ296" s="68"/>
      <c r="AR296" s="69"/>
      <c r="AS296" s="72">
        <f>P296</f>
        <v>127</v>
      </c>
      <c r="AT296" s="67">
        <f>IF(AS296=" "," ",(AS296-2*$AI296))</f>
        <v>109</v>
      </c>
      <c r="AU296" s="65"/>
      <c r="AV296" s="67"/>
      <c r="AW296" s="72">
        <f>Q296</f>
        <v>112</v>
      </c>
      <c r="AX296" s="67">
        <f>IF(AW296=" "," ",(AW296-2*$AI296))</f>
        <v>94</v>
      </c>
      <c r="AY296" s="67"/>
      <c r="AZ296" s="65"/>
      <c r="BA296" s="67">
        <f>R296</f>
        <v>112</v>
      </c>
      <c r="BB296" s="67">
        <f>IF(BA296=" "," ",(BA296-2*$AI296))</f>
        <v>94</v>
      </c>
      <c r="BC296" s="67"/>
      <c r="BD296" s="67"/>
      <c r="BE296" s="71">
        <f>S296</f>
        <v>124</v>
      </c>
      <c r="BF296" s="67">
        <f>IF(BE296=" "," ",(BE296-2*$AI296))</f>
        <v>106</v>
      </c>
      <c r="BG296" s="67"/>
      <c r="BH296" s="67"/>
      <c r="BI296" s="72">
        <f>T296</f>
        <v>130</v>
      </c>
      <c r="BJ296" s="67">
        <f>IF(BI296=" "," ",(BI296-2*$AI296))</f>
        <v>112</v>
      </c>
      <c r="BK296" s="67"/>
      <c r="BL296" s="67"/>
      <c r="BM296" s="72" t="str">
        <f>U296</f>
        <v xml:space="preserve"> </v>
      </c>
      <c r="BN296" s="67" t="str">
        <f>IF(BM296=" "," ",(BM296-2*$AI296))</f>
        <v xml:space="preserve"> </v>
      </c>
      <c r="BO296" s="67"/>
      <c r="BP296" s="67"/>
      <c r="BQ296" s="67" t="b">
        <f>V296</f>
        <v>0</v>
      </c>
      <c r="BR296" s="67">
        <f>IF(BQ296=" "," ",(BQ296-2*$AI296))</f>
        <v>-18</v>
      </c>
      <c r="BS296" s="67"/>
      <c r="BT296" s="67"/>
      <c r="BU296" s="67" t="b">
        <f>W296</f>
        <v>0</v>
      </c>
      <c r="BV296" s="67">
        <f>IF(BU296=" "," ",(BU296-2*$AI296))</f>
        <v>-18</v>
      </c>
      <c r="BW296" s="67"/>
      <c r="BX296" s="67"/>
      <c r="BY296" s="67" t="b">
        <f>X296</f>
        <v>0</v>
      </c>
      <c r="BZ296" s="67">
        <f>IF(BY296=" "," ",(BY296-2*$AI296))</f>
        <v>-18</v>
      </c>
      <c r="CA296" s="67"/>
      <c r="CB296" s="67"/>
      <c r="CC296" s="209" t="str">
        <f>IF(AK296="Senior",AK296,"...")</f>
        <v>...</v>
      </c>
      <c r="CD296" s="65">
        <f>L296</f>
        <v>6</v>
      </c>
      <c r="CE296" s="66" t="str">
        <f>M296</f>
        <v>X</v>
      </c>
      <c r="CF296" s="73">
        <f>AQ296*AO$4+AU296*AS$4+AY296*AW$4+BC296*BA$4+BG296*BE$4+BK296*BI$4+BO296*BM$4+BS296*BQ$4+BW296*BU$4+CA296*BY$4</f>
        <v>0</v>
      </c>
      <c r="CG296" s="156"/>
      <c r="CH296" s="1"/>
      <c r="DA296" s="19"/>
      <c r="DB296" s="19"/>
      <c r="DC296" s="67" t="s">
        <v>538</v>
      </c>
      <c r="DD296" s="67" t="s">
        <v>730</v>
      </c>
      <c r="DE296" s="67" t="s">
        <v>921</v>
      </c>
      <c r="DF296" s="67" t="s">
        <v>83</v>
      </c>
      <c r="DG296" s="67" t="s">
        <v>703</v>
      </c>
      <c r="DH296" s="75">
        <v>23817</v>
      </c>
      <c r="DI296" s="67">
        <v>12</v>
      </c>
      <c r="DJ296" s="67" t="s">
        <v>78</v>
      </c>
      <c r="DK296" s="76" t="s">
        <v>69</v>
      </c>
      <c r="DL296" s="67">
        <v>6</v>
      </c>
      <c r="DM296" s="77" t="s">
        <v>70</v>
      </c>
      <c r="DN296" s="67">
        <v>761</v>
      </c>
      <c r="DO296" s="67" t="s">
        <v>79</v>
      </c>
      <c r="DP296" s="67" t="s">
        <v>79</v>
      </c>
      <c r="DQ296" s="68"/>
      <c r="DR296" s="67"/>
      <c r="DS296" s="72">
        <v>124</v>
      </c>
      <c r="DT296" s="67">
        <v>100</v>
      </c>
      <c r="DU296" s="68"/>
      <c r="DV296" s="67"/>
      <c r="DW296" s="72">
        <v>135</v>
      </c>
      <c r="DX296" s="67">
        <v>111</v>
      </c>
      <c r="DY296" s="67"/>
      <c r="DZ296" s="67"/>
      <c r="EA296" s="67">
        <v>128</v>
      </c>
      <c r="EB296" s="67">
        <v>104</v>
      </c>
      <c r="EC296" s="68"/>
      <c r="ED296" s="69"/>
      <c r="EE296" s="71">
        <v>124</v>
      </c>
      <c r="EF296" s="67">
        <v>100</v>
      </c>
      <c r="EG296" s="67"/>
      <c r="EH296" s="67"/>
      <c r="EI296" s="72">
        <v>121</v>
      </c>
      <c r="EJ296" s="67">
        <v>97</v>
      </c>
      <c r="EK296" s="67"/>
      <c r="EL296" s="67"/>
      <c r="EM296" s="72">
        <v>129</v>
      </c>
      <c r="EN296" s="67">
        <v>105</v>
      </c>
      <c r="EO296" s="67"/>
      <c r="EP296" s="67"/>
      <c r="EQ296" s="67" t="b">
        <v>0</v>
      </c>
      <c r="ER296" s="67">
        <v>-24</v>
      </c>
      <c r="ES296" s="67"/>
      <c r="ET296" s="67"/>
      <c r="EU296" s="67" t="b">
        <v>0</v>
      </c>
      <c r="EV296" s="67">
        <v>-24</v>
      </c>
      <c r="EW296" s="68"/>
      <c r="EX296" s="69"/>
      <c r="EY296" s="67" t="b">
        <v>0</v>
      </c>
      <c r="EZ296" s="67">
        <v>-24</v>
      </c>
      <c r="FA296" s="67"/>
      <c r="FB296" s="67"/>
      <c r="FC296" s="76" t="s">
        <v>73</v>
      </c>
      <c r="FD296" s="67">
        <v>6</v>
      </c>
      <c r="FE296" s="77" t="s">
        <v>70</v>
      </c>
      <c r="FF296" s="68">
        <v>0</v>
      </c>
      <c r="FG296" s="83"/>
      <c r="FH296" s="65" t="str">
        <f t="shared" si="59"/>
        <v>NSR</v>
      </c>
      <c r="FI296" s="65" t="str">
        <f t="shared" si="60"/>
        <v>F</v>
      </c>
      <c r="FJ296" s="65" t="str">
        <f t="shared" si="58"/>
        <v>11. NCC</v>
      </c>
      <c r="FK296" s="65">
        <f t="shared" si="61"/>
        <v>0</v>
      </c>
      <c r="FL296">
        <f t="shared" si="62"/>
        <v>68</v>
      </c>
      <c r="FM296" t="str">
        <f t="shared" si="63"/>
        <v>...</v>
      </c>
      <c r="FN296" t="str">
        <f t="shared" si="56"/>
        <v>...</v>
      </c>
      <c r="FO296" t="str">
        <f t="shared" si="55"/>
        <v>11. NCC</v>
      </c>
    </row>
    <row r="297" spans="1:171" ht="13.8" hidden="1" x14ac:dyDescent="0.25">
      <c r="A297" t="s">
        <v>1152</v>
      </c>
      <c r="B297" s="201">
        <v>746</v>
      </c>
      <c r="C297" s="80">
        <f>IF($B297:$B297&gt;0,VLOOKUP($B297,'[1]PorEquipeHC 20aa_ddmmaaaa'!$EC$5:'[1]PorEquipeHC 20aa_ddmmaaaa'!$GS$1003,1,FALSE))</f>
        <v>746</v>
      </c>
      <c r="D297" s="209" t="str">
        <f>IF($B297:$B297&gt;0,VLOOKUP($B297,'[1]PorEquipeHC 20aa_ddmmaaaa'!$EC$5:'[1]PorEquipeHC 20aa_ddmmaaaa'!$GS$1003,2,FALSE))</f>
        <v>MORIOKA</v>
      </c>
      <c r="E297" s="209" t="str">
        <f>IF($B297:$B297&gt;0,VLOOKUP($B297,'[1]PorEquipeHC 20aa_ddmmaaaa'!$EC$5:'[1]PorEquipeHC 20aa_ddmmaaaa'!$GS$1003,3,FALSE))</f>
        <v>SAIOKO KOTAMA</v>
      </c>
      <c r="F297" s="66" t="str">
        <f>IF($B297:$B297&gt;0,VLOOKUP($B297,'[1]PorEquipeHC 20aa_ddmmaaaa'!$EC$5:'[1]PorEquipeHC 20aa_ddmmaaaa'!$GS$1003,4,FALSE))</f>
        <v>F</v>
      </c>
      <c r="G297" s="65" t="str">
        <f>IF($B297:$B297&gt;0,VLOOKUP($B297,'[1]PorEquipeHC 20aa_ddmmaaaa'!$EC$5:'[1]PorEquipeHC 20aa_ddmmaaaa'!$GS$1003,5,FALSE))</f>
        <v>06. KOK</v>
      </c>
      <c r="H297" s="210">
        <f>IF($B297:$B297&gt;0,VLOOKUP($B297,'[1]PorEquipeHC 20aa_ddmmaaaa'!$EC$5:'[1]PorEquipeHC 20aa_ddmmaaaa'!$GS$1003,6,FALSE))</f>
        <v>19066</v>
      </c>
      <c r="I297" s="80">
        <f>IF($B297:$B297&gt;0,VLOOKUP($B297,'[1]PorEquipeHC 20aa_ddmmaaaa'!$EC$5:'[1]PorEquipeHC 20aa_ddmmaaaa'!$GS$1003,7,FALSE))</f>
        <v>9</v>
      </c>
      <c r="J297" s="209" t="str">
        <f>IF($B297:$B297&gt;0,VLOOKUP($B297,'[1]PorEquipeHC 20aa_ddmmaaaa'!$EC$5:'[1]PorEquipeHC 20aa_ddmmaaaa'!$GS$1003,8,FALSE))</f>
        <v>B</v>
      </c>
      <c r="K297" s="209" t="str">
        <f>IF($B297:$B297&gt;0,VLOOKUP($B297,'[1]PorEquipeHC 20aa_ddmmaaaa'!$EC$5:'[1]PorEquipeHC 20aa_ddmmaaaa'!$GS$1003,9,FALSE))</f>
        <v>NSR</v>
      </c>
      <c r="L297" s="80">
        <f>IF($B297:$B297&gt;0,VLOOKUP($B297,'[1]PorEquipeHC 20aa_ddmmaaaa'!$EC$5:'[1]PorEquipeHC 20aa_ddmmaaaa'!$GS$1003,45,FALSE))</f>
        <v>1</v>
      </c>
      <c r="M297" s="65" t="str">
        <f>IF($B297:$B297&gt;0,VLOOKUP($B297,'[1]PorEquipeHC 20aa_ddmmaaaa'!$EC$5:'[1]PorEquipeHC 20aa_ddmmaaaa'!$GS$1003,46,FALSE))</f>
        <v>X</v>
      </c>
      <c r="N297" s="80" t="e">
        <f>IF($B297:$B297&gt;0,VLOOKUP($B297,'[1]PorEquipeHC 20aa_ddmmaaaa'!$EC$5:'[1]PorEquipeHC 20aa_ddmmaaaa'!$GS$1003,64,FALSE))</f>
        <v>#NUM!</v>
      </c>
      <c r="O297" s="211" t="str">
        <f>IF($B297:$B297&gt;0,VLOOKUP($B297,'[1]PorEquipeHC 20aa_ddmmaaaa'!$EC$5:'[1]PorEquipeHC 20aa_ddmmaaaa'!$GS$1003,10,FALSE))</f>
        <v xml:space="preserve"> </v>
      </c>
      <c r="P297" s="211" t="str">
        <f>IF($B297:$B297&gt;0,VLOOKUP($B297,'[1]PorEquipeHC 20aa_ddmmaaaa'!$EC$5:'[1]PorEquipeHC 20aa_ddmmaaaa'!$GS$1003,11,FALSE))</f>
        <v xml:space="preserve"> </v>
      </c>
      <c r="Q297" s="211" t="str">
        <f>IF($B297:$B297&gt;0,VLOOKUP($B297,'[1]PorEquipeHC 20aa_ddmmaaaa'!$EC$5:'[1]PorEquipeHC 20aa_ddmmaaaa'!$GS$1003,12,FALSE))</f>
        <v xml:space="preserve"> </v>
      </c>
      <c r="R297" s="211">
        <f>IF($B297:$B297&gt;0,VLOOKUP($B297,'[1]PorEquipeHC 20aa_ddmmaaaa'!$EC$5:'[1]PorEquipeHC 20aa_ddmmaaaa'!$GS$1003,13,FALSE))</f>
        <v>125</v>
      </c>
      <c r="S297" s="211" t="str">
        <f>IF($B297:$B297&gt;0,VLOOKUP($B297,'[1]PorEquipeHC 20aa_ddmmaaaa'!$EC$5:'[1]PorEquipeHC 20aa_ddmmaaaa'!$GS$1003,14,FALSE))</f>
        <v xml:space="preserve"> </v>
      </c>
      <c r="T297" s="211" t="str">
        <f>IF($B297:$B297&gt;0,VLOOKUP($B297,'[1]PorEquipeHC 20aa_ddmmaaaa'!$EC$5:'[1]PorEquipeHC 20aa_ddmmaaaa'!$GS$1003,15,FALSE))</f>
        <v xml:space="preserve"> </v>
      </c>
      <c r="U297" s="211" t="str">
        <f>IF($B297:$B297&gt;0,VLOOKUP($B297,'[1]PorEquipeHC 20aa_ddmmaaaa'!$EC$5:'[1]PorEquipeHC 20aa_ddmmaaaa'!$GS$1003,16,FALSE))</f>
        <v xml:space="preserve"> </v>
      </c>
      <c r="V297" s="211" t="b">
        <f>IF($B297:$B297&gt;0,VLOOKUP($B297,'[1]PorEquipeHC 20aa_ddmmaaaa'!$EC$5:'[1]PorEquipeHC 20aa_ddmmaaaa'!$GS$1003,17,FALSE))</f>
        <v>0</v>
      </c>
      <c r="W297" s="211" t="b">
        <f>IF($B297:$B297&gt;0,VLOOKUP($B297,'[1]PorEquipeHC 20aa_ddmmaaaa'!$EC$5:'[1]PorEquipeHC 20aa_ddmmaaaa'!$GS$1003,18,FALSE))</f>
        <v>0</v>
      </c>
      <c r="X297" s="211" t="b">
        <f>IF($B297:$B297&gt;0,VLOOKUP($B297,'[1]PorEquipeHC 20aa_ddmmaaaa'!$EC$5:'[1]PorEquipeHC 20aa_ddmmaaaa'!$GS$1003,19,FALSE))</f>
        <v>0</v>
      </c>
      <c r="Y297" s="207"/>
      <c r="Z297" s="207"/>
      <c r="AA297" s="154"/>
      <c r="AB297" s="154"/>
      <c r="AC297" s="65">
        <f>C297</f>
        <v>746</v>
      </c>
      <c r="AD297" s="65" t="str">
        <f>D297</f>
        <v>MORIOKA</v>
      </c>
      <c r="AE297" s="65" t="str">
        <f>E297</f>
        <v>SAIOKO KOTAMA</v>
      </c>
      <c r="AF297" s="65" t="str">
        <f>F297</f>
        <v>F</v>
      </c>
      <c r="AG297" s="65" t="str">
        <f>G297</f>
        <v>06. KOK</v>
      </c>
      <c r="AH297" s="208">
        <f>H297</f>
        <v>19066</v>
      </c>
      <c r="AI297">
        <f>I297</f>
        <v>9</v>
      </c>
      <c r="AJ297" t="str">
        <f>J297</f>
        <v>B</v>
      </c>
      <c r="AK297" s="209" t="str">
        <f>K297</f>
        <v>NSR</v>
      </c>
      <c r="AL297" s="65">
        <f>L297</f>
        <v>1</v>
      </c>
      <c r="AM297" s="66" t="str">
        <f>M297</f>
        <v>X</v>
      </c>
      <c r="AN297" s="65" t="e">
        <f>N297</f>
        <v>#NUM!</v>
      </c>
      <c r="AO297" s="65" t="str">
        <f>O297</f>
        <v xml:space="preserve"> </v>
      </c>
      <c r="AP297" s="67" t="str">
        <f>IF(AO297=" "," ",(AO297-2*$AI297))</f>
        <v xml:space="preserve"> </v>
      </c>
      <c r="AQ297" s="68"/>
      <c r="AR297" s="69"/>
      <c r="AS297" s="72" t="str">
        <f>P297</f>
        <v xml:space="preserve"> </v>
      </c>
      <c r="AT297" s="67" t="str">
        <f>IF(AS297=" "," ",(AS297-2*$AI297))</f>
        <v xml:space="preserve"> </v>
      </c>
      <c r="AU297" s="65"/>
      <c r="AV297" s="67"/>
      <c r="AW297" s="72" t="str">
        <f>Q297</f>
        <v xml:space="preserve"> </v>
      </c>
      <c r="AX297" s="67" t="str">
        <f>IF(AW297=" "," ",(AW297-2*$AI297))</f>
        <v xml:space="preserve"> </v>
      </c>
      <c r="AY297" s="67"/>
      <c r="AZ297" s="65"/>
      <c r="BA297" s="67">
        <f>R297</f>
        <v>125</v>
      </c>
      <c r="BB297" s="67">
        <f>IF(BA297=" "," ",(BA297-2*$AI297))</f>
        <v>107</v>
      </c>
      <c r="BC297" s="67"/>
      <c r="BD297" s="67"/>
      <c r="BE297" s="71" t="str">
        <f>S297</f>
        <v xml:space="preserve"> </v>
      </c>
      <c r="BF297" s="67" t="str">
        <f>IF(BE297=" "," ",(BE297-2*$AI297))</f>
        <v xml:space="preserve"> </v>
      </c>
      <c r="BG297" s="67"/>
      <c r="BH297" s="67"/>
      <c r="BI297" s="72" t="str">
        <f>T297</f>
        <v xml:space="preserve"> </v>
      </c>
      <c r="BJ297" s="67" t="str">
        <f>IF(BI297=" "," ",(BI297-2*$AI297))</f>
        <v xml:space="preserve"> </v>
      </c>
      <c r="BK297" s="67"/>
      <c r="BL297" s="67"/>
      <c r="BM297" s="72" t="str">
        <f>U297</f>
        <v xml:space="preserve"> </v>
      </c>
      <c r="BN297" s="67" t="str">
        <f>IF(BM297=" "," ",(BM297-2*$AI297))</f>
        <v xml:space="preserve"> </v>
      </c>
      <c r="BO297" s="67"/>
      <c r="BP297" s="67"/>
      <c r="BQ297" s="67" t="b">
        <f>V297</f>
        <v>0</v>
      </c>
      <c r="BR297" s="67">
        <f>IF(BQ297=" "," ",(BQ297-2*$AI297))</f>
        <v>-18</v>
      </c>
      <c r="BS297" s="67"/>
      <c r="BT297" s="67"/>
      <c r="BU297" s="67" t="b">
        <f>W297</f>
        <v>0</v>
      </c>
      <c r="BV297" s="67">
        <f>IF(BU297=" "," ",(BU297-2*$AI297))</f>
        <v>-18</v>
      </c>
      <c r="BW297" s="67"/>
      <c r="BX297" s="67"/>
      <c r="BY297" s="67" t="b">
        <f>X297</f>
        <v>0</v>
      </c>
      <c r="BZ297" s="67">
        <f>IF(BY297=" "," ",(BY297-2*$AI297))</f>
        <v>-18</v>
      </c>
      <c r="CA297" s="67"/>
      <c r="CB297" s="67"/>
      <c r="CC297" s="209" t="str">
        <f>IF(AK297="Senior",AK297,"...")</f>
        <v>...</v>
      </c>
      <c r="CD297" s="65">
        <f>L297</f>
        <v>1</v>
      </c>
      <c r="CE297" s="66" t="str">
        <f>M297</f>
        <v>X</v>
      </c>
      <c r="CF297" s="73">
        <f>AQ297*AO$4+AU297*AS$4+AY297*AW$4+BC297*BA$4+BG297*BE$4+BK297*BI$4+BO297*BM$4+BS297*BQ$4+BW297*BU$4+CA297*BY$4</f>
        <v>0</v>
      </c>
      <c r="CG297" s="156"/>
      <c r="CH297" s="1"/>
      <c r="DA297" s="19"/>
      <c r="DB297" s="19"/>
      <c r="DC297" s="67" t="s">
        <v>922</v>
      </c>
      <c r="DD297" s="67" t="s">
        <v>923</v>
      </c>
      <c r="DE297" s="67" t="s">
        <v>924</v>
      </c>
      <c r="DF297" s="67" t="s">
        <v>65</v>
      </c>
      <c r="DG297" s="67" t="s">
        <v>703</v>
      </c>
      <c r="DH297" s="75">
        <v>25801</v>
      </c>
      <c r="DI297" s="67">
        <v>12</v>
      </c>
      <c r="DJ297" s="67" t="s">
        <v>78</v>
      </c>
      <c r="DK297" s="76" t="s">
        <v>69</v>
      </c>
      <c r="DL297" s="67">
        <v>0</v>
      </c>
      <c r="DM297" s="77" t="s">
        <v>70</v>
      </c>
      <c r="DN297" s="67" t="e">
        <v>#NUM!</v>
      </c>
      <c r="DO297" s="67" t="s">
        <v>79</v>
      </c>
      <c r="DP297" s="67" t="s">
        <v>79</v>
      </c>
      <c r="DQ297" s="68"/>
      <c r="DR297" s="67"/>
      <c r="DS297" s="72" t="s">
        <v>79</v>
      </c>
      <c r="DT297" s="67" t="s">
        <v>79</v>
      </c>
      <c r="DU297" s="68"/>
      <c r="DV297" s="67"/>
      <c r="DW297" s="72" t="s">
        <v>79</v>
      </c>
      <c r="DX297" s="67" t="s">
        <v>79</v>
      </c>
      <c r="DY297" s="67"/>
      <c r="DZ297" s="67"/>
      <c r="EA297" s="67" t="s">
        <v>79</v>
      </c>
      <c r="EB297" s="67" t="s">
        <v>79</v>
      </c>
      <c r="EC297" s="67"/>
      <c r="ED297" s="67"/>
      <c r="EE297" s="71" t="s">
        <v>79</v>
      </c>
      <c r="EF297" s="67" t="s">
        <v>79</v>
      </c>
      <c r="EG297" s="68"/>
      <c r="EH297" s="69"/>
      <c r="EI297" s="72" t="s">
        <v>79</v>
      </c>
      <c r="EJ297" s="67" t="s">
        <v>79</v>
      </c>
      <c r="EK297" s="68"/>
      <c r="EL297" s="69"/>
      <c r="EM297" s="72" t="s">
        <v>79</v>
      </c>
      <c r="EN297" s="67" t="s">
        <v>79</v>
      </c>
      <c r="EO297" s="67"/>
      <c r="EP297" s="67"/>
      <c r="EQ297" s="67" t="b">
        <v>0</v>
      </c>
      <c r="ER297" s="67">
        <v>-24</v>
      </c>
      <c r="ES297" s="68"/>
      <c r="ET297" s="69"/>
      <c r="EU297" s="67" t="b">
        <v>0</v>
      </c>
      <c r="EV297" s="67">
        <v>-24</v>
      </c>
      <c r="EW297" s="68"/>
      <c r="EX297" s="69"/>
      <c r="EY297" s="67" t="b">
        <v>0</v>
      </c>
      <c r="EZ297" s="67">
        <v>-24</v>
      </c>
      <c r="FA297" s="67"/>
      <c r="FB297" s="67"/>
      <c r="FC297" s="76" t="s">
        <v>73</v>
      </c>
      <c r="FD297" s="67">
        <v>0</v>
      </c>
      <c r="FE297" s="77" t="s">
        <v>70</v>
      </c>
      <c r="FF297" s="68">
        <v>0</v>
      </c>
      <c r="FG297" s="83"/>
      <c r="FH297" s="65" t="str">
        <f t="shared" si="59"/>
        <v>NSR</v>
      </c>
      <c r="FI297" s="65" t="str">
        <f t="shared" si="60"/>
        <v>M</v>
      </c>
      <c r="FJ297" s="65" t="str">
        <f t="shared" si="58"/>
        <v>11. NCC</v>
      </c>
      <c r="FK297" s="65">
        <f t="shared" si="61"/>
        <v>0</v>
      </c>
      <c r="FL297">
        <f t="shared" si="62"/>
        <v>68</v>
      </c>
      <c r="FM297" t="str">
        <f t="shared" si="63"/>
        <v>...</v>
      </c>
      <c r="FN297" t="str">
        <f t="shared" si="56"/>
        <v>...</v>
      </c>
      <c r="FO297" t="str">
        <f t="shared" si="55"/>
        <v>11. NCC</v>
      </c>
    </row>
    <row r="298" spans="1:171" ht="13.8" hidden="1" x14ac:dyDescent="0.25">
      <c r="A298" t="s">
        <v>1152</v>
      </c>
      <c r="B298" s="201" t="s">
        <v>246</v>
      </c>
      <c r="C298" s="80" t="str">
        <f>IF($B298:$B298&gt;0,VLOOKUP($B298,'[1]PorEquipeHC 20aa_ddmmaaaa'!$EC$5:'[1]PorEquipeHC 20aa_ddmmaaaa'!$GS$1003,1,FALSE))</f>
        <v>737</v>
      </c>
      <c r="D298" s="209" t="str">
        <f>IF($B298:$B298&gt;0,VLOOKUP($B298,'[1]PorEquipeHC 20aa_ddmmaaaa'!$EC$5:'[1]PorEquipeHC 20aa_ddmmaaaa'!$GS$1003,2,FALSE))</f>
        <v>SAKATA</v>
      </c>
      <c r="E298" s="209" t="str">
        <f>IF($B298:$B298&gt;0,VLOOKUP($B298,'[1]PorEquipeHC 20aa_ddmmaaaa'!$EC$5:'[1]PorEquipeHC 20aa_ddmmaaaa'!$GS$1003,3,FALSE))</f>
        <v>JORGE</v>
      </c>
      <c r="F298" s="66" t="str">
        <f>IF($B298:$B298&gt;0,VLOOKUP($B298,'[1]PorEquipeHC 20aa_ddmmaaaa'!$EC$5:'[1]PorEquipeHC 20aa_ddmmaaaa'!$GS$1003,4,FALSE))</f>
        <v>M</v>
      </c>
      <c r="G298" s="65" t="str">
        <f>IF($B298:$B298&gt;0,VLOOKUP($B298,'[1]PorEquipeHC 20aa_ddmmaaaa'!$EC$5:'[1]PorEquipeHC 20aa_ddmmaaaa'!$GS$1003,5,FALSE))</f>
        <v>18. SOR</v>
      </c>
      <c r="H298" s="210">
        <f>IF($B298:$B298&gt;0,VLOOKUP($B298,'[1]PorEquipeHC 20aa_ddmmaaaa'!$EC$5:'[1]PorEquipeHC 20aa_ddmmaaaa'!$GS$1003,6,FALSE))</f>
        <v>19445</v>
      </c>
      <c r="I298" s="80">
        <f>IF($B298:$B298&gt;0,VLOOKUP($B298,'[1]PorEquipeHC 20aa_ddmmaaaa'!$EC$5:'[1]PorEquipeHC 20aa_ddmmaaaa'!$GS$1003,7,FALSE))</f>
        <v>9</v>
      </c>
      <c r="J298" s="209" t="str">
        <f>IF($B298:$B298&gt;0,VLOOKUP($B298,'[1]PorEquipeHC 20aa_ddmmaaaa'!$EC$5:'[1]PorEquipeHC 20aa_ddmmaaaa'!$GS$1003,8,FALSE))</f>
        <v>B</v>
      </c>
      <c r="K298" s="209" t="str">
        <f>IF($B298:$B298&gt;0,VLOOKUP($B298,'[1]PorEquipeHC 20aa_ddmmaaaa'!$EC$5:'[1]PorEquipeHC 20aa_ddmmaaaa'!$GS$1003,9,FALSE))</f>
        <v>NSR</v>
      </c>
      <c r="L298" s="80">
        <f>IF($B298:$B298&gt;0,VLOOKUP($B298,'[1]PorEquipeHC 20aa_ddmmaaaa'!$EC$5:'[1]PorEquipeHC 20aa_ddmmaaaa'!$GS$1003,45,FALSE))</f>
        <v>2</v>
      </c>
      <c r="M298" s="65" t="str">
        <f>IF($B298:$B298&gt;0,VLOOKUP($B298,'[1]PorEquipeHC 20aa_ddmmaaaa'!$EC$5:'[1]PorEquipeHC 20aa_ddmmaaaa'!$GS$1003,46,FALSE))</f>
        <v>X</v>
      </c>
      <c r="N298" s="80" t="e">
        <f>IF($B298:$B298&gt;0,VLOOKUP($B298,'[1]PorEquipeHC 20aa_ddmmaaaa'!$EC$5:'[1]PorEquipeHC 20aa_ddmmaaaa'!$GS$1003,64,FALSE))</f>
        <v>#NUM!</v>
      </c>
      <c r="O298" s="211" t="str">
        <f>IF($B298:$B298&gt;0,VLOOKUP($B298,'[1]PorEquipeHC 20aa_ddmmaaaa'!$EC$5:'[1]PorEquipeHC 20aa_ddmmaaaa'!$GS$1003,10,FALSE))</f>
        <v xml:space="preserve"> </v>
      </c>
      <c r="P298" s="211">
        <f>IF($B298:$B298&gt;0,VLOOKUP($B298,'[1]PorEquipeHC 20aa_ddmmaaaa'!$EC$5:'[1]PorEquipeHC 20aa_ddmmaaaa'!$GS$1003,11,FALSE))</f>
        <v>115</v>
      </c>
      <c r="Q298" s="211" t="str">
        <f>IF($B298:$B298&gt;0,VLOOKUP($B298,'[1]PorEquipeHC 20aa_ddmmaaaa'!$EC$5:'[1]PorEquipeHC 20aa_ddmmaaaa'!$GS$1003,12,FALSE))</f>
        <v xml:space="preserve"> </v>
      </c>
      <c r="R298" s="211">
        <f>IF($B298:$B298&gt;0,VLOOKUP($B298,'[1]PorEquipeHC 20aa_ddmmaaaa'!$EC$5:'[1]PorEquipeHC 20aa_ddmmaaaa'!$GS$1003,13,FALSE))</f>
        <v>115</v>
      </c>
      <c r="S298" s="211" t="str">
        <f>IF($B298:$B298&gt;0,VLOOKUP($B298,'[1]PorEquipeHC 20aa_ddmmaaaa'!$EC$5:'[1]PorEquipeHC 20aa_ddmmaaaa'!$GS$1003,14,FALSE))</f>
        <v xml:space="preserve"> </v>
      </c>
      <c r="T298" s="211" t="str">
        <f>IF($B298:$B298&gt;0,VLOOKUP($B298,'[1]PorEquipeHC 20aa_ddmmaaaa'!$EC$5:'[1]PorEquipeHC 20aa_ddmmaaaa'!$GS$1003,15,FALSE))</f>
        <v xml:space="preserve"> </v>
      </c>
      <c r="U298" s="211" t="str">
        <f>IF($B298:$B298&gt;0,VLOOKUP($B298,'[1]PorEquipeHC 20aa_ddmmaaaa'!$EC$5:'[1]PorEquipeHC 20aa_ddmmaaaa'!$GS$1003,16,FALSE))</f>
        <v xml:space="preserve"> </v>
      </c>
      <c r="V298" s="211" t="b">
        <f>IF($B298:$B298&gt;0,VLOOKUP($B298,'[1]PorEquipeHC 20aa_ddmmaaaa'!$EC$5:'[1]PorEquipeHC 20aa_ddmmaaaa'!$GS$1003,17,FALSE))</f>
        <v>0</v>
      </c>
      <c r="W298" s="211" t="b">
        <f>IF($B298:$B298&gt;0,VLOOKUP($B298,'[1]PorEquipeHC 20aa_ddmmaaaa'!$EC$5:'[1]PorEquipeHC 20aa_ddmmaaaa'!$GS$1003,18,FALSE))</f>
        <v>0</v>
      </c>
      <c r="X298" s="211" t="b">
        <f>IF($B298:$B298&gt;0,VLOOKUP($B298,'[1]PorEquipeHC 20aa_ddmmaaaa'!$EC$5:'[1]PorEquipeHC 20aa_ddmmaaaa'!$GS$1003,19,FALSE))</f>
        <v>0</v>
      </c>
      <c r="Y298" s="207"/>
      <c r="Z298" s="207"/>
      <c r="AA298" s="154"/>
      <c r="AB298" s="154"/>
      <c r="AC298" s="65" t="str">
        <f>C298</f>
        <v>737</v>
      </c>
      <c r="AD298" s="65" t="str">
        <f>D298</f>
        <v>SAKATA</v>
      </c>
      <c r="AE298" s="65" t="str">
        <f>E298</f>
        <v>JORGE</v>
      </c>
      <c r="AF298" s="65" t="str">
        <f>F298</f>
        <v>M</v>
      </c>
      <c r="AG298" s="65" t="str">
        <f>G298</f>
        <v>18. SOR</v>
      </c>
      <c r="AH298" s="208">
        <f>H298</f>
        <v>19445</v>
      </c>
      <c r="AI298">
        <f>I298</f>
        <v>9</v>
      </c>
      <c r="AJ298" t="str">
        <f>J298</f>
        <v>B</v>
      </c>
      <c r="AK298" s="209" t="str">
        <f>K298</f>
        <v>NSR</v>
      </c>
      <c r="AL298" s="65">
        <f>L298</f>
        <v>2</v>
      </c>
      <c r="AM298" s="66" t="str">
        <f>M298</f>
        <v>X</v>
      </c>
      <c r="AN298" s="65" t="e">
        <f>N298</f>
        <v>#NUM!</v>
      </c>
      <c r="AO298" s="65" t="str">
        <f>O298</f>
        <v xml:space="preserve"> </v>
      </c>
      <c r="AP298" s="67" t="str">
        <f>IF(AO298=" "," ",(AO298-2*$AI298))</f>
        <v xml:space="preserve"> </v>
      </c>
      <c r="AQ298" s="68"/>
      <c r="AR298" s="69"/>
      <c r="AS298" s="72">
        <f>P298</f>
        <v>115</v>
      </c>
      <c r="AT298" s="67">
        <f>IF(AS298=" "," ",(AS298-2*$AI298))</f>
        <v>97</v>
      </c>
      <c r="AU298" s="65"/>
      <c r="AV298" s="67"/>
      <c r="AW298" s="72" t="str">
        <f>Q298</f>
        <v xml:space="preserve"> </v>
      </c>
      <c r="AX298" s="67" t="str">
        <f>IF(AW298=" "," ",(AW298-2*$AI298))</f>
        <v xml:space="preserve"> </v>
      </c>
      <c r="AY298" s="67"/>
      <c r="AZ298" s="65"/>
      <c r="BA298" s="67">
        <f>R298</f>
        <v>115</v>
      </c>
      <c r="BB298" s="67">
        <f>IF(BA298=" "," ",(BA298-2*$AI298))</f>
        <v>97</v>
      </c>
      <c r="BC298" s="67"/>
      <c r="BD298" s="67"/>
      <c r="BE298" s="71" t="str">
        <f>S298</f>
        <v xml:space="preserve"> </v>
      </c>
      <c r="BF298" s="67" t="str">
        <f>IF(BE298=" "," ",(BE298-2*$AI298))</f>
        <v xml:space="preserve"> </v>
      </c>
      <c r="BG298" s="67"/>
      <c r="BH298" s="67"/>
      <c r="BI298" s="72" t="str">
        <f>T298</f>
        <v xml:space="preserve"> </v>
      </c>
      <c r="BJ298" s="67" t="str">
        <f>IF(BI298=" "," ",(BI298-2*$AI298))</f>
        <v xml:space="preserve"> </v>
      </c>
      <c r="BK298" s="67"/>
      <c r="BL298" s="67"/>
      <c r="BM298" s="72" t="str">
        <f>U298</f>
        <v xml:space="preserve"> </v>
      </c>
      <c r="BN298" s="67" t="str">
        <f>IF(BM298=" "," ",(BM298-2*$AI298))</f>
        <v xml:space="preserve"> </v>
      </c>
      <c r="BO298" s="67"/>
      <c r="BP298" s="67"/>
      <c r="BQ298" s="67" t="b">
        <f>V298</f>
        <v>0</v>
      </c>
      <c r="BR298" s="67">
        <f>IF(BQ298=" "," ",(BQ298-2*$AI298))</f>
        <v>-18</v>
      </c>
      <c r="BS298" s="67"/>
      <c r="BT298" s="67"/>
      <c r="BU298" s="67" t="b">
        <f>W298</f>
        <v>0</v>
      </c>
      <c r="BV298" s="67">
        <f>IF(BU298=" "," ",(BU298-2*$AI298))</f>
        <v>-18</v>
      </c>
      <c r="BW298" s="67"/>
      <c r="BX298" s="67"/>
      <c r="BY298" s="67" t="b">
        <f>X298</f>
        <v>0</v>
      </c>
      <c r="BZ298" s="67">
        <f>IF(BY298=" "," ",(BY298-2*$AI298))</f>
        <v>-18</v>
      </c>
      <c r="CA298" s="67"/>
      <c r="CB298" s="67"/>
      <c r="CC298" s="209" t="str">
        <f>IF(AK298="Senior",AK298,"...")</f>
        <v>...</v>
      </c>
      <c r="CD298" s="65">
        <f>L298</f>
        <v>2</v>
      </c>
      <c r="CE298" s="66" t="str">
        <f>M298</f>
        <v>X</v>
      </c>
      <c r="CF298" s="73">
        <f>AQ298*AO$4+AU298*AS$4+AY298*AW$4+BC298*BA$4+BG298*BE$4+BK298*BI$4+BO298*BM$4+BS298*BQ$4+BW298*BU$4+CA298*BY$4</f>
        <v>0</v>
      </c>
      <c r="CG298" s="156"/>
      <c r="CH298" s="1"/>
      <c r="DA298" s="19"/>
      <c r="DB298" s="19"/>
      <c r="DC298" s="67" t="s">
        <v>926</v>
      </c>
      <c r="DD298" s="67" t="s">
        <v>927</v>
      </c>
      <c r="DE298" s="67" t="s">
        <v>928</v>
      </c>
      <c r="DF298" s="67" t="s">
        <v>83</v>
      </c>
      <c r="DG298" s="67" t="s">
        <v>703</v>
      </c>
      <c r="DH298" s="75">
        <v>26797</v>
      </c>
      <c r="DI298" s="67">
        <v>12</v>
      </c>
      <c r="DJ298" s="67" t="s">
        <v>78</v>
      </c>
      <c r="DK298" s="76" t="s">
        <v>69</v>
      </c>
      <c r="DL298" s="67">
        <v>0</v>
      </c>
      <c r="DM298" s="77" t="s">
        <v>70</v>
      </c>
      <c r="DN298" s="67" t="e">
        <v>#NUM!</v>
      </c>
      <c r="DO298" s="67" t="s">
        <v>79</v>
      </c>
      <c r="DP298" s="67" t="s">
        <v>79</v>
      </c>
      <c r="DQ298" s="68"/>
      <c r="DR298" s="67"/>
      <c r="DS298" s="72" t="s">
        <v>79</v>
      </c>
      <c r="DT298" s="67" t="s">
        <v>79</v>
      </c>
      <c r="DU298" s="68"/>
      <c r="DV298" s="67"/>
      <c r="DW298" s="72" t="s">
        <v>79</v>
      </c>
      <c r="DX298" s="67" t="s">
        <v>79</v>
      </c>
      <c r="DY298" s="67"/>
      <c r="DZ298" s="67"/>
      <c r="EA298" s="67" t="s">
        <v>79</v>
      </c>
      <c r="EB298" s="67" t="s">
        <v>79</v>
      </c>
      <c r="EC298" s="67"/>
      <c r="ED298" s="67"/>
      <c r="EE298" s="71" t="s">
        <v>79</v>
      </c>
      <c r="EF298" s="67" t="s">
        <v>79</v>
      </c>
      <c r="EG298" s="67"/>
      <c r="EH298" s="67"/>
      <c r="EI298" s="72" t="s">
        <v>79</v>
      </c>
      <c r="EJ298" s="67" t="s">
        <v>79</v>
      </c>
      <c r="EK298" s="67"/>
      <c r="EL298" s="67"/>
      <c r="EM298" s="72" t="s">
        <v>79</v>
      </c>
      <c r="EN298" s="67" t="s">
        <v>79</v>
      </c>
      <c r="EO298" s="67"/>
      <c r="EP298" s="67"/>
      <c r="EQ298" s="67" t="b">
        <v>0</v>
      </c>
      <c r="ER298" s="67">
        <v>-24</v>
      </c>
      <c r="ES298" s="67"/>
      <c r="ET298" s="67"/>
      <c r="EU298" s="67" t="b">
        <v>0</v>
      </c>
      <c r="EV298" s="67">
        <v>-24</v>
      </c>
      <c r="EW298" s="67"/>
      <c r="EX298" s="67"/>
      <c r="EY298" s="67" t="b">
        <v>0</v>
      </c>
      <c r="EZ298" s="67">
        <v>-24</v>
      </c>
      <c r="FA298" s="67"/>
      <c r="FB298" s="67"/>
      <c r="FC298" s="76" t="s">
        <v>73</v>
      </c>
      <c r="FD298" s="67">
        <v>0</v>
      </c>
      <c r="FE298" s="77" t="s">
        <v>70</v>
      </c>
      <c r="FF298" s="68">
        <v>0</v>
      </c>
      <c r="FG298" s="83"/>
      <c r="FH298" s="65" t="str">
        <f t="shared" si="59"/>
        <v>NSR</v>
      </c>
      <c r="FI298" s="65" t="str">
        <f t="shared" si="60"/>
        <v>F</v>
      </c>
      <c r="FJ298" s="65" t="str">
        <f t="shared" si="58"/>
        <v>11. NCC</v>
      </c>
      <c r="FK298" s="65">
        <f t="shared" si="61"/>
        <v>0</v>
      </c>
      <c r="FL298">
        <f t="shared" si="62"/>
        <v>68</v>
      </c>
      <c r="FM298">
        <f t="shared" si="63"/>
        <v>68</v>
      </c>
      <c r="FN298" t="str">
        <f t="shared" si="56"/>
        <v>11. NCC</v>
      </c>
      <c r="FO298" t="str">
        <f t="shared" si="55"/>
        <v>11. NCC</v>
      </c>
    </row>
    <row r="299" spans="1:171" ht="13.8" hidden="1" x14ac:dyDescent="0.25">
      <c r="A299" t="s">
        <v>1152</v>
      </c>
      <c r="B299" s="201" t="s">
        <v>182</v>
      </c>
      <c r="C299" s="80" t="str">
        <f>IF($B299:$B299&gt;0,VLOOKUP($B299,'[1]PorEquipeHC 20aa_ddmmaaaa'!$EC$5:'[1]PorEquipeHC 20aa_ddmmaaaa'!$GS$1003,1,FALSE))</f>
        <v>833</v>
      </c>
      <c r="D299" s="209" t="str">
        <f>IF($B299:$B299&gt;0,VLOOKUP($B299,'[1]PorEquipeHC 20aa_ddmmaaaa'!$EC$5:'[1]PorEquipeHC 20aa_ddmmaaaa'!$GS$1003,2,FALSE))</f>
        <v>SATAKE</v>
      </c>
      <c r="E299" s="209" t="str">
        <f>IF($B299:$B299&gt;0,VLOOKUP($B299,'[1]PorEquipeHC 20aa_ddmmaaaa'!$EC$5:'[1]PorEquipeHC 20aa_ddmmaaaa'!$GS$1003,3,FALSE))</f>
        <v>MILTON TSUTOMU</v>
      </c>
      <c r="F299" s="66" t="str">
        <f>IF($B299:$B299&gt;0,VLOOKUP($B299,'[1]PorEquipeHC 20aa_ddmmaaaa'!$EC$5:'[1]PorEquipeHC 20aa_ddmmaaaa'!$GS$1003,4,FALSE))</f>
        <v>M</v>
      </c>
      <c r="G299" s="65" t="str">
        <f>IF($B299:$B299&gt;0,VLOOKUP($B299,'[1]PorEquipeHC 20aa_ddmmaaaa'!$EC$5:'[1]PorEquipeHC 20aa_ddmmaaaa'!$GS$1003,5,FALSE))</f>
        <v>16. SUM</v>
      </c>
      <c r="H299" s="210">
        <f>IF($B299:$B299&gt;0,VLOOKUP($B299,'[1]PorEquipeHC 20aa_ddmmaaaa'!$EC$5:'[1]PorEquipeHC 20aa_ddmmaaaa'!$GS$1003,6,FALSE))</f>
        <v>19651</v>
      </c>
      <c r="I299" s="80">
        <f>IF($B299:$B299&gt;0,VLOOKUP($B299,'[1]PorEquipeHC 20aa_ddmmaaaa'!$EC$5:'[1]PorEquipeHC 20aa_ddmmaaaa'!$GS$1003,7,FALSE))</f>
        <v>9</v>
      </c>
      <c r="J299" s="209" t="str">
        <f>IF($B299:$B299&gt;0,VLOOKUP($B299,'[1]PorEquipeHC 20aa_ddmmaaaa'!$EC$5:'[1]PorEquipeHC 20aa_ddmmaaaa'!$GS$1003,8,FALSE))</f>
        <v>B</v>
      </c>
      <c r="K299" s="209" t="str">
        <f>IF($B299:$B299&gt;0,VLOOKUP($B299,'[1]PorEquipeHC 20aa_ddmmaaaa'!$EC$5:'[1]PorEquipeHC 20aa_ddmmaaaa'!$GS$1003,9,FALSE))</f>
        <v>NSR</v>
      </c>
      <c r="L299" s="80">
        <f>IF($B299:$B299&gt;0,VLOOKUP($B299,'[1]PorEquipeHC 20aa_ddmmaaaa'!$EC$5:'[1]PorEquipeHC 20aa_ddmmaaaa'!$GS$1003,45,FALSE))</f>
        <v>2</v>
      </c>
      <c r="M299" s="65" t="str">
        <f>IF($B299:$B299&gt;0,VLOOKUP($B299,'[1]PorEquipeHC 20aa_ddmmaaaa'!$EC$5:'[1]PorEquipeHC 20aa_ddmmaaaa'!$GS$1003,46,FALSE))</f>
        <v>X</v>
      </c>
      <c r="N299" s="80" t="e">
        <f>IF($B299:$B299&gt;0,VLOOKUP($B299,'[1]PorEquipeHC 20aa_ddmmaaaa'!$EC$5:'[1]PorEquipeHC 20aa_ddmmaaaa'!$GS$1003,64,FALSE))</f>
        <v>#NUM!</v>
      </c>
      <c r="O299" s="211" t="str">
        <f>IF($B299:$B299&gt;0,VLOOKUP($B299,'[1]PorEquipeHC 20aa_ddmmaaaa'!$EC$5:'[1]PorEquipeHC 20aa_ddmmaaaa'!$GS$1003,10,FALSE))</f>
        <v xml:space="preserve"> </v>
      </c>
      <c r="P299" s="211">
        <f>IF($B299:$B299&gt;0,VLOOKUP($B299,'[1]PorEquipeHC 20aa_ddmmaaaa'!$EC$5:'[1]PorEquipeHC 20aa_ddmmaaaa'!$GS$1003,11,FALSE))</f>
        <v>121</v>
      </c>
      <c r="Q299" s="211" t="str">
        <f>IF($B299:$B299&gt;0,VLOOKUP($B299,'[1]PorEquipeHC 20aa_ddmmaaaa'!$EC$5:'[1]PorEquipeHC 20aa_ddmmaaaa'!$GS$1003,12,FALSE))</f>
        <v xml:space="preserve"> </v>
      </c>
      <c r="R299" s="211">
        <f>IF($B299:$B299&gt;0,VLOOKUP($B299,'[1]PorEquipeHC 20aa_ddmmaaaa'!$EC$5:'[1]PorEquipeHC 20aa_ddmmaaaa'!$GS$1003,13,FALSE))</f>
        <v>112</v>
      </c>
      <c r="S299" s="211" t="str">
        <f>IF($B299:$B299&gt;0,VLOOKUP($B299,'[1]PorEquipeHC 20aa_ddmmaaaa'!$EC$5:'[1]PorEquipeHC 20aa_ddmmaaaa'!$GS$1003,14,FALSE))</f>
        <v xml:space="preserve"> </v>
      </c>
      <c r="T299" s="211" t="str">
        <f>IF($B299:$B299&gt;0,VLOOKUP($B299,'[1]PorEquipeHC 20aa_ddmmaaaa'!$EC$5:'[1]PorEquipeHC 20aa_ddmmaaaa'!$GS$1003,15,FALSE))</f>
        <v xml:space="preserve"> </v>
      </c>
      <c r="U299" s="211" t="str">
        <f>IF($B299:$B299&gt;0,VLOOKUP($B299,'[1]PorEquipeHC 20aa_ddmmaaaa'!$EC$5:'[1]PorEquipeHC 20aa_ddmmaaaa'!$GS$1003,16,FALSE))</f>
        <v xml:space="preserve"> </v>
      </c>
      <c r="V299" s="211" t="b">
        <f>IF($B299:$B299&gt;0,VLOOKUP($B299,'[1]PorEquipeHC 20aa_ddmmaaaa'!$EC$5:'[1]PorEquipeHC 20aa_ddmmaaaa'!$GS$1003,17,FALSE))</f>
        <v>0</v>
      </c>
      <c r="W299" s="211" t="b">
        <f>IF($B299:$B299&gt;0,VLOOKUP($B299,'[1]PorEquipeHC 20aa_ddmmaaaa'!$EC$5:'[1]PorEquipeHC 20aa_ddmmaaaa'!$GS$1003,18,FALSE))</f>
        <v>0</v>
      </c>
      <c r="X299" s="211" t="b">
        <f>IF($B299:$B299&gt;0,VLOOKUP($B299,'[1]PorEquipeHC 20aa_ddmmaaaa'!$EC$5:'[1]PorEquipeHC 20aa_ddmmaaaa'!$GS$1003,19,FALSE))</f>
        <v>0</v>
      </c>
      <c r="Y299" s="207"/>
      <c r="Z299" s="207"/>
      <c r="AA299" s="154"/>
      <c r="AB299" s="154"/>
      <c r="AC299" s="65" t="str">
        <f>C299</f>
        <v>833</v>
      </c>
      <c r="AD299" s="65" t="str">
        <f>D299</f>
        <v>SATAKE</v>
      </c>
      <c r="AE299" s="65" t="str">
        <f>E299</f>
        <v>MILTON TSUTOMU</v>
      </c>
      <c r="AF299" s="65" t="str">
        <f>F299</f>
        <v>M</v>
      </c>
      <c r="AG299" s="65" t="str">
        <f>G299</f>
        <v>16. SUM</v>
      </c>
      <c r="AH299" s="208">
        <f>H299</f>
        <v>19651</v>
      </c>
      <c r="AI299">
        <f>I299</f>
        <v>9</v>
      </c>
      <c r="AJ299" t="str">
        <f>J299</f>
        <v>B</v>
      </c>
      <c r="AK299" s="209" t="str">
        <f>K299</f>
        <v>NSR</v>
      </c>
      <c r="AL299" s="65">
        <f>L299</f>
        <v>2</v>
      </c>
      <c r="AM299" s="66" t="str">
        <f>M299</f>
        <v>X</v>
      </c>
      <c r="AN299" s="65" t="e">
        <f>N299</f>
        <v>#NUM!</v>
      </c>
      <c r="AO299" s="65" t="str">
        <f>O299</f>
        <v xml:space="preserve"> </v>
      </c>
      <c r="AP299" s="67" t="str">
        <f>IF(AO299=" "," ",(AO299-2*$AI299))</f>
        <v xml:space="preserve"> </v>
      </c>
      <c r="AQ299" s="68"/>
      <c r="AR299" s="69"/>
      <c r="AS299" s="72">
        <f>P299</f>
        <v>121</v>
      </c>
      <c r="AT299" s="67">
        <f>IF(AS299=" "," ",(AS299-2*$AI299))</f>
        <v>103</v>
      </c>
      <c r="AU299" s="65"/>
      <c r="AV299" s="67"/>
      <c r="AW299" s="72" t="str">
        <f>Q299</f>
        <v xml:space="preserve"> </v>
      </c>
      <c r="AX299" s="67" t="str">
        <f>IF(AW299=" "," ",(AW299-2*$AI299))</f>
        <v xml:space="preserve"> </v>
      </c>
      <c r="AY299" s="67"/>
      <c r="AZ299" s="65"/>
      <c r="BA299" s="67">
        <f>R299</f>
        <v>112</v>
      </c>
      <c r="BB299" s="67">
        <f>IF(BA299=" "," ",(BA299-2*$AI299))</f>
        <v>94</v>
      </c>
      <c r="BC299" s="67"/>
      <c r="BD299" s="67"/>
      <c r="BE299" s="71" t="str">
        <f>S299</f>
        <v xml:space="preserve"> </v>
      </c>
      <c r="BF299" s="67" t="str">
        <f>IF(BE299=" "," ",(BE299-2*$AI299))</f>
        <v xml:space="preserve"> </v>
      </c>
      <c r="BG299" s="67"/>
      <c r="BH299" s="67"/>
      <c r="BI299" s="72" t="str">
        <f>T299</f>
        <v xml:space="preserve"> </v>
      </c>
      <c r="BJ299" s="67" t="str">
        <f>IF(BI299=" "," ",(BI299-2*$AI299))</f>
        <v xml:space="preserve"> </v>
      </c>
      <c r="BK299" s="67"/>
      <c r="BL299" s="67"/>
      <c r="BM299" s="72" t="str">
        <f>U299</f>
        <v xml:space="preserve"> </v>
      </c>
      <c r="BN299" s="67" t="str">
        <f>IF(BM299=" "," ",(BM299-2*$AI299))</f>
        <v xml:space="preserve"> </v>
      </c>
      <c r="BO299" s="67"/>
      <c r="BP299" s="67"/>
      <c r="BQ299" s="67" t="b">
        <f>V299</f>
        <v>0</v>
      </c>
      <c r="BR299" s="67">
        <f>IF(BQ299=" "," ",(BQ299-2*$AI299))</f>
        <v>-18</v>
      </c>
      <c r="BS299" s="67"/>
      <c r="BT299" s="67"/>
      <c r="BU299" s="67" t="b">
        <f>W299</f>
        <v>0</v>
      </c>
      <c r="BV299" s="67">
        <f>IF(BU299=" "," ",(BU299-2*$AI299))</f>
        <v>-18</v>
      </c>
      <c r="BW299" s="67"/>
      <c r="BX299" s="67"/>
      <c r="BY299" s="67" t="b">
        <f>X299</f>
        <v>0</v>
      </c>
      <c r="BZ299" s="67">
        <f>IF(BY299=" "," ",(BY299-2*$AI299))</f>
        <v>-18</v>
      </c>
      <c r="CA299" s="67"/>
      <c r="CB299" s="67"/>
      <c r="CC299" s="209" t="str">
        <f>IF(AK299="Senior",AK299,"...")</f>
        <v>...</v>
      </c>
      <c r="CD299" s="65">
        <f>L299</f>
        <v>2</v>
      </c>
      <c r="CE299" s="66" t="str">
        <f>M299</f>
        <v>X</v>
      </c>
      <c r="CF299" s="73">
        <f>AQ299*AO$4+AU299*AS$4+AY299*AW$4+BC299*BA$4+BG299*BE$4+BK299*BI$4+BO299*BM$4+BS299*BQ$4+BW299*BU$4+CA299*BY$4</f>
        <v>0</v>
      </c>
      <c r="CG299" s="156"/>
      <c r="CH299" s="1"/>
      <c r="DA299" s="19"/>
      <c r="DB299" s="19"/>
      <c r="DC299" s="67" t="s">
        <v>103</v>
      </c>
      <c r="DD299" s="67" t="s">
        <v>932</v>
      </c>
      <c r="DE299" s="67" t="s">
        <v>933</v>
      </c>
      <c r="DF299" s="67" t="s">
        <v>65</v>
      </c>
      <c r="DG299" s="67" t="s">
        <v>934</v>
      </c>
      <c r="DH299" s="75">
        <v>27807</v>
      </c>
      <c r="DI299" s="67">
        <v>5</v>
      </c>
      <c r="DJ299" s="67" t="s">
        <v>68</v>
      </c>
      <c r="DK299" s="76" t="s">
        <v>69</v>
      </c>
      <c r="DL299" s="67">
        <v>7</v>
      </c>
      <c r="DM299" s="77" t="s">
        <v>70</v>
      </c>
      <c r="DN299" s="67">
        <v>625</v>
      </c>
      <c r="DO299" s="67">
        <v>110</v>
      </c>
      <c r="DP299" s="67">
        <v>100</v>
      </c>
      <c r="DQ299" s="68"/>
      <c r="DR299" s="69"/>
      <c r="DS299" s="72">
        <v>121</v>
      </c>
      <c r="DT299" s="67">
        <v>111</v>
      </c>
      <c r="DU299" s="68"/>
      <c r="DV299" s="67"/>
      <c r="DW299" s="72">
        <v>100</v>
      </c>
      <c r="DX299" s="67">
        <v>90</v>
      </c>
      <c r="DY299" s="67">
        <v>10</v>
      </c>
      <c r="DZ299" s="67" t="s">
        <v>61</v>
      </c>
      <c r="EA299" s="67">
        <v>100</v>
      </c>
      <c r="EB299" s="67">
        <v>90</v>
      </c>
      <c r="EC299" s="67">
        <v>0.75</v>
      </c>
      <c r="ED299" s="67" t="s">
        <v>93</v>
      </c>
      <c r="EE299" s="71">
        <v>103</v>
      </c>
      <c r="EF299" s="67">
        <v>93</v>
      </c>
      <c r="EG299" s="67">
        <v>0.5</v>
      </c>
      <c r="EH299" s="67" t="s">
        <v>113</v>
      </c>
      <c r="EI299" s="72">
        <v>114</v>
      </c>
      <c r="EJ299" s="67">
        <v>104</v>
      </c>
      <c r="EK299" s="67"/>
      <c r="EL299" s="67"/>
      <c r="EM299" s="72">
        <v>98</v>
      </c>
      <c r="EN299" s="67">
        <v>88</v>
      </c>
      <c r="EO299" s="67">
        <v>2</v>
      </c>
      <c r="EP299" s="67" t="s">
        <v>99</v>
      </c>
      <c r="EQ299" s="67" t="b">
        <v>0</v>
      </c>
      <c r="ER299" s="67">
        <v>-10</v>
      </c>
      <c r="ES299" s="67"/>
      <c r="ET299" s="67"/>
      <c r="EU299" s="67" t="b">
        <v>0</v>
      </c>
      <c r="EV299" s="67">
        <v>-10</v>
      </c>
      <c r="EW299" s="67"/>
      <c r="EX299" s="67"/>
      <c r="EY299" s="67" t="b">
        <v>0</v>
      </c>
      <c r="EZ299" s="67">
        <v>-10</v>
      </c>
      <c r="FA299" s="67"/>
      <c r="FB299" s="67"/>
      <c r="FC299" s="76" t="s">
        <v>73</v>
      </c>
      <c r="FD299" s="67">
        <v>7</v>
      </c>
      <c r="FE299" s="77" t="s">
        <v>70</v>
      </c>
      <c r="FF299" s="68">
        <v>13.25</v>
      </c>
      <c r="FG299" s="83"/>
      <c r="FH299" s="65" t="str">
        <f t="shared" si="59"/>
        <v>NSR</v>
      </c>
      <c r="FI299" s="65" t="str">
        <f t="shared" si="60"/>
        <v>M</v>
      </c>
      <c r="FJ299" s="65" t="str">
        <f t="shared" si="58"/>
        <v>12. COO</v>
      </c>
      <c r="FK299" s="65">
        <f t="shared" si="61"/>
        <v>13.25</v>
      </c>
      <c r="FL299">
        <f>FK299</f>
        <v>13.25</v>
      </c>
      <c r="FM299" t="str">
        <f t="shared" si="63"/>
        <v>...</v>
      </c>
      <c r="FN299" t="str">
        <f t="shared" si="56"/>
        <v>...</v>
      </c>
      <c r="FO299" t="str">
        <f t="shared" si="55"/>
        <v>12. COO</v>
      </c>
    </row>
    <row r="300" spans="1:171" ht="13.8" hidden="1" x14ac:dyDescent="0.25">
      <c r="A300" t="s">
        <v>1152</v>
      </c>
      <c r="B300" s="214" t="s">
        <v>592</v>
      </c>
      <c r="C300" s="80" t="str">
        <f>IF($B300:$B300&gt;0,VLOOKUP($B300,'[1]PorEquipeHC 20aa_ddmmaaaa'!$EC$5:'[1]PorEquipeHC 20aa_ddmmaaaa'!$GS$1003,1,FALSE))</f>
        <v>815</v>
      </c>
      <c r="D300" s="209" t="str">
        <f>IF($B300:$B300&gt;0,VLOOKUP($B300,'[1]PorEquipeHC 20aa_ddmmaaaa'!$EC$5:'[1]PorEquipeHC 20aa_ddmmaaaa'!$GS$1003,2,FALSE))</f>
        <v>KUADA</v>
      </c>
      <c r="E300" s="209" t="str">
        <f>IF($B300:$B300&gt;0,VLOOKUP($B300,'[1]PorEquipeHC 20aa_ddmmaaaa'!$EC$5:'[1]PorEquipeHC 20aa_ddmmaaaa'!$GS$1003,3,FALSE))</f>
        <v>TEREZINHA ARICO</v>
      </c>
      <c r="F300" s="66" t="str">
        <f>IF($B300:$B300&gt;0,VLOOKUP($B300,'[1]PorEquipeHC 20aa_ddmmaaaa'!$EC$5:'[1]PorEquipeHC 20aa_ddmmaaaa'!$GS$1003,4,FALSE))</f>
        <v>F</v>
      </c>
      <c r="G300" s="65" t="str">
        <f>IF($B300:$B300&gt;0,VLOOKUP($B300,'[1]PorEquipeHC 20aa_ddmmaaaa'!$EC$5:'[1]PorEquipeHC 20aa_ddmmaaaa'!$GS$1003,5,FALSE))</f>
        <v>12. COO</v>
      </c>
      <c r="H300" s="210">
        <f>IF($B300:$B300&gt;0,VLOOKUP($B300,'[1]PorEquipeHC 20aa_ddmmaaaa'!$EC$5:'[1]PorEquipeHC 20aa_ddmmaaaa'!$GS$1003,6,FALSE))</f>
        <v>19916</v>
      </c>
      <c r="I300" s="80">
        <f>IF($B300:$B300&gt;0,VLOOKUP($B300,'[1]PorEquipeHC 20aa_ddmmaaaa'!$EC$5:'[1]PorEquipeHC 20aa_ddmmaaaa'!$GS$1003,7,FALSE))</f>
        <v>9</v>
      </c>
      <c r="J300" s="209" t="str">
        <f>IF($B300:$B300&gt;0,VLOOKUP($B300,'[1]PorEquipeHC 20aa_ddmmaaaa'!$EC$5:'[1]PorEquipeHC 20aa_ddmmaaaa'!$GS$1003,8,FALSE))</f>
        <v>B</v>
      </c>
      <c r="K300" s="209" t="str">
        <f>IF($B300:$B300&gt;0,VLOOKUP($B300,'[1]PorEquipeHC 20aa_ddmmaaaa'!$EC$5:'[1]PorEquipeHC 20aa_ddmmaaaa'!$GS$1003,9,FALSE))</f>
        <v>NSR</v>
      </c>
      <c r="L300" s="80">
        <f>IF($B300:$B300&gt;0,VLOOKUP($B300,'[1]PorEquipeHC 20aa_ddmmaaaa'!$EC$5:'[1]PorEquipeHC 20aa_ddmmaaaa'!$GS$1003,45,FALSE))</f>
        <v>6</v>
      </c>
      <c r="M300" s="65" t="str">
        <f>IF($B300:$B300&gt;0,VLOOKUP($B300,'[1]PorEquipeHC 20aa_ddmmaaaa'!$EC$5:'[1]PorEquipeHC 20aa_ddmmaaaa'!$GS$1003,46,FALSE))</f>
        <v>X</v>
      </c>
      <c r="N300" s="80">
        <f>IF($B300:$B300&gt;0,VLOOKUP($B300,'[1]PorEquipeHC 20aa_ddmmaaaa'!$EC$5:'[1]PorEquipeHC 20aa_ddmmaaaa'!$GS$1003,64,FALSE))</f>
        <v>771</v>
      </c>
      <c r="O300" s="211">
        <f>IF($B300:$B300&gt;0,VLOOKUP($B300,'[1]PorEquipeHC 20aa_ddmmaaaa'!$EC$5:'[1]PorEquipeHC 20aa_ddmmaaaa'!$GS$1003,10,FALSE))</f>
        <v>126</v>
      </c>
      <c r="P300" s="211">
        <f>IF($B300:$B300&gt;0,VLOOKUP($B300,'[1]PorEquipeHC 20aa_ddmmaaaa'!$EC$5:'[1]PorEquipeHC 20aa_ddmmaaaa'!$GS$1003,11,FALSE))</f>
        <v>134</v>
      </c>
      <c r="Q300" s="211">
        <f>IF($B300:$B300&gt;0,VLOOKUP($B300,'[1]PorEquipeHC 20aa_ddmmaaaa'!$EC$5:'[1]PorEquipeHC 20aa_ddmmaaaa'!$GS$1003,12,FALSE))</f>
        <v>122</v>
      </c>
      <c r="R300" s="211">
        <f>IF($B300:$B300&gt;0,VLOOKUP($B300,'[1]PorEquipeHC 20aa_ddmmaaaa'!$EC$5:'[1]PorEquipeHC 20aa_ddmmaaaa'!$GS$1003,13,FALSE))</f>
        <v>124</v>
      </c>
      <c r="S300" s="211">
        <f>IF($B300:$B300&gt;0,VLOOKUP($B300,'[1]PorEquipeHC 20aa_ddmmaaaa'!$EC$5:'[1]PorEquipeHC 20aa_ddmmaaaa'!$GS$1003,14,FALSE))</f>
        <v>127</v>
      </c>
      <c r="T300" s="211">
        <f>IF($B300:$B300&gt;0,VLOOKUP($B300,'[1]PorEquipeHC 20aa_ddmmaaaa'!$EC$5:'[1]PorEquipeHC 20aa_ddmmaaaa'!$GS$1003,15,FALSE))</f>
        <v>138</v>
      </c>
      <c r="U300" s="211" t="str">
        <f>IF($B300:$B300&gt;0,VLOOKUP($B300,'[1]PorEquipeHC 20aa_ddmmaaaa'!$EC$5:'[1]PorEquipeHC 20aa_ddmmaaaa'!$GS$1003,16,FALSE))</f>
        <v xml:space="preserve"> </v>
      </c>
      <c r="V300" s="211" t="b">
        <f>IF($B300:$B300&gt;0,VLOOKUP($B300,'[1]PorEquipeHC 20aa_ddmmaaaa'!$EC$5:'[1]PorEquipeHC 20aa_ddmmaaaa'!$GS$1003,17,FALSE))</f>
        <v>0</v>
      </c>
      <c r="W300" s="211" t="b">
        <f>IF($B300:$B300&gt;0,VLOOKUP($B300,'[1]PorEquipeHC 20aa_ddmmaaaa'!$EC$5:'[1]PorEquipeHC 20aa_ddmmaaaa'!$GS$1003,18,FALSE))</f>
        <v>0</v>
      </c>
      <c r="X300" s="211" t="b">
        <f>IF($B300:$B300&gt;0,VLOOKUP($B300,'[1]PorEquipeHC 20aa_ddmmaaaa'!$EC$5:'[1]PorEquipeHC 20aa_ddmmaaaa'!$GS$1003,19,FALSE))</f>
        <v>0</v>
      </c>
      <c r="Y300" s="207"/>
      <c r="Z300" s="207"/>
      <c r="AA300" s="154"/>
      <c r="AB300" s="154"/>
      <c r="AC300" s="65" t="str">
        <f>C300</f>
        <v>815</v>
      </c>
      <c r="AD300" s="65" t="str">
        <f>D300</f>
        <v>KUADA</v>
      </c>
      <c r="AE300" s="65" t="str">
        <f>E300</f>
        <v>TEREZINHA ARICO</v>
      </c>
      <c r="AF300" s="65" t="str">
        <f>F300</f>
        <v>F</v>
      </c>
      <c r="AG300" s="65" t="str">
        <f>G300</f>
        <v>12. COO</v>
      </c>
      <c r="AH300" s="208">
        <f>H300</f>
        <v>19916</v>
      </c>
      <c r="AI300">
        <f>I300</f>
        <v>9</v>
      </c>
      <c r="AJ300" t="str">
        <f>J300</f>
        <v>B</v>
      </c>
      <c r="AK300" s="209" t="str">
        <f>K300</f>
        <v>NSR</v>
      </c>
      <c r="AL300" s="65">
        <f>L300</f>
        <v>6</v>
      </c>
      <c r="AM300" s="66" t="str">
        <f>M300</f>
        <v>X</v>
      </c>
      <c r="AN300" s="65">
        <f>N300</f>
        <v>771</v>
      </c>
      <c r="AO300" s="65">
        <f>O300</f>
        <v>126</v>
      </c>
      <c r="AP300" s="67">
        <f>IF(AO300=" "," ",(AO300-2*$AI300))</f>
        <v>108</v>
      </c>
      <c r="AQ300" s="68"/>
      <c r="AR300" s="69"/>
      <c r="AS300" s="72">
        <f>P300</f>
        <v>134</v>
      </c>
      <c r="AT300" s="67">
        <f>IF(AS300=" "," ",(AS300-2*$AI300))</f>
        <v>116</v>
      </c>
      <c r="AU300" s="65"/>
      <c r="AV300" s="67"/>
      <c r="AW300" s="72">
        <f>Q300</f>
        <v>122</v>
      </c>
      <c r="AX300" s="67">
        <f>IF(AW300=" "," ",(AW300-2*$AI300))</f>
        <v>104</v>
      </c>
      <c r="AY300" s="67"/>
      <c r="AZ300" s="65"/>
      <c r="BA300" s="67">
        <f>R300</f>
        <v>124</v>
      </c>
      <c r="BB300" s="67">
        <f>IF(BA300=" "," ",(BA300-2*$AI300))</f>
        <v>106</v>
      </c>
      <c r="BC300" s="67"/>
      <c r="BD300" s="67"/>
      <c r="BE300" s="71">
        <f>S300</f>
        <v>127</v>
      </c>
      <c r="BF300" s="67">
        <f>IF(BE300=" "," ",(BE300-2*$AI300))</f>
        <v>109</v>
      </c>
      <c r="BG300" s="67"/>
      <c r="BH300" s="67"/>
      <c r="BI300" s="72">
        <f>T300</f>
        <v>138</v>
      </c>
      <c r="BJ300" s="67">
        <f>IF(BI300=" "," ",(BI300-2*$AI300))</f>
        <v>120</v>
      </c>
      <c r="BK300" s="67"/>
      <c r="BL300" s="67"/>
      <c r="BM300" s="72" t="str">
        <f>U300</f>
        <v xml:space="preserve"> </v>
      </c>
      <c r="BN300" s="67" t="str">
        <f>IF(BM300=" "," ",(BM300-2*$AI300))</f>
        <v xml:space="preserve"> </v>
      </c>
      <c r="BO300" s="67"/>
      <c r="BP300" s="67"/>
      <c r="BQ300" s="67" t="b">
        <f>V300</f>
        <v>0</v>
      </c>
      <c r="BR300" s="67">
        <f>IF(BQ300=" "," ",(BQ300-2*$AI300))</f>
        <v>-18</v>
      </c>
      <c r="BS300" s="67"/>
      <c r="BT300" s="67"/>
      <c r="BU300" s="67" t="b">
        <f>W300</f>
        <v>0</v>
      </c>
      <c r="BV300" s="67">
        <f>IF(BU300=" "," ",(BU300-2*$AI300))</f>
        <v>-18</v>
      </c>
      <c r="BW300" s="67"/>
      <c r="BX300" s="67"/>
      <c r="BY300" s="67" t="b">
        <f>X300</f>
        <v>0</v>
      </c>
      <c r="BZ300" s="67">
        <f>IF(BY300=" "," ",(BY300-2*$AI300))</f>
        <v>-18</v>
      </c>
      <c r="CA300" s="67"/>
      <c r="CB300" s="67"/>
      <c r="CC300" s="209" t="str">
        <f>IF(AK300="Senior",AK300,"...")</f>
        <v>...</v>
      </c>
      <c r="CD300" s="65">
        <f>L300</f>
        <v>6</v>
      </c>
      <c r="CE300" s="66" t="str">
        <f>M300</f>
        <v>X</v>
      </c>
      <c r="CF300" s="73">
        <f>AQ300*AO$4+AU300*AS$4+AY300*AW$4+BC300*BA$4+BG300*BE$4+BK300*BI$4+BO300*BM$4+BS300*BQ$4+BW300*BU$4+CA300*BY$4</f>
        <v>0</v>
      </c>
      <c r="CG300" s="156"/>
      <c r="CH300" s="1"/>
      <c r="DA300" s="19"/>
      <c r="DB300" s="19"/>
      <c r="DC300" s="67" t="s">
        <v>567</v>
      </c>
      <c r="DD300" s="67" t="s">
        <v>517</v>
      </c>
      <c r="DE300" s="67" t="s">
        <v>160</v>
      </c>
      <c r="DF300" s="67" t="s">
        <v>83</v>
      </c>
      <c r="DG300" s="67" t="s">
        <v>934</v>
      </c>
      <c r="DH300" s="75">
        <v>20316</v>
      </c>
      <c r="DI300" s="67">
        <v>9</v>
      </c>
      <c r="DJ300" s="67" t="s">
        <v>84</v>
      </c>
      <c r="DK300" s="76" t="s">
        <v>69</v>
      </c>
      <c r="DL300" s="67">
        <v>7</v>
      </c>
      <c r="DM300" s="77" t="s">
        <v>70</v>
      </c>
      <c r="DN300" s="67">
        <v>699</v>
      </c>
      <c r="DO300" s="67">
        <v>122</v>
      </c>
      <c r="DP300" s="67">
        <v>104</v>
      </c>
      <c r="DQ300" s="68"/>
      <c r="DR300" s="67"/>
      <c r="DS300" s="72">
        <v>110</v>
      </c>
      <c r="DT300" s="67">
        <v>92</v>
      </c>
      <c r="DU300" s="68">
        <v>4</v>
      </c>
      <c r="DV300" s="67" t="s">
        <v>89</v>
      </c>
      <c r="DW300" s="72">
        <v>116</v>
      </c>
      <c r="DX300" s="67">
        <v>98</v>
      </c>
      <c r="DY300" s="68"/>
      <c r="DZ300" s="69"/>
      <c r="EA300" s="67">
        <v>123</v>
      </c>
      <c r="EB300" s="67">
        <v>105</v>
      </c>
      <c r="EC300" s="67"/>
      <c r="ED300" s="67"/>
      <c r="EE300" s="71">
        <v>115</v>
      </c>
      <c r="EF300" s="67">
        <v>97</v>
      </c>
      <c r="EG300" s="67"/>
      <c r="EH300" s="67"/>
      <c r="EI300" s="72">
        <v>122</v>
      </c>
      <c r="EJ300" s="67">
        <v>104</v>
      </c>
      <c r="EK300" s="67"/>
      <c r="EL300" s="67"/>
      <c r="EM300" s="72">
        <v>114</v>
      </c>
      <c r="EN300" s="67">
        <v>96</v>
      </c>
      <c r="EO300" s="67"/>
      <c r="EP300" s="67"/>
      <c r="EQ300" s="67" t="b">
        <v>0</v>
      </c>
      <c r="ER300" s="67">
        <v>-18</v>
      </c>
      <c r="ES300" s="67"/>
      <c r="ET300" s="67"/>
      <c r="EU300" s="67" t="b">
        <v>0</v>
      </c>
      <c r="EV300" s="67">
        <v>-18</v>
      </c>
      <c r="EW300" s="67"/>
      <c r="EX300" s="67"/>
      <c r="EY300" s="67" t="b">
        <v>0</v>
      </c>
      <c r="EZ300" s="67">
        <v>-18</v>
      </c>
      <c r="FA300" s="67"/>
      <c r="FB300" s="67"/>
      <c r="FC300" s="76" t="s">
        <v>73</v>
      </c>
      <c r="FD300" s="67">
        <v>7</v>
      </c>
      <c r="FE300" s="77" t="s">
        <v>70</v>
      </c>
      <c r="FF300" s="68">
        <v>4</v>
      </c>
      <c r="FG300" s="83"/>
      <c r="FH300" s="65" t="str">
        <f t="shared" si="59"/>
        <v>NSR</v>
      </c>
      <c r="FI300" s="65" t="str">
        <f t="shared" si="60"/>
        <v>F</v>
      </c>
      <c r="FJ300" s="65" t="str">
        <f t="shared" si="58"/>
        <v>12. COO</v>
      </c>
      <c r="FK300" s="65">
        <f t="shared" si="61"/>
        <v>4</v>
      </c>
      <c r="FL300">
        <f t="shared" si="62"/>
        <v>17.25</v>
      </c>
      <c r="FM300" t="str">
        <f t="shared" si="63"/>
        <v>...</v>
      </c>
      <c r="FN300" t="str">
        <f t="shared" si="56"/>
        <v>...</v>
      </c>
      <c r="FO300" t="str">
        <f t="shared" si="55"/>
        <v>12. COO</v>
      </c>
    </row>
    <row r="301" spans="1:171" ht="13.8" hidden="1" x14ac:dyDescent="0.25">
      <c r="A301" t="s">
        <v>1152</v>
      </c>
      <c r="B301" s="201" t="s">
        <v>925</v>
      </c>
      <c r="C301" s="80" t="str">
        <f>IF($B301:$B301&gt;0,VLOOKUP($B301,'[1]PorEquipeHC 20aa_ddmmaaaa'!$EC$5:'[1]PorEquipeHC 20aa_ddmmaaaa'!$GS$1003,1,FALSE))</f>
        <v>641</v>
      </c>
      <c r="D301" s="209" t="str">
        <f>IF($B301:$B301&gt;0,VLOOKUP($B301,'[1]PorEquipeHC 20aa_ddmmaaaa'!$EC$5:'[1]PorEquipeHC 20aa_ddmmaaaa'!$GS$1003,2,FALSE))</f>
        <v>H. KARAZAWA</v>
      </c>
      <c r="E301" s="209" t="str">
        <f>IF($B301:$B301&gt;0,VLOOKUP($B301,'[1]PorEquipeHC 20aa_ddmmaaaa'!$EC$5:'[1]PorEquipeHC 20aa_ddmmaaaa'!$GS$1003,3,FALSE))</f>
        <v>KEIKO</v>
      </c>
      <c r="F301" s="66" t="str">
        <f>IF($B301:$B301&gt;0,VLOOKUP($B301,'[1]PorEquipeHC 20aa_ddmmaaaa'!$EC$5:'[1]PorEquipeHC 20aa_ddmmaaaa'!$GS$1003,4,FALSE))</f>
        <v>F</v>
      </c>
      <c r="G301" s="65" t="str">
        <f>IF($B301:$B301&gt;0,VLOOKUP($B301,'[1]PorEquipeHC 20aa_ddmmaaaa'!$EC$5:'[1]PorEquipeHC 20aa_ddmmaaaa'!$GS$1003,5,FALSE))</f>
        <v>12. COO</v>
      </c>
      <c r="H301" s="210">
        <f>IF($B301:$B301&gt;0,VLOOKUP($B301,'[1]PorEquipeHC 20aa_ddmmaaaa'!$EC$5:'[1]PorEquipeHC 20aa_ddmmaaaa'!$GS$1003,6,FALSE))</f>
        <v>20315</v>
      </c>
      <c r="I301" s="80">
        <f>IF($B301:$B301&gt;0,VLOOKUP($B301,'[1]PorEquipeHC 20aa_ddmmaaaa'!$EC$5:'[1]PorEquipeHC 20aa_ddmmaaaa'!$GS$1003,7,FALSE))</f>
        <v>9</v>
      </c>
      <c r="J301" s="209" t="str">
        <f>IF($B301:$B301&gt;0,VLOOKUP($B301,'[1]PorEquipeHC 20aa_ddmmaaaa'!$EC$5:'[1]PorEquipeHC 20aa_ddmmaaaa'!$GS$1003,8,FALSE))</f>
        <v>B</v>
      </c>
      <c r="K301" s="209" t="str">
        <f>IF($B301:$B301&gt;0,VLOOKUP($B301,'[1]PorEquipeHC 20aa_ddmmaaaa'!$EC$5:'[1]PorEquipeHC 20aa_ddmmaaaa'!$GS$1003,9,FALSE))</f>
        <v>NSR</v>
      </c>
      <c r="L301" s="80">
        <f>IF($B301:$B301&gt;0,VLOOKUP($B301,'[1]PorEquipeHC 20aa_ddmmaaaa'!$EC$5:'[1]PorEquipeHC 20aa_ddmmaaaa'!$GS$1003,45,FALSE))</f>
        <v>1</v>
      </c>
      <c r="M301" s="65" t="str">
        <f>IF($B301:$B301&gt;0,VLOOKUP($B301,'[1]PorEquipeHC 20aa_ddmmaaaa'!$EC$5:'[1]PorEquipeHC 20aa_ddmmaaaa'!$GS$1003,46,FALSE))</f>
        <v>X</v>
      </c>
      <c r="N301" s="80" t="e">
        <f>IF($B301:$B301&gt;0,VLOOKUP($B301,'[1]PorEquipeHC 20aa_ddmmaaaa'!$EC$5:'[1]PorEquipeHC 20aa_ddmmaaaa'!$GS$1003,64,FALSE))</f>
        <v>#NUM!</v>
      </c>
      <c r="O301" s="211" t="str">
        <f>IF($B301:$B301&gt;0,VLOOKUP($B301,'[1]PorEquipeHC 20aa_ddmmaaaa'!$EC$5:'[1]PorEquipeHC 20aa_ddmmaaaa'!$GS$1003,10,FALSE))</f>
        <v xml:space="preserve"> </v>
      </c>
      <c r="P301" s="211" t="str">
        <f>IF($B301:$B301&gt;0,VLOOKUP($B301,'[1]PorEquipeHC 20aa_ddmmaaaa'!$EC$5:'[1]PorEquipeHC 20aa_ddmmaaaa'!$GS$1003,11,FALSE))</f>
        <v xml:space="preserve"> </v>
      </c>
      <c r="Q301" s="211">
        <f>IF($B301:$B301&gt;0,VLOOKUP($B301,'[1]PorEquipeHC 20aa_ddmmaaaa'!$EC$5:'[1]PorEquipeHC 20aa_ddmmaaaa'!$GS$1003,12,FALSE))</f>
        <v>119</v>
      </c>
      <c r="R301" s="211" t="str">
        <f>IF($B301:$B301&gt;0,VLOOKUP($B301,'[1]PorEquipeHC 20aa_ddmmaaaa'!$EC$5:'[1]PorEquipeHC 20aa_ddmmaaaa'!$GS$1003,13,FALSE))</f>
        <v xml:space="preserve"> </v>
      </c>
      <c r="S301" s="211" t="str">
        <f>IF($B301:$B301&gt;0,VLOOKUP($B301,'[1]PorEquipeHC 20aa_ddmmaaaa'!$EC$5:'[1]PorEquipeHC 20aa_ddmmaaaa'!$GS$1003,14,FALSE))</f>
        <v xml:space="preserve"> </v>
      </c>
      <c r="T301" s="211" t="str">
        <f>IF($B301:$B301&gt;0,VLOOKUP($B301,'[1]PorEquipeHC 20aa_ddmmaaaa'!$EC$5:'[1]PorEquipeHC 20aa_ddmmaaaa'!$GS$1003,15,FALSE))</f>
        <v xml:space="preserve"> </v>
      </c>
      <c r="U301" s="211" t="str">
        <f>IF($B301:$B301&gt;0,VLOOKUP($B301,'[1]PorEquipeHC 20aa_ddmmaaaa'!$EC$5:'[1]PorEquipeHC 20aa_ddmmaaaa'!$GS$1003,16,FALSE))</f>
        <v xml:space="preserve"> </v>
      </c>
      <c r="V301" s="211" t="b">
        <f>IF($B301:$B301&gt;0,VLOOKUP($B301,'[1]PorEquipeHC 20aa_ddmmaaaa'!$EC$5:'[1]PorEquipeHC 20aa_ddmmaaaa'!$GS$1003,17,FALSE))</f>
        <v>0</v>
      </c>
      <c r="W301" s="211" t="b">
        <f>IF($B301:$B301&gt;0,VLOOKUP($B301,'[1]PorEquipeHC 20aa_ddmmaaaa'!$EC$5:'[1]PorEquipeHC 20aa_ddmmaaaa'!$GS$1003,18,FALSE))</f>
        <v>0</v>
      </c>
      <c r="X301" s="211" t="b">
        <f>IF($B301:$B301&gt;0,VLOOKUP($B301,'[1]PorEquipeHC 20aa_ddmmaaaa'!$EC$5:'[1]PorEquipeHC 20aa_ddmmaaaa'!$GS$1003,19,FALSE))</f>
        <v>0</v>
      </c>
      <c r="Y301" s="207"/>
      <c r="Z301" s="207"/>
      <c r="AA301" s="154"/>
      <c r="AB301" s="154"/>
      <c r="AC301" s="65" t="str">
        <f>C301</f>
        <v>641</v>
      </c>
      <c r="AD301" s="65" t="str">
        <f>D301</f>
        <v>H. KARAZAWA</v>
      </c>
      <c r="AE301" s="65" t="str">
        <f>E301</f>
        <v>KEIKO</v>
      </c>
      <c r="AF301" s="65" t="str">
        <f>F301</f>
        <v>F</v>
      </c>
      <c r="AG301" s="65" t="str">
        <f>G301</f>
        <v>12. COO</v>
      </c>
      <c r="AH301" s="208">
        <f>H301</f>
        <v>20315</v>
      </c>
      <c r="AI301">
        <f>I301</f>
        <v>9</v>
      </c>
      <c r="AJ301" t="str">
        <f>J301</f>
        <v>B</v>
      </c>
      <c r="AK301" s="209" t="str">
        <f>K301</f>
        <v>NSR</v>
      </c>
      <c r="AL301" s="65">
        <f>L301</f>
        <v>1</v>
      </c>
      <c r="AM301" s="66" t="str">
        <f>M301</f>
        <v>X</v>
      </c>
      <c r="AN301" s="65" t="e">
        <f>N301</f>
        <v>#NUM!</v>
      </c>
      <c r="AO301" s="65" t="str">
        <f>O301</f>
        <v xml:space="preserve"> </v>
      </c>
      <c r="AP301" s="67" t="str">
        <f>IF(AO301=" "," ",(AO301-2*$AI301))</f>
        <v xml:space="preserve"> </v>
      </c>
      <c r="AQ301" s="68"/>
      <c r="AR301" s="69"/>
      <c r="AS301" s="72" t="str">
        <f>P301</f>
        <v xml:space="preserve"> </v>
      </c>
      <c r="AT301" s="67" t="str">
        <f>IF(AS301=" "," ",(AS301-2*$AI301))</f>
        <v xml:space="preserve"> </v>
      </c>
      <c r="AU301" s="65"/>
      <c r="AV301" s="67"/>
      <c r="AW301" s="72">
        <f>Q301</f>
        <v>119</v>
      </c>
      <c r="AX301" s="67">
        <f>IF(AW301=" "," ",(AW301-2*$AI301))</f>
        <v>101</v>
      </c>
      <c r="AY301" s="67"/>
      <c r="AZ301" s="65"/>
      <c r="BA301" s="67" t="str">
        <f>R301</f>
        <v xml:space="preserve"> </v>
      </c>
      <c r="BB301" s="67" t="str">
        <f>IF(BA301=" "," ",(BA301-2*$AI301))</f>
        <v xml:space="preserve"> </v>
      </c>
      <c r="BC301" s="67"/>
      <c r="BD301" s="67"/>
      <c r="BE301" s="71" t="str">
        <f>S301</f>
        <v xml:space="preserve"> </v>
      </c>
      <c r="BF301" s="67" t="str">
        <f>IF(BE301=" "," ",(BE301-2*$AI301))</f>
        <v xml:space="preserve"> </v>
      </c>
      <c r="BG301" s="67"/>
      <c r="BH301" s="67"/>
      <c r="BI301" s="72" t="str">
        <f>T301</f>
        <v xml:space="preserve"> </v>
      </c>
      <c r="BJ301" s="67" t="str">
        <f>IF(BI301=" "," ",(BI301-2*$AI301))</f>
        <v xml:space="preserve"> </v>
      </c>
      <c r="BK301" s="67"/>
      <c r="BL301" s="67"/>
      <c r="BM301" s="72" t="str">
        <f>U301</f>
        <v xml:space="preserve"> </v>
      </c>
      <c r="BN301" s="67" t="str">
        <f>IF(BM301=" "," ",(BM301-2*$AI301))</f>
        <v xml:space="preserve"> </v>
      </c>
      <c r="BO301" s="67"/>
      <c r="BP301" s="67"/>
      <c r="BQ301" s="67" t="b">
        <f>V301</f>
        <v>0</v>
      </c>
      <c r="BR301" s="67">
        <f>IF(BQ301=" "," ",(BQ301-2*$AI301))</f>
        <v>-18</v>
      </c>
      <c r="BS301" s="67"/>
      <c r="BT301" s="67"/>
      <c r="BU301" s="67" t="b">
        <f>W301</f>
        <v>0</v>
      </c>
      <c r="BV301" s="67">
        <f>IF(BU301=" "," ",(BU301-2*$AI301))</f>
        <v>-18</v>
      </c>
      <c r="BW301" s="67"/>
      <c r="BX301" s="67"/>
      <c r="BY301" s="67" t="b">
        <f>X301</f>
        <v>0</v>
      </c>
      <c r="BZ301" s="67">
        <f>IF(BY301=" "," ",(BY301-2*$AI301))</f>
        <v>-18</v>
      </c>
      <c r="CA301" s="67"/>
      <c r="CB301" s="67"/>
      <c r="CC301" s="209" t="str">
        <f>IF(AK301="Senior",AK301,"...")</f>
        <v>...</v>
      </c>
      <c r="CD301" s="65">
        <f>L301</f>
        <v>1</v>
      </c>
      <c r="CE301" s="66" t="str">
        <f>M301</f>
        <v>X</v>
      </c>
      <c r="CF301" s="73">
        <f>AQ301*AO$4+AU301*AS$4+AY301*AW$4+BC301*BA$4+BG301*BE$4+BK301*BI$4+BO301*BM$4+BS301*BQ$4+BW301*BU$4+CA301*BY$4</f>
        <v>0</v>
      </c>
      <c r="CG301" s="156"/>
      <c r="CH301" s="1"/>
      <c r="DA301" s="19"/>
      <c r="DB301" s="19"/>
      <c r="DC301" s="67" t="s">
        <v>248</v>
      </c>
      <c r="DD301" s="67" t="s">
        <v>935</v>
      </c>
      <c r="DE301" s="67" t="s">
        <v>835</v>
      </c>
      <c r="DF301" s="67" t="s">
        <v>65</v>
      </c>
      <c r="DG301" s="67" t="s">
        <v>934</v>
      </c>
      <c r="DH301" s="75">
        <v>17424</v>
      </c>
      <c r="DI301" s="67">
        <v>12</v>
      </c>
      <c r="DJ301" s="67" t="s">
        <v>78</v>
      </c>
      <c r="DK301" s="76" t="s">
        <v>102</v>
      </c>
      <c r="DL301" s="67">
        <v>4</v>
      </c>
      <c r="DM301" s="77" t="s">
        <v>70</v>
      </c>
      <c r="DN301" s="67" t="e">
        <v>#NUM!</v>
      </c>
      <c r="DO301" s="67">
        <v>125</v>
      </c>
      <c r="DP301" s="67">
        <v>101</v>
      </c>
      <c r="DQ301" s="68"/>
      <c r="DR301" s="67"/>
      <c r="DS301" s="72" t="s">
        <v>79</v>
      </c>
      <c r="DT301" s="67" t="s">
        <v>79</v>
      </c>
      <c r="DU301" s="68"/>
      <c r="DV301" s="67"/>
      <c r="DW301" s="72">
        <v>116</v>
      </c>
      <c r="DX301" s="67">
        <v>92</v>
      </c>
      <c r="DY301" s="68">
        <v>4</v>
      </c>
      <c r="DZ301" s="69" t="s">
        <v>89</v>
      </c>
      <c r="EA301" s="67">
        <v>121</v>
      </c>
      <c r="EB301" s="67">
        <v>97</v>
      </c>
      <c r="EC301" s="68"/>
      <c r="ED301" s="69"/>
      <c r="EE301" s="71">
        <v>120</v>
      </c>
      <c r="EF301" s="67">
        <v>96</v>
      </c>
      <c r="EG301" s="67"/>
      <c r="EH301" s="67"/>
      <c r="EI301" s="72" t="s">
        <v>79</v>
      </c>
      <c r="EJ301" s="67" t="s">
        <v>79</v>
      </c>
      <c r="EK301" s="67"/>
      <c r="EL301" s="67"/>
      <c r="EM301" s="72" t="s">
        <v>79</v>
      </c>
      <c r="EN301" s="67" t="s">
        <v>79</v>
      </c>
      <c r="EO301" s="67"/>
      <c r="EP301" s="67"/>
      <c r="EQ301" s="67" t="b">
        <v>0</v>
      </c>
      <c r="ER301" s="67">
        <v>-24</v>
      </c>
      <c r="ES301" s="67"/>
      <c r="ET301" s="67"/>
      <c r="EU301" s="67" t="b">
        <v>0</v>
      </c>
      <c r="EV301" s="67">
        <v>-24</v>
      </c>
      <c r="EW301" s="67"/>
      <c r="EX301" s="67"/>
      <c r="EY301" s="67" t="b">
        <v>0</v>
      </c>
      <c r="EZ301" s="67">
        <v>-24</v>
      </c>
      <c r="FA301" s="67"/>
      <c r="FB301" s="67"/>
      <c r="FC301" s="76" t="s">
        <v>73</v>
      </c>
      <c r="FD301" s="67">
        <v>4</v>
      </c>
      <c r="FE301" s="77" t="s">
        <v>70</v>
      </c>
      <c r="FF301" s="68">
        <v>4</v>
      </c>
      <c r="FG301" s="83"/>
      <c r="FH301" s="65" t="str">
        <f t="shared" si="59"/>
        <v>SR</v>
      </c>
      <c r="FI301" s="65" t="str">
        <f t="shared" si="60"/>
        <v>M</v>
      </c>
      <c r="FJ301" s="65" t="str">
        <f t="shared" si="58"/>
        <v>12. COO</v>
      </c>
      <c r="FK301" s="65">
        <f t="shared" si="61"/>
        <v>4</v>
      </c>
      <c r="FL301">
        <f t="shared" si="62"/>
        <v>21.25</v>
      </c>
      <c r="FM301" t="str">
        <f t="shared" si="63"/>
        <v>...</v>
      </c>
      <c r="FN301" t="str">
        <f t="shared" si="56"/>
        <v>...</v>
      </c>
      <c r="FO301" t="str">
        <f t="shared" si="55"/>
        <v>12. COO</v>
      </c>
    </row>
    <row r="302" spans="1:171" ht="13.8" hidden="1" x14ac:dyDescent="0.3">
      <c r="A302" t="s">
        <v>1152</v>
      </c>
      <c r="B302" s="201" t="s">
        <v>284</v>
      </c>
      <c r="C302" s="80" t="str">
        <f>IF($B302:$B302&gt;0,VLOOKUP($B302,'[1]PorEquipeHC 20aa_ddmmaaaa'!$EC$5:'[1]PorEquipeHC 20aa_ddmmaaaa'!$GS$1003,1,FALSE))</f>
        <v>466</v>
      </c>
      <c r="D302" s="209" t="str">
        <f>IF($B302:$B302&gt;0,VLOOKUP($B302,'[1]PorEquipeHC 20aa_ddmmaaaa'!$EC$5:'[1]PorEquipeHC 20aa_ddmmaaaa'!$GS$1003,2,FALSE))</f>
        <v>HAGUIMOTO</v>
      </c>
      <c r="E302" s="209" t="str">
        <f>IF($B302:$B302&gt;0,VLOOKUP($B302,'[1]PorEquipeHC 20aa_ddmmaaaa'!$EC$5:'[1]PorEquipeHC 20aa_ddmmaaaa'!$GS$1003,3,FALSE))</f>
        <v>LUCIA HIROKO</v>
      </c>
      <c r="F302" s="66" t="str">
        <f>IF($B302:$B302&gt;0,VLOOKUP($B302,'[1]PorEquipeHC 20aa_ddmmaaaa'!$EC$5:'[1]PorEquipeHC 20aa_ddmmaaaa'!$GS$1003,4,FALSE))</f>
        <v>F</v>
      </c>
      <c r="G302" s="65" t="str">
        <f>IF($B302:$B302&gt;0,VLOOKUP($B302,'[1]PorEquipeHC 20aa_ddmmaaaa'!$EC$5:'[1]PorEquipeHC 20aa_ddmmaaaa'!$GS$1003,5,FALSE))</f>
        <v>03. IBI</v>
      </c>
      <c r="H302" s="210">
        <f>IF($B302:$B302&gt;0,VLOOKUP($B302,'[1]PorEquipeHC 20aa_ddmmaaaa'!$EC$5:'[1]PorEquipeHC 20aa_ddmmaaaa'!$GS$1003,6,FALSE))</f>
        <v>22015</v>
      </c>
      <c r="I302" s="80">
        <f>IF($B302:$B302&gt;0,VLOOKUP($B302,'[1]PorEquipeHC 20aa_ddmmaaaa'!$EC$5:'[1]PorEquipeHC 20aa_ddmmaaaa'!$GS$1003,7,FALSE))</f>
        <v>9</v>
      </c>
      <c r="J302" s="209" t="str">
        <f>IF($B302:$B302&gt;0,VLOOKUP($B302,'[1]PorEquipeHC 20aa_ddmmaaaa'!$EC$5:'[1]PorEquipeHC 20aa_ddmmaaaa'!$GS$1003,8,FALSE))</f>
        <v>B</v>
      </c>
      <c r="K302" s="209" t="str">
        <f>IF($B302:$B302&gt;0,VLOOKUP($B302,'[1]PorEquipeHC 20aa_ddmmaaaa'!$EC$5:'[1]PorEquipeHC 20aa_ddmmaaaa'!$GS$1003,9,FALSE))</f>
        <v>NSR</v>
      </c>
      <c r="L302" s="80">
        <f>IF($B302:$B302&gt;0,VLOOKUP($B302,'[1]PorEquipeHC 20aa_ddmmaaaa'!$EC$5:'[1]PorEquipeHC 20aa_ddmmaaaa'!$GS$1003,45,FALSE))</f>
        <v>3</v>
      </c>
      <c r="M302" s="65" t="str">
        <f>IF($B302:$B302&gt;0,VLOOKUP($B302,'[1]PorEquipeHC 20aa_ddmmaaaa'!$EC$5:'[1]PorEquipeHC 20aa_ddmmaaaa'!$GS$1003,46,FALSE))</f>
        <v>X</v>
      </c>
      <c r="N302" s="80" t="e">
        <f>IF($B302:$B302&gt;0,VLOOKUP($B302,'[1]PorEquipeHC 20aa_ddmmaaaa'!$EC$5:'[1]PorEquipeHC 20aa_ddmmaaaa'!$GS$1003,64,FALSE))</f>
        <v>#NUM!</v>
      </c>
      <c r="O302" s="211" t="str">
        <f>IF($B302:$B302&gt;0,VLOOKUP($B302,'[1]PorEquipeHC 20aa_ddmmaaaa'!$EC$5:'[1]PorEquipeHC 20aa_ddmmaaaa'!$GS$1003,10,FALSE))</f>
        <v xml:space="preserve"> </v>
      </c>
      <c r="P302" s="211">
        <f>IF($B302:$B302&gt;0,VLOOKUP($B302,'[1]PorEquipeHC 20aa_ddmmaaaa'!$EC$5:'[1]PorEquipeHC 20aa_ddmmaaaa'!$GS$1003,11,FALSE))</f>
        <v>135</v>
      </c>
      <c r="Q302" s="211" t="str">
        <f>IF($B302:$B302&gt;0,VLOOKUP($B302,'[1]PorEquipeHC 20aa_ddmmaaaa'!$EC$5:'[1]PorEquipeHC 20aa_ddmmaaaa'!$GS$1003,12,FALSE))</f>
        <v xml:space="preserve"> </v>
      </c>
      <c r="R302" s="211">
        <f>IF($B302:$B302&gt;0,VLOOKUP($B302,'[1]PorEquipeHC 20aa_ddmmaaaa'!$EC$5:'[1]PorEquipeHC 20aa_ddmmaaaa'!$GS$1003,13,FALSE))</f>
        <v>124</v>
      </c>
      <c r="S302" s="211" t="str">
        <f>IF($B302:$B302&gt;0,VLOOKUP($B302,'[1]PorEquipeHC 20aa_ddmmaaaa'!$EC$5:'[1]PorEquipeHC 20aa_ddmmaaaa'!$GS$1003,14,FALSE))</f>
        <v xml:space="preserve"> </v>
      </c>
      <c r="T302" s="211">
        <f>IF($B302:$B302&gt;0,VLOOKUP($B302,'[1]PorEquipeHC 20aa_ddmmaaaa'!$EC$5:'[1]PorEquipeHC 20aa_ddmmaaaa'!$GS$1003,15,FALSE))</f>
        <v>121</v>
      </c>
      <c r="U302" s="211" t="str">
        <f>IF($B302:$B302&gt;0,VLOOKUP($B302,'[1]PorEquipeHC 20aa_ddmmaaaa'!$EC$5:'[1]PorEquipeHC 20aa_ddmmaaaa'!$GS$1003,16,FALSE))</f>
        <v xml:space="preserve"> </v>
      </c>
      <c r="V302" s="211" t="b">
        <f>IF($B302:$B302&gt;0,VLOOKUP($B302,'[1]PorEquipeHC 20aa_ddmmaaaa'!$EC$5:'[1]PorEquipeHC 20aa_ddmmaaaa'!$GS$1003,17,FALSE))</f>
        <v>0</v>
      </c>
      <c r="W302" s="211" t="b">
        <f>IF($B302:$B302&gt;0,VLOOKUP($B302,'[1]PorEquipeHC 20aa_ddmmaaaa'!$EC$5:'[1]PorEquipeHC 20aa_ddmmaaaa'!$GS$1003,18,FALSE))</f>
        <v>0</v>
      </c>
      <c r="X302" s="211" t="b">
        <f>IF($B302:$B302&gt;0,VLOOKUP($B302,'[1]PorEquipeHC 20aa_ddmmaaaa'!$EC$5:'[1]PorEquipeHC 20aa_ddmmaaaa'!$GS$1003,19,FALSE))</f>
        <v>0</v>
      </c>
      <c r="Y302" s="207"/>
      <c r="Z302" s="207"/>
      <c r="AA302" s="154"/>
      <c r="AB302" s="154"/>
      <c r="AC302" s="65" t="str">
        <f>C302</f>
        <v>466</v>
      </c>
      <c r="AD302" s="65" t="str">
        <f>D302</f>
        <v>HAGUIMOTO</v>
      </c>
      <c r="AE302" s="65" t="str">
        <f>E302</f>
        <v>LUCIA HIROKO</v>
      </c>
      <c r="AF302" s="65" t="str">
        <f>F302</f>
        <v>F</v>
      </c>
      <c r="AG302" s="65" t="str">
        <f>G302</f>
        <v>03. IBI</v>
      </c>
      <c r="AH302" s="208">
        <f>H302</f>
        <v>22015</v>
      </c>
      <c r="AI302">
        <f>I302</f>
        <v>9</v>
      </c>
      <c r="AJ302" t="str">
        <f>J302</f>
        <v>B</v>
      </c>
      <c r="AK302" s="209" t="str">
        <f>K302</f>
        <v>NSR</v>
      </c>
      <c r="AL302" s="65">
        <f>L302</f>
        <v>3</v>
      </c>
      <c r="AM302" s="66" t="str">
        <f>M302</f>
        <v>X</v>
      </c>
      <c r="AN302" s="65" t="e">
        <f>N302</f>
        <v>#NUM!</v>
      </c>
      <c r="AO302" s="65" t="str">
        <f>O302</f>
        <v xml:space="preserve"> </v>
      </c>
      <c r="AP302" s="67" t="str">
        <f>IF(AO302=" "," ",(AO302-2*$AI302))</f>
        <v xml:space="preserve"> </v>
      </c>
      <c r="AQ302" s="68"/>
      <c r="AR302" s="69"/>
      <c r="AS302" s="72">
        <f>P302</f>
        <v>135</v>
      </c>
      <c r="AT302" s="67">
        <f>IF(AS302=" "," ",(AS302-2*$AI302))</f>
        <v>117</v>
      </c>
      <c r="AU302" s="65"/>
      <c r="AV302" s="67"/>
      <c r="AW302" s="72" t="str">
        <f>Q302</f>
        <v xml:space="preserve"> </v>
      </c>
      <c r="AX302" s="67" t="str">
        <f>IF(AW302=" "," ",(AW302-2*$AI302))</f>
        <v xml:space="preserve"> </v>
      </c>
      <c r="AY302" s="67"/>
      <c r="AZ302" s="65"/>
      <c r="BA302" s="67">
        <f>R302</f>
        <v>124</v>
      </c>
      <c r="BB302" s="67">
        <f>IF(BA302=" "," ",(BA302-2*$AI302))</f>
        <v>106</v>
      </c>
      <c r="BC302" s="67"/>
      <c r="BD302" s="67"/>
      <c r="BE302" s="71" t="str">
        <f>S302</f>
        <v xml:space="preserve"> </v>
      </c>
      <c r="BF302" s="67" t="str">
        <f>IF(BE302=" "," ",(BE302-2*$AI302))</f>
        <v xml:space="preserve"> </v>
      </c>
      <c r="BG302" s="67"/>
      <c r="BH302" s="67"/>
      <c r="BI302" s="72">
        <f>T302</f>
        <v>121</v>
      </c>
      <c r="BJ302" s="67">
        <f>IF(BI302=" "," ",(BI302-2*$AI302))</f>
        <v>103</v>
      </c>
      <c r="BK302" s="67"/>
      <c r="BL302" s="67"/>
      <c r="BM302" s="72" t="str">
        <f>U302</f>
        <v xml:space="preserve"> </v>
      </c>
      <c r="BN302" s="67" t="str">
        <f>IF(BM302=" "," ",(BM302-2*$AI302))</f>
        <v xml:space="preserve"> </v>
      </c>
      <c r="BO302" s="67"/>
      <c r="BP302" s="67"/>
      <c r="BQ302" s="67" t="b">
        <f>V302</f>
        <v>0</v>
      </c>
      <c r="BR302" s="67">
        <f>IF(BQ302=" "," ",(BQ302-2*$AI302))</f>
        <v>-18</v>
      </c>
      <c r="BS302" s="67"/>
      <c r="BT302" s="67"/>
      <c r="BU302" s="67" t="b">
        <f>W302</f>
        <v>0</v>
      </c>
      <c r="BV302" s="67">
        <f>IF(BU302=" "," ",(BU302-2*$AI302))</f>
        <v>-18</v>
      </c>
      <c r="BW302" s="67"/>
      <c r="BX302" s="67"/>
      <c r="BY302" s="67" t="b">
        <f>X302</f>
        <v>0</v>
      </c>
      <c r="BZ302" s="67">
        <f>IF(BY302=" "," ",(BY302-2*$AI302))</f>
        <v>-18</v>
      </c>
      <c r="CA302" s="67"/>
      <c r="CB302" s="67"/>
      <c r="CC302" s="209" t="str">
        <f>IF(AK302="Senior",AK302,"...")</f>
        <v>...</v>
      </c>
      <c r="CD302" s="65">
        <f>L302</f>
        <v>3</v>
      </c>
      <c r="CE302" s="66" t="str">
        <f>M302</f>
        <v>X</v>
      </c>
      <c r="CF302" s="73">
        <f>AQ302*AO$4+AU302*AS$4+AY302*AW$4+BC302*BA$4+BG302*BE$4+BK302*BI$4+BO302*BM$4+BS302*BQ$4+BW302*BU$4+CA302*BY$4</f>
        <v>0</v>
      </c>
      <c r="CG302" s="156"/>
      <c r="CH302" s="1"/>
      <c r="DA302" s="19"/>
      <c r="DB302" s="19"/>
      <c r="DC302" s="67" t="s">
        <v>257</v>
      </c>
      <c r="DD302" s="67" t="s">
        <v>624</v>
      </c>
      <c r="DE302" s="67" t="s">
        <v>164</v>
      </c>
      <c r="DF302" s="67" t="s">
        <v>65</v>
      </c>
      <c r="DG302" s="67" t="s">
        <v>934</v>
      </c>
      <c r="DH302" s="75">
        <v>16542</v>
      </c>
      <c r="DI302" s="67">
        <v>3</v>
      </c>
      <c r="DJ302" s="67" t="s">
        <v>111</v>
      </c>
      <c r="DK302" s="76" t="s">
        <v>102</v>
      </c>
      <c r="DL302" s="67">
        <v>5</v>
      </c>
      <c r="DM302" s="77" t="s">
        <v>70</v>
      </c>
      <c r="DN302" s="67" t="e">
        <v>#NUM!</v>
      </c>
      <c r="DO302" s="67" t="s">
        <v>79</v>
      </c>
      <c r="DP302" s="67" t="s">
        <v>79</v>
      </c>
      <c r="DQ302" s="68"/>
      <c r="DR302" s="81"/>
      <c r="DS302" s="72">
        <v>113</v>
      </c>
      <c r="DT302" s="67">
        <v>107</v>
      </c>
      <c r="DU302" s="68"/>
      <c r="DV302" s="67"/>
      <c r="DW302" s="72">
        <v>107</v>
      </c>
      <c r="DX302" s="67">
        <v>101</v>
      </c>
      <c r="DY302" s="67"/>
      <c r="DZ302" s="67"/>
      <c r="EA302" s="67">
        <v>104</v>
      </c>
      <c r="EB302" s="67">
        <v>98</v>
      </c>
      <c r="EC302" s="67"/>
      <c r="ED302" s="67"/>
      <c r="EE302" s="71">
        <v>117</v>
      </c>
      <c r="EF302" s="67">
        <v>111</v>
      </c>
      <c r="EG302" s="67"/>
      <c r="EH302" s="67"/>
      <c r="EI302" s="72">
        <v>110</v>
      </c>
      <c r="EJ302" s="67">
        <v>104</v>
      </c>
      <c r="EK302" s="67"/>
      <c r="EL302" s="67"/>
      <c r="EM302" s="72" t="s">
        <v>79</v>
      </c>
      <c r="EN302" s="67" t="s">
        <v>79</v>
      </c>
      <c r="EO302" s="67"/>
      <c r="EP302" s="67"/>
      <c r="EQ302" s="67" t="b">
        <v>0</v>
      </c>
      <c r="ER302" s="67">
        <v>-6</v>
      </c>
      <c r="ES302" s="67"/>
      <c r="ET302" s="67"/>
      <c r="EU302" s="67" t="b">
        <v>0</v>
      </c>
      <c r="EV302" s="67">
        <v>-6</v>
      </c>
      <c r="EW302" s="67"/>
      <c r="EX302" s="67"/>
      <c r="EY302" s="67" t="b">
        <v>0</v>
      </c>
      <c r="EZ302" s="67">
        <v>-6</v>
      </c>
      <c r="FA302" s="67"/>
      <c r="FB302" s="67"/>
      <c r="FC302" s="76" t="s">
        <v>73</v>
      </c>
      <c r="FD302" s="67">
        <v>5</v>
      </c>
      <c r="FE302" s="77" t="s">
        <v>70</v>
      </c>
      <c r="FF302" s="68">
        <v>0</v>
      </c>
      <c r="FG302" s="83"/>
      <c r="FH302" s="65" t="str">
        <f t="shared" si="59"/>
        <v>SR</v>
      </c>
      <c r="FI302" s="65" t="str">
        <f t="shared" si="60"/>
        <v>M</v>
      </c>
      <c r="FJ302" s="65" t="str">
        <f t="shared" si="58"/>
        <v>12. COO</v>
      </c>
      <c r="FK302" s="65">
        <f t="shared" si="61"/>
        <v>0</v>
      </c>
      <c r="FL302">
        <f t="shared" si="62"/>
        <v>21.25</v>
      </c>
      <c r="FM302" t="str">
        <f t="shared" si="63"/>
        <v>...</v>
      </c>
      <c r="FN302" t="str">
        <f t="shared" si="56"/>
        <v>...</v>
      </c>
      <c r="FO302" t="str">
        <f t="shared" si="55"/>
        <v>12. COO</v>
      </c>
    </row>
    <row r="303" spans="1:171" ht="13.8" hidden="1" x14ac:dyDescent="0.25">
      <c r="A303" t="s">
        <v>1152</v>
      </c>
      <c r="B303" s="201" t="s">
        <v>410</v>
      </c>
      <c r="C303" s="80" t="str">
        <f>IF($B303:$B303&gt;0,VLOOKUP($B303,'[1]PorEquipeHC 20aa_ddmmaaaa'!$EC$5:'[1]PorEquipeHC 20aa_ddmmaaaa'!$GS$1003,1,FALSE))</f>
        <v>865</v>
      </c>
      <c r="D303" s="209" t="str">
        <f>IF($B303:$B303&gt;0,VLOOKUP($B303,'[1]PorEquipeHC 20aa_ddmmaaaa'!$EC$5:'[1]PorEquipeHC 20aa_ddmmaaaa'!$GS$1003,2,FALSE))</f>
        <v>AYKAWA</v>
      </c>
      <c r="E303" s="209" t="str">
        <f>IF($B303:$B303&gt;0,VLOOKUP($B303,'[1]PorEquipeHC 20aa_ddmmaaaa'!$EC$5:'[1]PorEquipeHC 20aa_ddmmaaaa'!$GS$1003,3,FALSE))</f>
        <v>LUIZA MITIE</v>
      </c>
      <c r="F303" s="66" t="str">
        <f>IF($B303:$B303&gt;0,VLOOKUP($B303,'[1]PorEquipeHC 20aa_ddmmaaaa'!$EC$5:'[1]PorEquipeHC 20aa_ddmmaaaa'!$GS$1003,4,FALSE))</f>
        <v>F</v>
      </c>
      <c r="G303" s="65" t="str">
        <f>IF($B303:$B303&gt;0,VLOOKUP($B303,'[1]PorEquipeHC 20aa_ddmmaaaa'!$EC$5:'[1]PorEquipeHC 20aa_ddmmaaaa'!$GS$1003,5,FALSE))</f>
        <v>16. SUM</v>
      </c>
      <c r="H303" s="210">
        <f>IF($B303:$B303&gt;0,VLOOKUP($B303,'[1]PorEquipeHC 20aa_ddmmaaaa'!$EC$5:'[1]PorEquipeHC 20aa_ddmmaaaa'!$GS$1003,6,FALSE))</f>
        <v>22652</v>
      </c>
      <c r="I303" s="80">
        <f>IF($B303:$B303&gt;0,VLOOKUP($B303,'[1]PorEquipeHC 20aa_ddmmaaaa'!$EC$5:'[1]PorEquipeHC 20aa_ddmmaaaa'!$GS$1003,7,FALSE))</f>
        <v>9</v>
      </c>
      <c r="J303" s="209" t="str">
        <f>IF($B303:$B303&gt;0,VLOOKUP($B303,'[1]PorEquipeHC 20aa_ddmmaaaa'!$EC$5:'[1]PorEquipeHC 20aa_ddmmaaaa'!$GS$1003,8,FALSE))</f>
        <v>B</v>
      </c>
      <c r="K303" s="209" t="str">
        <f>IF($B303:$B303&gt;0,VLOOKUP($B303,'[1]PorEquipeHC 20aa_ddmmaaaa'!$EC$5:'[1]PorEquipeHC 20aa_ddmmaaaa'!$GS$1003,9,FALSE))</f>
        <v>NSR</v>
      </c>
      <c r="L303" s="80">
        <f>IF($B303:$B303&gt;0,VLOOKUP($B303,'[1]PorEquipeHC 20aa_ddmmaaaa'!$EC$5:'[1]PorEquipeHC 20aa_ddmmaaaa'!$GS$1003,45,FALSE))</f>
        <v>2</v>
      </c>
      <c r="M303" s="65" t="str">
        <f>IF($B303:$B303&gt;0,VLOOKUP($B303,'[1]PorEquipeHC 20aa_ddmmaaaa'!$EC$5:'[1]PorEquipeHC 20aa_ddmmaaaa'!$GS$1003,46,FALSE))</f>
        <v>X</v>
      </c>
      <c r="N303" s="80" t="e">
        <f>IF($B303:$B303&gt;0,VLOOKUP($B303,'[1]PorEquipeHC 20aa_ddmmaaaa'!$EC$5:'[1]PorEquipeHC 20aa_ddmmaaaa'!$GS$1003,64,FALSE))</f>
        <v>#NUM!</v>
      </c>
      <c r="O303" s="211" t="str">
        <f>IF($B303:$B303&gt;0,VLOOKUP($B303,'[1]PorEquipeHC 20aa_ddmmaaaa'!$EC$5:'[1]PorEquipeHC 20aa_ddmmaaaa'!$GS$1003,10,FALSE))</f>
        <v xml:space="preserve"> </v>
      </c>
      <c r="P303" s="211">
        <f>IF($B303:$B303&gt;0,VLOOKUP($B303,'[1]PorEquipeHC 20aa_ddmmaaaa'!$EC$5:'[1]PorEquipeHC 20aa_ddmmaaaa'!$GS$1003,11,FALSE))</f>
        <v>127</v>
      </c>
      <c r="Q303" s="211" t="str">
        <f>IF($B303:$B303&gt;0,VLOOKUP($B303,'[1]PorEquipeHC 20aa_ddmmaaaa'!$EC$5:'[1]PorEquipeHC 20aa_ddmmaaaa'!$GS$1003,12,FALSE))</f>
        <v xml:space="preserve"> </v>
      </c>
      <c r="R303" s="211">
        <f>IF($B303:$B303&gt;0,VLOOKUP($B303,'[1]PorEquipeHC 20aa_ddmmaaaa'!$EC$5:'[1]PorEquipeHC 20aa_ddmmaaaa'!$GS$1003,13,FALSE))</f>
        <v>119</v>
      </c>
      <c r="S303" s="211" t="str">
        <f>IF($B303:$B303&gt;0,VLOOKUP($B303,'[1]PorEquipeHC 20aa_ddmmaaaa'!$EC$5:'[1]PorEquipeHC 20aa_ddmmaaaa'!$GS$1003,14,FALSE))</f>
        <v xml:space="preserve"> </v>
      </c>
      <c r="T303" s="211" t="str">
        <f>IF($B303:$B303&gt;0,VLOOKUP($B303,'[1]PorEquipeHC 20aa_ddmmaaaa'!$EC$5:'[1]PorEquipeHC 20aa_ddmmaaaa'!$GS$1003,15,FALSE))</f>
        <v xml:space="preserve"> </v>
      </c>
      <c r="U303" s="211" t="str">
        <f>IF($B303:$B303&gt;0,VLOOKUP($B303,'[1]PorEquipeHC 20aa_ddmmaaaa'!$EC$5:'[1]PorEquipeHC 20aa_ddmmaaaa'!$GS$1003,16,FALSE))</f>
        <v xml:space="preserve"> </v>
      </c>
      <c r="V303" s="211" t="b">
        <f>IF($B303:$B303&gt;0,VLOOKUP($B303,'[1]PorEquipeHC 20aa_ddmmaaaa'!$EC$5:'[1]PorEquipeHC 20aa_ddmmaaaa'!$GS$1003,17,FALSE))</f>
        <v>0</v>
      </c>
      <c r="W303" s="211" t="b">
        <f>IF($B303:$B303&gt;0,VLOOKUP($B303,'[1]PorEquipeHC 20aa_ddmmaaaa'!$EC$5:'[1]PorEquipeHC 20aa_ddmmaaaa'!$GS$1003,18,FALSE))</f>
        <v>0</v>
      </c>
      <c r="X303" s="211" t="b">
        <f>IF($B303:$B303&gt;0,VLOOKUP($B303,'[1]PorEquipeHC 20aa_ddmmaaaa'!$EC$5:'[1]PorEquipeHC 20aa_ddmmaaaa'!$GS$1003,19,FALSE))</f>
        <v>0</v>
      </c>
      <c r="Y303" s="207"/>
      <c r="Z303" s="207"/>
      <c r="AA303" s="154"/>
      <c r="AB303" s="154"/>
      <c r="AC303" s="65" t="str">
        <f>C303</f>
        <v>865</v>
      </c>
      <c r="AD303" s="65" t="str">
        <f>D303</f>
        <v>AYKAWA</v>
      </c>
      <c r="AE303" s="65" t="str">
        <f>E303</f>
        <v>LUIZA MITIE</v>
      </c>
      <c r="AF303" s="65" t="str">
        <f>F303</f>
        <v>F</v>
      </c>
      <c r="AG303" s="65" t="str">
        <f>G303</f>
        <v>16. SUM</v>
      </c>
      <c r="AH303" s="208">
        <f>H303</f>
        <v>22652</v>
      </c>
      <c r="AI303">
        <f>I303</f>
        <v>9</v>
      </c>
      <c r="AJ303" t="str">
        <f>J303</f>
        <v>B</v>
      </c>
      <c r="AK303" s="209" t="str">
        <f>K303</f>
        <v>NSR</v>
      </c>
      <c r="AL303" s="65">
        <f>L303</f>
        <v>2</v>
      </c>
      <c r="AM303" s="66" t="str">
        <f>M303</f>
        <v>X</v>
      </c>
      <c r="AN303" s="65" t="e">
        <f>N303</f>
        <v>#NUM!</v>
      </c>
      <c r="AO303" s="65" t="str">
        <f>O303</f>
        <v xml:space="preserve"> </v>
      </c>
      <c r="AP303" s="67" t="str">
        <f>IF(AO303=" "," ",(AO303-2*$AI303))</f>
        <v xml:space="preserve"> </v>
      </c>
      <c r="AQ303" s="68"/>
      <c r="AR303" s="69"/>
      <c r="AS303" s="72">
        <f>P303</f>
        <v>127</v>
      </c>
      <c r="AT303" s="67">
        <f>IF(AS303=" "," ",(AS303-2*$AI303))</f>
        <v>109</v>
      </c>
      <c r="AU303" s="65"/>
      <c r="AV303" s="67"/>
      <c r="AW303" s="72" t="str">
        <f>Q303</f>
        <v xml:space="preserve"> </v>
      </c>
      <c r="AX303" s="67" t="str">
        <f>IF(AW303=" "," ",(AW303-2*$AI303))</f>
        <v xml:space="preserve"> </v>
      </c>
      <c r="AY303" s="67"/>
      <c r="AZ303" s="65"/>
      <c r="BA303" s="67">
        <f>R303</f>
        <v>119</v>
      </c>
      <c r="BB303" s="67">
        <f>IF(BA303=" "," ",(BA303-2*$AI303))</f>
        <v>101</v>
      </c>
      <c r="BC303" s="67"/>
      <c r="BD303" s="67"/>
      <c r="BE303" s="71" t="str">
        <f>S303</f>
        <v xml:space="preserve"> </v>
      </c>
      <c r="BF303" s="67" t="str">
        <f>IF(BE303=" "," ",(BE303-2*$AI303))</f>
        <v xml:space="preserve"> </v>
      </c>
      <c r="BG303" s="67"/>
      <c r="BH303" s="67"/>
      <c r="BI303" s="72" t="str">
        <f>T303</f>
        <v xml:space="preserve"> </v>
      </c>
      <c r="BJ303" s="67" t="str">
        <f>IF(BI303=" "," ",(BI303-2*$AI303))</f>
        <v xml:space="preserve"> </v>
      </c>
      <c r="BK303" s="67"/>
      <c r="BL303" s="67"/>
      <c r="BM303" s="72" t="str">
        <f>U303</f>
        <v xml:space="preserve"> </v>
      </c>
      <c r="BN303" s="67" t="str">
        <f>IF(BM303=" "," ",(BM303-2*$AI303))</f>
        <v xml:space="preserve"> </v>
      </c>
      <c r="BO303" s="67"/>
      <c r="BP303" s="67"/>
      <c r="BQ303" s="67" t="b">
        <f>V303</f>
        <v>0</v>
      </c>
      <c r="BR303" s="67">
        <f>IF(BQ303=" "," ",(BQ303-2*$AI303))</f>
        <v>-18</v>
      </c>
      <c r="BS303" s="67"/>
      <c r="BT303" s="67"/>
      <c r="BU303" s="67" t="b">
        <f>W303</f>
        <v>0</v>
      </c>
      <c r="BV303" s="67">
        <f>IF(BU303=" "," ",(BU303-2*$AI303))</f>
        <v>-18</v>
      </c>
      <c r="BW303" s="67"/>
      <c r="BX303" s="67"/>
      <c r="BY303" s="67" t="b">
        <f>X303</f>
        <v>0</v>
      </c>
      <c r="BZ303" s="67">
        <f>IF(BY303=" "," ",(BY303-2*$AI303))</f>
        <v>-18</v>
      </c>
      <c r="CA303" s="67"/>
      <c r="CB303" s="67"/>
      <c r="CC303" s="209" t="str">
        <f>IF(AK303="Senior",AK303,"...")</f>
        <v>...</v>
      </c>
      <c r="CD303" s="65">
        <f>L303</f>
        <v>2</v>
      </c>
      <c r="CE303" s="66" t="str">
        <f>M303</f>
        <v>X</v>
      </c>
      <c r="CF303" s="73">
        <f>AQ303*AO$4+AU303*AS$4+AY303*AW$4+BC303*BA$4+BG303*BE$4+BK303*BI$4+BO303*BM$4+BS303*BQ$4+BW303*BU$4+CA303*BY$4</f>
        <v>0</v>
      </c>
      <c r="CG303" s="156"/>
      <c r="CH303" s="1"/>
      <c r="DA303" s="19"/>
      <c r="DB303" s="19"/>
      <c r="DC303" s="67" t="s">
        <v>706</v>
      </c>
      <c r="DD303" s="67" t="s">
        <v>936</v>
      </c>
      <c r="DE303" s="67" t="s">
        <v>937</v>
      </c>
      <c r="DF303" s="67" t="s">
        <v>65</v>
      </c>
      <c r="DG303" s="67" t="s">
        <v>934</v>
      </c>
      <c r="DH303" s="75">
        <v>17245</v>
      </c>
      <c r="DI303" s="67">
        <v>4</v>
      </c>
      <c r="DJ303" s="67" t="s">
        <v>68</v>
      </c>
      <c r="DK303" s="76" t="s">
        <v>102</v>
      </c>
      <c r="DL303" s="67">
        <v>1</v>
      </c>
      <c r="DM303" s="77" t="s">
        <v>70</v>
      </c>
      <c r="DN303" s="67" t="e">
        <v>#NUM!</v>
      </c>
      <c r="DO303" s="67" t="s">
        <v>79</v>
      </c>
      <c r="DP303" s="67" t="s">
        <v>79</v>
      </c>
      <c r="DQ303" s="68"/>
      <c r="DR303" s="67"/>
      <c r="DS303" s="72" t="s">
        <v>79</v>
      </c>
      <c r="DT303" s="84" t="s">
        <v>79</v>
      </c>
      <c r="DU303" s="68"/>
      <c r="DV303" s="67"/>
      <c r="DW303" s="72">
        <v>117</v>
      </c>
      <c r="DX303" s="67">
        <v>109</v>
      </c>
      <c r="DY303" s="67"/>
      <c r="DZ303" s="67"/>
      <c r="EA303" s="67" t="s">
        <v>79</v>
      </c>
      <c r="EB303" s="67" t="s">
        <v>79</v>
      </c>
      <c r="EC303" s="68"/>
      <c r="ED303" s="69"/>
      <c r="EE303" s="71" t="s">
        <v>79</v>
      </c>
      <c r="EF303" s="67" t="s">
        <v>79</v>
      </c>
      <c r="EG303" s="67"/>
      <c r="EH303" s="67"/>
      <c r="EI303" s="72" t="s">
        <v>79</v>
      </c>
      <c r="EJ303" s="67" t="s">
        <v>79</v>
      </c>
      <c r="EK303" s="67"/>
      <c r="EL303" s="67"/>
      <c r="EM303" s="72" t="s">
        <v>79</v>
      </c>
      <c r="EN303" s="67" t="s">
        <v>79</v>
      </c>
      <c r="EO303" s="67"/>
      <c r="EP303" s="67"/>
      <c r="EQ303" s="67" t="b">
        <v>0</v>
      </c>
      <c r="ER303" s="67">
        <v>-8</v>
      </c>
      <c r="ES303" s="67"/>
      <c r="ET303" s="67"/>
      <c r="EU303" s="67" t="b">
        <v>0</v>
      </c>
      <c r="EV303" s="67">
        <v>-8</v>
      </c>
      <c r="EW303" s="68"/>
      <c r="EX303" s="69"/>
      <c r="EY303" s="67" t="b">
        <v>0</v>
      </c>
      <c r="EZ303" s="67">
        <v>-8</v>
      </c>
      <c r="FA303" s="67"/>
      <c r="FB303" s="67"/>
      <c r="FC303" s="76" t="s">
        <v>73</v>
      </c>
      <c r="FD303" s="67">
        <v>1</v>
      </c>
      <c r="FE303" s="77" t="s">
        <v>70</v>
      </c>
      <c r="FF303" s="68">
        <v>0</v>
      </c>
      <c r="FG303" s="83"/>
      <c r="FH303" s="65" t="str">
        <f t="shared" si="59"/>
        <v>SR</v>
      </c>
      <c r="FI303" s="65" t="str">
        <f t="shared" si="60"/>
        <v>M</v>
      </c>
      <c r="FJ303" s="65" t="str">
        <f t="shared" si="58"/>
        <v>12. COO</v>
      </c>
      <c r="FK303" s="65">
        <f t="shared" si="61"/>
        <v>0</v>
      </c>
      <c r="FL303">
        <f t="shared" si="62"/>
        <v>21.25</v>
      </c>
      <c r="FM303" t="str">
        <f t="shared" si="63"/>
        <v>...</v>
      </c>
      <c r="FN303" t="str">
        <f t="shared" si="56"/>
        <v>...</v>
      </c>
      <c r="FO303" t="str">
        <f t="shared" si="55"/>
        <v>12. COO</v>
      </c>
    </row>
    <row r="304" spans="1:171" ht="13.8" hidden="1" x14ac:dyDescent="0.25">
      <c r="A304" t="s">
        <v>1152</v>
      </c>
      <c r="B304" s="201" t="s">
        <v>439</v>
      </c>
      <c r="C304" s="80" t="str">
        <f>IF($B304:$B304&gt;0,VLOOKUP($B304,'[1]PorEquipeHC 20aa_ddmmaaaa'!$EC$5:'[1]PorEquipeHC 20aa_ddmmaaaa'!$GS$1003,1,FALSE))</f>
        <v>848</v>
      </c>
      <c r="D304" s="209" t="str">
        <f>IF($B304:$B304&gt;0,VLOOKUP($B304,'[1]PorEquipeHC 20aa_ddmmaaaa'!$EC$5:'[1]PorEquipeHC 20aa_ddmmaaaa'!$GS$1003,2,FALSE))</f>
        <v>NOZAWA</v>
      </c>
      <c r="E304" s="209" t="str">
        <f>IF($B304:$B304&gt;0,VLOOKUP($B304,'[1]PorEquipeHC 20aa_ddmmaaaa'!$EC$5:'[1]PorEquipeHC 20aa_ddmmaaaa'!$GS$1003,3,FALSE))</f>
        <v>CARLOS MASAYUKI</v>
      </c>
      <c r="F304" s="66" t="str">
        <f>IF($B304:$B304&gt;0,VLOOKUP($B304,'[1]PorEquipeHC 20aa_ddmmaaaa'!$EC$5:'[1]PorEquipeHC 20aa_ddmmaaaa'!$GS$1003,4,FALSE))</f>
        <v>M</v>
      </c>
      <c r="G304" s="65" t="str">
        <f>IF($B304:$B304&gt;0,VLOOKUP($B304,'[1]PorEquipeHC 20aa_ddmmaaaa'!$EC$5:'[1]PorEquipeHC 20aa_ddmmaaaa'!$GS$1003,5,FALSE))</f>
        <v>06. KOK</v>
      </c>
      <c r="H304" s="210">
        <f>IF($B304:$B304&gt;0,VLOOKUP($B304,'[1]PorEquipeHC 20aa_ddmmaaaa'!$EC$5:'[1]PorEquipeHC 20aa_ddmmaaaa'!$GS$1003,6,FALSE))</f>
        <v>24027</v>
      </c>
      <c r="I304" s="80">
        <f>IF($B304:$B304&gt;0,VLOOKUP($B304,'[1]PorEquipeHC 20aa_ddmmaaaa'!$EC$5:'[1]PorEquipeHC 20aa_ddmmaaaa'!$GS$1003,7,FALSE))</f>
        <v>9</v>
      </c>
      <c r="J304" s="209" t="str">
        <f>IF($B304:$B304&gt;0,VLOOKUP($B304,'[1]PorEquipeHC 20aa_ddmmaaaa'!$EC$5:'[1]PorEquipeHC 20aa_ddmmaaaa'!$GS$1003,8,FALSE))</f>
        <v>B</v>
      </c>
      <c r="K304" s="209" t="str">
        <f>IF($B304:$B304&gt;0,VLOOKUP($B304,'[1]PorEquipeHC 20aa_ddmmaaaa'!$EC$5:'[1]PorEquipeHC 20aa_ddmmaaaa'!$GS$1003,9,FALSE))</f>
        <v>NSR</v>
      </c>
      <c r="L304" s="80">
        <f>IF($B304:$B304&gt;0,VLOOKUP($B304,'[1]PorEquipeHC 20aa_ddmmaaaa'!$EC$5:'[1]PorEquipeHC 20aa_ddmmaaaa'!$GS$1003,45,FALSE))</f>
        <v>6</v>
      </c>
      <c r="M304" s="65" t="str">
        <f>IF($B304:$B304&gt;0,VLOOKUP($B304,'[1]PorEquipeHC 20aa_ddmmaaaa'!$EC$5:'[1]PorEquipeHC 20aa_ddmmaaaa'!$GS$1003,46,FALSE))</f>
        <v>X</v>
      </c>
      <c r="N304" s="80">
        <f>IF($B304:$B304&gt;0,VLOOKUP($B304,'[1]PorEquipeHC 20aa_ddmmaaaa'!$EC$5:'[1]PorEquipeHC 20aa_ddmmaaaa'!$GS$1003,64,FALSE))</f>
        <v>760</v>
      </c>
      <c r="O304" s="211">
        <f>IF($B304:$B304&gt;0,VLOOKUP($B304,'[1]PorEquipeHC 20aa_ddmmaaaa'!$EC$5:'[1]PorEquipeHC 20aa_ddmmaaaa'!$GS$1003,10,FALSE))</f>
        <v>119</v>
      </c>
      <c r="P304" s="211">
        <f>IF($B304:$B304&gt;0,VLOOKUP($B304,'[1]PorEquipeHC 20aa_ddmmaaaa'!$EC$5:'[1]PorEquipeHC 20aa_ddmmaaaa'!$GS$1003,11,FALSE))</f>
        <v>129</v>
      </c>
      <c r="Q304" s="211">
        <f>IF($B304:$B304&gt;0,VLOOKUP($B304,'[1]PorEquipeHC 20aa_ddmmaaaa'!$EC$5:'[1]PorEquipeHC 20aa_ddmmaaaa'!$GS$1003,12,FALSE))</f>
        <v>140</v>
      </c>
      <c r="R304" s="211">
        <f>IF($B304:$B304&gt;0,VLOOKUP($B304,'[1]PorEquipeHC 20aa_ddmmaaaa'!$EC$5:'[1]PorEquipeHC 20aa_ddmmaaaa'!$GS$1003,13,FALSE))</f>
        <v>123</v>
      </c>
      <c r="S304" s="211">
        <f>IF($B304:$B304&gt;0,VLOOKUP($B304,'[1]PorEquipeHC 20aa_ddmmaaaa'!$EC$5:'[1]PorEquipeHC 20aa_ddmmaaaa'!$GS$1003,14,FALSE))</f>
        <v>128</v>
      </c>
      <c r="T304" s="211">
        <f>IF($B304:$B304&gt;0,VLOOKUP($B304,'[1]PorEquipeHC 20aa_ddmmaaaa'!$EC$5:'[1]PorEquipeHC 20aa_ddmmaaaa'!$GS$1003,15,FALSE))</f>
        <v>121</v>
      </c>
      <c r="U304" s="211" t="str">
        <f>IF($B304:$B304&gt;0,VLOOKUP($B304,'[1]PorEquipeHC 20aa_ddmmaaaa'!$EC$5:'[1]PorEquipeHC 20aa_ddmmaaaa'!$GS$1003,16,FALSE))</f>
        <v xml:space="preserve"> </v>
      </c>
      <c r="V304" s="211" t="b">
        <f>IF($B304:$B304&gt;0,VLOOKUP($B304,'[1]PorEquipeHC 20aa_ddmmaaaa'!$EC$5:'[1]PorEquipeHC 20aa_ddmmaaaa'!$GS$1003,17,FALSE))</f>
        <v>0</v>
      </c>
      <c r="W304" s="211" t="b">
        <f>IF($B304:$B304&gt;0,VLOOKUP($B304,'[1]PorEquipeHC 20aa_ddmmaaaa'!$EC$5:'[1]PorEquipeHC 20aa_ddmmaaaa'!$GS$1003,18,FALSE))</f>
        <v>0</v>
      </c>
      <c r="X304" s="211" t="b">
        <f>IF($B304:$B304&gt;0,VLOOKUP($B304,'[1]PorEquipeHC 20aa_ddmmaaaa'!$EC$5:'[1]PorEquipeHC 20aa_ddmmaaaa'!$GS$1003,19,FALSE))</f>
        <v>0</v>
      </c>
      <c r="Y304" s="207"/>
      <c r="Z304" s="207"/>
      <c r="AA304" s="154"/>
      <c r="AB304" s="154"/>
      <c r="AC304" s="65" t="str">
        <f>C304</f>
        <v>848</v>
      </c>
      <c r="AD304" s="65" t="str">
        <f>D304</f>
        <v>NOZAWA</v>
      </c>
      <c r="AE304" s="65" t="str">
        <f>E304</f>
        <v>CARLOS MASAYUKI</v>
      </c>
      <c r="AF304" s="65" t="str">
        <f>F304</f>
        <v>M</v>
      </c>
      <c r="AG304" s="65" t="str">
        <f>G304</f>
        <v>06. KOK</v>
      </c>
      <c r="AH304" s="208">
        <f>H304</f>
        <v>24027</v>
      </c>
      <c r="AI304">
        <f>I304</f>
        <v>9</v>
      </c>
      <c r="AJ304" t="str">
        <f>J304</f>
        <v>B</v>
      </c>
      <c r="AK304" s="209" t="str">
        <f>K304</f>
        <v>NSR</v>
      </c>
      <c r="AL304" s="65">
        <f>L304</f>
        <v>6</v>
      </c>
      <c r="AM304" s="66" t="str">
        <f>M304</f>
        <v>X</v>
      </c>
      <c r="AN304" s="65">
        <f>N304</f>
        <v>760</v>
      </c>
      <c r="AO304" s="65">
        <f>O304</f>
        <v>119</v>
      </c>
      <c r="AP304" s="67">
        <f>IF(AO304=" "," ",(AO304-2*$AI304))</f>
        <v>101</v>
      </c>
      <c r="AQ304" s="68"/>
      <c r="AR304" s="69"/>
      <c r="AS304" s="72">
        <f>P304</f>
        <v>129</v>
      </c>
      <c r="AT304" s="67">
        <f>IF(AS304=" "," ",(AS304-2*$AI304))</f>
        <v>111</v>
      </c>
      <c r="AU304" s="65"/>
      <c r="AV304" s="67"/>
      <c r="AW304" s="72">
        <f>Q304</f>
        <v>140</v>
      </c>
      <c r="AX304" s="67">
        <f>IF(AW304=" "," ",(AW304-2*$AI304))</f>
        <v>122</v>
      </c>
      <c r="AY304" s="67"/>
      <c r="AZ304" s="65"/>
      <c r="BA304" s="67">
        <f>R304</f>
        <v>123</v>
      </c>
      <c r="BB304" s="67">
        <f>IF(BA304=" "," ",(BA304-2*$AI304))</f>
        <v>105</v>
      </c>
      <c r="BC304" s="67"/>
      <c r="BD304" s="67"/>
      <c r="BE304" s="71">
        <f>S304</f>
        <v>128</v>
      </c>
      <c r="BF304" s="67">
        <f>IF(BE304=" "," ",(BE304-2*$AI304))</f>
        <v>110</v>
      </c>
      <c r="BG304" s="67"/>
      <c r="BH304" s="67"/>
      <c r="BI304" s="72">
        <f>T304</f>
        <v>121</v>
      </c>
      <c r="BJ304" s="67">
        <f>IF(BI304=" "," ",(BI304-2*$AI304))</f>
        <v>103</v>
      </c>
      <c r="BK304" s="67"/>
      <c r="BL304" s="67"/>
      <c r="BM304" s="72" t="str">
        <f>U304</f>
        <v xml:space="preserve"> </v>
      </c>
      <c r="BN304" s="67" t="str">
        <f>IF(BM304=" "," ",(BM304-2*$AI304))</f>
        <v xml:space="preserve"> </v>
      </c>
      <c r="BO304" s="67"/>
      <c r="BP304" s="67"/>
      <c r="BQ304" s="67" t="b">
        <f>V304</f>
        <v>0</v>
      </c>
      <c r="BR304" s="67">
        <f>IF(BQ304=" "," ",(BQ304-2*$AI304))</f>
        <v>-18</v>
      </c>
      <c r="BS304" s="67"/>
      <c r="BT304" s="67"/>
      <c r="BU304" s="67" t="b">
        <f>W304</f>
        <v>0</v>
      </c>
      <c r="BV304" s="67">
        <f>IF(BU304=" "," ",(BU304-2*$AI304))</f>
        <v>-18</v>
      </c>
      <c r="BW304" s="67"/>
      <c r="BX304" s="67"/>
      <c r="BY304" s="67" t="b">
        <f>X304</f>
        <v>0</v>
      </c>
      <c r="BZ304" s="67">
        <f>IF(BY304=" "," ",(BY304-2*$AI304))</f>
        <v>-18</v>
      </c>
      <c r="CA304" s="67"/>
      <c r="CB304" s="67"/>
      <c r="CC304" s="209" t="str">
        <f>IF(AK304="Senior",AK304,"...")</f>
        <v>...</v>
      </c>
      <c r="CD304" s="65">
        <f>L304</f>
        <v>6</v>
      </c>
      <c r="CE304" s="66" t="str">
        <f>M304</f>
        <v>X</v>
      </c>
      <c r="CF304" s="73">
        <f>AQ304*AO$4+AU304*AS$4+AY304*AW$4+BC304*BA$4+BG304*BE$4+BK304*BI$4+BO304*BM$4+BS304*BQ$4+BW304*BU$4+CA304*BY$4</f>
        <v>0</v>
      </c>
      <c r="CG304" s="156"/>
      <c r="CH304" s="1"/>
      <c r="DA304" s="19"/>
      <c r="DB304" s="19"/>
      <c r="DC304" s="67" t="s">
        <v>721</v>
      </c>
      <c r="DD304" s="67" t="s">
        <v>938</v>
      </c>
      <c r="DE304" s="67" t="s">
        <v>164</v>
      </c>
      <c r="DF304" s="67" t="s">
        <v>65</v>
      </c>
      <c r="DG304" s="67" t="s">
        <v>934</v>
      </c>
      <c r="DH304" s="75">
        <v>20726</v>
      </c>
      <c r="DI304" s="67">
        <v>5</v>
      </c>
      <c r="DJ304" s="67" t="s">
        <v>68</v>
      </c>
      <c r="DK304" s="76" t="s">
        <v>69</v>
      </c>
      <c r="DL304" s="67">
        <v>1</v>
      </c>
      <c r="DM304" s="77" t="s">
        <v>70</v>
      </c>
      <c r="DN304" s="67" t="e">
        <v>#NUM!</v>
      </c>
      <c r="DO304" s="67" t="s">
        <v>79</v>
      </c>
      <c r="DP304" s="67" t="s">
        <v>79</v>
      </c>
      <c r="DQ304" s="68"/>
      <c r="DR304" s="67"/>
      <c r="DS304" s="72" t="s">
        <v>79</v>
      </c>
      <c r="DT304" s="67" t="s">
        <v>79</v>
      </c>
      <c r="DU304" s="68"/>
      <c r="DV304" s="67"/>
      <c r="DW304" s="72">
        <v>120</v>
      </c>
      <c r="DX304" s="67">
        <v>110</v>
      </c>
      <c r="DY304" s="67"/>
      <c r="DZ304" s="67"/>
      <c r="EA304" s="67" t="s">
        <v>79</v>
      </c>
      <c r="EB304" s="67" t="s">
        <v>79</v>
      </c>
      <c r="EC304" s="67"/>
      <c r="ED304" s="67"/>
      <c r="EE304" s="71" t="s">
        <v>79</v>
      </c>
      <c r="EF304" s="67" t="s">
        <v>79</v>
      </c>
      <c r="EG304" s="67"/>
      <c r="EH304" s="69"/>
      <c r="EI304" s="72" t="s">
        <v>79</v>
      </c>
      <c r="EJ304" s="67" t="s">
        <v>79</v>
      </c>
      <c r="EK304" s="67"/>
      <c r="EL304" s="67"/>
      <c r="EM304" s="72" t="s">
        <v>79</v>
      </c>
      <c r="EN304" s="67" t="s">
        <v>79</v>
      </c>
      <c r="EO304" s="67"/>
      <c r="EP304" s="67"/>
      <c r="EQ304" s="67" t="b">
        <v>0</v>
      </c>
      <c r="ER304" s="67">
        <v>-10</v>
      </c>
      <c r="ES304" s="67"/>
      <c r="ET304" s="67"/>
      <c r="EU304" s="67" t="b">
        <v>0</v>
      </c>
      <c r="EV304" s="67">
        <v>-10</v>
      </c>
      <c r="EW304" s="67"/>
      <c r="EX304" s="67"/>
      <c r="EY304" s="67" t="b">
        <v>0</v>
      </c>
      <c r="EZ304" s="67">
        <v>-10</v>
      </c>
      <c r="FA304" s="67"/>
      <c r="FB304" s="67"/>
      <c r="FC304" s="76" t="s">
        <v>73</v>
      </c>
      <c r="FD304" s="67">
        <v>1</v>
      </c>
      <c r="FE304" s="77" t="s">
        <v>70</v>
      </c>
      <c r="FF304" s="68">
        <v>0</v>
      </c>
      <c r="FG304" s="83"/>
      <c r="FH304" s="65" t="str">
        <f t="shared" si="59"/>
        <v>NSR</v>
      </c>
      <c r="FI304" s="65" t="str">
        <f t="shared" si="60"/>
        <v>M</v>
      </c>
      <c r="FJ304" s="65" t="str">
        <f t="shared" si="58"/>
        <v>12. COO</v>
      </c>
      <c r="FK304" s="65">
        <f t="shared" si="61"/>
        <v>0</v>
      </c>
      <c r="FL304">
        <f t="shared" si="62"/>
        <v>21.25</v>
      </c>
      <c r="FM304" t="str">
        <f t="shared" si="63"/>
        <v>...</v>
      </c>
      <c r="FN304" t="str">
        <f t="shared" si="56"/>
        <v>...</v>
      </c>
      <c r="FO304" t="str">
        <f t="shared" si="55"/>
        <v>12. COO</v>
      </c>
    </row>
    <row r="305" spans="1:171" ht="13.8" hidden="1" x14ac:dyDescent="0.25">
      <c r="A305" t="s">
        <v>1152</v>
      </c>
      <c r="B305" s="201" t="s">
        <v>162</v>
      </c>
      <c r="C305" s="80" t="str">
        <f>IF($B305:$B305&gt;0,VLOOKUP($B305,'[1]PorEquipeHC 20aa_ddmmaaaa'!$EC$5:'[1]PorEquipeHC 20aa_ddmmaaaa'!$GS$1003,1,FALSE))</f>
        <v>744</v>
      </c>
      <c r="D305" s="209" t="str">
        <f>IF($B305:$B305&gt;0,VLOOKUP($B305,'[1]PorEquipeHC 20aa_ddmmaaaa'!$EC$5:'[1]PorEquipeHC 20aa_ddmmaaaa'!$GS$1003,2,FALSE))</f>
        <v>UEMURA</v>
      </c>
      <c r="E305" s="209" t="str">
        <f>IF($B305:$B305&gt;0,VLOOKUP($B305,'[1]PorEquipeHC 20aa_ddmmaaaa'!$EC$5:'[1]PorEquipeHC 20aa_ddmmaaaa'!$GS$1003,3,FALSE))</f>
        <v>JORGE</v>
      </c>
      <c r="F305" s="66" t="str">
        <f>IF($B305:$B305&gt;0,VLOOKUP($B305,'[1]PorEquipeHC 20aa_ddmmaaaa'!$EC$5:'[1]PorEquipeHC 20aa_ddmmaaaa'!$GS$1003,4,FALSE))</f>
        <v>M</v>
      </c>
      <c r="G305" s="65" t="str">
        <f>IF($B305:$B305&gt;0,VLOOKUP($B305,'[1]PorEquipeHC 20aa_ddmmaaaa'!$EC$5:'[1]PorEquipeHC 20aa_ddmmaaaa'!$GS$1003,5,FALSE))</f>
        <v>01. PIE</v>
      </c>
      <c r="H305" s="210">
        <f>IF($B305:$B305&gt;0,VLOOKUP($B305,'[1]PorEquipeHC 20aa_ddmmaaaa'!$EC$5:'[1]PorEquipeHC 20aa_ddmmaaaa'!$GS$1003,6,FALSE))</f>
        <v>29247</v>
      </c>
      <c r="I305" s="80">
        <f>IF($B305:$B305&gt;0,VLOOKUP($B305,'[1]PorEquipeHC 20aa_ddmmaaaa'!$EC$5:'[1]PorEquipeHC 20aa_ddmmaaaa'!$GS$1003,7,FALSE))</f>
        <v>9</v>
      </c>
      <c r="J305" s="209" t="str">
        <f>IF($B305:$B305&gt;0,VLOOKUP($B305,'[1]PorEquipeHC 20aa_ddmmaaaa'!$EC$5:'[1]PorEquipeHC 20aa_ddmmaaaa'!$GS$1003,8,FALSE))</f>
        <v>B</v>
      </c>
      <c r="K305" s="209" t="str">
        <f>IF($B305:$B305&gt;0,VLOOKUP($B305,'[1]PorEquipeHC 20aa_ddmmaaaa'!$EC$5:'[1]PorEquipeHC 20aa_ddmmaaaa'!$GS$1003,9,FALSE))</f>
        <v>NSR</v>
      </c>
      <c r="L305" s="80">
        <f>IF($B305:$B305&gt;0,VLOOKUP($B305,'[1]PorEquipeHC 20aa_ddmmaaaa'!$EC$5:'[1]PorEquipeHC 20aa_ddmmaaaa'!$GS$1003,45,FALSE))</f>
        <v>3</v>
      </c>
      <c r="M305" s="65" t="str">
        <f>IF($B305:$B305&gt;0,VLOOKUP($B305,'[1]PorEquipeHC 20aa_ddmmaaaa'!$EC$5:'[1]PorEquipeHC 20aa_ddmmaaaa'!$GS$1003,46,FALSE))</f>
        <v>X</v>
      </c>
      <c r="N305" s="80" t="e">
        <f>IF($B305:$B305&gt;0,VLOOKUP($B305,'[1]PorEquipeHC 20aa_ddmmaaaa'!$EC$5:'[1]PorEquipeHC 20aa_ddmmaaaa'!$GS$1003,64,FALSE))</f>
        <v>#NUM!</v>
      </c>
      <c r="O305" s="211">
        <f>IF($B305:$B305&gt;0,VLOOKUP($B305,'[1]PorEquipeHC 20aa_ddmmaaaa'!$EC$5:'[1]PorEquipeHC 20aa_ddmmaaaa'!$GS$1003,10,FALSE))</f>
        <v>125</v>
      </c>
      <c r="P305" s="211">
        <f>IF($B305:$B305&gt;0,VLOOKUP($B305,'[1]PorEquipeHC 20aa_ddmmaaaa'!$EC$5:'[1]PorEquipeHC 20aa_ddmmaaaa'!$GS$1003,11,FALSE))</f>
        <v>126</v>
      </c>
      <c r="Q305" s="211" t="str">
        <f>IF($B305:$B305&gt;0,VLOOKUP($B305,'[1]PorEquipeHC 20aa_ddmmaaaa'!$EC$5:'[1]PorEquipeHC 20aa_ddmmaaaa'!$GS$1003,12,FALSE))</f>
        <v xml:space="preserve"> </v>
      </c>
      <c r="R305" s="211">
        <f>IF($B305:$B305&gt;0,VLOOKUP($B305,'[1]PorEquipeHC 20aa_ddmmaaaa'!$EC$5:'[1]PorEquipeHC 20aa_ddmmaaaa'!$GS$1003,13,FALSE))</f>
        <v>121</v>
      </c>
      <c r="S305" s="211" t="str">
        <f>IF($B305:$B305&gt;0,VLOOKUP($B305,'[1]PorEquipeHC 20aa_ddmmaaaa'!$EC$5:'[1]PorEquipeHC 20aa_ddmmaaaa'!$GS$1003,14,FALSE))</f>
        <v xml:space="preserve"> </v>
      </c>
      <c r="T305" s="211" t="str">
        <f>IF($B305:$B305&gt;0,VLOOKUP($B305,'[1]PorEquipeHC 20aa_ddmmaaaa'!$EC$5:'[1]PorEquipeHC 20aa_ddmmaaaa'!$GS$1003,15,FALSE))</f>
        <v xml:space="preserve"> </v>
      </c>
      <c r="U305" s="211" t="str">
        <f>IF($B305:$B305&gt;0,VLOOKUP($B305,'[1]PorEquipeHC 20aa_ddmmaaaa'!$EC$5:'[1]PorEquipeHC 20aa_ddmmaaaa'!$GS$1003,16,FALSE))</f>
        <v xml:space="preserve"> </v>
      </c>
      <c r="V305" s="211" t="b">
        <f>IF($B305:$B305&gt;0,VLOOKUP($B305,'[1]PorEquipeHC 20aa_ddmmaaaa'!$EC$5:'[1]PorEquipeHC 20aa_ddmmaaaa'!$GS$1003,17,FALSE))</f>
        <v>0</v>
      </c>
      <c r="W305" s="211" t="b">
        <f>IF($B305:$B305&gt;0,VLOOKUP($B305,'[1]PorEquipeHC 20aa_ddmmaaaa'!$EC$5:'[1]PorEquipeHC 20aa_ddmmaaaa'!$GS$1003,18,FALSE))</f>
        <v>0</v>
      </c>
      <c r="X305" s="211" t="b">
        <f>IF($B305:$B305&gt;0,VLOOKUP($B305,'[1]PorEquipeHC 20aa_ddmmaaaa'!$EC$5:'[1]PorEquipeHC 20aa_ddmmaaaa'!$GS$1003,19,FALSE))</f>
        <v>0</v>
      </c>
      <c r="Y305" s="207"/>
      <c r="Z305" s="207"/>
      <c r="AA305" s="154"/>
      <c r="AB305" s="154"/>
      <c r="AC305" s="65" t="str">
        <f>C305</f>
        <v>744</v>
      </c>
      <c r="AD305" s="65" t="str">
        <f>D305</f>
        <v>UEMURA</v>
      </c>
      <c r="AE305" s="65" t="str">
        <f>E305</f>
        <v>JORGE</v>
      </c>
      <c r="AF305" s="65" t="str">
        <f>F305</f>
        <v>M</v>
      </c>
      <c r="AG305" s="65" t="str">
        <f>G305</f>
        <v>01. PIE</v>
      </c>
      <c r="AH305" s="208">
        <f>H305</f>
        <v>29247</v>
      </c>
      <c r="AI305">
        <f>I305</f>
        <v>9</v>
      </c>
      <c r="AJ305" t="str">
        <f>J305</f>
        <v>B</v>
      </c>
      <c r="AK305" s="209" t="str">
        <f>K305</f>
        <v>NSR</v>
      </c>
      <c r="AL305" s="65">
        <f>L305</f>
        <v>3</v>
      </c>
      <c r="AM305" s="66" t="str">
        <f>M305</f>
        <v>X</v>
      </c>
      <c r="AN305" s="65" t="e">
        <f>N305</f>
        <v>#NUM!</v>
      </c>
      <c r="AO305" s="65">
        <f>O305</f>
        <v>125</v>
      </c>
      <c r="AP305" s="67">
        <f>IF(AO305=" "," ",(AO305-2*$AI305))</f>
        <v>107</v>
      </c>
      <c r="AQ305" s="68"/>
      <c r="AR305" s="69"/>
      <c r="AS305" s="72">
        <f>P305</f>
        <v>126</v>
      </c>
      <c r="AT305" s="67">
        <f>IF(AS305=" "," ",(AS305-2*$AI305))</f>
        <v>108</v>
      </c>
      <c r="AU305" s="65"/>
      <c r="AV305" s="67"/>
      <c r="AW305" s="72" t="str">
        <f>Q305</f>
        <v xml:space="preserve"> </v>
      </c>
      <c r="AX305" s="67" t="str">
        <f>IF(AW305=" "," ",(AW305-2*$AI305))</f>
        <v xml:space="preserve"> </v>
      </c>
      <c r="AY305" s="67"/>
      <c r="AZ305" s="65"/>
      <c r="BA305" s="67">
        <f>R305</f>
        <v>121</v>
      </c>
      <c r="BB305" s="67">
        <f>IF(BA305=" "," ",(BA305-2*$AI305))</f>
        <v>103</v>
      </c>
      <c r="BC305" s="67"/>
      <c r="BD305" s="67"/>
      <c r="BE305" s="71" t="str">
        <f>S305</f>
        <v xml:space="preserve"> </v>
      </c>
      <c r="BF305" s="67" t="str">
        <f>IF(BE305=" "," ",(BE305-2*$AI305))</f>
        <v xml:space="preserve"> </v>
      </c>
      <c r="BG305" s="67"/>
      <c r="BH305" s="67"/>
      <c r="BI305" s="72" t="str">
        <f>T305</f>
        <v xml:space="preserve"> </v>
      </c>
      <c r="BJ305" s="67" t="str">
        <f>IF(BI305=" "," ",(BI305-2*$AI305))</f>
        <v xml:space="preserve"> </v>
      </c>
      <c r="BK305" s="67"/>
      <c r="BL305" s="67"/>
      <c r="BM305" s="72" t="str">
        <f>U305</f>
        <v xml:space="preserve"> </v>
      </c>
      <c r="BN305" s="67" t="str">
        <f>IF(BM305=" "," ",(BM305-2*$AI305))</f>
        <v xml:space="preserve"> </v>
      </c>
      <c r="BO305" s="67"/>
      <c r="BP305" s="67"/>
      <c r="BQ305" s="67" t="b">
        <f>V305</f>
        <v>0</v>
      </c>
      <c r="BR305" s="67">
        <f>IF(BQ305=" "," ",(BQ305-2*$AI305))</f>
        <v>-18</v>
      </c>
      <c r="BS305" s="67"/>
      <c r="BT305" s="67"/>
      <c r="BU305" s="67" t="b">
        <f>W305</f>
        <v>0</v>
      </c>
      <c r="BV305" s="67">
        <f>IF(BU305=" "," ",(BU305-2*$AI305))</f>
        <v>-18</v>
      </c>
      <c r="BW305" s="67"/>
      <c r="BX305" s="67"/>
      <c r="BY305" s="67" t="b">
        <f>X305</f>
        <v>0</v>
      </c>
      <c r="BZ305" s="67">
        <f>IF(BY305=" "," ",(BY305-2*$AI305))</f>
        <v>-18</v>
      </c>
      <c r="CA305" s="67"/>
      <c r="CB305" s="67"/>
      <c r="CC305" s="209" t="str">
        <f>IF(AK305="Senior",AK305,"...")</f>
        <v>...</v>
      </c>
      <c r="CD305" s="65">
        <f>L305</f>
        <v>3</v>
      </c>
      <c r="CE305" s="66" t="str">
        <f>M305</f>
        <v>X</v>
      </c>
      <c r="CF305" s="73">
        <f>AQ305*AO$4+AU305*AS$4+AY305*AW$4+BC305*BA$4+BG305*BE$4+BK305*BI$4+BO305*BM$4+BS305*BQ$4+BW305*BU$4+CA305*BY$4</f>
        <v>0</v>
      </c>
      <c r="CG305" s="156"/>
      <c r="CH305" s="1"/>
      <c r="DA305" s="19"/>
      <c r="DB305" s="19"/>
      <c r="DC305" s="67" t="s">
        <v>743</v>
      </c>
      <c r="DD305" s="67" t="s">
        <v>940</v>
      </c>
      <c r="DE305" s="67" t="s">
        <v>941</v>
      </c>
      <c r="DF305" s="67" t="s">
        <v>65</v>
      </c>
      <c r="DG305" s="67" t="s">
        <v>934</v>
      </c>
      <c r="DH305" s="75">
        <v>15313</v>
      </c>
      <c r="DI305" s="67">
        <v>6</v>
      </c>
      <c r="DJ305" s="67" t="s">
        <v>68</v>
      </c>
      <c r="DK305" s="76" t="s">
        <v>85</v>
      </c>
      <c r="DL305" s="67">
        <v>3</v>
      </c>
      <c r="DM305" s="77" t="s">
        <v>70</v>
      </c>
      <c r="DN305" s="67" t="e">
        <v>#NUM!</v>
      </c>
      <c r="DO305" s="67">
        <v>108</v>
      </c>
      <c r="DP305" s="67">
        <v>96</v>
      </c>
      <c r="DQ305" s="68"/>
      <c r="DR305" s="67"/>
      <c r="DS305" s="72" t="s">
        <v>79</v>
      </c>
      <c r="DT305" s="67" t="s">
        <v>79</v>
      </c>
      <c r="DU305" s="68"/>
      <c r="DV305" s="69"/>
      <c r="DW305" s="72">
        <v>114</v>
      </c>
      <c r="DX305" s="67">
        <v>102</v>
      </c>
      <c r="DY305" s="67"/>
      <c r="DZ305" s="67"/>
      <c r="EA305" s="67" t="s">
        <v>79</v>
      </c>
      <c r="EB305" s="67" t="s">
        <v>79</v>
      </c>
      <c r="EC305" s="68"/>
      <c r="ED305" s="67"/>
      <c r="EE305" s="71" t="s">
        <v>79</v>
      </c>
      <c r="EF305" s="67" t="s">
        <v>79</v>
      </c>
      <c r="EG305" s="68"/>
      <c r="EH305" s="69"/>
      <c r="EI305" s="72" t="s">
        <v>79</v>
      </c>
      <c r="EJ305" s="67" t="s">
        <v>79</v>
      </c>
      <c r="EK305" s="68"/>
      <c r="EL305" s="69"/>
      <c r="EM305" s="72">
        <v>105</v>
      </c>
      <c r="EN305" s="67">
        <v>93</v>
      </c>
      <c r="EO305" s="67"/>
      <c r="EP305" s="67"/>
      <c r="EQ305" s="67" t="b">
        <v>0</v>
      </c>
      <c r="ER305" s="67">
        <v>-12</v>
      </c>
      <c r="ES305" s="68"/>
      <c r="ET305" s="69"/>
      <c r="EU305" s="67" t="b">
        <v>0</v>
      </c>
      <c r="EV305" s="67">
        <v>-12</v>
      </c>
      <c r="EW305" s="67"/>
      <c r="EX305" s="67"/>
      <c r="EY305" s="67" t="b">
        <v>0</v>
      </c>
      <c r="EZ305" s="67">
        <v>-12</v>
      </c>
      <c r="FA305" s="67"/>
      <c r="FB305" s="67"/>
      <c r="FC305" s="76" t="s">
        <v>73</v>
      </c>
      <c r="FD305" s="67">
        <v>3</v>
      </c>
      <c r="FE305" s="77" t="s">
        <v>70</v>
      </c>
      <c r="FF305" s="68">
        <v>0</v>
      </c>
      <c r="FG305" s="83"/>
      <c r="FH305" s="65" t="str">
        <f t="shared" si="59"/>
        <v>MR</v>
      </c>
      <c r="FI305" s="65" t="str">
        <f t="shared" si="60"/>
        <v>M</v>
      </c>
      <c r="FJ305" s="65" t="str">
        <f t="shared" si="58"/>
        <v>12. COO</v>
      </c>
      <c r="FK305" s="65">
        <f t="shared" si="61"/>
        <v>0</v>
      </c>
      <c r="FL305">
        <f t="shared" si="62"/>
        <v>21.25</v>
      </c>
      <c r="FM305" t="str">
        <f t="shared" si="63"/>
        <v>...</v>
      </c>
      <c r="FN305" t="str">
        <f t="shared" si="56"/>
        <v>...</v>
      </c>
      <c r="FO305" t="str">
        <f t="shared" si="55"/>
        <v>12. COO</v>
      </c>
    </row>
    <row r="306" spans="1:171" ht="13.8" hidden="1" x14ac:dyDescent="0.25">
      <c r="A306" t="s">
        <v>1153</v>
      </c>
      <c r="B306" s="201" t="s">
        <v>860</v>
      </c>
      <c r="C306" s="80" t="str">
        <f>IF($B306:$B306&gt;0,VLOOKUP($B306,'[1]PorEquipeHC 20aa_ddmmaaaa'!$EC$5:'[1]PorEquipeHC 20aa_ddmmaaaa'!$GS$1003,1,FALSE))</f>
        <v>307</v>
      </c>
      <c r="D306" s="209" t="str">
        <f>IF($B306:$B306&gt;0,VLOOKUP($B306,'[1]PorEquipeHC 20aa_ddmmaaaa'!$EC$5:'[1]PorEquipeHC 20aa_ddmmaaaa'!$GS$1003,2,FALSE))</f>
        <v>KARIYA</v>
      </c>
      <c r="E306" s="209" t="str">
        <f>IF($B306:$B306&gt;0,VLOOKUP($B306,'[1]PorEquipeHC 20aa_ddmmaaaa'!$EC$5:'[1]PorEquipeHC 20aa_ddmmaaaa'!$GS$1003,3,FALSE))</f>
        <v>SUEO</v>
      </c>
      <c r="F306" s="66" t="str">
        <f>IF($B306:$B306&gt;0,VLOOKUP($B306,'[1]PorEquipeHC 20aa_ddmmaaaa'!$EC$5:'[1]PorEquipeHC 20aa_ddmmaaaa'!$GS$1003,4,FALSE))</f>
        <v>M</v>
      </c>
      <c r="G306" s="65" t="str">
        <f>IF($B306:$B306&gt;0,VLOOKUP($B306,'[1]PorEquipeHC 20aa_ddmmaaaa'!$EC$5:'[1]PorEquipeHC 20aa_ddmmaaaa'!$GS$1003,5,FALSE))</f>
        <v>11. NCC</v>
      </c>
      <c r="H306" s="210">
        <f>IF($B306:$B306&gt;0,VLOOKUP($B306,'[1]PorEquipeHC 20aa_ddmmaaaa'!$EC$5:'[1]PorEquipeHC 20aa_ddmmaaaa'!$GS$1003,6,FALSE))</f>
        <v>12424</v>
      </c>
      <c r="I306" s="80">
        <f>IF($B306:$B306&gt;0,VLOOKUP($B306,'[1]PorEquipeHC 20aa_ddmmaaaa'!$EC$5:'[1]PorEquipeHC 20aa_ddmmaaaa'!$GS$1003,7,FALSE))</f>
        <v>10</v>
      </c>
      <c r="J306" s="209" t="str">
        <f>IF($B306:$B306&gt;0,VLOOKUP($B306,'[1]PorEquipeHC 20aa_ddmmaaaa'!$EC$5:'[1]PorEquipeHC 20aa_ddmmaaaa'!$GS$1003,8,FALSE))</f>
        <v>C</v>
      </c>
      <c r="K306" s="209" t="str">
        <f>IF($B306:$B306&gt;0,VLOOKUP($B306,'[1]PorEquipeHC 20aa_ddmmaaaa'!$EC$5:'[1]PorEquipeHC 20aa_ddmmaaaa'!$GS$1003,9,FALSE))</f>
        <v>MR</v>
      </c>
      <c r="L306" s="80">
        <f>IF($B306:$B306&gt;0,VLOOKUP($B306,'[1]PorEquipeHC 20aa_ddmmaaaa'!$EC$5:'[1]PorEquipeHC 20aa_ddmmaaaa'!$GS$1003,45,FALSE))</f>
        <v>0</v>
      </c>
      <c r="M306" s="65" t="str">
        <f>IF($B306:$B306&gt;0,VLOOKUP($B306,'[1]PorEquipeHC 20aa_ddmmaaaa'!$EC$5:'[1]PorEquipeHC 20aa_ddmmaaaa'!$GS$1003,46,FALSE))</f>
        <v>X</v>
      </c>
      <c r="N306" s="80" t="e">
        <f>IF($B306:$B306&gt;0,VLOOKUP($B306,'[1]PorEquipeHC 20aa_ddmmaaaa'!$EC$5:'[1]PorEquipeHC 20aa_ddmmaaaa'!$GS$1003,64,FALSE))</f>
        <v>#NUM!</v>
      </c>
      <c r="O306" s="211" t="str">
        <f>IF($B306:$B306&gt;0,VLOOKUP($B306,'[1]PorEquipeHC 20aa_ddmmaaaa'!$EC$5:'[1]PorEquipeHC 20aa_ddmmaaaa'!$GS$1003,10,FALSE))</f>
        <v xml:space="preserve"> </v>
      </c>
      <c r="P306" s="211" t="str">
        <f>IF($B306:$B306&gt;0,VLOOKUP($B306,'[1]PorEquipeHC 20aa_ddmmaaaa'!$EC$5:'[1]PorEquipeHC 20aa_ddmmaaaa'!$GS$1003,11,FALSE))</f>
        <v xml:space="preserve"> </v>
      </c>
      <c r="Q306" s="211" t="str">
        <f>IF($B306:$B306&gt;0,VLOOKUP($B306,'[1]PorEquipeHC 20aa_ddmmaaaa'!$EC$5:'[1]PorEquipeHC 20aa_ddmmaaaa'!$GS$1003,12,FALSE))</f>
        <v xml:space="preserve"> </v>
      </c>
      <c r="R306" s="211" t="str">
        <f>IF($B306:$B306&gt;0,VLOOKUP($B306,'[1]PorEquipeHC 20aa_ddmmaaaa'!$EC$5:'[1]PorEquipeHC 20aa_ddmmaaaa'!$GS$1003,13,FALSE))</f>
        <v xml:space="preserve"> </v>
      </c>
      <c r="S306" s="211" t="str">
        <f>IF($B306:$B306&gt;0,VLOOKUP($B306,'[1]PorEquipeHC 20aa_ddmmaaaa'!$EC$5:'[1]PorEquipeHC 20aa_ddmmaaaa'!$GS$1003,14,FALSE))</f>
        <v xml:space="preserve"> </v>
      </c>
      <c r="T306" s="211" t="str">
        <f>IF($B306:$B306&gt;0,VLOOKUP($B306,'[1]PorEquipeHC 20aa_ddmmaaaa'!$EC$5:'[1]PorEquipeHC 20aa_ddmmaaaa'!$GS$1003,15,FALSE))</f>
        <v xml:space="preserve"> </v>
      </c>
      <c r="U306" s="211" t="str">
        <f>IF($B306:$B306&gt;0,VLOOKUP($B306,'[1]PorEquipeHC 20aa_ddmmaaaa'!$EC$5:'[1]PorEquipeHC 20aa_ddmmaaaa'!$GS$1003,16,FALSE))</f>
        <v xml:space="preserve"> </v>
      </c>
      <c r="V306" s="211" t="b">
        <f>IF($B306:$B306&gt;0,VLOOKUP($B306,'[1]PorEquipeHC 20aa_ddmmaaaa'!$EC$5:'[1]PorEquipeHC 20aa_ddmmaaaa'!$GS$1003,17,FALSE))</f>
        <v>0</v>
      </c>
      <c r="W306" s="211" t="b">
        <f>IF($B306:$B306&gt;0,VLOOKUP($B306,'[1]PorEquipeHC 20aa_ddmmaaaa'!$EC$5:'[1]PorEquipeHC 20aa_ddmmaaaa'!$GS$1003,18,FALSE))</f>
        <v>0</v>
      </c>
      <c r="X306" s="211" t="b">
        <f>IF($B306:$B306&gt;0,VLOOKUP($B306,'[1]PorEquipeHC 20aa_ddmmaaaa'!$EC$5:'[1]PorEquipeHC 20aa_ddmmaaaa'!$GS$1003,19,FALSE))</f>
        <v>0</v>
      </c>
      <c r="Y306" s="207"/>
      <c r="Z306" s="207"/>
      <c r="AA306" s="154"/>
      <c r="AB306" s="154"/>
      <c r="AC306" s="65" t="str">
        <f>C306</f>
        <v>307</v>
      </c>
      <c r="AD306" s="65" t="str">
        <f>D306</f>
        <v>KARIYA</v>
      </c>
      <c r="AE306" s="65" t="str">
        <f>E306</f>
        <v>SUEO</v>
      </c>
      <c r="AF306" s="65" t="str">
        <f>F306</f>
        <v>M</v>
      </c>
      <c r="AG306" s="65" t="str">
        <f>G306</f>
        <v>11. NCC</v>
      </c>
      <c r="AH306" s="208">
        <f>H306</f>
        <v>12424</v>
      </c>
      <c r="AI306">
        <f>I306</f>
        <v>10</v>
      </c>
      <c r="AJ306" t="str">
        <f>J306</f>
        <v>C</v>
      </c>
      <c r="AK306" s="209" t="str">
        <f>K306</f>
        <v>MR</v>
      </c>
      <c r="AL306" s="65">
        <f>L306</f>
        <v>0</v>
      </c>
      <c r="AM306" s="66" t="str">
        <f>M306</f>
        <v>X</v>
      </c>
      <c r="AN306" s="65" t="e">
        <f>N306</f>
        <v>#NUM!</v>
      </c>
      <c r="AO306" s="65" t="str">
        <f>O306</f>
        <v xml:space="preserve"> </v>
      </c>
      <c r="AP306" s="67" t="str">
        <f>IF(AO306=" "," ",(AO306-2*$AI306))</f>
        <v xml:space="preserve"> </v>
      </c>
      <c r="AQ306" s="68"/>
      <c r="AR306" s="69"/>
      <c r="AS306" s="72" t="str">
        <f>P306</f>
        <v xml:space="preserve"> </v>
      </c>
      <c r="AT306" s="67" t="str">
        <f>IF(AS306=" "," ",(AS306-2*$AI306))</f>
        <v xml:space="preserve"> </v>
      </c>
      <c r="AU306" s="65"/>
      <c r="AV306" s="67"/>
      <c r="AW306" s="72" t="str">
        <f>Q306</f>
        <v xml:space="preserve"> </v>
      </c>
      <c r="AX306" s="67" t="str">
        <f>IF(AW306=" "," ",(AW306-2*$AI306))</f>
        <v xml:space="preserve"> </v>
      </c>
      <c r="AY306" s="67"/>
      <c r="AZ306" s="65"/>
      <c r="BA306" s="67" t="str">
        <f>R306</f>
        <v xml:space="preserve"> </v>
      </c>
      <c r="BB306" s="67" t="str">
        <f>IF(BA306=" "," ",(BA306-2*$AI306))</f>
        <v xml:space="preserve"> </v>
      </c>
      <c r="BC306" s="67"/>
      <c r="BD306" s="67"/>
      <c r="BE306" s="71" t="str">
        <f>S306</f>
        <v xml:space="preserve"> </v>
      </c>
      <c r="BF306" s="67" t="str">
        <f>IF(BE306=" "," ",(BE306-2*$AI306))</f>
        <v xml:space="preserve"> </v>
      </c>
      <c r="BG306" s="67"/>
      <c r="BH306" s="67"/>
      <c r="BI306" s="72" t="str">
        <f>T306</f>
        <v xml:space="preserve"> </v>
      </c>
      <c r="BJ306" s="67" t="str">
        <f>IF(BI306=" "," ",(BI306-2*$AI306))</f>
        <v xml:space="preserve"> </v>
      </c>
      <c r="BK306" s="67"/>
      <c r="BL306" s="67"/>
      <c r="BM306" s="72" t="str">
        <f>U306</f>
        <v xml:space="preserve"> </v>
      </c>
      <c r="BN306" s="67" t="str">
        <f>IF(BM306=" "," ",(BM306-2*$AI306))</f>
        <v xml:space="preserve"> </v>
      </c>
      <c r="BO306" s="67"/>
      <c r="BP306" s="67"/>
      <c r="BQ306" s="67" t="b">
        <f>V306</f>
        <v>0</v>
      </c>
      <c r="BR306" s="67">
        <f>IF(BQ306=" "," ",(BQ306-2*$AI306))</f>
        <v>-20</v>
      </c>
      <c r="BS306" s="67"/>
      <c r="BT306" s="67"/>
      <c r="BU306" s="67" t="b">
        <f>W306</f>
        <v>0</v>
      </c>
      <c r="BV306" s="67">
        <f>IF(BU306=" "," ",(BU306-2*$AI306))</f>
        <v>-20</v>
      </c>
      <c r="BW306" s="67"/>
      <c r="BX306" s="67"/>
      <c r="BY306" s="67" t="b">
        <f>X306</f>
        <v>0</v>
      </c>
      <c r="BZ306" s="67">
        <f>IF(BY306=" "," ",(BY306-2*$AI306))</f>
        <v>-20</v>
      </c>
      <c r="CA306" s="67"/>
      <c r="CB306" s="67"/>
      <c r="CC306" s="209" t="str">
        <f>IF(AK306="Senior",AK306,"...")</f>
        <v>...</v>
      </c>
      <c r="CD306" s="65">
        <f>L306</f>
        <v>0</v>
      </c>
      <c r="CE306" s="66" t="str">
        <f>M306</f>
        <v>X</v>
      </c>
      <c r="CF306" s="73">
        <f>AQ306*AO$4+AU306*AS$4+AY306*AW$4+BC306*BA$4+BG306*BE$4+BK306*BI$4+BO306*BM$4+BS306*BQ$4+BW306*BU$4+CA306*BY$4</f>
        <v>0</v>
      </c>
      <c r="CG306" s="156"/>
      <c r="CH306" s="1"/>
      <c r="DA306" s="19"/>
      <c r="DB306" s="19"/>
      <c r="DC306" s="67" t="s">
        <v>656</v>
      </c>
      <c r="DD306" s="67" t="s">
        <v>943</v>
      </c>
      <c r="DE306" s="67" t="s">
        <v>668</v>
      </c>
      <c r="DF306" s="67" t="s">
        <v>65</v>
      </c>
      <c r="DG306" s="67" t="s">
        <v>934</v>
      </c>
      <c r="DH306" s="75">
        <v>16228</v>
      </c>
      <c r="DI306" s="67">
        <v>7</v>
      </c>
      <c r="DJ306" s="67" t="s">
        <v>84</v>
      </c>
      <c r="DK306" s="76" t="s">
        <v>102</v>
      </c>
      <c r="DL306" s="67">
        <v>7</v>
      </c>
      <c r="DM306" s="77" t="s">
        <v>70</v>
      </c>
      <c r="DN306" s="67">
        <v>717</v>
      </c>
      <c r="DO306" s="67">
        <v>110</v>
      </c>
      <c r="DP306" s="67">
        <v>96</v>
      </c>
      <c r="DQ306" s="68"/>
      <c r="DR306" s="67"/>
      <c r="DS306" s="72">
        <v>124</v>
      </c>
      <c r="DT306" s="67">
        <v>110</v>
      </c>
      <c r="DU306" s="68"/>
      <c r="DV306" s="67"/>
      <c r="DW306" s="72">
        <v>108</v>
      </c>
      <c r="DX306" s="67">
        <v>94</v>
      </c>
      <c r="DY306" s="67"/>
      <c r="DZ306" s="67"/>
      <c r="EA306" s="67">
        <v>129</v>
      </c>
      <c r="EB306" s="67">
        <v>115</v>
      </c>
      <c r="EC306" s="67"/>
      <c r="ED306" s="67"/>
      <c r="EE306" s="71">
        <v>123</v>
      </c>
      <c r="EF306" s="67">
        <v>109</v>
      </c>
      <c r="EG306" s="67"/>
      <c r="EH306" s="67"/>
      <c r="EI306" s="72">
        <v>138</v>
      </c>
      <c r="EJ306" s="67">
        <v>124</v>
      </c>
      <c r="EK306" s="67"/>
      <c r="EL306" s="67"/>
      <c r="EM306" s="72">
        <v>123</v>
      </c>
      <c r="EN306" s="67">
        <v>109</v>
      </c>
      <c r="EO306" s="67"/>
      <c r="EP306" s="67"/>
      <c r="EQ306" s="67" t="b">
        <v>0</v>
      </c>
      <c r="ER306" s="67">
        <v>-14</v>
      </c>
      <c r="ES306" s="67"/>
      <c r="ET306" s="67"/>
      <c r="EU306" s="67" t="b">
        <v>0</v>
      </c>
      <c r="EV306" s="67">
        <v>-14</v>
      </c>
      <c r="EW306" s="68"/>
      <c r="EX306" s="69"/>
      <c r="EY306" s="67" t="b">
        <v>0</v>
      </c>
      <c r="EZ306" s="67">
        <v>-14</v>
      </c>
      <c r="FA306" s="67"/>
      <c r="FB306" s="67"/>
      <c r="FC306" s="76" t="s">
        <v>73</v>
      </c>
      <c r="FD306" s="67">
        <v>7</v>
      </c>
      <c r="FE306" s="77" t="s">
        <v>70</v>
      </c>
      <c r="FF306" s="68">
        <v>0</v>
      </c>
      <c r="FG306" s="83"/>
      <c r="FH306" s="65" t="str">
        <f t="shared" si="59"/>
        <v>SR</v>
      </c>
      <c r="FI306" s="65" t="str">
        <f t="shared" si="60"/>
        <v>M</v>
      </c>
      <c r="FJ306" s="65" t="str">
        <f t="shared" si="58"/>
        <v>12. COO</v>
      </c>
      <c r="FK306" s="65">
        <f t="shared" si="61"/>
        <v>0</v>
      </c>
      <c r="FL306">
        <f t="shared" si="62"/>
        <v>21.25</v>
      </c>
      <c r="FM306" t="str">
        <f t="shared" si="63"/>
        <v>...</v>
      </c>
      <c r="FN306" t="str">
        <f t="shared" si="56"/>
        <v>...</v>
      </c>
      <c r="FO306" t="str">
        <f t="shared" si="55"/>
        <v>12. COO</v>
      </c>
    </row>
    <row r="307" spans="1:171" ht="13.8" hidden="1" x14ac:dyDescent="0.25">
      <c r="A307" t="s">
        <v>1152</v>
      </c>
      <c r="B307" s="201" t="s">
        <v>939</v>
      </c>
      <c r="C307" s="80" t="str">
        <f>IF($B307:$B307&gt;0,VLOOKUP($B307,'[1]PorEquipeHC 20aa_ddmmaaaa'!$EC$5:'[1]PorEquipeHC 20aa_ddmmaaaa'!$GS$1003,1,FALSE))</f>
        <v>460</v>
      </c>
      <c r="D307" s="209" t="str">
        <f>IF($B307:$B307&gt;0,VLOOKUP($B307,'[1]PorEquipeHC 20aa_ddmmaaaa'!$EC$5:'[1]PorEquipeHC 20aa_ddmmaaaa'!$GS$1003,2,FALSE))</f>
        <v>TAMURA NAKAHARA</v>
      </c>
      <c r="E307" s="209" t="str">
        <f>IF($B307:$B307&gt;0,VLOOKUP($B307,'[1]PorEquipeHC 20aa_ddmmaaaa'!$EC$5:'[1]PorEquipeHC 20aa_ddmmaaaa'!$GS$1003,3,FALSE))</f>
        <v>NEUZA TOSHIE</v>
      </c>
      <c r="F307" s="66" t="str">
        <f>IF($B307:$B307&gt;0,VLOOKUP($B307,'[1]PorEquipeHC 20aa_ddmmaaaa'!$EC$5:'[1]PorEquipeHC 20aa_ddmmaaaa'!$GS$1003,4,FALSE))</f>
        <v>F</v>
      </c>
      <c r="G307" s="65" t="str">
        <f>IF($B307:$B307&gt;0,VLOOKUP($B307,'[1]PorEquipeHC 20aa_ddmmaaaa'!$EC$5:'[1]PorEquipeHC 20aa_ddmmaaaa'!$GS$1003,5,FALSE))</f>
        <v>12. COO</v>
      </c>
      <c r="H307" s="210">
        <f>IF($B307:$B307&gt;0,VLOOKUP($B307,'[1]PorEquipeHC 20aa_ddmmaaaa'!$EC$5:'[1]PorEquipeHC 20aa_ddmmaaaa'!$GS$1003,6,FALSE))</f>
        <v>20344</v>
      </c>
      <c r="I307" s="80">
        <f>IF($B307:$B307&gt;0,VLOOKUP($B307,'[1]PorEquipeHC 20aa_ddmmaaaa'!$EC$5:'[1]PorEquipeHC 20aa_ddmmaaaa'!$GS$1003,7,FALSE))</f>
        <v>10</v>
      </c>
      <c r="J307" s="209" t="str">
        <f>IF($B307:$B307&gt;0,VLOOKUP($B307,'[1]PorEquipeHC 20aa_ddmmaaaa'!$EC$5:'[1]PorEquipeHC 20aa_ddmmaaaa'!$GS$1003,8,FALSE))</f>
        <v>C</v>
      </c>
      <c r="K307" s="209" t="str">
        <f>IF($B307:$B307&gt;0,VLOOKUP($B307,'[1]PorEquipeHC 20aa_ddmmaaaa'!$EC$5:'[1]PorEquipeHC 20aa_ddmmaaaa'!$GS$1003,9,FALSE))</f>
        <v>NSR</v>
      </c>
      <c r="L307" s="80">
        <f>IF($B307:$B307&gt;0,VLOOKUP($B307,'[1]PorEquipeHC 20aa_ddmmaaaa'!$EC$5:'[1]PorEquipeHC 20aa_ddmmaaaa'!$GS$1003,45,FALSE))</f>
        <v>1</v>
      </c>
      <c r="M307" s="65" t="str">
        <f>IF($B307:$B307&gt;0,VLOOKUP($B307,'[1]PorEquipeHC 20aa_ddmmaaaa'!$EC$5:'[1]PorEquipeHC 20aa_ddmmaaaa'!$GS$1003,46,FALSE))</f>
        <v>X</v>
      </c>
      <c r="N307" s="80" t="e">
        <f>IF($B307:$B307&gt;0,VLOOKUP($B307,'[1]PorEquipeHC 20aa_ddmmaaaa'!$EC$5:'[1]PorEquipeHC 20aa_ddmmaaaa'!$GS$1003,64,FALSE))</f>
        <v>#NUM!</v>
      </c>
      <c r="O307" s="211" t="str">
        <f>IF($B307:$B307&gt;0,VLOOKUP($B307,'[1]PorEquipeHC 20aa_ddmmaaaa'!$EC$5:'[1]PorEquipeHC 20aa_ddmmaaaa'!$GS$1003,10,FALSE))</f>
        <v xml:space="preserve"> </v>
      </c>
      <c r="P307" s="211" t="str">
        <f>IF($B307:$B307&gt;0,VLOOKUP($B307,'[1]PorEquipeHC 20aa_ddmmaaaa'!$EC$5:'[1]PorEquipeHC 20aa_ddmmaaaa'!$GS$1003,11,FALSE))</f>
        <v xml:space="preserve"> </v>
      </c>
      <c r="Q307" s="211">
        <f>IF($B307:$B307&gt;0,VLOOKUP($B307,'[1]PorEquipeHC 20aa_ddmmaaaa'!$EC$5:'[1]PorEquipeHC 20aa_ddmmaaaa'!$GS$1003,12,FALSE))</f>
        <v>120</v>
      </c>
      <c r="R307" s="211" t="str">
        <f>IF($B307:$B307&gt;0,VLOOKUP($B307,'[1]PorEquipeHC 20aa_ddmmaaaa'!$EC$5:'[1]PorEquipeHC 20aa_ddmmaaaa'!$GS$1003,13,FALSE))</f>
        <v xml:space="preserve"> </v>
      </c>
      <c r="S307" s="211" t="str">
        <f>IF($B307:$B307&gt;0,VLOOKUP($B307,'[1]PorEquipeHC 20aa_ddmmaaaa'!$EC$5:'[1]PorEquipeHC 20aa_ddmmaaaa'!$GS$1003,14,FALSE))</f>
        <v xml:space="preserve"> </v>
      </c>
      <c r="T307" s="211" t="str">
        <f>IF($B307:$B307&gt;0,VLOOKUP($B307,'[1]PorEquipeHC 20aa_ddmmaaaa'!$EC$5:'[1]PorEquipeHC 20aa_ddmmaaaa'!$GS$1003,15,FALSE))</f>
        <v xml:space="preserve"> </v>
      </c>
      <c r="U307" s="211" t="str">
        <f>IF($B307:$B307&gt;0,VLOOKUP($B307,'[1]PorEquipeHC 20aa_ddmmaaaa'!$EC$5:'[1]PorEquipeHC 20aa_ddmmaaaa'!$GS$1003,16,FALSE))</f>
        <v xml:space="preserve"> </v>
      </c>
      <c r="V307" s="211" t="b">
        <f>IF($B307:$B307&gt;0,VLOOKUP($B307,'[1]PorEquipeHC 20aa_ddmmaaaa'!$EC$5:'[1]PorEquipeHC 20aa_ddmmaaaa'!$GS$1003,17,FALSE))</f>
        <v>0</v>
      </c>
      <c r="W307" s="211" t="b">
        <f>IF($B307:$B307&gt;0,VLOOKUP($B307,'[1]PorEquipeHC 20aa_ddmmaaaa'!$EC$5:'[1]PorEquipeHC 20aa_ddmmaaaa'!$GS$1003,18,FALSE))</f>
        <v>0</v>
      </c>
      <c r="X307" s="211" t="b">
        <f>IF($B307:$B307&gt;0,VLOOKUP($B307,'[1]PorEquipeHC 20aa_ddmmaaaa'!$EC$5:'[1]PorEquipeHC 20aa_ddmmaaaa'!$GS$1003,19,FALSE))</f>
        <v>0</v>
      </c>
      <c r="Y307" s="207"/>
      <c r="Z307" s="207"/>
      <c r="AA307" s="154"/>
      <c r="AB307" s="154"/>
      <c r="AC307" s="65" t="str">
        <f>C307</f>
        <v>460</v>
      </c>
      <c r="AD307" s="65" t="str">
        <f>D307</f>
        <v>TAMURA NAKAHARA</v>
      </c>
      <c r="AE307" s="65" t="str">
        <f>E307</f>
        <v>NEUZA TOSHIE</v>
      </c>
      <c r="AF307" s="65" t="str">
        <f>F307</f>
        <v>F</v>
      </c>
      <c r="AG307" s="65" t="str">
        <f>G307</f>
        <v>12. COO</v>
      </c>
      <c r="AH307" s="208">
        <f>H307</f>
        <v>20344</v>
      </c>
      <c r="AI307">
        <f>I307</f>
        <v>10</v>
      </c>
      <c r="AJ307" t="str">
        <f>J307</f>
        <v>C</v>
      </c>
      <c r="AK307" s="209" t="str">
        <f>K307</f>
        <v>NSR</v>
      </c>
      <c r="AL307" s="65">
        <f>L307</f>
        <v>1</v>
      </c>
      <c r="AM307" s="66" t="str">
        <f>M307</f>
        <v>X</v>
      </c>
      <c r="AN307" s="65" t="e">
        <f>N307</f>
        <v>#NUM!</v>
      </c>
      <c r="AO307" s="65" t="str">
        <f>O307</f>
        <v xml:space="preserve"> </v>
      </c>
      <c r="AP307" s="67" t="str">
        <f>IF(AO307=" "," ",(AO307-2*$AI307))</f>
        <v xml:space="preserve"> </v>
      </c>
      <c r="AQ307" s="68"/>
      <c r="AR307" s="69"/>
      <c r="AS307" s="72" t="str">
        <f>P307</f>
        <v xml:space="preserve"> </v>
      </c>
      <c r="AT307" s="67" t="str">
        <f>IF(AS307=" "," ",(AS307-2*$AI307))</f>
        <v xml:space="preserve"> </v>
      </c>
      <c r="AU307" s="65"/>
      <c r="AV307" s="67"/>
      <c r="AW307" s="72">
        <f>Q307</f>
        <v>120</v>
      </c>
      <c r="AX307" s="67">
        <f>IF(AW307=" "," ",(AW307-2*$AI307))</f>
        <v>100</v>
      </c>
      <c r="AY307" s="67"/>
      <c r="AZ307" s="65"/>
      <c r="BA307" s="67" t="str">
        <f>R307</f>
        <v xml:space="preserve"> </v>
      </c>
      <c r="BB307" s="67" t="str">
        <f>IF(BA307=" "," ",(BA307-2*$AI307))</f>
        <v xml:space="preserve"> </v>
      </c>
      <c r="BC307" s="67"/>
      <c r="BD307" s="67"/>
      <c r="BE307" s="71" t="str">
        <f>S307</f>
        <v xml:space="preserve"> </v>
      </c>
      <c r="BF307" s="67" t="str">
        <f>IF(BE307=" "," ",(BE307-2*$AI307))</f>
        <v xml:space="preserve"> </v>
      </c>
      <c r="BG307" s="67"/>
      <c r="BH307" s="67"/>
      <c r="BI307" s="72" t="str">
        <f>T307</f>
        <v xml:space="preserve"> </v>
      </c>
      <c r="BJ307" s="67" t="str">
        <f>IF(BI307=" "," ",(BI307-2*$AI307))</f>
        <v xml:space="preserve"> </v>
      </c>
      <c r="BK307" s="67"/>
      <c r="BL307" s="67"/>
      <c r="BM307" s="72" t="str">
        <f>U307</f>
        <v xml:space="preserve"> </v>
      </c>
      <c r="BN307" s="67" t="str">
        <f>IF(BM307=" "," ",(BM307-2*$AI307))</f>
        <v xml:space="preserve"> </v>
      </c>
      <c r="BO307" s="67"/>
      <c r="BP307" s="67"/>
      <c r="BQ307" s="67" t="b">
        <f>V307</f>
        <v>0</v>
      </c>
      <c r="BR307" s="67">
        <f>IF(BQ307=" "," ",(BQ307-2*$AI307))</f>
        <v>-20</v>
      </c>
      <c r="BS307" s="67"/>
      <c r="BT307" s="67"/>
      <c r="BU307" s="67" t="b">
        <f>W307</f>
        <v>0</v>
      </c>
      <c r="BV307" s="67">
        <f>IF(BU307=" "," ",(BU307-2*$AI307))</f>
        <v>-20</v>
      </c>
      <c r="BW307" s="67"/>
      <c r="BX307" s="67"/>
      <c r="BY307" s="67" t="b">
        <f>X307</f>
        <v>0</v>
      </c>
      <c r="BZ307" s="67">
        <f>IF(BY307=" "," ",(BY307-2*$AI307))</f>
        <v>-20</v>
      </c>
      <c r="CA307" s="67"/>
      <c r="CB307" s="67"/>
      <c r="CC307" s="209" t="str">
        <f>IF(AK307="Senior",AK307,"...")</f>
        <v>...</v>
      </c>
      <c r="CD307" s="65">
        <f>L307</f>
        <v>1</v>
      </c>
      <c r="CE307" s="66" t="str">
        <f>M307</f>
        <v>X</v>
      </c>
      <c r="CF307" s="73">
        <f>AQ307*AO$4+AU307*AS$4+AY307*AW$4+BC307*BA$4+BG307*BE$4+BK307*BI$4+BO307*BM$4+BS307*BQ$4+BW307*BU$4+CA307*BY$4</f>
        <v>0</v>
      </c>
      <c r="CG307" s="156"/>
      <c r="CH307" s="1"/>
      <c r="DA307" s="19"/>
      <c r="DB307" s="19"/>
      <c r="DC307" s="67" t="s">
        <v>777</v>
      </c>
      <c r="DD307" s="67" t="s">
        <v>944</v>
      </c>
      <c r="DE307" s="67" t="s">
        <v>945</v>
      </c>
      <c r="DF307" s="67" t="s">
        <v>65</v>
      </c>
      <c r="DG307" s="67" t="s">
        <v>934</v>
      </c>
      <c r="DH307" s="75">
        <v>16284</v>
      </c>
      <c r="DI307" s="67">
        <v>7</v>
      </c>
      <c r="DJ307" s="67" t="s">
        <v>84</v>
      </c>
      <c r="DK307" s="76" t="s">
        <v>102</v>
      </c>
      <c r="DL307" s="67">
        <v>0</v>
      </c>
      <c r="DM307" s="77" t="s">
        <v>70</v>
      </c>
      <c r="DN307" s="67" t="e">
        <v>#NUM!</v>
      </c>
      <c r="DO307" s="67" t="s">
        <v>79</v>
      </c>
      <c r="DP307" s="67" t="s">
        <v>79</v>
      </c>
      <c r="DQ307" s="68"/>
      <c r="DR307" s="67"/>
      <c r="DS307" s="72" t="s">
        <v>79</v>
      </c>
      <c r="DT307" s="67" t="s">
        <v>79</v>
      </c>
      <c r="DU307" s="68"/>
      <c r="DV307" s="67"/>
      <c r="DW307" s="72" t="s">
        <v>79</v>
      </c>
      <c r="DX307" s="67" t="s">
        <v>79</v>
      </c>
      <c r="DY307" s="67"/>
      <c r="DZ307" s="67"/>
      <c r="EA307" s="67" t="s">
        <v>79</v>
      </c>
      <c r="EB307" s="67" t="s">
        <v>79</v>
      </c>
      <c r="EC307" s="67"/>
      <c r="ED307" s="67"/>
      <c r="EE307" s="71" t="s">
        <v>79</v>
      </c>
      <c r="EF307" s="67" t="s">
        <v>79</v>
      </c>
      <c r="EG307" s="67"/>
      <c r="EH307" s="67"/>
      <c r="EI307" s="72" t="s">
        <v>79</v>
      </c>
      <c r="EJ307" s="67" t="s">
        <v>79</v>
      </c>
      <c r="EK307" s="67"/>
      <c r="EL307" s="67"/>
      <c r="EM307" s="72" t="s">
        <v>79</v>
      </c>
      <c r="EN307" s="67" t="s">
        <v>79</v>
      </c>
      <c r="EO307" s="67"/>
      <c r="EP307" s="67"/>
      <c r="EQ307" s="67" t="b">
        <v>0</v>
      </c>
      <c r="ER307" s="67">
        <v>-14</v>
      </c>
      <c r="ES307" s="67"/>
      <c r="ET307" s="67"/>
      <c r="EU307" s="67" t="b">
        <v>0</v>
      </c>
      <c r="EV307" s="67">
        <v>-14</v>
      </c>
      <c r="EW307" s="67"/>
      <c r="EX307" s="67"/>
      <c r="EY307" s="67" t="b">
        <v>0</v>
      </c>
      <c r="EZ307" s="67">
        <v>-14</v>
      </c>
      <c r="FA307" s="67"/>
      <c r="FB307" s="67"/>
      <c r="FC307" s="76" t="s">
        <v>73</v>
      </c>
      <c r="FD307" s="67">
        <v>0</v>
      </c>
      <c r="FE307" s="77" t="s">
        <v>70</v>
      </c>
      <c r="FF307" s="68">
        <v>0</v>
      </c>
      <c r="FG307" s="83"/>
      <c r="FH307" s="65" t="str">
        <f t="shared" si="59"/>
        <v>SR</v>
      </c>
      <c r="FI307" s="65" t="str">
        <f t="shared" si="60"/>
        <v>M</v>
      </c>
      <c r="FJ307" s="65" t="str">
        <f t="shared" si="58"/>
        <v>12. COO</v>
      </c>
      <c r="FK307" s="65">
        <f t="shared" si="61"/>
        <v>0</v>
      </c>
      <c r="FL307">
        <f t="shared" si="62"/>
        <v>21.25</v>
      </c>
      <c r="FM307" t="str">
        <f t="shared" si="63"/>
        <v>...</v>
      </c>
      <c r="FN307" t="str">
        <f t="shared" si="56"/>
        <v>...</v>
      </c>
      <c r="FO307" t="str">
        <f t="shared" si="55"/>
        <v>12. COO</v>
      </c>
    </row>
    <row r="308" spans="1:171" ht="13.8" hidden="1" x14ac:dyDescent="0.25">
      <c r="A308" t="s">
        <v>1152</v>
      </c>
      <c r="B308" s="214" t="s">
        <v>942</v>
      </c>
      <c r="C308" s="80" t="str">
        <f>IF($B308:$B308&gt;0,VLOOKUP($B308,'[1]PorEquipeHC 20aa_ddmmaaaa'!$EC$5:'[1]PorEquipeHC 20aa_ddmmaaaa'!$GS$1003,1,FALSE))</f>
        <v>807</v>
      </c>
      <c r="D308" s="209" t="str">
        <f>IF($B308:$B308&gt;0,VLOOKUP($B308,'[1]PorEquipeHC 20aa_ddmmaaaa'!$EC$5:'[1]PorEquipeHC 20aa_ddmmaaaa'!$GS$1003,2,FALSE))</f>
        <v>SAWASATO SATO</v>
      </c>
      <c r="E308" s="209" t="str">
        <f>IF($B308:$B308&gt;0,VLOOKUP($B308,'[1]PorEquipeHC 20aa_ddmmaaaa'!$EC$5:'[1]PorEquipeHC 20aa_ddmmaaaa'!$GS$1003,3,FALSE))</f>
        <v>ILDA TOMIE</v>
      </c>
      <c r="F308" s="66" t="str">
        <f>IF($B308:$B308&gt;0,VLOOKUP($B308,'[1]PorEquipeHC 20aa_ddmmaaaa'!$EC$5:'[1]PorEquipeHC 20aa_ddmmaaaa'!$GS$1003,4,FALSE))</f>
        <v>F</v>
      </c>
      <c r="G308" s="65" t="str">
        <f>IF($B308:$B308&gt;0,VLOOKUP($B308,'[1]PorEquipeHC 20aa_ddmmaaaa'!$EC$5:'[1]PorEquipeHC 20aa_ddmmaaaa'!$GS$1003,5,FALSE))</f>
        <v>12. COO</v>
      </c>
      <c r="H308" s="210">
        <f>IF($B308:$B308&gt;0,VLOOKUP($B308,'[1]PorEquipeHC 20aa_ddmmaaaa'!$EC$5:'[1]PorEquipeHC 20aa_ddmmaaaa'!$GS$1003,6,FALSE))</f>
        <v>20352</v>
      </c>
      <c r="I308" s="80">
        <f>IF($B308:$B308&gt;0,VLOOKUP($B308,'[1]PorEquipeHC 20aa_ddmmaaaa'!$EC$5:'[1]PorEquipeHC 20aa_ddmmaaaa'!$GS$1003,7,FALSE))</f>
        <v>10</v>
      </c>
      <c r="J308" s="209" t="str">
        <f>IF($B308:$B308&gt;0,VLOOKUP($B308,'[1]PorEquipeHC 20aa_ddmmaaaa'!$EC$5:'[1]PorEquipeHC 20aa_ddmmaaaa'!$GS$1003,8,FALSE))</f>
        <v>C</v>
      </c>
      <c r="K308" s="209" t="str">
        <f>IF($B308:$B308&gt;0,VLOOKUP($B308,'[1]PorEquipeHC 20aa_ddmmaaaa'!$EC$5:'[1]PorEquipeHC 20aa_ddmmaaaa'!$GS$1003,9,FALSE))</f>
        <v>NSR</v>
      </c>
      <c r="L308" s="80">
        <f>IF($B308:$B308&gt;0,VLOOKUP($B308,'[1]PorEquipeHC 20aa_ddmmaaaa'!$EC$5:'[1]PorEquipeHC 20aa_ddmmaaaa'!$GS$1003,45,FALSE))</f>
        <v>1</v>
      </c>
      <c r="M308" s="65" t="str">
        <f>IF($B308:$B308&gt;0,VLOOKUP($B308,'[1]PorEquipeHC 20aa_ddmmaaaa'!$EC$5:'[1]PorEquipeHC 20aa_ddmmaaaa'!$GS$1003,46,FALSE))</f>
        <v>X</v>
      </c>
      <c r="N308" s="80" t="e">
        <f>IF($B308:$B308&gt;0,VLOOKUP($B308,'[1]PorEquipeHC 20aa_ddmmaaaa'!$EC$5:'[1]PorEquipeHC 20aa_ddmmaaaa'!$GS$1003,64,FALSE))</f>
        <v>#NUM!</v>
      </c>
      <c r="O308" s="211" t="str">
        <f>IF($B308:$B308&gt;0,VLOOKUP($B308,'[1]PorEquipeHC 20aa_ddmmaaaa'!$EC$5:'[1]PorEquipeHC 20aa_ddmmaaaa'!$GS$1003,10,FALSE))</f>
        <v xml:space="preserve"> </v>
      </c>
      <c r="P308" s="211" t="str">
        <f>IF($B308:$B308&gt;0,VLOOKUP($B308,'[1]PorEquipeHC 20aa_ddmmaaaa'!$EC$5:'[1]PorEquipeHC 20aa_ddmmaaaa'!$GS$1003,11,FALSE))</f>
        <v xml:space="preserve"> </v>
      </c>
      <c r="Q308" s="211">
        <f>IF($B308:$B308&gt;0,VLOOKUP($B308,'[1]PorEquipeHC 20aa_ddmmaaaa'!$EC$5:'[1]PorEquipeHC 20aa_ddmmaaaa'!$GS$1003,12,FALSE))</f>
        <v>125</v>
      </c>
      <c r="R308" s="211" t="str">
        <f>IF($B308:$B308&gt;0,VLOOKUP($B308,'[1]PorEquipeHC 20aa_ddmmaaaa'!$EC$5:'[1]PorEquipeHC 20aa_ddmmaaaa'!$GS$1003,13,FALSE))</f>
        <v xml:space="preserve"> </v>
      </c>
      <c r="S308" s="211" t="str">
        <f>IF($B308:$B308&gt;0,VLOOKUP($B308,'[1]PorEquipeHC 20aa_ddmmaaaa'!$EC$5:'[1]PorEquipeHC 20aa_ddmmaaaa'!$GS$1003,14,FALSE))</f>
        <v xml:space="preserve"> </v>
      </c>
      <c r="T308" s="211" t="str">
        <f>IF($B308:$B308&gt;0,VLOOKUP($B308,'[1]PorEquipeHC 20aa_ddmmaaaa'!$EC$5:'[1]PorEquipeHC 20aa_ddmmaaaa'!$GS$1003,15,FALSE))</f>
        <v xml:space="preserve"> </v>
      </c>
      <c r="U308" s="211" t="str">
        <f>IF($B308:$B308&gt;0,VLOOKUP($B308,'[1]PorEquipeHC 20aa_ddmmaaaa'!$EC$5:'[1]PorEquipeHC 20aa_ddmmaaaa'!$GS$1003,16,FALSE))</f>
        <v xml:space="preserve"> </v>
      </c>
      <c r="V308" s="211" t="b">
        <f>IF($B308:$B308&gt;0,VLOOKUP($B308,'[1]PorEquipeHC 20aa_ddmmaaaa'!$EC$5:'[1]PorEquipeHC 20aa_ddmmaaaa'!$GS$1003,17,FALSE))</f>
        <v>0</v>
      </c>
      <c r="W308" s="211" t="b">
        <f>IF($B308:$B308&gt;0,VLOOKUP($B308,'[1]PorEquipeHC 20aa_ddmmaaaa'!$EC$5:'[1]PorEquipeHC 20aa_ddmmaaaa'!$GS$1003,18,FALSE))</f>
        <v>0</v>
      </c>
      <c r="X308" s="211" t="b">
        <f>IF($B308:$B308&gt;0,VLOOKUP($B308,'[1]PorEquipeHC 20aa_ddmmaaaa'!$EC$5:'[1]PorEquipeHC 20aa_ddmmaaaa'!$GS$1003,19,FALSE))</f>
        <v>0</v>
      </c>
      <c r="Y308" s="207"/>
      <c r="Z308" s="207"/>
      <c r="AA308" s="154"/>
      <c r="AB308" s="154"/>
      <c r="AC308" s="65" t="str">
        <f>C308</f>
        <v>807</v>
      </c>
      <c r="AD308" s="65" t="str">
        <f>D308</f>
        <v>SAWASATO SATO</v>
      </c>
      <c r="AE308" s="65" t="str">
        <f>E308</f>
        <v>ILDA TOMIE</v>
      </c>
      <c r="AF308" s="65" t="str">
        <f>F308</f>
        <v>F</v>
      </c>
      <c r="AG308" s="65" t="str">
        <f>G308</f>
        <v>12. COO</v>
      </c>
      <c r="AH308" s="208">
        <f>H308</f>
        <v>20352</v>
      </c>
      <c r="AI308">
        <f>I308</f>
        <v>10</v>
      </c>
      <c r="AJ308" t="str">
        <f>J308</f>
        <v>C</v>
      </c>
      <c r="AK308" s="209" t="str">
        <f>K308</f>
        <v>NSR</v>
      </c>
      <c r="AL308" s="65">
        <f>L308</f>
        <v>1</v>
      </c>
      <c r="AM308" s="66" t="str">
        <f>M308</f>
        <v>X</v>
      </c>
      <c r="AN308" s="65" t="e">
        <f>N308</f>
        <v>#NUM!</v>
      </c>
      <c r="AO308" s="65" t="str">
        <f>O308</f>
        <v xml:space="preserve"> </v>
      </c>
      <c r="AP308" s="67" t="str">
        <f>IF(AO308=" "," ",(AO308-2*$AI308))</f>
        <v xml:space="preserve"> </v>
      </c>
      <c r="AQ308" s="68"/>
      <c r="AR308" s="69"/>
      <c r="AS308" s="72" t="str">
        <f>P308</f>
        <v xml:space="preserve"> </v>
      </c>
      <c r="AT308" s="67" t="str">
        <f>IF(AS308=" "," ",(AS308-2*$AI308))</f>
        <v xml:space="preserve"> </v>
      </c>
      <c r="AU308" s="65"/>
      <c r="AV308" s="67"/>
      <c r="AW308" s="72">
        <f>Q308</f>
        <v>125</v>
      </c>
      <c r="AX308" s="67">
        <f>IF(AW308=" "," ",(AW308-2*$AI308))</f>
        <v>105</v>
      </c>
      <c r="AY308" s="67"/>
      <c r="AZ308" s="65"/>
      <c r="BA308" s="67" t="str">
        <f>R308</f>
        <v xml:space="preserve"> </v>
      </c>
      <c r="BB308" s="67" t="str">
        <f>IF(BA308=" "," ",(BA308-2*$AI308))</f>
        <v xml:space="preserve"> </v>
      </c>
      <c r="BC308" s="67"/>
      <c r="BD308" s="67"/>
      <c r="BE308" s="71" t="str">
        <f>S308</f>
        <v xml:space="preserve"> </v>
      </c>
      <c r="BF308" s="67" t="str">
        <f>IF(BE308=" "," ",(BE308-2*$AI308))</f>
        <v xml:space="preserve"> </v>
      </c>
      <c r="BG308" s="67"/>
      <c r="BH308" s="67"/>
      <c r="BI308" s="72" t="str">
        <f>T308</f>
        <v xml:space="preserve"> </v>
      </c>
      <c r="BJ308" s="67" t="str">
        <f>IF(BI308=" "," ",(BI308-2*$AI308))</f>
        <v xml:space="preserve"> </v>
      </c>
      <c r="BK308" s="67"/>
      <c r="BL308" s="67"/>
      <c r="BM308" s="72" t="str">
        <f>U308</f>
        <v xml:space="preserve"> </v>
      </c>
      <c r="BN308" s="67" t="str">
        <f>IF(BM308=" "," ",(BM308-2*$AI308))</f>
        <v xml:space="preserve"> </v>
      </c>
      <c r="BO308" s="67"/>
      <c r="BP308" s="67"/>
      <c r="BQ308" s="67" t="b">
        <f>V308</f>
        <v>0</v>
      </c>
      <c r="BR308" s="67">
        <f>IF(BQ308=" "," ",(BQ308-2*$AI308))</f>
        <v>-20</v>
      </c>
      <c r="BS308" s="67"/>
      <c r="BT308" s="67"/>
      <c r="BU308" s="67" t="b">
        <f>W308</f>
        <v>0</v>
      </c>
      <c r="BV308" s="67">
        <f>IF(BU308=" "," ",(BU308-2*$AI308))</f>
        <v>-20</v>
      </c>
      <c r="BW308" s="67"/>
      <c r="BX308" s="67"/>
      <c r="BY308" s="67" t="b">
        <f>X308</f>
        <v>0</v>
      </c>
      <c r="BZ308" s="67">
        <f>IF(BY308=" "," ",(BY308-2*$AI308))</f>
        <v>-20</v>
      </c>
      <c r="CA308" s="67"/>
      <c r="CB308" s="67"/>
      <c r="CC308" s="209" t="str">
        <f>IF(AK308="Senior",AK308,"...")</f>
        <v>...</v>
      </c>
      <c r="CD308" s="65">
        <f>L308</f>
        <v>1</v>
      </c>
      <c r="CE308" s="66" t="str">
        <f>M308</f>
        <v>X</v>
      </c>
      <c r="CF308" s="73">
        <f>AQ308*AO$4+AU308*AS$4+AY308*AW$4+BC308*BA$4+BG308*BE$4+BK308*BI$4+BO308*BM$4+BS308*BQ$4+BW308*BU$4+CA308*BY$4</f>
        <v>0</v>
      </c>
      <c r="CG308" s="156"/>
      <c r="CH308" s="1"/>
      <c r="DA308" s="19"/>
      <c r="DB308" s="19"/>
      <c r="DC308" s="67" t="s">
        <v>606</v>
      </c>
      <c r="DD308" s="67" t="s">
        <v>517</v>
      </c>
      <c r="DE308" s="67" t="s">
        <v>947</v>
      </c>
      <c r="DF308" s="67" t="s">
        <v>65</v>
      </c>
      <c r="DG308" s="67" t="s">
        <v>934</v>
      </c>
      <c r="DH308" s="75">
        <v>16971</v>
      </c>
      <c r="DI308" s="67">
        <v>7</v>
      </c>
      <c r="DJ308" s="67" t="s">
        <v>84</v>
      </c>
      <c r="DK308" s="76" t="s">
        <v>102</v>
      </c>
      <c r="DL308" s="67">
        <v>7</v>
      </c>
      <c r="DM308" s="77" t="s">
        <v>70</v>
      </c>
      <c r="DN308" s="67">
        <v>684</v>
      </c>
      <c r="DO308" s="67">
        <v>114</v>
      </c>
      <c r="DP308" s="67">
        <v>100</v>
      </c>
      <c r="DQ308" s="68"/>
      <c r="DR308" s="67"/>
      <c r="DS308" s="72">
        <v>114</v>
      </c>
      <c r="DT308" s="67">
        <v>100</v>
      </c>
      <c r="DU308" s="68"/>
      <c r="DV308" s="67"/>
      <c r="DW308" s="72">
        <v>119</v>
      </c>
      <c r="DX308" s="67">
        <v>105</v>
      </c>
      <c r="DY308" s="67"/>
      <c r="DZ308" s="67"/>
      <c r="EA308" s="67">
        <v>121</v>
      </c>
      <c r="EB308" s="67">
        <v>107</v>
      </c>
      <c r="EC308" s="67"/>
      <c r="ED308" s="67"/>
      <c r="EE308" s="71">
        <v>116</v>
      </c>
      <c r="EF308" s="67">
        <v>102</v>
      </c>
      <c r="EG308" s="67"/>
      <c r="EH308" s="67"/>
      <c r="EI308" s="72">
        <v>117</v>
      </c>
      <c r="EJ308" s="67">
        <v>103</v>
      </c>
      <c r="EK308" s="67"/>
      <c r="EL308" s="67"/>
      <c r="EM308" s="72">
        <v>104</v>
      </c>
      <c r="EN308" s="67">
        <v>90</v>
      </c>
      <c r="EO308" s="67"/>
      <c r="EP308" s="67"/>
      <c r="EQ308" s="67" t="b">
        <v>0</v>
      </c>
      <c r="ER308" s="67">
        <v>-14</v>
      </c>
      <c r="ES308" s="67"/>
      <c r="ET308" s="67"/>
      <c r="EU308" s="67" t="b">
        <v>0</v>
      </c>
      <c r="EV308" s="67">
        <v>-14</v>
      </c>
      <c r="EW308" s="67"/>
      <c r="EX308" s="67"/>
      <c r="EY308" s="67" t="b">
        <v>0</v>
      </c>
      <c r="EZ308" s="67">
        <v>-14</v>
      </c>
      <c r="FA308" s="67"/>
      <c r="FB308" s="67"/>
      <c r="FC308" s="76" t="s">
        <v>73</v>
      </c>
      <c r="FD308" s="67">
        <v>7</v>
      </c>
      <c r="FE308" s="77" t="s">
        <v>70</v>
      </c>
      <c r="FF308" s="68">
        <v>0</v>
      </c>
      <c r="FG308" s="83"/>
      <c r="FH308" s="65" t="str">
        <f t="shared" si="59"/>
        <v>SR</v>
      </c>
      <c r="FI308" s="65" t="str">
        <f t="shared" si="60"/>
        <v>M</v>
      </c>
      <c r="FJ308" s="65" t="str">
        <f t="shared" si="58"/>
        <v>12. COO</v>
      </c>
      <c r="FK308" s="65">
        <f t="shared" si="61"/>
        <v>0</v>
      </c>
      <c r="FL308">
        <f t="shared" si="62"/>
        <v>21.25</v>
      </c>
      <c r="FM308" t="str">
        <f t="shared" si="63"/>
        <v>...</v>
      </c>
      <c r="FN308" t="str">
        <f t="shared" si="56"/>
        <v>...</v>
      </c>
      <c r="FO308" t="str">
        <f t="shared" si="55"/>
        <v>12. COO</v>
      </c>
    </row>
    <row r="309" spans="1:171" ht="13.8" hidden="1" x14ac:dyDescent="0.25">
      <c r="A309" t="s">
        <v>1152</v>
      </c>
      <c r="B309" s="201" t="s">
        <v>669</v>
      </c>
      <c r="C309" s="80" t="str">
        <f>IF($B309:$B309&gt;0,VLOOKUP($B309,'[1]PorEquipeHC 20aa_ddmmaaaa'!$EC$5:'[1]PorEquipeHC 20aa_ddmmaaaa'!$GS$1003,1,FALSE))</f>
        <v>467</v>
      </c>
      <c r="D309" s="209" t="str">
        <f>IF($B309:$B309&gt;0,VLOOKUP($B309,'[1]PorEquipeHC 20aa_ddmmaaaa'!$EC$5:'[1]PorEquipeHC 20aa_ddmmaaaa'!$GS$1003,2,FALSE))</f>
        <v>TSUDA</v>
      </c>
      <c r="E309" s="209" t="str">
        <f>IF($B309:$B309&gt;0,VLOOKUP($B309,'[1]PorEquipeHC 20aa_ddmmaaaa'!$EC$5:'[1]PorEquipeHC 20aa_ddmmaaaa'!$GS$1003,3,FALSE))</f>
        <v>MILTON</v>
      </c>
      <c r="F309" s="66" t="str">
        <f>IF($B309:$B309&gt;0,VLOOKUP($B309,'[1]PorEquipeHC 20aa_ddmmaaaa'!$EC$5:'[1]PorEquipeHC 20aa_ddmmaaaa'!$GS$1003,4,FALSE))</f>
        <v>M</v>
      </c>
      <c r="G309" s="65" t="str">
        <f>IF($B309:$B309&gt;0,VLOOKUP($B309,'[1]PorEquipeHC 20aa_ddmmaaaa'!$EC$5:'[1]PorEquipeHC 20aa_ddmmaaaa'!$GS$1003,5,FALSE))</f>
        <v>08. SMA</v>
      </c>
      <c r="H309" s="210">
        <f>IF($B309:$B309&gt;0,VLOOKUP($B309,'[1]PorEquipeHC 20aa_ddmmaaaa'!$EC$5:'[1]PorEquipeHC 20aa_ddmmaaaa'!$GS$1003,6,FALSE))</f>
        <v>21219</v>
      </c>
      <c r="I309" s="80">
        <f>IF($B309:$B309&gt;0,VLOOKUP($B309,'[1]PorEquipeHC 20aa_ddmmaaaa'!$EC$5:'[1]PorEquipeHC 20aa_ddmmaaaa'!$GS$1003,7,FALSE))</f>
        <v>10</v>
      </c>
      <c r="J309" s="209" t="str">
        <f>IF($B309:$B309&gt;0,VLOOKUP($B309,'[1]PorEquipeHC 20aa_ddmmaaaa'!$EC$5:'[1]PorEquipeHC 20aa_ddmmaaaa'!$GS$1003,8,FALSE))</f>
        <v>C</v>
      </c>
      <c r="K309" s="209" t="str">
        <f>IF($B309:$B309&gt;0,VLOOKUP($B309,'[1]PorEquipeHC 20aa_ddmmaaaa'!$EC$5:'[1]PorEquipeHC 20aa_ddmmaaaa'!$GS$1003,9,FALSE))</f>
        <v>NSR</v>
      </c>
      <c r="L309" s="80">
        <f>IF($B309:$B309&gt;0,VLOOKUP($B309,'[1]PorEquipeHC 20aa_ddmmaaaa'!$EC$5:'[1]PorEquipeHC 20aa_ddmmaaaa'!$GS$1003,45,FALSE))</f>
        <v>2</v>
      </c>
      <c r="M309" s="65" t="str">
        <f>IF($B309:$B309&gt;0,VLOOKUP($B309,'[1]PorEquipeHC 20aa_ddmmaaaa'!$EC$5:'[1]PorEquipeHC 20aa_ddmmaaaa'!$GS$1003,46,FALSE))</f>
        <v>X</v>
      </c>
      <c r="N309" s="80" t="e">
        <f>IF($B309:$B309&gt;0,VLOOKUP($B309,'[1]PorEquipeHC 20aa_ddmmaaaa'!$EC$5:'[1]PorEquipeHC 20aa_ddmmaaaa'!$GS$1003,64,FALSE))</f>
        <v>#NUM!</v>
      </c>
      <c r="O309" s="211">
        <f>IF($B309:$B309&gt;0,VLOOKUP($B309,'[1]PorEquipeHC 20aa_ddmmaaaa'!$EC$5:'[1]PorEquipeHC 20aa_ddmmaaaa'!$GS$1003,10,FALSE))</f>
        <v>132</v>
      </c>
      <c r="P309" s="211">
        <f>IF($B309:$B309&gt;0,VLOOKUP($B309,'[1]PorEquipeHC 20aa_ddmmaaaa'!$EC$5:'[1]PorEquipeHC 20aa_ddmmaaaa'!$GS$1003,11,FALSE))</f>
        <v>132</v>
      </c>
      <c r="Q309" s="211" t="str">
        <f>IF($B309:$B309&gt;0,VLOOKUP($B309,'[1]PorEquipeHC 20aa_ddmmaaaa'!$EC$5:'[1]PorEquipeHC 20aa_ddmmaaaa'!$GS$1003,12,FALSE))</f>
        <v xml:space="preserve"> </v>
      </c>
      <c r="R309" s="211" t="str">
        <f>IF($B309:$B309&gt;0,VLOOKUP($B309,'[1]PorEquipeHC 20aa_ddmmaaaa'!$EC$5:'[1]PorEquipeHC 20aa_ddmmaaaa'!$GS$1003,13,FALSE))</f>
        <v xml:space="preserve"> </v>
      </c>
      <c r="S309" s="211" t="str">
        <f>IF($B309:$B309&gt;0,VLOOKUP($B309,'[1]PorEquipeHC 20aa_ddmmaaaa'!$EC$5:'[1]PorEquipeHC 20aa_ddmmaaaa'!$GS$1003,14,FALSE))</f>
        <v xml:space="preserve"> </v>
      </c>
      <c r="T309" s="211" t="str">
        <f>IF($B309:$B309&gt;0,VLOOKUP($B309,'[1]PorEquipeHC 20aa_ddmmaaaa'!$EC$5:'[1]PorEquipeHC 20aa_ddmmaaaa'!$GS$1003,15,FALSE))</f>
        <v xml:space="preserve"> </v>
      </c>
      <c r="U309" s="211" t="str">
        <f>IF($B309:$B309&gt;0,VLOOKUP($B309,'[1]PorEquipeHC 20aa_ddmmaaaa'!$EC$5:'[1]PorEquipeHC 20aa_ddmmaaaa'!$GS$1003,16,FALSE))</f>
        <v xml:space="preserve"> </v>
      </c>
      <c r="V309" s="211" t="b">
        <f>IF($B309:$B309&gt;0,VLOOKUP($B309,'[1]PorEquipeHC 20aa_ddmmaaaa'!$EC$5:'[1]PorEquipeHC 20aa_ddmmaaaa'!$GS$1003,17,FALSE))</f>
        <v>0</v>
      </c>
      <c r="W309" s="211" t="b">
        <f>IF($B309:$B309&gt;0,VLOOKUP($B309,'[1]PorEquipeHC 20aa_ddmmaaaa'!$EC$5:'[1]PorEquipeHC 20aa_ddmmaaaa'!$GS$1003,18,FALSE))</f>
        <v>0</v>
      </c>
      <c r="X309" s="211" t="b">
        <f>IF($B309:$B309&gt;0,VLOOKUP($B309,'[1]PorEquipeHC 20aa_ddmmaaaa'!$EC$5:'[1]PorEquipeHC 20aa_ddmmaaaa'!$GS$1003,19,FALSE))</f>
        <v>0</v>
      </c>
      <c r="Y309" s="207"/>
      <c r="Z309" s="207"/>
      <c r="AA309" s="154"/>
      <c r="AB309" s="154"/>
      <c r="AC309" s="65" t="str">
        <f>C309</f>
        <v>467</v>
      </c>
      <c r="AD309" s="65" t="str">
        <f>D309</f>
        <v>TSUDA</v>
      </c>
      <c r="AE309" s="65" t="str">
        <f>E309</f>
        <v>MILTON</v>
      </c>
      <c r="AF309" s="65" t="str">
        <f>F309</f>
        <v>M</v>
      </c>
      <c r="AG309" s="65" t="str">
        <f>G309</f>
        <v>08. SMA</v>
      </c>
      <c r="AH309" s="208">
        <f>H309</f>
        <v>21219</v>
      </c>
      <c r="AI309">
        <f>I309</f>
        <v>10</v>
      </c>
      <c r="AJ309" t="str">
        <f>J309</f>
        <v>C</v>
      </c>
      <c r="AK309" s="209" t="str">
        <f>K309</f>
        <v>NSR</v>
      </c>
      <c r="AL309" s="65">
        <f>L309</f>
        <v>2</v>
      </c>
      <c r="AM309" s="66" t="str">
        <f>M309</f>
        <v>X</v>
      </c>
      <c r="AN309" s="65" t="e">
        <f>N309</f>
        <v>#NUM!</v>
      </c>
      <c r="AO309" s="65">
        <f>O309</f>
        <v>132</v>
      </c>
      <c r="AP309" s="67">
        <f>IF(AO309=" "," ",(AO309-2*$AI309))</f>
        <v>112</v>
      </c>
      <c r="AQ309" s="68"/>
      <c r="AR309" s="69"/>
      <c r="AS309" s="72">
        <f>P309</f>
        <v>132</v>
      </c>
      <c r="AT309" s="67">
        <f>IF(AS309=" "," ",(AS309-2*$AI309))</f>
        <v>112</v>
      </c>
      <c r="AU309" s="65"/>
      <c r="AV309" s="67"/>
      <c r="AW309" s="72" t="str">
        <f>Q309</f>
        <v xml:space="preserve"> </v>
      </c>
      <c r="AX309" s="67" t="str">
        <f>IF(AW309=" "," ",(AW309-2*$AI309))</f>
        <v xml:space="preserve"> </v>
      </c>
      <c r="AY309" s="67"/>
      <c r="AZ309" s="65"/>
      <c r="BA309" s="67" t="str">
        <f>R309</f>
        <v xml:space="preserve"> </v>
      </c>
      <c r="BB309" s="67" t="str">
        <f>IF(BA309=" "," ",(BA309-2*$AI309))</f>
        <v xml:space="preserve"> </v>
      </c>
      <c r="BC309" s="67"/>
      <c r="BD309" s="67"/>
      <c r="BE309" s="71" t="str">
        <f>S309</f>
        <v xml:space="preserve"> </v>
      </c>
      <c r="BF309" s="67" t="str">
        <f>IF(BE309=" "," ",(BE309-2*$AI309))</f>
        <v xml:space="preserve"> </v>
      </c>
      <c r="BG309" s="67"/>
      <c r="BH309" s="67"/>
      <c r="BI309" s="72" t="str">
        <f>T309</f>
        <v xml:space="preserve"> </v>
      </c>
      <c r="BJ309" s="67" t="str">
        <f>IF(BI309=" "," ",(BI309-2*$AI309))</f>
        <v xml:space="preserve"> </v>
      </c>
      <c r="BK309" s="67"/>
      <c r="BL309" s="67"/>
      <c r="BM309" s="72" t="str">
        <f>U309</f>
        <v xml:space="preserve"> </v>
      </c>
      <c r="BN309" s="67" t="str">
        <f>IF(BM309=" "," ",(BM309-2*$AI309))</f>
        <v xml:space="preserve"> </v>
      </c>
      <c r="BO309" s="67"/>
      <c r="BP309" s="67"/>
      <c r="BQ309" s="67" t="b">
        <f>V309</f>
        <v>0</v>
      </c>
      <c r="BR309" s="67">
        <f>IF(BQ309=" "," ",(BQ309-2*$AI309))</f>
        <v>-20</v>
      </c>
      <c r="BS309" s="67"/>
      <c r="BT309" s="67"/>
      <c r="BU309" s="67" t="b">
        <f>W309</f>
        <v>0</v>
      </c>
      <c r="BV309" s="67">
        <f>IF(BU309=" "," ",(BU309-2*$AI309))</f>
        <v>-20</v>
      </c>
      <c r="BW309" s="67"/>
      <c r="BX309" s="67"/>
      <c r="BY309" s="67" t="b">
        <f>X309</f>
        <v>0</v>
      </c>
      <c r="BZ309" s="67">
        <f>IF(BY309=" "," ",(BY309-2*$AI309))</f>
        <v>-20</v>
      </c>
      <c r="CA309" s="67"/>
      <c r="CB309" s="67"/>
      <c r="CC309" s="209" t="str">
        <f>IF(AK309="Senior",AK309,"...")</f>
        <v>...</v>
      </c>
      <c r="CD309" s="65">
        <f>L309</f>
        <v>2</v>
      </c>
      <c r="CE309" s="66" t="str">
        <f>M309</f>
        <v>X</v>
      </c>
      <c r="CF309" s="73">
        <f>AQ309*AO$4+AU309*AS$4+AY309*AW$4+BC309*BA$4+BG309*BE$4+BK309*BI$4+BO309*BM$4+BS309*BQ$4+BW309*BU$4+CA309*BY$4</f>
        <v>0</v>
      </c>
      <c r="CG309" s="156"/>
      <c r="CH309" s="1"/>
      <c r="DA309" s="19"/>
      <c r="DB309" s="19"/>
      <c r="DC309" s="67" t="s">
        <v>793</v>
      </c>
      <c r="DD309" s="67" t="s">
        <v>948</v>
      </c>
      <c r="DE309" s="67" t="s">
        <v>949</v>
      </c>
      <c r="DF309" s="67" t="s">
        <v>83</v>
      </c>
      <c r="DG309" s="67" t="s">
        <v>934</v>
      </c>
      <c r="DH309" s="75">
        <v>23151</v>
      </c>
      <c r="DI309" s="67">
        <v>7</v>
      </c>
      <c r="DJ309" s="67" t="s">
        <v>84</v>
      </c>
      <c r="DK309" s="76" t="s">
        <v>69</v>
      </c>
      <c r="DL309" s="67">
        <v>0</v>
      </c>
      <c r="DM309" s="77" t="s">
        <v>70</v>
      </c>
      <c r="DN309" s="67" t="e">
        <v>#NUM!</v>
      </c>
      <c r="DO309" s="67" t="s">
        <v>79</v>
      </c>
      <c r="DP309" s="67" t="s">
        <v>79</v>
      </c>
      <c r="DQ309" s="68"/>
      <c r="DR309" s="67"/>
      <c r="DS309" s="72" t="s">
        <v>79</v>
      </c>
      <c r="DT309" s="67" t="s">
        <v>79</v>
      </c>
      <c r="DU309" s="68"/>
      <c r="DV309" s="67"/>
      <c r="DW309" s="72" t="s">
        <v>79</v>
      </c>
      <c r="DX309" s="67" t="s">
        <v>79</v>
      </c>
      <c r="DY309" s="67"/>
      <c r="DZ309" s="67"/>
      <c r="EA309" s="67" t="s">
        <v>79</v>
      </c>
      <c r="EB309" s="67" t="s">
        <v>79</v>
      </c>
      <c r="EC309" s="67"/>
      <c r="ED309" s="67"/>
      <c r="EE309" s="71" t="s">
        <v>79</v>
      </c>
      <c r="EF309" s="67" t="s">
        <v>79</v>
      </c>
      <c r="EG309" s="67"/>
      <c r="EH309" s="67"/>
      <c r="EI309" s="72" t="s">
        <v>79</v>
      </c>
      <c r="EJ309" s="67" t="s">
        <v>79</v>
      </c>
      <c r="EK309" s="67"/>
      <c r="EL309" s="67"/>
      <c r="EM309" s="72" t="s">
        <v>79</v>
      </c>
      <c r="EN309" s="67" t="s">
        <v>79</v>
      </c>
      <c r="EO309" s="67"/>
      <c r="EP309" s="67"/>
      <c r="EQ309" s="67" t="b">
        <v>0</v>
      </c>
      <c r="ER309" s="67">
        <v>-14</v>
      </c>
      <c r="ES309" s="67"/>
      <c r="ET309" s="67"/>
      <c r="EU309" s="67" t="b">
        <v>0</v>
      </c>
      <c r="EV309" s="67">
        <v>-14</v>
      </c>
      <c r="EW309" s="67"/>
      <c r="EX309" s="67"/>
      <c r="EY309" s="67" t="b">
        <v>0</v>
      </c>
      <c r="EZ309" s="67">
        <v>-14</v>
      </c>
      <c r="FA309" s="67"/>
      <c r="FB309" s="67"/>
      <c r="FC309" s="76" t="s">
        <v>73</v>
      </c>
      <c r="FD309" s="67">
        <v>0</v>
      </c>
      <c r="FE309" s="77" t="s">
        <v>70</v>
      </c>
      <c r="FF309" s="68">
        <v>0</v>
      </c>
      <c r="FG309" s="83"/>
      <c r="FH309" s="65" t="str">
        <f t="shared" si="59"/>
        <v>NSR</v>
      </c>
      <c r="FI309" s="65" t="str">
        <f t="shared" si="60"/>
        <v>F</v>
      </c>
      <c r="FJ309" s="65" t="str">
        <f t="shared" si="58"/>
        <v>12. COO</v>
      </c>
      <c r="FK309" s="65">
        <f t="shared" si="61"/>
        <v>0</v>
      </c>
      <c r="FL309">
        <f t="shared" si="62"/>
        <v>21.25</v>
      </c>
      <c r="FM309" t="str">
        <f t="shared" si="63"/>
        <v>...</v>
      </c>
      <c r="FN309" t="str">
        <f t="shared" si="56"/>
        <v>...</v>
      </c>
      <c r="FO309" t="str">
        <f t="shared" si="55"/>
        <v>12. COO</v>
      </c>
    </row>
    <row r="310" spans="1:171" ht="13.8" hidden="1" x14ac:dyDescent="0.25">
      <c r="A310" t="s">
        <v>1153</v>
      </c>
      <c r="B310" s="201" t="s">
        <v>946</v>
      </c>
      <c r="C310" s="80" t="str">
        <f>IF($B310:$B310&gt;0,VLOOKUP($B310,'[1]PorEquipeHC 20aa_ddmmaaaa'!$EC$5:'[1]PorEquipeHC 20aa_ddmmaaaa'!$GS$1003,1,FALSE))</f>
        <v>354</v>
      </c>
      <c r="D310" s="209" t="str">
        <f>IF($B310:$B310&gt;0,VLOOKUP($B310,'[1]PorEquipeHC 20aa_ddmmaaaa'!$EC$5:'[1]PorEquipeHC 20aa_ddmmaaaa'!$GS$1003,2,FALSE))</f>
        <v>TAKAHASHI</v>
      </c>
      <c r="E310" s="209" t="str">
        <f>IF($B310:$B310&gt;0,VLOOKUP($B310,'[1]PorEquipeHC 20aa_ddmmaaaa'!$EC$5:'[1]PorEquipeHC 20aa_ddmmaaaa'!$GS$1003,3,FALSE))</f>
        <v>TATSUO</v>
      </c>
      <c r="F310" s="66" t="str">
        <f>IF($B310:$B310&gt;0,VLOOKUP($B310,'[1]PorEquipeHC 20aa_ddmmaaaa'!$EC$5:'[1]PorEquipeHC 20aa_ddmmaaaa'!$GS$1003,4,FALSE))</f>
        <v>M</v>
      </c>
      <c r="G310" s="65" t="str">
        <f>IF($B310:$B310&gt;0,VLOOKUP($B310,'[1]PorEquipeHC 20aa_ddmmaaaa'!$EC$5:'[1]PorEquipeHC 20aa_ddmmaaaa'!$GS$1003,5,FALSE))</f>
        <v>15. BIR</v>
      </c>
      <c r="H310" s="210">
        <f>IF($B310:$B310&gt;0,VLOOKUP($B310,'[1]PorEquipeHC 20aa_ddmmaaaa'!$EC$5:'[1]PorEquipeHC 20aa_ddmmaaaa'!$GS$1003,6,FALSE))</f>
        <v>13159</v>
      </c>
      <c r="I310" s="80">
        <f>IF($B310:$B310&gt;0,VLOOKUP($B310,'[1]PorEquipeHC 20aa_ddmmaaaa'!$EC$5:'[1]PorEquipeHC 20aa_ddmmaaaa'!$GS$1003,7,FALSE))</f>
        <v>11</v>
      </c>
      <c r="J310" s="209" t="str">
        <f>IF($B310:$B310&gt;0,VLOOKUP($B310,'[1]PorEquipeHC 20aa_ddmmaaaa'!$EC$5:'[1]PorEquipeHC 20aa_ddmmaaaa'!$GS$1003,8,FALSE))</f>
        <v>C</v>
      </c>
      <c r="K310" s="209" t="str">
        <f>IF($B310:$B310&gt;0,VLOOKUP($B310,'[1]PorEquipeHC 20aa_ddmmaaaa'!$EC$5:'[1]PorEquipeHC 20aa_ddmmaaaa'!$GS$1003,9,FALSE))</f>
        <v>MR</v>
      </c>
      <c r="L310" s="80">
        <f>IF($B310:$B310&gt;0,VLOOKUP($B310,'[1]PorEquipeHC 20aa_ddmmaaaa'!$EC$5:'[1]PorEquipeHC 20aa_ddmmaaaa'!$GS$1003,45,FALSE))</f>
        <v>1</v>
      </c>
      <c r="M310" s="65" t="str">
        <f>IF($B310:$B310&gt;0,VLOOKUP($B310,'[1]PorEquipeHC 20aa_ddmmaaaa'!$EC$5:'[1]PorEquipeHC 20aa_ddmmaaaa'!$GS$1003,46,FALSE))</f>
        <v>X</v>
      </c>
      <c r="N310" s="80" t="e">
        <f>IF($B310:$B310&gt;0,VLOOKUP($B310,'[1]PorEquipeHC 20aa_ddmmaaaa'!$EC$5:'[1]PorEquipeHC 20aa_ddmmaaaa'!$GS$1003,64,FALSE))</f>
        <v>#NUM!</v>
      </c>
      <c r="O310" s="211" t="str">
        <f>IF($B310:$B310&gt;0,VLOOKUP($B310,'[1]PorEquipeHC 20aa_ddmmaaaa'!$EC$5:'[1]PorEquipeHC 20aa_ddmmaaaa'!$GS$1003,10,FALSE))</f>
        <v xml:space="preserve"> </v>
      </c>
      <c r="P310" s="211" t="str">
        <f>IF($B310:$B310&gt;0,VLOOKUP($B310,'[1]PorEquipeHC 20aa_ddmmaaaa'!$EC$5:'[1]PorEquipeHC 20aa_ddmmaaaa'!$GS$1003,11,FALSE))</f>
        <v xml:space="preserve"> </v>
      </c>
      <c r="Q310" s="211" t="str">
        <f>IF($B310:$B310&gt;0,VLOOKUP($B310,'[1]PorEquipeHC 20aa_ddmmaaaa'!$EC$5:'[1]PorEquipeHC 20aa_ddmmaaaa'!$GS$1003,12,FALSE))</f>
        <v xml:space="preserve"> </v>
      </c>
      <c r="R310" s="211" t="str">
        <f>IF($B310:$B310&gt;0,VLOOKUP($B310,'[1]PorEquipeHC 20aa_ddmmaaaa'!$EC$5:'[1]PorEquipeHC 20aa_ddmmaaaa'!$GS$1003,13,FALSE))</f>
        <v xml:space="preserve"> </v>
      </c>
      <c r="S310" s="211" t="str">
        <f>IF($B310:$B310&gt;0,VLOOKUP($B310,'[1]PorEquipeHC 20aa_ddmmaaaa'!$EC$5:'[1]PorEquipeHC 20aa_ddmmaaaa'!$GS$1003,14,FALSE))</f>
        <v xml:space="preserve"> </v>
      </c>
      <c r="T310" s="211">
        <f>IF($B310:$B310&gt;0,VLOOKUP($B310,'[1]PorEquipeHC 20aa_ddmmaaaa'!$EC$5:'[1]PorEquipeHC 20aa_ddmmaaaa'!$GS$1003,15,FALSE))</f>
        <v>120</v>
      </c>
      <c r="U310" s="211" t="str">
        <f>IF($B310:$B310&gt;0,VLOOKUP($B310,'[1]PorEquipeHC 20aa_ddmmaaaa'!$EC$5:'[1]PorEquipeHC 20aa_ddmmaaaa'!$GS$1003,16,FALSE))</f>
        <v xml:space="preserve"> </v>
      </c>
      <c r="V310" s="211" t="b">
        <f>IF($B310:$B310&gt;0,VLOOKUP($B310,'[1]PorEquipeHC 20aa_ddmmaaaa'!$EC$5:'[1]PorEquipeHC 20aa_ddmmaaaa'!$GS$1003,17,FALSE))</f>
        <v>0</v>
      </c>
      <c r="W310" s="211" t="b">
        <f>IF($B310:$B310&gt;0,VLOOKUP($B310,'[1]PorEquipeHC 20aa_ddmmaaaa'!$EC$5:'[1]PorEquipeHC 20aa_ddmmaaaa'!$GS$1003,18,FALSE))</f>
        <v>0</v>
      </c>
      <c r="X310" s="211" t="b">
        <f>IF($B310:$B310&gt;0,VLOOKUP($B310,'[1]PorEquipeHC 20aa_ddmmaaaa'!$EC$5:'[1]PorEquipeHC 20aa_ddmmaaaa'!$GS$1003,19,FALSE))</f>
        <v>0</v>
      </c>
      <c r="Y310" s="207"/>
      <c r="Z310" s="207"/>
      <c r="AA310" s="154"/>
      <c r="AB310" s="154"/>
      <c r="AC310" s="65" t="str">
        <f>C310</f>
        <v>354</v>
      </c>
      <c r="AD310" s="65" t="str">
        <f>D310</f>
        <v>TAKAHASHI</v>
      </c>
      <c r="AE310" s="65" t="str">
        <f>E310</f>
        <v>TATSUO</v>
      </c>
      <c r="AF310" s="65" t="str">
        <f>F310</f>
        <v>M</v>
      </c>
      <c r="AG310" s="65" t="str">
        <f>G310</f>
        <v>15. BIR</v>
      </c>
      <c r="AH310" s="208">
        <f>H310</f>
        <v>13159</v>
      </c>
      <c r="AI310">
        <f>I310</f>
        <v>11</v>
      </c>
      <c r="AJ310" t="str">
        <f>J310</f>
        <v>C</v>
      </c>
      <c r="AK310" s="209" t="str">
        <f>K310</f>
        <v>MR</v>
      </c>
      <c r="AL310" s="65">
        <f>L310</f>
        <v>1</v>
      </c>
      <c r="AM310" s="66" t="str">
        <f>M310</f>
        <v>X</v>
      </c>
      <c r="AN310" s="65" t="e">
        <f>N310</f>
        <v>#NUM!</v>
      </c>
      <c r="AO310" s="65" t="str">
        <f>O310</f>
        <v xml:space="preserve"> </v>
      </c>
      <c r="AP310" s="67" t="str">
        <f>IF(AO310=" "," ",(AO310-2*$AI310))</f>
        <v xml:space="preserve"> </v>
      </c>
      <c r="AQ310" s="68"/>
      <c r="AR310" s="69"/>
      <c r="AS310" s="72" t="str">
        <f>P310</f>
        <v xml:space="preserve"> </v>
      </c>
      <c r="AT310" s="67" t="str">
        <f>IF(AS310=" "," ",(AS310-2*$AI310))</f>
        <v xml:space="preserve"> </v>
      </c>
      <c r="AU310" s="65"/>
      <c r="AV310" s="67"/>
      <c r="AW310" s="72" t="str">
        <f>Q310</f>
        <v xml:space="preserve"> </v>
      </c>
      <c r="AX310" s="67" t="str">
        <f>IF(AW310=" "," ",(AW310-2*$AI310))</f>
        <v xml:space="preserve"> </v>
      </c>
      <c r="AY310" s="67"/>
      <c r="AZ310" s="65"/>
      <c r="BA310" s="67" t="str">
        <f>R310</f>
        <v xml:space="preserve"> </v>
      </c>
      <c r="BB310" s="67" t="str">
        <f>IF(BA310=" "," ",(BA310-2*$AI310))</f>
        <v xml:space="preserve"> </v>
      </c>
      <c r="BC310" s="67"/>
      <c r="BD310" s="67"/>
      <c r="BE310" s="71" t="str">
        <f>S310</f>
        <v xml:space="preserve"> </v>
      </c>
      <c r="BF310" s="67" t="str">
        <f>IF(BE310=" "," ",(BE310-2*$AI310))</f>
        <v xml:space="preserve"> </v>
      </c>
      <c r="BG310" s="67"/>
      <c r="BH310" s="67"/>
      <c r="BI310" s="72">
        <f>T310</f>
        <v>120</v>
      </c>
      <c r="BJ310" s="67">
        <f>IF(BI310=" "," ",(BI310-2*$AI310))</f>
        <v>98</v>
      </c>
      <c r="BK310" s="67"/>
      <c r="BL310" s="67"/>
      <c r="BM310" s="72" t="str">
        <f>U310</f>
        <v xml:space="preserve"> </v>
      </c>
      <c r="BN310" s="67" t="str">
        <f>IF(BM310=" "," ",(BM310-2*$AI310))</f>
        <v xml:space="preserve"> </v>
      </c>
      <c r="BO310" s="67"/>
      <c r="BP310" s="67"/>
      <c r="BQ310" s="67" t="b">
        <f>V310</f>
        <v>0</v>
      </c>
      <c r="BR310" s="67">
        <f>IF(BQ310=" "," ",(BQ310-2*$AI310))</f>
        <v>-22</v>
      </c>
      <c r="BS310" s="67"/>
      <c r="BT310" s="67"/>
      <c r="BU310" s="67" t="b">
        <f>W310</f>
        <v>0</v>
      </c>
      <c r="BV310" s="67">
        <f>IF(BU310=" "," ",(BU310-2*$AI310))</f>
        <v>-22</v>
      </c>
      <c r="BW310" s="67"/>
      <c r="BX310" s="67"/>
      <c r="BY310" s="67" t="b">
        <f>X310</f>
        <v>0</v>
      </c>
      <c r="BZ310" s="67">
        <f>IF(BY310=" "," ",(BY310-2*$AI310))</f>
        <v>-22</v>
      </c>
      <c r="CA310" s="67"/>
      <c r="CB310" s="67"/>
      <c r="CC310" s="209" t="str">
        <f>IF(AK310="Senior",AK310,"...")</f>
        <v>...</v>
      </c>
      <c r="CD310" s="65">
        <f>L310</f>
        <v>1</v>
      </c>
      <c r="CE310" s="66" t="str">
        <f>M310</f>
        <v>X</v>
      </c>
      <c r="CF310" s="73">
        <f>AQ310*AO$4+AU310*AS$4+AY310*AW$4+BC310*BA$4+BG310*BE$4+BK310*BI$4+BO310*BM$4+BS310*BQ$4+BW310*BU$4+CA310*BY$4</f>
        <v>0</v>
      </c>
      <c r="CG310" s="156"/>
      <c r="CH310" s="1"/>
      <c r="DA310" s="19"/>
      <c r="DB310" s="19"/>
      <c r="DC310" s="67" t="s">
        <v>815</v>
      </c>
      <c r="DD310" s="67" t="s">
        <v>813</v>
      </c>
      <c r="DE310" s="67" t="s">
        <v>950</v>
      </c>
      <c r="DF310" s="67" t="s">
        <v>65</v>
      </c>
      <c r="DG310" s="67" t="s">
        <v>934</v>
      </c>
      <c r="DH310" s="75">
        <v>16401</v>
      </c>
      <c r="DI310" s="67">
        <v>8</v>
      </c>
      <c r="DJ310" s="67" t="s">
        <v>84</v>
      </c>
      <c r="DK310" s="76" t="s">
        <v>102</v>
      </c>
      <c r="DL310" s="67">
        <v>0</v>
      </c>
      <c r="DM310" s="77" t="s">
        <v>70</v>
      </c>
      <c r="DN310" s="67" t="e">
        <v>#NUM!</v>
      </c>
      <c r="DO310" s="67" t="s">
        <v>79</v>
      </c>
      <c r="DP310" s="67" t="s">
        <v>79</v>
      </c>
      <c r="DQ310" s="68"/>
      <c r="DR310" s="67"/>
      <c r="DS310" s="72" t="s">
        <v>79</v>
      </c>
      <c r="DT310" s="67" t="s">
        <v>79</v>
      </c>
      <c r="DU310" s="68"/>
      <c r="DV310" s="67"/>
      <c r="DW310" s="72" t="s">
        <v>79</v>
      </c>
      <c r="DX310" s="67" t="s">
        <v>79</v>
      </c>
      <c r="DY310" s="67"/>
      <c r="DZ310" s="67"/>
      <c r="EA310" s="67" t="s">
        <v>79</v>
      </c>
      <c r="EB310" s="67" t="s">
        <v>79</v>
      </c>
      <c r="EC310" s="67"/>
      <c r="ED310" s="67"/>
      <c r="EE310" s="71" t="s">
        <v>79</v>
      </c>
      <c r="EF310" s="67" t="s">
        <v>79</v>
      </c>
      <c r="EG310" s="67"/>
      <c r="EH310" s="69"/>
      <c r="EI310" s="72" t="s">
        <v>79</v>
      </c>
      <c r="EJ310" s="67" t="s">
        <v>79</v>
      </c>
      <c r="EK310" s="68"/>
      <c r="EL310" s="69"/>
      <c r="EM310" s="72" t="s">
        <v>79</v>
      </c>
      <c r="EN310" s="67" t="s">
        <v>79</v>
      </c>
      <c r="EO310" s="67"/>
      <c r="EP310" s="67"/>
      <c r="EQ310" s="67" t="b">
        <v>0</v>
      </c>
      <c r="ER310" s="67">
        <v>-16</v>
      </c>
      <c r="ES310" s="67"/>
      <c r="ET310" s="67"/>
      <c r="EU310" s="67" t="b">
        <v>0</v>
      </c>
      <c r="EV310" s="67">
        <v>-16</v>
      </c>
      <c r="EW310" s="67"/>
      <c r="EX310" s="67"/>
      <c r="EY310" s="67" t="b">
        <v>0</v>
      </c>
      <c r="EZ310" s="67">
        <v>-16</v>
      </c>
      <c r="FA310" s="68"/>
      <c r="FB310" s="69"/>
      <c r="FC310" s="76" t="s">
        <v>73</v>
      </c>
      <c r="FD310" s="67">
        <v>0</v>
      </c>
      <c r="FE310" s="77" t="s">
        <v>70</v>
      </c>
      <c r="FF310" s="68">
        <v>0</v>
      </c>
      <c r="FG310" s="83"/>
      <c r="FH310" s="65" t="str">
        <f t="shared" si="59"/>
        <v>SR</v>
      </c>
      <c r="FI310" s="65" t="str">
        <f t="shared" si="60"/>
        <v>M</v>
      </c>
      <c r="FJ310" s="65" t="str">
        <f t="shared" si="58"/>
        <v>12. COO</v>
      </c>
      <c r="FK310" s="65">
        <f t="shared" si="61"/>
        <v>0</v>
      </c>
      <c r="FL310">
        <f t="shared" si="62"/>
        <v>21.25</v>
      </c>
      <c r="FM310" t="str">
        <f t="shared" si="63"/>
        <v>...</v>
      </c>
      <c r="FN310" t="str">
        <f t="shared" si="56"/>
        <v>...</v>
      </c>
      <c r="FO310" t="str">
        <f t="shared" si="55"/>
        <v>12. COO</v>
      </c>
    </row>
    <row r="311" spans="1:171" ht="13.8" hidden="1" x14ac:dyDescent="0.25">
      <c r="A311" t="s">
        <v>1152</v>
      </c>
      <c r="B311" s="201" t="s">
        <v>863</v>
      </c>
      <c r="C311" s="80" t="str">
        <f>IF($B311:$B311&gt;0,VLOOKUP($B311,'[1]PorEquipeHC 20aa_ddmmaaaa'!$EC$5:'[1]PorEquipeHC 20aa_ddmmaaaa'!$GS$1003,1,FALSE))</f>
        <v>901</v>
      </c>
      <c r="D311" s="209" t="str">
        <f>IF($B311:$B311&gt;0,VLOOKUP($B311,'[1]PorEquipeHC 20aa_ddmmaaaa'!$EC$5:'[1]PorEquipeHC 20aa_ddmmaaaa'!$GS$1003,2,FALSE))</f>
        <v>KAWAKAMI</v>
      </c>
      <c r="E311" s="209" t="str">
        <f>IF($B311:$B311&gt;0,VLOOKUP($B311,'[1]PorEquipeHC 20aa_ddmmaaaa'!$EC$5:'[1]PorEquipeHC 20aa_ddmmaaaa'!$GS$1003,3,FALSE))</f>
        <v>KENJI</v>
      </c>
      <c r="F311" s="66" t="str">
        <f>IF($B311:$B311&gt;0,VLOOKUP($B311,'[1]PorEquipeHC 20aa_ddmmaaaa'!$EC$5:'[1]PorEquipeHC 20aa_ddmmaaaa'!$GS$1003,4,FALSE))</f>
        <v>M</v>
      </c>
      <c r="G311" s="65" t="str">
        <f>IF($B311:$B311&gt;0,VLOOKUP($B311,'[1]PorEquipeHC 20aa_ddmmaaaa'!$EC$5:'[1]PorEquipeHC 20aa_ddmmaaaa'!$GS$1003,5,FALSE))</f>
        <v>11. NCC</v>
      </c>
      <c r="H311" s="210">
        <f>IF($B311:$B311&gt;0,VLOOKUP($B311,'[1]PorEquipeHC 20aa_ddmmaaaa'!$EC$5:'[1]PorEquipeHC 20aa_ddmmaaaa'!$GS$1003,6,FALSE))</f>
        <v>14046</v>
      </c>
      <c r="I311" s="80">
        <f>IF($B311:$B311&gt;0,VLOOKUP($B311,'[1]PorEquipeHC 20aa_ddmmaaaa'!$EC$5:'[1]PorEquipeHC 20aa_ddmmaaaa'!$GS$1003,7,FALSE))</f>
        <v>11</v>
      </c>
      <c r="J311" s="209" t="str">
        <f>IF($B311:$B311&gt;0,VLOOKUP($B311,'[1]PorEquipeHC 20aa_ddmmaaaa'!$EC$5:'[1]PorEquipeHC 20aa_ddmmaaaa'!$GS$1003,8,FALSE))</f>
        <v>C</v>
      </c>
      <c r="K311" s="209" t="str">
        <f>IF($B311:$B311&gt;0,VLOOKUP($B311,'[1]PorEquipeHC 20aa_ddmmaaaa'!$EC$5:'[1]PorEquipeHC 20aa_ddmmaaaa'!$GS$1003,9,FALSE))</f>
        <v>MR</v>
      </c>
      <c r="L311" s="80">
        <f>IF($B311:$B311&gt;0,VLOOKUP($B311,'[1]PorEquipeHC 20aa_ddmmaaaa'!$EC$5:'[1]PorEquipeHC 20aa_ddmmaaaa'!$GS$1003,45,FALSE))</f>
        <v>1</v>
      </c>
      <c r="M311" s="65" t="str">
        <f>IF($B311:$B311&gt;0,VLOOKUP($B311,'[1]PorEquipeHC 20aa_ddmmaaaa'!$EC$5:'[1]PorEquipeHC 20aa_ddmmaaaa'!$GS$1003,46,FALSE))</f>
        <v>X</v>
      </c>
      <c r="N311" s="80" t="e">
        <f>IF($B311:$B311&gt;0,VLOOKUP($B311,'[1]PorEquipeHC 20aa_ddmmaaaa'!$EC$5:'[1]PorEquipeHC 20aa_ddmmaaaa'!$GS$1003,64,FALSE))</f>
        <v>#NUM!</v>
      </c>
      <c r="O311" s="211" t="str">
        <f>IF($B311:$B311&gt;0,VLOOKUP($B311,'[1]PorEquipeHC 20aa_ddmmaaaa'!$EC$5:'[1]PorEquipeHC 20aa_ddmmaaaa'!$GS$1003,10,FALSE))</f>
        <v xml:space="preserve"> </v>
      </c>
      <c r="P311" s="211" t="str">
        <f>IF($B311:$B311&gt;0,VLOOKUP($B311,'[1]PorEquipeHC 20aa_ddmmaaaa'!$EC$5:'[1]PorEquipeHC 20aa_ddmmaaaa'!$GS$1003,11,FALSE))</f>
        <v xml:space="preserve"> </v>
      </c>
      <c r="Q311" s="211" t="str">
        <f>IF($B311:$B311&gt;0,VLOOKUP($B311,'[1]PorEquipeHC 20aa_ddmmaaaa'!$EC$5:'[1]PorEquipeHC 20aa_ddmmaaaa'!$GS$1003,12,FALSE))</f>
        <v xml:space="preserve"> </v>
      </c>
      <c r="R311" s="211" t="str">
        <f>IF($B311:$B311&gt;0,VLOOKUP($B311,'[1]PorEquipeHC 20aa_ddmmaaaa'!$EC$5:'[1]PorEquipeHC 20aa_ddmmaaaa'!$GS$1003,13,FALSE))</f>
        <v xml:space="preserve"> </v>
      </c>
      <c r="S311" s="211">
        <f>IF($B311:$B311&gt;0,VLOOKUP($B311,'[1]PorEquipeHC 20aa_ddmmaaaa'!$EC$5:'[1]PorEquipeHC 20aa_ddmmaaaa'!$GS$1003,14,FALSE))</f>
        <v>128</v>
      </c>
      <c r="T311" s="211" t="str">
        <f>IF($B311:$B311&gt;0,VLOOKUP($B311,'[1]PorEquipeHC 20aa_ddmmaaaa'!$EC$5:'[1]PorEquipeHC 20aa_ddmmaaaa'!$GS$1003,15,FALSE))</f>
        <v xml:space="preserve"> </v>
      </c>
      <c r="U311" s="211" t="str">
        <f>IF($B311:$B311&gt;0,VLOOKUP($B311,'[1]PorEquipeHC 20aa_ddmmaaaa'!$EC$5:'[1]PorEquipeHC 20aa_ddmmaaaa'!$GS$1003,16,FALSE))</f>
        <v xml:space="preserve"> </v>
      </c>
      <c r="V311" s="211" t="b">
        <f>IF($B311:$B311&gt;0,VLOOKUP($B311,'[1]PorEquipeHC 20aa_ddmmaaaa'!$EC$5:'[1]PorEquipeHC 20aa_ddmmaaaa'!$GS$1003,17,FALSE))</f>
        <v>0</v>
      </c>
      <c r="W311" s="211" t="b">
        <f>IF($B311:$B311&gt;0,VLOOKUP($B311,'[1]PorEquipeHC 20aa_ddmmaaaa'!$EC$5:'[1]PorEquipeHC 20aa_ddmmaaaa'!$GS$1003,18,FALSE))</f>
        <v>0</v>
      </c>
      <c r="X311" s="211" t="b">
        <f>IF($B311:$B311&gt;0,VLOOKUP($B311,'[1]PorEquipeHC 20aa_ddmmaaaa'!$EC$5:'[1]PorEquipeHC 20aa_ddmmaaaa'!$GS$1003,19,FALSE))</f>
        <v>0</v>
      </c>
      <c r="Y311" s="207"/>
      <c r="Z311" s="207"/>
      <c r="AA311" s="154"/>
      <c r="AB311" s="154"/>
      <c r="AC311" s="65" t="str">
        <f>C311</f>
        <v>901</v>
      </c>
      <c r="AD311" s="65" t="str">
        <f>D311</f>
        <v>KAWAKAMI</v>
      </c>
      <c r="AE311" s="65" t="str">
        <f>E311</f>
        <v>KENJI</v>
      </c>
      <c r="AF311" s="65" t="str">
        <f>F311</f>
        <v>M</v>
      </c>
      <c r="AG311" s="65" t="str">
        <f>G311</f>
        <v>11. NCC</v>
      </c>
      <c r="AH311" s="208">
        <f>H311</f>
        <v>14046</v>
      </c>
      <c r="AI311">
        <f>I311</f>
        <v>11</v>
      </c>
      <c r="AJ311" t="str">
        <f>J311</f>
        <v>C</v>
      </c>
      <c r="AK311" s="209" t="str">
        <f>K311</f>
        <v>MR</v>
      </c>
      <c r="AL311" s="65">
        <f>L311</f>
        <v>1</v>
      </c>
      <c r="AM311" s="66" t="str">
        <f>M311</f>
        <v>X</v>
      </c>
      <c r="AN311" s="65" t="e">
        <f>N311</f>
        <v>#NUM!</v>
      </c>
      <c r="AO311" s="65" t="str">
        <f>O311</f>
        <v xml:space="preserve"> </v>
      </c>
      <c r="AP311" s="67" t="str">
        <f>IF(AO311=" "," ",(AO311-2*$AI311))</f>
        <v xml:space="preserve"> </v>
      </c>
      <c r="AQ311" s="68"/>
      <c r="AR311" s="69"/>
      <c r="AS311" s="72" t="str">
        <f>P311</f>
        <v xml:space="preserve"> </v>
      </c>
      <c r="AT311" s="67" t="str">
        <f>IF(AS311=" "," ",(AS311-2*$AI311))</f>
        <v xml:space="preserve"> </v>
      </c>
      <c r="AU311" s="65"/>
      <c r="AV311" s="67"/>
      <c r="AW311" s="72" t="str">
        <f>Q311</f>
        <v xml:space="preserve"> </v>
      </c>
      <c r="AX311" s="67" t="str">
        <f>IF(AW311=" "," ",(AW311-2*$AI311))</f>
        <v xml:space="preserve"> </v>
      </c>
      <c r="AY311" s="67"/>
      <c r="AZ311" s="65"/>
      <c r="BA311" s="67" t="str">
        <f>R311</f>
        <v xml:space="preserve"> </v>
      </c>
      <c r="BB311" s="67" t="str">
        <f>IF(BA311=" "," ",(BA311-2*$AI311))</f>
        <v xml:space="preserve"> </v>
      </c>
      <c r="BC311" s="67"/>
      <c r="BD311" s="67"/>
      <c r="BE311" s="71">
        <f>S311</f>
        <v>128</v>
      </c>
      <c r="BF311" s="67">
        <f>IF(BE311=" "," ",(BE311-2*$AI311))</f>
        <v>106</v>
      </c>
      <c r="BG311" s="67"/>
      <c r="BH311" s="67"/>
      <c r="BI311" s="72" t="str">
        <f>T311</f>
        <v xml:space="preserve"> </v>
      </c>
      <c r="BJ311" s="67" t="str">
        <f>IF(BI311=" "," ",(BI311-2*$AI311))</f>
        <v xml:space="preserve"> </v>
      </c>
      <c r="BK311" s="67"/>
      <c r="BL311" s="67"/>
      <c r="BM311" s="72" t="str">
        <f>U311</f>
        <v xml:space="preserve"> </v>
      </c>
      <c r="BN311" s="67" t="str">
        <f>IF(BM311=" "," ",(BM311-2*$AI311))</f>
        <v xml:space="preserve"> </v>
      </c>
      <c r="BO311" s="67"/>
      <c r="BP311" s="67"/>
      <c r="BQ311" s="67" t="b">
        <f>V311</f>
        <v>0</v>
      </c>
      <c r="BR311" s="67">
        <f>IF(BQ311=" "," ",(BQ311-2*$AI311))</f>
        <v>-22</v>
      </c>
      <c r="BS311" s="67"/>
      <c r="BT311" s="67"/>
      <c r="BU311" s="67" t="b">
        <f>W311</f>
        <v>0</v>
      </c>
      <c r="BV311" s="67">
        <f>IF(BU311=" "," ",(BU311-2*$AI311))</f>
        <v>-22</v>
      </c>
      <c r="BW311" s="67"/>
      <c r="BX311" s="67"/>
      <c r="BY311" s="67" t="b">
        <f>X311</f>
        <v>0</v>
      </c>
      <c r="BZ311" s="67">
        <f>IF(BY311=" "," ",(BY311-2*$AI311))</f>
        <v>-22</v>
      </c>
      <c r="CA311" s="67"/>
      <c r="CB311" s="67"/>
      <c r="CC311" s="209" t="str">
        <f>IF(AK311="Senior",AK311,"...")</f>
        <v>...</v>
      </c>
      <c r="CD311" s="65">
        <f>L311</f>
        <v>1</v>
      </c>
      <c r="CE311" s="66" t="str">
        <f>M311</f>
        <v>X</v>
      </c>
      <c r="CF311" s="73">
        <f>AQ311*AO$4+AU311*AS$4+AY311*AW$4+BC311*BA$4+BG311*BE$4+BK311*BI$4+BO311*BM$4+BS311*BQ$4+BW311*BU$4+CA311*BY$4</f>
        <v>0</v>
      </c>
      <c r="CG311" s="156"/>
      <c r="CH311" s="1"/>
      <c r="DA311" s="19"/>
      <c r="DB311" s="19"/>
      <c r="DC311" s="67" t="s">
        <v>826</v>
      </c>
      <c r="DD311" s="67" t="s">
        <v>951</v>
      </c>
      <c r="DE311" s="67" t="s">
        <v>952</v>
      </c>
      <c r="DF311" s="67" t="s">
        <v>65</v>
      </c>
      <c r="DG311" s="67" t="s">
        <v>934</v>
      </c>
      <c r="DH311" s="75">
        <v>18214</v>
      </c>
      <c r="DI311" s="67">
        <v>8</v>
      </c>
      <c r="DJ311" s="67" t="s">
        <v>84</v>
      </c>
      <c r="DK311" s="76" t="s">
        <v>102</v>
      </c>
      <c r="DL311" s="67">
        <v>1</v>
      </c>
      <c r="DM311" s="77" t="s">
        <v>70</v>
      </c>
      <c r="DN311" s="67" t="e">
        <v>#NUM!</v>
      </c>
      <c r="DO311" s="67" t="s">
        <v>79</v>
      </c>
      <c r="DP311" s="67" t="s">
        <v>79</v>
      </c>
      <c r="DQ311" s="68"/>
      <c r="DR311" s="67"/>
      <c r="DS311" s="72" t="s">
        <v>79</v>
      </c>
      <c r="DT311" s="67" t="s">
        <v>79</v>
      </c>
      <c r="DU311" s="68"/>
      <c r="DV311" s="67"/>
      <c r="DW311" s="72">
        <v>116</v>
      </c>
      <c r="DX311" s="67">
        <v>100</v>
      </c>
      <c r="DY311" s="67"/>
      <c r="DZ311" s="67"/>
      <c r="EA311" s="67" t="s">
        <v>79</v>
      </c>
      <c r="EB311" s="67" t="s">
        <v>79</v>
      </c>
      <c r="EC311" s="67"/>
      <c r="ED311" s="67"/>
      <c r="EE311" s="71" t="s">
        <v>79</v>
      </c>
      <c r="EF311" s="67" t="s">
        <v>79</v>
      </c>
      <c r="EG311" s="67"/>
      <c r="EH311" s="67"/>
      <c r="EI311" s="72" t="s">
        <v>79</v>
      </c>
      <c r="EJ311" s="67" t="s">
        <v>79</v>
      </c>
      <c r="EK311" s="67"/>
      <c r="EL311" s="67"/>
      <c r="EM311" s="72" t="s">
        <v>79</v>
      </c>
      <c r="EN311" s="67" t="s">
        <v>79</v>
      </c>
      <c r="EO311" s="67"/>
      <c r="EP311" s="67"/>
      <c r="EQ311" s="67" t="b">
        <v>0</v>
      </c>
      <c r="ER311" s="67">
        <v>-16</v>
      </c>
      <c r="ES311" s="67"/>
      <c r="ET311" s="67"/>
      <c r="EU311" s="67" t="b">
        <v>0</v>
      </c>
      <c r="EV311" s="67">
        <v>-16</v>
      </c>
      <c r="EW311" s="67"/>
      <c r="EX311" s="67"/>
      <c r="EY311" s="67" t="b">
        <v>0</v>
      </c>
      <c r="EZ311" s="67">
        <v>-16</v>
      </c>
      <c r="FA311" s="67"/>
      <c r="FB311" s="67"/>
      <c r="FC311" s="76" t="s">
        <v>73</v>
      </c>
      <c r="FD311" s="67">
        <v>1</v>
      </c>
      <c r="FE311" s="77" t="s">
        <v>70</v>
      </c>
      <c r="FF311" s="68">
        <v>0</v>
      </c>
      <c r="FG311" s="83"/>
      <c r="FH311" s="65" t="str">
        <f t="shared" si="59"/>
        <v>SR</v>
      </c>
      <c r="FI311" s="65" t="str">
        <f t="shared" si="60"/>
        <v>M</v>
      </c>
      <c r="FJ311" s="65" t="str">
        <f t="shared" si="58"/>
        <v>12. COO</v>
      </c>
      <c r="FK311" s="65">
        <f t="shared" si="61"/>
        <v>0</v>
      </c>
      <c r="FL311">
        <f t="shared" si="62"/>
        <v>21.25</v>
      </c>
      <c r="FM311" t="str">
        <f t="shared" si="63"/>
        <v>...</v>
      </c>
      <c r="FN311" t="str">
        <f t="shared" si="56"/>
        <v>...</v>
      </c>
      <c r="FO311" t="str">
        <f t="shared" si="55"/>
        <v>12. COO</v>
      </c>
    </row>
    <row r="312" spans="1:171" ht="13.8" hidden="1" x14ac:dyDescent="0.25">
      <c r="A312" t="s">
        <v>1152</v>
      </c>
      <c r="B312" s="65" t="s">
        <v>80</v>
      </c>
      <c r="C312" s="80" t="str">
        <f>IF($B312:$B312&gt;0,VLOOKUP($B312,'[1]PorEquipeHC 20aa_ddmmaaaa'!$EC$5:'[1]PorEquipeHC 20aa_ddmmaaaa'!$GS$1003,1,FALSE))</f>
        <v>699</v>
      </c>
      <c r="D312" s="209" t="str">
        <f>IF($B312:$B312&gt;0,VLOOKUP($B312,'[1]PorEquipeHC 20aa_ddmmaaaa'!$EC$5:'[1]PorEquipeHC 20aa_ddmmaaaa'!$GS$1003,2,FALSE))</f>
        <v>MISOBUSHI</v>
      </c>
      <c r="E312" s="209" t="str">
        <f>IF($B312:$B312&gt;0,VLOOKUP($B312,'[1]PorEquipeHC 20aa_ddmmaaaa'!$EC$5:'[1]PorEquipeHC 20aa_ddmmaaaa'!$GS$1003,3,FALSE))</f>
        <v>ARMANDO KOMI</v>
      </c>
      <c r="F312" s="66" t="str">
        <f>IF($B312:$B312&gt;0,VLOOKUP($B312,'[1]PorEquipeHC 20aa_ddmmaaaa'!$EC$5:'[1]PorEquipeHC 20aa_ddmmaaaa'!$GS$1003,4,FALSE))</f>
        <v>M</v>
      </c>
      <c r="G312" s="65" t="str">
        <f>IF($B312:$B312&gt;0,VLOOKUP($B312,'[1]PorEquipeHC 20aa_ddmmaaaa'!$EC$5:'[1]PorEquipeHC 20aa_ddmmaaaa'!$GS$1003,5,FALSE))</f>
        <v>01. PIE</v>
      </c>
      <c r="H312" s="210">
        <f>IF($B312:$B312&gt;0,VLOOKUP($B312,'[1]PorEquipeHC 20aa_ddmmaaaa'!$EC$5:'[1]PorEquipeHC 20aa_ddmmaaaa'!$GS$1003,6,FALSE))</f>
        <v>21065</v>
      </c>
      <c r="I312" s="80">
        <f>IF($B312:$B312&gt;0,VLOOKUP($B312,'[1]PorEquipeHC 20aa_ddmmaaaa'!$EC$5:'[1]PorEquipeHC 20aa_ddmmaaaa'!$GS$1003,7,FALSE))</f>
        <v>11</v>
      </c>
      <c r="J312" s="209" t="str">
        <f>IF($B312:$B312&gt;0,VLOOKUP($B312,'[1]PorEquipeHC 20aa_ddmmaaaa'!$EC$5:'[1]PorEquipeHC 20aa_ddmmaaaa'!$GS$1003,8,FALSE))</f>
        <v>C</v>
      </c>
      <c r="K312" s="209" t="str">
        <f>IF($B312:$B312&gt;0,VLOOKUP($B312,'[1]PorEquipeHC 20aa_ddmmaaaa'!$EC$5:'[1]PorEquipeHC 20aa_ddmmaaaa'!$GS$1003,9,FALSE))</f>
        <v>NSR</v>
      </c>
      <c r="L312" s="80">
        <f>IF($B312:$B312&gt;0,VLOOKUP($B312,'[1]PorEquipeHC 20aa_ddmmaaaa'!$EC$5:'[1]PorEquipeHC 20aa_ddmmaaaa'!$GS$1003,45,FALSE))</f>
        <v>4</v>
      </c>
      <c r="M312" s="65" t="str">
        <f>IF($B312:$B312&gt;0,VLOOKUP($B312,'[1]PorEquipeHC 20aa_ddmmaaaa'!$EC$5:'[1]PorEquipeHC 20aa_ddmmaaaa'!$GS$1003,46,FALSE))</f>
        <v>X</v>
      </c>
      <c r="N312" s="80" t="e">
        <f>IF($B312:$B312&gt;0,VLOOKUP($B312,'[1]PorEquipeHC 20aa_ddmmaaaa'!$EC$5:'[1]PorEquipeHC 20aa_ddmmaaaa'!$GS$1003,64,FALSE))</f>
        <v>#NUM!</v>
      </c>
      <c r="O312" s="211">
        <f>IF($B312:$B312&gt;0,VLOOKUP($B312,'[1]PorEquipeHC 20aa_ddmmaaaa'!$EC$5:'[1]PorEquipeHC 20aa_ddmmaaaa'!$GS$1003,10,FALSE))</f>
        <v>121</v>
      </c>
      <c r="P312" s="211">
        <f>IF($B312:$B312&gt;0,VLOOKUP($B312,'[1]PorEquipeHC 20aa_ddmmaaaa'!$EC$5:'[1]PorEquipeHC 20aa_ddmmaaaa'!$GS$1003,11,FALSE))</f>
        <v>130</v>
      </c>
      <c r="Q312" s="211">
        <f>IF($B312:$B312&gt;0,VLOOKUP($B312,'[1]PorEquipeHC 20aa_ddmmaaaa'!$EC$5:'[1]PorEquipeHC 20aa_ddmmaaaa'!$GS$1003,12,FALSE))</f>
        <v>131</v>
      </c>
      <c r="R312" s="211">
        <f>IF($B312:$B312&gt;0,VLOOKUP($B312,'[1]PorEquipeHC 20aa_ddmmaaaa'!$EC$5:'[1]PorEquipeHC 20aa_ddmmaaaa'!$GS$1003,13,FALSE))</f>
        <v>109</v>
      </c>
      <c r="S312" s="211" t="str">
        <f>IF($B312:$B312&gt;0,VLOOKUP($B312,'[1]PorEquipeHC 20aa_ddmmaaaa'!$EC$5:'[1]PorEquipeHC 20aa_ddmmaaaa'!$GS$1003,14,FALSE))</f>
        <v xml:space="preserve"> </v>
      </c>
      <c r="T312" s="211" t="str">
        <f>IF($B312:$B312&gt;0,VLOOKUP($B312,'[1]PorEquipeHC 20aa_ddmmaaaa'!$EC$5:'[1]PorEquipeHC 20aa_ddmmaaaa'!$GS$1003,15,FALSE))</f>
        <v xml:space="preserve"> </v>
      </c>
      <c r="U312" s="211" t="str">
        <f>IF($B312:$B312&gt;0,VLOOKUP($B312,'[1]PorEquipeHC 20aa_ddmmaaaa'!$EC$5:'[1]PorEquipeHC 20aa_ddmmaaaa'!$GS$1003,16,FALSE))</f>
        <v xml:space="preserve"> </v>
      </c>
      <c r="V312" s="211" t="b">
        <f>IF($B312:$B312&gt;0,VLOOKUP($B312,'[1]PorEquipeHC 20aa_ddmmaaaa'!$EC$5:'[1]PorEquipeHC 20aa_ddmmaaaa'!$GS$1003,17,FALSE))</f>
        <v>0</v>
      </c>
      <c r="W312" s="211" t="b">
        <f>IF($B312:$B312&gt;0,VLOOKUP($B312,'[1]PorEquipeHC 20aa_ddmmaaaa'!$EC$5:'[1]PorEquipeHC 20aa_ddmmaaaa'!$GS$1003,18,FALSE))</f>
        <v>0</v>
      </c>
      <c r="X312" s="211" t="b">
        <f>IF($B312:$B312&gt;0,VLOOKUP($B312,'[1]PorEquipeHC 20aa_ddmmaaaa'!$EC$5:'[1]PorEquipeHC 20aa_ddmmaaaa'!$GS$1003,19,FALSE))</f>
        <v>0</v>
      </c>
      <c r="Y312" s="207"/>
      <c r="Z312" s="207"/>
      <c r="AA312" s="154"/>
      <c r="AB312" s="154"/>
      <c r="AC312" s="65" t="str">
        <f>C312</f>
        <v>699</v>
      </c>
      <c r="AD312" s="65" t="str">
        <f>D312</f>
        <v>MISOBUSHI</v>
      </c>
      <c r="AE312" s="65" t="str">
        <f>E312</f>
        <v>ARMANDO KOMI</v>
      </c>
      <c r="AF312" s="65" t="str">
        <f>F312</f>
        <v>M</v>
      </c>
      <c r="AG312" s="65" t="str">
        <f>G312</f>
        <v>01. PIE</v>
      </c>
      <c r="AH312" s="208">
        <f>H312</f>
        <v>21065</v>
      </c>
      <c r="AI312">
        <f>I312</f>
        <v>11</v>
      </c>
      <c r="AJ312" t="str">
        <f>J312</f>
        <v>C</v>
      </c>
      <c r="AK312" s="209" t="str">
        <f>K312</f>
        <v>NSR</v>
      </c>
      <c r="AL312" s="65">
        <f>L312</f>
        <v>4</v>
      </c>
      <c r="AM312" s="66" t="str">
        <f>M312</f>
        <v>X</v>
      </c>
      <c r="AN312" s="65" t="e">
        <f>N312</f>
        <v>#NUM!</v>
      </c>
      <c r="AO312" s="65">
        <f>O312</f>
        <v>121</v>
      </c>
      <c r="AP312" s="67">
        <f>IF(AO312=" "," ",(AO312-2*$AI312))</f>
        <v>99</v>
      </c>
      <c r="AQ312" s="68"/>
      <c r="AR312" s="69"/>
      <c r="AS312" s="72">
        <f>P312</f>
        <v>130</v>
      </c>
      <c r="AT312" s="67">
        <f>IF(AS312=" "," ",(AS312-2*$AI312))</f>
        <v>108</v>
      </c>
      <c r="AU312" s="65"/>
      <c r="AV312" s="67"/>
      <c r="AW312" s="72">
        <f>Q312</f>
        <v>131</v>
      </c>
      <c r="AX312" s="67">
        <f>IF(AW312=" "," ",(AW312-2*$AI312))</f>
        <v>109</v>
      </c>
      <c r="AY312" s="67"/>
      <c r="AZ312" s="65"/>
      <c r="BA312" s="67">
        <f>R312</f>
        <v>109</v>
      </c>
      <c r="BB312" s="67">
        <f>IF(BA312=" "," ",(BA312-2*$AI312))</f>
        <v>87</v>
      </c>
      <c r="BC312" s="68">
        <v>6</v>
      </c>
      <c r="BD312" s="69" t="s">
        <v>71</v>
      </c>
      <c r="BE312" s="71" t="str">
        <f>S312</f>
        <v xml:space="preserve"> </v>
      </c>
      <c r="BF312" s="67" t="str">
        <f>IF(BE312=" "," ",(BE312-2*$AI312))</f>
        <v xml:space="preserve"> </v>
      </c>
      <c r="BG312" s="67"/>
      <c r="BH312" s="67"/>
      <c r="BI312" s="72" t="str">
        <f>T312</f>
        <v xml:space="preserve"> </v>
      </c>
      <c r="BJ312" s="67" t="str">
        <f>IF(BI312=" "," ",(BI312-2*$AI312))</f>
        <v xml:space="preserve"> </v>
      </c>
      <c r="BK312" s="67"/>
      <c r="BL312" s="67"/>
      <c r="BM312" s="72" t="str">
        <f>U312</f>
        <v xml:space="preserve"> </v>
      </c>
      <c r="BN312" s="67" t="str">
        <f>IF(BM312=" "," ",(BM312-2*$AI312))</f>
        <v xml:space="preserve"> </v>
      </c>
      <c r="BO312" s="67"/>
      <c r="BP312" s="67"/>
      <c r="BQ312" s="67" t="b">
        <f>V312</f>
        <v>0</v>
      </c>
      <c r="BR312" s="67">
        <f>IF(BQ312=" "," ",(BQ312-2*$AI312))</f>
        <v>-22</v>
      </c>
      <c r="BS312" s="67"/>
      <c r="BT312" s="67"/>
      <c r="BU312" s="67" t="b">
        <f>W312</f>
        <v>0</v>
      </c>
      <c r="BV312" s="67">
        <f>IF(BU312=" "," ",(BU312-2*$AI312))</f>
        <v>-22</v>
      </c>
      <c r="BW312" s="67"/>
      <c r="BX312" s="67"/>
      <c r="BY312" s="67" t="b">
        <f>X312</f>
        <v>0</v>
      </c>
      <c r="BZ312" s="67">
        <f>IF(BY312=" "," ",(BY312-2*$AI312))</f>
        <v>-22</v>
      </c>
      <c r="CA312" s="67"/>
      <c r="CB312" s="67"/>
      <c r="CC312" s="209" t="str">
        <f>IF(AK312="Senior",AK312,"...")</f>
        <v>...</v>
      </c>
      <c r="CD312" s="65">
        <f>L312</f>
        <v>4</v>
      </c>
      <c r="CE312" s="66" t="str">
        <f>M312</f>
        <v>X</v>
      </c>
      <c r="CF312" s="73">
        <f>AQ312*AO$4+AU312*AS$4+AY312*AW$4+BC312*BA$4+BG312*BE$4+BK312*BI$4+BO312*BM$4+BS312*BQ$4+BW312*BU$4+CA312*BY$4</f>
        <v>6</v>
      </c>
      <c r="CG312" s="156"/>
      <c r="CH312" s="1"/>
      <c r="DA312" s="19"/>
      <c r="DB312" s="19"/>
      <c r="DC312" s="67" t="s">
        <v>616</v>
      </c>
      <c r="DD312" s="67" t="s">
        <v>932</v>
      </c>
      <c r="DE312" s="67" t="s">
        <v>238</v>
      </c>
      <c r="DF312" s="67" t="s">
        <v>65</v>
      </c>
      <c r="DG312" s="67" t="s">
        <v>934</v>
      </c>
      <c r="DH312" s="75">
        <v>14590</v>
      </c>
      <c r="DI312" s="67">
        <v>9</v>
      </c>
      <c r="DJ312" s="67" t="s">
        <v>84</v>
      </c>
      <c r="DK312" s="76" t="s">
        <v>85</v>
      </c>
      <c r="DL312" s="67">
        <v>6</v>
      </c>
      <c r="DM312" s="77" t="s">
        <v>70</v>
      </c>
      <c r="DN312" s="67">
        <v>737</v>
      </c>
      <c r="DO312" s="67">
        <v>127</v>
      </c>
      <c r="DP312" s="67">
        <v>109</v>
      </c>
      <c r="DQ312" s="68"/>
      <c r="DR312" s="67"/>
      <c r="DS312" s="72">
        <v>121</v>
      </c>
      <c r="DT312" s="67">
        <v>103</v>
      </c>
      <c r="DU312" s="68"/>
      <c r="DV312" s="67"/>
      <c r="DW312" s="72" t="s">
        <v>79</v>
      </c>
      <c r="DX312" s="67" t="s">
        <v>79</v>
      </c>
      <c r="DY312" s="67"/>
      <c r="DZ312" s="67"/>
      <c r="EA312" s="67">
        <v>126</v>
      </c>
      <c r="EB312" s="67">
        <v>108</v>
      </c>
      <c r="EC312" s="67"/>
      <c r="ED312" s="67"/>
      <c r="EE312" s="71">
        <v>125</v>
      </c>
      <c r="EF312" s="67">
        <v>107</v>
      </c>
      <c r="EG312" s="67"/>
      <c r="EH312" s="67"/>
      <c r="EI312" s="72">
        <v>126</v>
      </c>
      <c r="EJ312" s="67">
        <v>108</v>
      </c>
      <c r="EK312" s="67"/>
      <c r="EL312" s="67"/>
      <c r="EM312" s="72">
        <v>112</v>
      </c>
      <c r="EN312" s="67">
        <v>94</v>
      </c>
      <c r="EO312" s="67"/>
      <c r="EP312" s="67"/>
      <c r="EQ312" s="67" t="b">
        <v>0</v>
      </c>
      <c r="ER312" s="67">
        <v>-18</v>
      </c>
      <c r="ES312" s="67"/>
      <c r="ET312" s="67"/>
      <c r="EU312" s="67" t="b">
        <v>0</v>
      </c>
      <c r="EV312" s="67">
        <v>-18</v>
      </c>
      <c r="EW312" s="67"/>
      <c r="EX312" s="67"/>
      <c r="EY312" s="67" t="b">
        <v>0</v>
      </c>
      <c r="EZ312" s="67">
        <v>-18</v>
      </c>
      <c r="FA312" s="67"/>
      <c r="FB312" s="67"/>
      <c r="FC312" s="76" t="s">
        <v>73</v>
      </c>
      <c r="FD312" s="67">
        <v>6</v>
      </c>
      <c r="FE312" s="77" t="s">
        <v>70</v>
      </c>
      <c r="FF312" s="68">
        <v>0</v>
      </c>
      <c r="FG312" s="83"/>
      <c r="FH312" s="65" t="str">
        <f t="shared" si="59"/>
        <v>MR</v>
      </c>
      <c r="FI312" s="65" t="str">
        <f t="shared" si="60"/>
        <v>M</v>
      </c>
      <c r="FJ312" s="65" t="str">
        <f t="shared" si="58"/>
        <v>12. COO</v>
      </c>
      <c r="FK312" s="65">
        <f t="shared" si="61"/>
        <v>0</v>
      </c>
      <c r="FL312">
        <f t="shared" si="62"/>
        <v>21.25</v>
      </c>
      <c r="FM312" t="str">
        <f t="shared" si="63"/>
        <v>...</v>
      </c>
      <c r="FN312" t="str">
        <f t="shared" si="56"/>
        <v>...</v>
      </c>
      <c r="FO312" t="str">
        <f t="shared" si="55"/>
        <v>12. COO</v>
      </c>
    </row>
    <row r="313" spans="1:171" ht="13.8" hidden="1" x14ac:dyDescent="0.25">
      <c r="A313" t="s">
        <v>1152</v>
      </c>
      <c r="B313" s="201" t="s">
        <v>865</v>
      </c>
      <c r="C313" s="80" t="str">
        <f>IF($B313:$B313&gt;0,VLOOKUP($B313,'[1]PorEquipeHC 20aa_ddmmaaaa'!$EC$5:'[1]PorEquipeHC 20aa_ddmmaaaa'!$GS$1003,1,FALSE))</f>
        <v>751</v>
      </c>
      <c r="D313" s="209" t="str">
        <f>IF($B313:$B313&gt;0,VLOOKUP($B313,'[1]PorEquipeHC 20aa_ddmmaaaa'!$EC$5:'[1]PorEquipeHC 20aa_ddmmaaaa'!$GS$1003,2,FALSE))</f>
        <v>FURUKAWA</v>
      </c>
      <c r="E313" s="209" t="str">
        <f>IF($B313:$B313&gt;0,VLOOKUP($B313,'[1]PorEquipeHC 20aa_ddmmaaaa'!$EC$5:'[1]PorEquipeHC 20aa_ddmmaaaa'!$GS$1003,3,FALSE))</f>
        <v>SONIA</v>
      </c>
      <c r="F313" s="66" t="str">
        <f>IF($B313:$B313&gt;0,VLOOKUP($B313,'[1]PorEquipeHC 20aa_ddmmaaaa'!$EC$5:'[1]PorEquipeHC 20aa_ddmmaaaa'!$GS$1003,4,FALSE))</f>
        <v>F</v>
      </c>
      <c r="G313" s="65" t="str">
        <f>IF($B313:$B313&gt;0,VLOOKUP($B313,'[1]PorEquipeHC 20aa_ddmmaaaa'!$EC$5:'[1]PorEquipeHC 20aa_ddmmaaaa'!$GS$1003,5,FALSE))</f>
        <v>11. NCC</v>
      </c>
      <c r="H313" s="210">
        <f>IF($B313:$B313&gt;0,VLOOKUP($B313,'[1]PorEquipeHC 20aa_ddmmaaaa'!$EC$5:'[1]PorEquipeHC 20aa_ddmmaaaa'!$GS$1003,6,FALSE))</f>
        <v>24390</v>
      </c>
      <c r="I313" s="80">
        <f>IF($B313:$B313&gt;0,VLOOKUP($B313,'[1]PorEquipeHC 20aa_ddmmaaaa'!$EC$5:'[1]PorEquipeHC 20aa_ddmmaaaa'!$GS$1003,7,FALSE))</f>
        <v>11</v>
      </c>
      <c r="J313" s="209" t="str">
        <f>IF($B313:$B313&gt;0,VLOOKUP($B313,'[1]PorEquipeHC 20aa_ddmmaaaa'!$EC$5:'[1]PorEquipeHC 20aa_ddmmaaaa'!$GS$1003,8,FALSE))</f>
        <v>C</v>
      </c>
      <c r="K313" s="209" t="str">
        <f>IF($B313:$B313&gt;0,VLOOKUP($B313,'[1]PorEquipeHC 20aa_ddmmaaaa'!$EC$5:'[1]PorEquipeHC 20aa_ddmmaaaa'!$GS$1003,9,FALSE))</f>
        <v>NSR</v>
      </c>
      <c r="L313" s="80">
        <f>IF($B313:$B313&gt;0,VLOOKUP($B313,'[1]PorEquipeHC 20aa_ddmmaaaa'!$EC$5:'[1]PorEquipeHC 20aa_ddmmaaaa'!$GS$1003,45,FALSE))</f>
        <v>2</v>
      </c>
      <c r="M313" s="65" t="str">
        <f>IF($B313:$B313&gt;0,VLOOKUP($B313,'[1]PorEquipeHC 20aa_ddmmaaaa'!$EC$5:'[1]PorEquipeHC 20aa_ddmmaaaa'!$GS$1003,46,FALSE))</f>
        <v>X</v>
      </c>
      <c r="N313" s="80" t="e">
        <f>IF($B313:$B313&gt;0,VLOOKUP($B313,'[1]PorEquipeHC 20aa_ddmmaaaa'!$EC$5:'[1]PorEquipeHC 20aa_ddmmaaaa'!$GS$1003,64,FALSE))</f>
        <v>#NUM!</v>
      </c>
      <c r="O313" s="211" t="str">
        <f>IF($B313:$B313&gt;0,VLOOKUP($B313,'[1]PorEquipeHC 20aa_ddmmaaaa'!$EC$5:'[1]PorEquipeHC 20aa_ddmmaaaa'!$GS$1003,10,FALSE))</f>
        <v xml:space="preserve"> </v>
      </c>
      <c r="P313" s="211" t="str">
        <f>IF($B313:$B313&gt;0,VLOOKUP($B313,'[1]PorEquipeHC 20aa_ddmmaaaa'!$EC$5:'[1]PorEquipeHC 20aa_ddmmaaaa'!$GS$1003,11,FALSE))</f>
        <v xml:space="preserve"> </v>
      </c>
      <c r="Q313" s="211" t="str">
        <f>IF($B313:$B313&gt;0,VLOOKUP($B313,'[1]PorEquipeHC 20aa_ddmmaaaa'!$EC$5:'[1]PorEquipeHC 20aa_ddmmaaaa'!$GS$1003,12,FALSE))</f>
        <v xml:space="preserve"> </v>
      </c>
      <c r="R313" s="211" t="str">
        <f>IF($B313:$B313&gt;0,VLOOKUP($B313,'[1]PorEquipeHC 20aa_ddmmaaaa'!$EC$5:'[1]PorEquipeHC 20aa_ddmmaaaa'!$GS$1003,13,FALSE))</f>
        <v xml:space="preserve"> </v>
      </c>
      <c r="S313" s="211">
        <f>IF($B313:$B313&gt;0,VLOOKUP($B313,'[1]PorEquipeHC 20aa_ddmmaaaa'!$EC$5:'[1]PorEquipeHC 20aa_ddmmaaaa'!$GS$1003,14,FALSE))</f>
        <v>131</v>
      </c>
      <c r="T313" s="211">
        <f>IF($B313:$B313&gt;0,VLOOKUP($B313,'[1]PorEquipeHC 20aa_ddmmaaaa'!$EC$5:'[1]PorEquipeHC 20aa_ddmmaaaa'!$GS$1003,15,FALSE))</f>
        <v>121</v>
      </c>
      <c r="U313" s="211" t="str">
        <f>IF($B313:$B313&gt;0,VLOOKUP($B313,'[1]PorEquipeHC 20aa_ddmmaaaa'!$EC$5:'[1]PorEquipeHC 20aa_ddmmaaaa'!$GS$1003,16,FALSE))</f>
        <v xml:space="preserve"> </v>
      </c>
      <c r="V313" s="211" t="b">
        <f>IF($B313:$B313&gt;0,VLOOKUP($B313,'[1]PorEquipeHC 20aa_ddmmaaaa'!$EC$5:'[1]PorEquipeHC 20aa_ddmmaaaa'!$GS$1003,17,FALSE))</f>
        <v>0</v>
      </c>
      <c r="W313" s="211" t="b">
        <f>IF($B313:$B313&gt;0,VLOOKUP($B313,'[1]PorEquipeHC 20aa_ddmmaaaa'!$EC$5:'[1]PorEquipeHC 20aa_ddmmaaaa'!$GS$1003,18,FALSE))</f>
        <v>0</v>
      </c>
      <c r="X313" s="211" t="b">
        <f>IF($B313:$B313&gt;0,VLOOKUP($B313,'[1]PorEquipeHC 20aa_ddmmaaaa'!$EC$5:'[1]PorEquipeHC 20aa_ddmmaaaa'!$GS$1003,19,FALSE))</f>
        <v>0</v>
      </c>
      <c r="Y313" s="207"/>
      <c r="Z313" s="207"/>
      <c r="AA313" s="154"/>
      <c r="AB313" s="154"/>
      <c r="AC313" s="65" t="str">
        <f>C313</f>
        <v>751</v>
      </c>
      <c r="AD313" s="65" t="str">
        <f>D313</f>
        <v>FURUKAWA</v>
      </c>
      <c r="AE313" s="65" t="str">
        <f>E313</f>
        <v>SONIA</v>
      </c>
      <c r="AF313" s="65" t="str">
        <f>F313</f>
        <v>F</v>
      </c>
      <c r="AG313" s="65" t="str">
        <f>G313</f>
        <v>11. NCC</v>
      </c>
      <c r="AH313" s="208">
        <f>H313</f>
        <v>24390</v>
      </c>
      <c r="AI313">
        <f>I313</f>
        <v>11</v>
      </c>
      <c r="AJ313" t="str">
        <f>J313</f>
        <v>C</v>
      </c>
      <c r="AK313" s="209" t="str">
        <f>K313</f>
        <v>NSR</v>
      </c>
      <c r="AL313" s="65">
        <f>L313</f>
        <v>2</v>
      </c>
      <c r="AM313" s="66" t="str">
        <f>M313</f>
        <v>X</v>
      </c>
      <c r="AN313" s="65" t="e">
        <f>N313</f>
        <v>#NUM!</v>
      </c>
      <c r="AO313" s="65" t="str">
        <f>O313</f>
        <v xml:space="preserve"> </v>
      </c>
      <c r="AP313" s="67" t="str">
        <f>IF(AO313=" "," ",(AO313-2*$AI313))</f>
        <v xml:space="preserve"> </v>
      </c>
      <c r="AQ313" s="68"/>
      <c r="AR313" s="69"/>
      <c r="AS313" s="72" t="str">
        <f>P313</f>
        <v xml:space="preserve"> </v>
      </c>
      <c r="AT313" s="67" t="str">
        <f>IF(AS313=" "," ",(AS313-2*$AI313))</f>
        <v xml:space="preserve"> </v>
      </c>
      <c r="AU313" s="65"/>
      <c r="AV313" s="67"/>
      <c r="AW313" s="72" t="str">
        <f>Q313</f>
        <v xml:space="preserve"> </v>
      </c>
      <c r="AX313" s="67" t="str">
        <f>IF(AW313=" "," ",(AW313-2*$AI313))</f>
        <v xml:space="preserve"> </v>
      </c>
      <c r="AY313" s="67"/>
      <c r="AZ313" s="65"/>
      <c r="BA313" s="67" t="str">
        <f>R313</f>
        <v xml:space="preserve"> </v>
      </c>
      <c r="BB313" s="67" t="str">
        <f>IF(BA313=" "," ",(BA313-2*$AI313))</f>
        <v xml:space="preserve"> </v>
      </c>
      <c r="BC313" s="67"/>
      <c r="BD313" s="67"/>
      <c r="BE313" s="71">
        <f>S313</f>
        <v>131</v>
      </c>
      <c r="BF313" s="67">
        <f>IF(BE313=" "," ",(BE313-2*$AI313))</f>
        <v>109</v>
      </c>
      <c r="BG313" s="67"/>
      <c r="BH313" s="67"/>
      <c r="BI313" s="72">
        <f>T313</f>
        <v>121</v>
      </c>
      <c r="BJ313" s="67">
        <f>IF(BI313=" "," ",(BI313-2*$AI313))</f>
        <v>99</v>
      </c>
      <c r="BK313" s="67"/>
      <c r="BL313" s="67"/>
      <c r="BM313" s="72" t="str">
        <f>U313</f>
        <v xml:space="preserve"> </v>
      </c>
      <c r="BN313" s="67" t="str">
        <f>IF(BM313=" "," ",(BM313-2*$AI313))</f>
        <v xml:space="preserve"> </v>
      </c>
      <c r="BO313" s="67"/>
      <c r="BP313" s="67"/>
      <c r="BQ313" s="67" t="b">
        <f>V313</f>
        <v>0</v>
      </c>
      <c r="BR313" s="67">
        <f>IF(BQ313=" "," ",(BQ313-2*$AI313))</f>
        <v>-22</v>
      </c>
      <c r="BS313" s="67"/>
      <c r="BT313" s="67"/>
      <c r="BU313" s="67" t="b">
        <f>W313</f>
        <v>0</v>
      </c>
      <c r="BV313" s="67">
        <f>IF(BU313=" "," ",(BU313-2*$AI313))</f>
        <v>-22</v>
      </c>
      <c r="BW313" s="67"/>
      <c r="BX313" s="67"/>
      <c r="BY313" s="67" t="b">
        <f>X313</f>
        <v>0</v>
      </c>
      <c r="BZ313" s="67">
        <f>IF(BY313=" "," ",(BY313-2*$AI313))</f>
        <v>-22</v>
      </c>
      <c r="CA313" s="67"/>
      <c r="CB313" s="67"/>
      <c r="CC313" s="209" t="str">
        <f>IF(AK313="Senior",AK313,"...")</f>
        <v>...</v>
      </c>
      <c r="CD313" s="65">
        <f>L313</f>
        <v>2</v>
      </c>
      <c r="CE313" s="66" t="str">
        <f>M313</f>
        <v>X</v>
      </c>
      <c r="CF313" s="73">
        <f>AQ313*AO$4+AU313*AS$4+AY313*AW$4+BC313*BA$4+BG313*BE$4+BK313*BI$4+BO313*BM$4+BS313*BQ$4+BW313*BU$4+CA313*BY$4</f>
        <v>0</v>
      </c>
      <c r="CG313" s="156"/>
      <c r="CH313" s="1"/>
      <c r="DA313" s="19"/>
      <c r="DB313" s="19"/>
      <c r="DC313" s="67" t="s">
        <v>854</v>
      </c>
      <c r="DD313" s="67" t="s">
        <v>954</v>
      </c>
      <c r="DE313" s="67" t="s">
        <v>260</v>
      </c>
      <c r="DF313" s="67" t="s">
        <v>65</v>
      </c>
      <c r="DG313" s="67" t="s">
        <v>934</v>
      </c>
      <c r="DH313" s="75">
        <v>14695</v>
      </c>
      <c r="DI313" s="67">
        <v>9</v>
      </c>
      <c r="DJ313" s="67" t="s">
        <v>84</v>
      </c>
      <c r="DK313" s="76" t="s">
        <v>85</v>
      </c>
      <c r="DL313" s="67">
        <v>2</v>
      </c>
      <c r="DM313" s="77" t="s">
        <v>70</v>
      </c>
      <c r="DN313" s="67" t="e">
        <v>#NUM!</v>
      </c>
      <c r="DO313" s="67" t="s">
        <v>79</v>
      </c>
      <c r="DP313" s="67" t="s">
        <v>79</v>
      </c>
      <c r="DQ313" s="68"/>
      <c r="DR313" s="69"/>
      <c r="DS313" s="72" t="s">
        <v>79</v>
      </c>
      <c r="DT313" s="67" t="s">
        <v>79</v>
      </c>
      <c r="DU313" s="68"/>
      <c r="DV313" s="67"/>
      <c r="DW313" s="72" t="s">
        <v>79</v>
      </c>
      <c r="DX313" s="67" t="s">
        <v>79</v>
      </c>
      <c r="DY313" s="68"/>
      <c r="DZ313" s="69"/>
      <c r="EA313" s="67" t="s">
        <v>79</v>
      </c>
      <c r="EB313" s="67" t="s">
        <v>79</v>
      </c>
      <c r="EC313" s="67"/>
      <c r="ED313" s="67"/>
      <c r="EE313" s="71">
        <v>136</v>
      </c>
      <c r="EF313" s="67">
        <v>118</v>
      </c>
      <c r="EG313" s="67"/>
      <c r="EH313" s="67"/>
      <c r="EI313" s="72">
        <v>128</v>
      </c>
      <c r="EJ313" s="67">
        <v>110</v>
      </c>
      <c r="EK313" s="67"/>
      <c r="EL313" s="67"/>
      <c r="EM313" s="72" t="s">
        <v>79</v>
      </c>
      <c r="EN313" s="67" t="s">
        <v>79</v>
      </c>
      <c r="EO313" s="68"/>
      <c r="EP313" s="69"/>
      <c r="EQ313" s="67" t="b">
        <v>0</v>
      </c>
      <c r="ER313" s="67">
        <v>-18</v>
      </c>
      <c r="ES313" s="67"/>
      <c r="ET313" s="67"/>
      <c r="EU313" s="67" t="b">
        <v>0</v>
      </c>
      <c r="EV313" s="67">
        <v>-18</v>
      </c>
      <c r="EW313" s="67"/>
      <c r="EX313" s="67"/>
      <c r="EY313" s="67" t="b">
        <v>0</v>
      </c>
      <c r="EZ313" s="67">
        <v>-18</v>
      </c>
      <c r="FA313" s="67"/>
      <c r="FB313" s="67"/>
      <c r="FC313" s="76" t="s">
        <v>73</v>
      </c>
      <c r="FD313" s="67">
        <v>2</v>
      </c>
      <c r="FE313" s="77" t="s">
        <v>70</v>
      </c>
      <c r="FF313" s="68">
        <v>0</v>
      </c>
      <c r="FG313" s="83"/>
      <c r="FH313" s="65" t="str">
        <f t="shared" si="59"/>
        <v>MR</v>
      </c>
      <c r="FI313" s="65" t="str">
        <f t="shared" si="60"/>
        <v>M</v>
      </c>
      <c r="FJ313" s="65" t="str">
        <f t="shared" si="58"/>
        <v>12. COO</v>
      </c>
      <c r="FK313" s="65">
        <f t="shared" si="61"/>
        <v>0</v>
      </c>
      <c r="FL313">
        <f t="shared" si="62"/>
        <v>21.25</v>
      </c>
      <c r="FM313" t="str">
        <f t="shared" si="63"/>
        <v>...</v>
      </c>
      <c r="FN313" t="str">
        <f t="shared" si="56"/>
        <v>...</v>
      </c>
      <c r="FO313" t="str">
        <f t="shared" si="55"/>
        <v>12. COO</v>
      </c>
    </row>
    <row r="314" spans="1:171" ht="13.8" hidden="1" x14ac:dyDescent="0.25">
      <c r="A314" t="s">
        <v>1152</v>
      </c>
      <c r="B314" s="201" t="s">
        <v>867</v>
      </c>
      <c r="C314" s="80" t="str">
        <f>IF($B314:$B314&gt;0,VLOOKUP($B314,'[1]PorEquipeHC 20aa_ddmmaaaa'!$EC$5:'[1]PorEquipeHC 20aa_ddmmaaaa'!$GS$1003,1,FALSE))</f>
        <v>930</v>
      </c>
      <c r="D314" s="209" t="str">
        <f>IF($B314:$B314&gt;0,VLOOKUP($B314,'[1]PorEquipeHC 20aa_ddmmaaaa'!$EC$5:'[1]PorEquipeHC 20aa_ddmmaaaa'!$GS$1003,2,FALSE))</f>
        <v>MATSUMOTO</v>
      </c>
      <c r="E314" s="209" t="str">
        <f>IF($B314:$B314&gt;0,VLOOKUP($B314,'[1]PorEquipeHC 20aa_ddmmaaaa'!$EC$5:'[1]PorEquipeHC 20aa_ddmmaaaa'!$GS$1003,3,FALSE))</f>
        <v>OSMAR NOBUO</v>
      </c>
      <c r="F314" s="66" t="str">
        <f>IF($B314:$B314&gt;0,VLOOKUP($B314,'[1]PorEquipeHC 20aa_ddmmaaaa'!$EC$5:'[1]PorEquipeHC 20aa_ddmmaaaa'!$GS$1003,4,FALSE))</f>
        <v>M</v>
      </c>
      <c r="G314" s="65" t="str">
        <f>IF($B314:$B314&gt;0,VLOOKUP($B314,'[1]PorEquipeHC 20aa_ddmmaaaa'!$EC$5:'[1]PorEquipeHC 20aa_ddmmaaaa'!$GS$1003,5,FALSE))</f>
        <v>11. NCC</v>
      </c>
      <c r="H314" s="210">
        <f>IF($B314:$B314&gt;0,VLOOKUP($B314,'[1]PorEquipeHC 20aa_ddmmaaaa'!$EC$5:'[1]PorEquipeHC 20aa_ddmmaaaa'!$GS$1003,6,FALSE))</f>
        <v>25549</v>
      </c>
      <c r="I314" s="80">
        <f>IF($B314:$B314&gt;0,VLOOKUP($B314,'[1]PorEquipeHC 20aa_ddmmaaaa'!$EC$5:'[1]PorEquipeHC 20aa_ddmmaaaa'!$GS$1003,7,FALSE))</f>
        <v>11</v>
      </c>
      <c r="J314" s="209" t="str">
        <f>IF($B314:$B314&gt;0,VLOOKUP($B314,'[1]PorEquipeHC 20aa_ddmmaaaa'!$EC$5:'[1]PorEquipeHC 20aa_ddmmaaaa'!$GS$1003,8,FALSE))</f>
        <v>C</v>
      </c>
      <c r="K314" s="209" t="str">
        <f>IF($B314:$B314&gt;0,VLOOKUP($B314,'[1]PorEquipeHC 20aa_ddmmaaaa'!$EC$5:'[1]PorEquipeHC 20aa_ddmmaaaa'!$GS$1003,9,FALSE))</f>
        <v>NSR</v>
      </c>
      <c r="L314" s="80">
        <f>IF($B314:$B314&gt;0,VLOOKUP($B314,'[1]PorEquipeHC 20aa_ddmmaaaa'!$EC$5:'[1]PorEquipeHC 20aa_ddmmaaaa'!$GS$1003,45,FALSE))</f>
        <v>0</v>
      </c>
      <c r="M314" s="65" t="str">
        <f>IF($B314:$B314&gt;0,VLOOKUP($B314,'[1]PorEquipeHC 20aa_ddmmaaaa'!$EC$5:'[1]PorEquipeHC 20aa_ddmmaaaa'!$GS$1003,46,FALSE))</f>
        <v>X</v>
      </c>
      <c r="N314" s="80" t="e">
        <f>IF($B314:$B314&gt;0,VLOOKUP($B314,'[1]PorEquipeHC 20aa_ddmmaaaa'!$EC$5:'[1]PorEquipeHC 20aa_ddmmaaaa'!$GS$1003,64,FALSE))</f>
        <v>#NUM!</v>
      </c>
      <c r="O314" s="211" t="str">
        <f>IF($B314:$B314&gt;0,VLOOKUP($B314,'[1]PorEquipeHC 20aa_ddmmaaaa'!$EC$5:'[1]PorEquipeHC 20aa_ddmmaaaa'!$GS$1003,10,FALSE))</f>
        <v xml:space="preserve"> </v>
      </c>
      <c r="P314" s="211" t="str">
        <f>IF($B314:$B314&gt;0,VLOOKUP($B314,'[1]PorEquipeHC 20aa_ddmmaaaa'!$EC$5:'[1]PorEquipeHC 20aa_ddmmaaaa'!$GS$1003,11,FALSE))</f>
        <v xml:space="preserve"> </v>
      </c>
      <c r="Q314" s="211" t="str">
        <f>IF($B314:$B314&gt;0,VLOOKUP($B314,'[1]PorEquipeHC 20aa_ddmmaaaa'!$EC$5:'[1]PorEquipeHC 20aa_ddmmaaaa'!$GS$1003,12,FALSE))</f>
        <v xml:space="preserve"> </v>
      </c>
      <c r="R314" s="211" t="str">
        <f>IF($B314:$B314&gt;0,VLOOKUP($B314,'[1]PorEquipeHC 20aa_ddmmaaaa'!$EC$5:'[1]PorEquipeHC 20aa_ddmmaaaa'!$GS$1003,13,FALSE))</f>
        <v xml:space="preserve"> </v>
      </c>
      <c r="S314" s="211" t="str">
        <f>IF($B314:$B314&gt;0,VLOOKUP($B314,'[1]PorEquipeHC 20aa_ddmmaaaa'!$EC$5:'[1]PorEquipeHC 20aa_ddmmaaaa'!$GS$1003,14,FALSE))</f>
        <v xml:space="preserve"> </v>
      </c>
      <c r="T314" s="211" t="str">
        <f>IF($B314:$B314&gt;0,VLOOKUP($B314,'[1]PorEquipeHC 20aa_ddmmaaaa'!$EC$5:'[1]PorEquipeHC 20aa_ddmmaaaa'!$GS$1003,15,FALSE))</f>
        <v xml:space="preserve"> </v>
      </c>
      <c r="U314" s="211" t="str">
        <f>IF($B314:$B314&gt;0,VLOOKUP($B314,'[1]PorEquipeHC 20aa_ddmmaaaa'!$EC$5:'[1]PorEquipeHC 20aa_ddmmaaaa'!$GS$1003,16,FALSE))</f>
        <v xml:space="preserve"> </v>
      </c>
      <c r="V314" s="211" t="b">
        <f>IF($B314:$B314&gt;0,VLOOKUP($B314,'[1]PorEquipeHC 20aa_ddmmaaaa'!$EC$5:'[1]PorEquipeHC 20aa_ddmmaaaa'!$GS$1003,17,FALSE))</f>
        <v>0</v>
      </c>
      <c r="W314" s="211" t="b">
        <f>IF($B314:$B314&gt;0,VLOOKUP($B314,'[1]PorEquipeHC 20aa_ddmmaaaa'!$EC$5:'[1]PorEquipeHC 20aa_ddmmaaaa'!$GS$1003,18,FALSE))</f>
        <v>0</v>
      </c>
      <c r="X314" s="211" t="b">
        <f>IF($B314:$B314&gt;0,VLOOKUP($B314,'[1]PorEquipeHC 20aa_ddmmaaaa'!$EC$5:'[1]PorEquipeHC 20aa_ddmmaaaa'!$GS$1003,19,FALSE))</f>
        <v>0</v>
      </c>
      <c r="Y314" s="207"/>
      <c r="Z314" s="207"/>
      <c r="AA314" s="154"/>
      <c r="AB314" s="154"/>
      <c r="AC314" s="65" t="str">
        <f>C314</f>
        <v>930</v>
      </c>
      <c r="AD314" s="65" t="str">
        <f>D314</f>
        <v>MATSUMOTO</v>
      </c>
      <c r="AE314" s="65" t="str">
        <f>E314</f>
        <v>OSMAR NOBUO</v>
      </c>
      <c r="AF314" s="65" t="str">
        <f>F314</f>
        <v>M</v>
      </c>
      <c r="AG314" s="65" t="str">
        <f>G314</f>
        <v>11. NCC</v>
      </c>
      <c r="AH314" s="208">
        <f>H314</f>
        <v>25549</v>
      </c>
      <c r="AI314">
        <f>I314</f>
        <v>11</v>
      </c>
      <c r="AJ314" t="str">
        <f>J314</f>
        <v>C</v>
      </c>
      <c r="AK314" s="209" t="str">
        <f>K314</f>
        <v>NSR</v>
      </c>
      <c r="AL314" s="65">
        <f>L314</f>
        <v>0</v>
      </c>
      <c r="AM314" s="66" t="str">
        <f>M314</f>
        <v>X</v>
      </c>
      <c r="AN314" s="65" t="e">
        <f>N314</f>
        <v>#NUM!</v>
      </c>
      <c r="AO314" s="65" t="str">
        <f>O314</f>
        <v xml:space="preserve"> </v>
      </c>
      <c r="AP314" s="67" t="str">
        <f>IF(AO314=" "," ",(AO314-2*$AI314))</f>
        <v xml:space="preserve"> </v>
      </c>
      <c r="AQ314" s="68"/>
      <c r="AR314" s="69"/>
      <c r="AS314" s="72" t="str">
        <f>P314</f>
        <v xml:space="preserve"> </v>
      </c>
      <c r="AT314" s="67" t="str">
        <f>IF(AS314=" "," ",(AS314-2*$AI314))</f>
        <v xml:space="preserve"> </v>
      </c>
      <c r="AU314" s="65"/>
      <c r="AV314" s="67"/>
      <c r="AW314" s="72" t="str">
        <f>Q314</f>
        <v xml:space="preserve"> </v>
      </c>
      <c r="AX314" s="67" t="str">
        <f>IF(AW314=" "," ",(AW314-2*$AI314))</f>
        <v xml:space="preserve"> </v>
      </c>
      <c r="AY314" s="67"/>
      <c r="AZ314" s="65"/>
      <c r="BA314" s="67" t="str">
        <f>R314</f>
        <v xml:space="preserve"> </v>
      </c>
      <c r="BB314" s="67" t="str">
        <f>IF(BA314=" "," ",(BA314-2*$AI314))</f>
        <v xml:space="preserve"> </v>
      </c>
      <c r="BC314" s="67"/>
      <c r="BD314" s="67"/>
      <c r="BE314" s="71" t="str">
        <f>S314</f>
        <v xml:space="preserve"> </v>
      </c>
      <c r="BF314" s="67" t="str">
        <f>IF(BE314=" "," ",(BE314-2*$AI314))</f>
        <v xml:space="preserve"> </v>
      </c>
      <c r="BG314" s="67"/>
      <c r="BH314" s="67"/>
      <c r="BI314" s="72" t="str">
        <f>T314</f>
        <v xml:space="preserve"> </v>
      </c>
      <c r="BJ314" s="67" t="str">
        <f>IF(BI314=" "," ",(BI314-2*$AI314))</f>
        <v xml:space="preserve"> </v>
      </c>
      <c r="BK314" s="67"/>
      <c r="BL314" s="67"/>
      <c r="BM314" s="72" t="str">
        <f>U314</f>
        <v xml:space="preserve"> </v>
      </c>
      <c r="BN314" s="67" t="str">
        <f>IF(BM314=" "," ",(BM314-2*$AI314))</f>
        <v xml:space="preserve"> </v>
      </c>
      <c r="BO314" s="67"/>
      <c r="BP314" s="67"/>
      <c r="BQ314" s="67" t="b">
        <f>V314</f>
        <v>0</v>
      </c>
      <c r="BR314" s="67">
        <f>IF(BQ314=" "," ",(BQ314-2*$AI314))</f>
        <v>-22</v>
      </c>
      <c r="BS314" s="67"/>
      <c r="BT314" s="67"/>
      <c r="BU314" s="67" t="b">
        <f>W314</f>
        <v>0</v>
      </c>
      <c r="BV314" s="67">
        <f>IF(BU314=" "," ",(BU314-2*$AI314))</f>
        <v>-22</v>
      </c>
      <c r="BW314" s="67"/>
      <c r="BX314" s="67"/>
      <c r="BY314" s="67" t="b">
        <f>X314</f>
        <v>0</v>
      </c>
      <c r="BZ314" s="67">
        <f>IF(BY314=" "," ",(BY314-2*$AI314))</f>
        <v>-22</v>
      </c>
      <c r="CA314" s="67"/>
      <c r="CB314" s="67"/>
      <c r="CC314" s="209" t="str">
        <f>IF(AK314="Senior",AK314,"...")</f>
        <v>...</v>
      </c>
      <c r="CD314" s="65">
        <f>L314</f>
        <v>0</v>
      </c>
      <c r="CE314" s="66" t="str">
        <f>M314</f>
        <v>X</v>
      </c>
      <c r="CF314" s="73">
        <f>AQ314*AO$4+AU314*AS$4+AY314*AW$4+BC314*BA$4+BG314*BE$4+BK314*BI$4+BO314*BM$4+BS314*BQ$4+BW314*BU$4+CA314*BY$4</f>
        <v>0</v>
      </c>
      <c r="CG314" s="156"/>
      <c r="CH314" s="1"/>
      <c r="DA314" s="19"/>
      <c r="DB314" s="19"/>
      <c r="DC314" s="67" t="s">
        <v>647</v>
      </c>
      <c r="DD314" s="67" t="s">
        <v>955</v>
      </c>
      <c r="DE314" s="67" t="s">
        <v>956</v>
      </c>
      <c r="DF314" s="67" t="s">
        <v>65</v>
      </c>
      <c r="DG314" s="67" t="s">
        <v>934</v>
      </c>
      <c r="DH314" s="75">
        <v>14759</v>
      </c>
      <c r="DI314" s="67">
        <v>9</v>
      </c>
      <c r="DJ314" s="67" t="s">
        <v>84</v>
      </c>
      <c r="DK314" s="76" t="s">
        <v>85</v>
      </c>
      <c r="DL314" s="67">
        <v>3</v>
      </c>
      <c r="DM314" s="77" t="s">
        <v>70</v>
      </c>
      <c r="DN314" s="67" t="e">
        <v>#NUM!</v>
      </c>
      <c r="DO314" s="67" t="s">
        <v>79</v>
      </c>
      <c r="DP314" s="67" t="s">
        <v>79</v>
      </c>
      <c r="DQ314" s="68"/>
      <c r="DR314" s="67"/>
      <c r="DS314" s="72" t="s">
        <v>79</v>
      </c>
      <c r="DT314" s="67" t="s">
        <v>79</v>
      </c>
      <c r="DU314" s="68"/>
      <c r="DV314" s="67"/>
      <c r="DW314" s="72">
        <v>127</v>
      </c>
      <c r="DX314" s="67">
        <v>109</v>
      </c>
      <c r="DY314" s="67"/>
      <c r="DZ314" s="67"/>
      <c r="EA314" s="67">
        <v>130</v>
      </c>
      <c r="EB314" s="67">
        <v>112</v>
      </c>
      <c r="EC314" s="67"/>
      <c r="ED314" s="67"/>
      <c r="EE314" s="71">
        <v>134</v>
      </c>
      <c r="EF314" s="67">
        <v>116</v>
      </c>
      <c r="EG314" s="67"/>
      <c r="EH314" s="67"/>
      <c r="EI314" s="72" t="s">
        <v>79</v>
      </c>
      <c r="EJ314" s="67" t="s">
        <v>79</v>
      </c>
      <c r="EK314" s="67"/>
      <c r="EL314" s="67"/>
      <c r="EM314" s="72" t="s">
        <v>79</v>
      </c>
      <c r="EN314" s="67" t="s">
        <v>79</v>
      </c>
      <c r="EO314" s="67"/>
      <c r="EP314" s="67"/>
      <c r="EQ314" s="67" t="b">
        <v>0</v>
      </c>
      <c r="ER314" s="67">
        <v>-18</v>
      </c>
      <c r="ES314" s="67"/>
      <c r="ET314" s="67"/>
      <c r="EU314" s="67" t="b">
        <v>0</v>
      </c>
      <c r="EV314" s="67">
        <v>-18</v>
      </c>
      <c r="EW314" s="67"/>
      <c r="EX314" s="67"/>
      <c r="EY314" s="67" t="b">
        <v>0</v>
      </c>
      <c r="EZ314" s="67">
        <v>-18</v>
      </c>
      <c r="FA314" s="67"/>
      <c r="FB314" s="67"/>
      <c r="FC314" s="76" t="s">
        <v>73</v>
      </c>
      <c r="FD314" s="67">
        <v>3</v>
      </c>
      <c r="FE314" s="77" t="s">
        <v>70</v>
      </c>
      <c r="FF314" s="68">
        <v>0</v>
      </c>
      <c r="FG314" s="83"/>
      <c r="FH314" s="65" t="str">
        <f t="shared" si="59"/>
        <v>MR</v>
      </c>
      <c r="FI314" s="65" t="str">
        <f t="shared" si="60"/>
        <v>M</v>
      </c>
      <c r="FJ314" s="65" t="str">
        <f t="shared" si="58"/>
        <v>12. COO</v>
      </c>
      <c r="FK314" s="65">
        <f t="shared" si="61"/>
        <v>0</v>
      </c>
      <c r="FL314">
        <f t="shared" si="62"/>
        <v>21.25</v>
      </c>
      <c r="FM314" t="str">
        <f t="shared" si="63"/>
        <v>...</v>
      </c>
      <c r="FN314" t="str">
        <f t="shared" si="56"/>
        <v>...</v>
      </c>
      <c r="FO314" t="str">
        <f t="shared" si="55"/>
        <v>12. COO</v>
      </c>
    </row>
    <row r="315" spans="1:171" ht="13.8" hidden="1" x14ac:dyDescent="0.25">
      <c r="A315" t="s">
        <v>1152</v>
      </c>
      <c r="B315" s="65" t="s">
        <v>953</v>
      </c>
      <c r="C315" s="80" t="str">
        <f>IF($B315:$B315&gt;0,VLOOKUP($B315,'[1]PorEquipeHC 20aa_ddmmaaaa'!$EC$5:'[1]PorEquipeHC 20aa_ddmmaaaa'!$GS$1003,1,FALSE))</f>
        <v>736</v>
      </c>
      <c r="D315" s="209" t="str">
        <f>IF($B315:$B315&gt;0,VLOOKUP($B315,'[1]PorEquipeHC 20aa_ddmmaaaa'!$EC$5:'[1]PorEquipeHC 20aa_ddmmaaaa'!$GS$1003,2,FALSE))</f>
        <v>ANTUNES DE SOUZA</v>
      </c>
      <c r="E315" s="209" t="str">
        <f>IF($B315:$B315&gt;0,VLOOKUP($B315,'[1]PorEquipeHC 20aa_ddmmaaaa'!$EC$5:'[1]PorEquipeHC 20aa_ddmmaaaa'!$GS$1003,3,FALSE))</f>
        <v>BRUNO RAFAEL</v>
      </c>
      <c r="F315" s="66" t="str">
        <f>IF($B315:$B315&gt;0,VLOOKUP($B315,'[1]PorEquipeHC 20aa_ddmmaaaa'!$EC$5:'[1]PorEquipeHC 20aa_ddmmaaaa'!$GS$1003,4,FALSE))</f>
        <v>M</v>
      </c>
      <c r="G315" s="65" t="str">
        <f>IF($B315:$B315&gt;0,VLOOKUP($B315,'[1]PorEquipeHC 20aa_ddmmaaaa'!$EC$5:'[1]PorEquipeHC 20aa_ddmmaaaa'!$GS$1003,5,FALSE))</f>
        <v>18. SOR</v>
      </c>
      <c r="H315" s="210">
        <f>IF($B315:$B315&gt;0,VLOOKUP($B315,'[1]PorEquipeHC 20aa_ddmmaaaa'!$EC$5:'[1]PorEquipeHC 20aa_ddmmaaaa'!$GS$1003,6,FALSE))</f>
        <v>32057</v>
      </c>
      <c r="I315" s="80">
        <f>IF($B315:$B315&gt;0,VLOOKUP($B315,'[1]PorEquipeHC 20aa_ddmmaaaa'!$EC$5:'[1]PorEquipeHC 20aa_ddmmaaaa'!$GS$1003,7,FALSE))</f>
        <v>11</v>
      </c>
      <c r="J315" s="209" t="str">
        <f>IF($B315:$B315&gt;0,VLOOKUP($B315,'[1]PorEquipeHC 20aa_ddmmaaaa'!$EC$5:'[1]PorEquipeHC 20aa_ddmmaaaa'!$GS$1003,8,FALSE))</f>
        <v>C</v>
      </c>
      <c r="K315" s="209" t="str">
        <f>IF($B315:$B315&gt;0,VLOOKUP($B315,'[1]PorEquipeHC 20aa_ddmmaaaa'!$EC$5:'[1]PorEquipeHC 20aa_ddmmaaaa'!$GS$1003,9,FALSE))</f>
        <v>NSR</v>
      </c>
      <c r="L315" s="80">
        <f>IF($B315:$B315&gt;0,VLOOKUP($B315,'[1]PorEquipeHC 20aa_ddmmaaaa'!$EC$5:'[1]PorEquipeHC 20aa_ddmmaaaa'!$GS$1003,45,FALSE))</f>
        <v>2</v>
      </c>
      <c r="M315" s="65" t="str">
        <f>IF($B315:$B315&gt;0,VLOOKUP($B315,'[1]PorEquipeHC 20aa_ddmmaaaa'!$EC$5:'[1]PorEquipeHC 20aa_ddmmaaaa'!$GS$1003,46,FALSE))</f>
        <v>X</v>
      </c>
      <c r="N315" s="80" t="e">
        <f>IF($B315:$B315&gt;0,VLOOKUP($B315,'[1]PorEquipeHC 20aa_ddmmaaaa'!$EC$5:'[1]PorEquipeHC 20aa_ddmmaaaa'!$GS$1003,64,FALSE))</f>
        <v>#NUM!</v>
      </c>
      <c r="O315" s="211">
        <f>IF($B315:$B315&gt;0,VLOOKUP($B315,'[1]PorEquipeHC 20aa_ddmmaaaa'!$EC$5:'[1]PorEquipeHC 20aa_ddmmaaaa'!$GS$1003,10,FALSE))</f>
        <v>110</v>
      </c>
      <c r="P315" s="211">
        <f>IF($B315:$B315&gt;0,VLOOKUP($B315,'[1]PorEquipeHC 20aa_ddmmaaaa'!$EC$5:'[1]PorEquipeHC 20aa_ddmmaaaa'!$GS$1003,11,FALSE))</f>
        <v>120</v>
      </c>
      <c r="Q315" s="211" t="str">
        <f>IF($B315:$B315&gt;0,VLOOKUP($B315,'[1]PorEquipeHC 20aa_ddmmaaaa'!$EC$5:'[1]PorEquipeHC 20aa_ddmmaaaa'!$GS$1003,12,FALSE))</f>
        <v xml:space="preserve"> </v>
      </c>
      <c r="R315" s="211" t="str">
        <f>IF($B315:$B315&gt;0,VLOOKUP($B315,'[1]PorEquipeHC 20aa_ddmmaaaa'!$EC$5:'[1]PorEquipeHC 20aa_ddmmaaaa'!$GS$1003,13,FALSE))</f>
        <v xml:space="preserve"> </v>
      </c>
      <c r="S315" s="211" t="str">
        <f>IF($B315:$B315&gt;0,VLOOKUP($B315,'[1]PorEquipeHC 20aa_ddmmaaaa'!$EC$5:'[1]PorEquipeHC 20aa_ddmmaaaa'!$GS$1003,14,FALSE))</f>
        <v xml:space="preserve"> </v>
      </c>
      <c r="T315" s="211" t="str">
        <f>IF($B315:$B315&gt;0,VLOOKUP($B315,'[1]PorEquipeHC 20aa_ddmmaaaa'!$EC$5:'[1]PorEquipeHC 20aa_ddmmaaaa'!$GS$1003,15,FALSE))</f>
        <v xml:space="preserve"> </v>
      </c>
      <c r="U315" s="211" t="str">
        <f>IF($B315:$B315&gt;0,VLOOKUP($B315,'[1]PorEquipeHC 20aa_ddmmaaaa'!$EC$5:'[1]PorEquipeHC 20aa_ddmmaaaa'!$GS$1003,16,FALSE))</f>
        <v xml:space="preserve"> </v>
      </c>
      <c r="V315" s="211" t="b">
        <f>IF($B315:$B315&gt;0,VLOOKUP($B315,'[1]PorEquipeHC 20aa_ddmmaaaa'!$EC$5:'[1]PorEquipeHC 20aa_ddmmaaaa'!$GS$1003,17,FALSE))</f>
        <v>0</v>
      </c>
      <c r="W315" s="211" t="b">
        <f>IF($B315:$B315&gt;0,VLOOKUP($B315,'[1]PorEquipeHC 20aa_ddmmaaaa'!$EC$5:'[1]PorEquipeHC 20aa_ddmmaaaa'!$GS$1003,18,FALSE))</f>
        <v>0</v>
      </c>
      <c r="X315" s="211" t="b">
        <f>IF($B315:$B315&gt;0,VLOOKUP($B315,'[1]PorEquipeHC 20aa_ddmmaaaa'!$EC$5:'[1]PorEquipeHC 20aa_ddmmaaaa'!$GS$1003,19,FALSE))</f>
        <v>0</v>
      </c>
      <c r="Y315" s="207"/>
      <c r="Z315" s="207"/>
      <c r="AA315" s="154"/>
      <c r="AB315" s="154"/>
      <c r="AC315" s="65" t="str">
        <f>C315</f>
        <v>736</v>
      </c>
      <c r="AD315" s="65" t="str">
        <f>D315</f>
        <v>ANTUNES DE SOUZA</v>
      </c>
      <c r="AE315" s="65" t="str">
        <f>E315</f>
        <v>BRUNO RAFAEL</v>
      </c>
      <c r="AF315" s="65" t="str">
        <f>F315</f>
        <v>M</v>
      </c>
      <c r="AG315" s="65" t="str">
        <f>G315</f>
        <v>18. SOR</v>
      </c>
      <c r="AH315" s="208">
        <f>H315</f>
        <v>32057</v>
      </c>
      <c r="AI315">
        <f>I315</f>
        <v>11</v>
      </c>
      <c r="AJ315" t="str">
        <f>J315</f>
        <v>C</v>
      </c>
      <c r="AK315" s="209" t="str">
        <f>K315</f>
        <v>NSR</v>
      </c>
      <c r="AL315" s="65">
        <f>L315</f>
        <v>2</v>
      </c>
      <c r="AM315" s="66" t="str">
        <f>M315</f>
        <v>X</v>
      </c>
      <c r="AN315" s="65" t="e">
        <f>N315</f>
        <v>#NUM!</v>
      </c>
      <c r="AO315" s="65">
        <f>O315</f>
        <v>110</v>
      </c>
      <c r="AP315" s="67">
        <f>IF(AO315=" "," ",(AO315-2*$AI315))</f>
        <v>88</v>
      </c>
      <c r="AQ315" s="68">
        <v>4</v>
      </c>
      <c r="AR315" s="69" t="s">
        <v>89</v>
      </c>
      <c r="AS315" s="72">
        <f>P315</f>
        <v>120</v>
      </c>
      <c r="AT315" s="67">
        <f>IF(AS315=" "," ",(AS315-2*$AI315))</f>
        <v>98</v>
      </c>
      <c r="AU315" s="65"/>
      <c r="AV315" s="67"/>
      <c r="AW315" s="72" t="str">
        <f>Q315</f>
        <v xml:space="preserve"> </v>
      </c>
      <c r="AX315" s="67" t="str">
        <f>IF(AW315=" "," ",(AW315-2*$AI315))</f>
        <v xml:space="preserve"> </v>
      </c>
      <c r="AY315" s="67"/>
      <c r="AZ315" s="65"/>
      <c r="BA315" s="67" t="str">
        <f>R315</f>
        <v xml:space="preserve"> </v>
      </c>
      <c r="BB315" s="67" t="str">
        <f>IF(BA315=" "," ",(BA315-2*$AI315))</f>
        <v xml:space="preserve"> </v>
      </c>
      <c r="BC315" s="67"/>
      <c r="BD315" s="67"/>
      <c r="BE315" s="71" t="str">
        <f>S315</f>
        <v xml:space="preserve"> </v>
      </c>
      <c r="BF315" s="67" t="str">
        <f>IF(BE315=" "," ",(BE315-2*$AI315))</f>
        <v xml:space="preserve"> </v>
      </c>
      <c r="BG315" s="67"/>
      <c r="BH315" s="67"/>
      <c r="BI315" s="72" t="str">
        <f>T315</f>
        <v xml:space="preserve"> </v>
      </c>
      <c r="BJ315" s="67" t="str">
        <f>IF(BI315=" "," ",(BI315-2*$AI315))</f>
        <v xml:space="preserve"> </v>
      </c>
      <c r="BK315" s="67"/>
      <c r="BL315" s="67"/>
      <c r="BM315" s="72" t="str">
        <f>U315</f>
        <v xml:space="preserve"> </v>
      </c>
      <c r="BN315" s="67" t="str">
        <f>IF(BM315=" "," ",(BM315-2*$AI315))</f>
        <v xml:space="preserve"> </v>
      </c>
      <c r="BO315" s="67"/>
      <c r="BP315" s="67"/>
      <c r="BQ315" s="67" t="b">
        <f>V315</f>
        <v>0</v>
      </c>
      <c r="BR315" s="67">
        <f>IF(BQ315=" "," ",(BQ315-2*$AI315))</f>
        <v>-22</v>
      </c>
      <c r="BS315" s="67"/>
      <c r="BT315" s="67"/>
      <c r="BU315" s="67" t="b">
        <f>W315</f>
        <v>0</v>
      </c>
      <c r="BV315" s="67">
        <f>IF(BU315=" "," ",(BU315-2*$AI315))</f>
        <v>-22</v>
      </c>
      <c r="BW315" s="67"/>
      <c r="BX315" s="67"/>
      <c r="BY315" s="67" t="b">
        <f>X315</f>
        <v>0</v>
      </c>
      <c r="BZ315" s="67">
        <f>IF(BY315=" "," ",(BY315-2*$AI315))</f>
        <v>-22</v>
      </c>
      <c r="CA315" s="67"/>
      <c r="CB315" s="67"/>
      <c r="CC315" s="209" t="str">
        <f>IF(AK315="Senior",AK315,"...")</f>
        <v>...</v>
      </c>
      <c r="CD315" s="65">
        <f>L315</f>
        <v>2</v>
      </c>
      <c r="CE315" s="66" t="str">
        <f>M315</f>
        <v>X</v>
      </c>
      <c r="CF315" s="73">
        <f>AQ315*AO$4+AU315*AS$4+AY315*AW$4+BC315*BA$4+BG315*BE$4+BK315*BI$4+BO315*BM$4+BS315*BQ$4+BW315*BU$4+CA315*BY$4</f>
        <v>4</v>
      </c>
      <c r="CG315" s="156"/>
      <c r="CH315" s="1"/>
      <c r="DA315" s="19"/>
      <c r="DB315" s="19"/>
      <c r="DC315" s="67" t="s">
        <v>877</v>
      </c>
      <c r="DD315" s="67" t="s">
        <v>957</v>
      </c>
      <c r="DE315" s="67" t="s">
        <v>958</v>
      </c>
      <c r="DF315" s="67" t="s">
        <v>65</v>
      </c>
      <c r="DG315" s="67" t="s">
        <v>934</v>
      </c>
      <c r="DH315" s="75">
        <v>15622</v>
      </c>
      <c r="DI315" s="67">
        <v>9</v>
      </c>
      <c r="DJ315" s="67" t="s">
        <v>84</v>
      </c>
      <c r="DK315" s="76" t="s">
        <v>102</v>
      </c>
      <c r="DL315" s="67">
        <v>1</v>
      </c>
      <c r="DM315" s="77" t="s">
        <v>70</v>
      </c>
      <c r="DN315" s="67" t="e">
        <v>#NUM!</v>
      </c>
      <c r="DO315" s="67" t="s">
        <v>79</v>
      </c>
      <c r="DP315" s="67" t="s">
        <v>79</v>
      </c>
      <c r="DQ315" s="68"/>
      <c r="DR315" s="67"/>
      <c r="DS315" s="72" t="s">
        <v>79</v>
      </c>
      <c r="DT315" s="67" t="s">
        <v>79</v>
      </c>
      <c r="DU315" s="68"/>
      <c r="DV315" s="67"/>
      <c r="DW315" s="72">
        <v>131</v>
      </c>
      <c r="DX315" s="67">
        <v>113</v>
      </c>
      <c r="DY315" s="67"/>
      <c r="DZ315" s="67"/>
      <c r="EA315" s="67" t="s">
        <v>79</v>
      </c>
      <c r="EB315" s="67" t="s">
        <v>79</v>
      </c>
      <c r="EC315" s="67"/>
      <c r="ED315" s="67"/>
      <c r="EE315" s="71" t="s">
        <v>79</v>
      </c>
      <c r="EF315" s="67" t="s">
        <v>79</v>
      </c>
      <c r="EG315" s="67"/>
      <c r="EH315" s="67"/>
      <c r="EI315" s="72" t="s">
        <v>79</v>
      </c>
      <c r="EJ315" s="67" t="s">
        <v>79</v>
      </c>
      <c r="EK315" s="67"/>
      <c r="EL315" s="67"/>
      <c r="EM315" s="72" t="s">
        <v>79</v>
      </c>
      <c r="EN315" s="67" t="s">
        <v>79</v>
      </c>
      <c r="EO315" s="67"/>
      <c r="EP315" s="67"/>
      <c r="EQ315" s="67" t="b">
        <v>0</v>
      </c>
      <c r="ER315" s="67">
        <v>-18</v>
      </c>
      <c r="ES315" s="67"/>
      <c r="ET315" s="67"/>
      <c r="EU315" s="67" t="b">
        <v>0</v>
      </c>
      <c r="EV315" s="67">
        <v>-18</v>
      </c>
      <c r="EW315" s="67"/>
      <c r="EX315" s="67"/>
      <c r="EY315" s="67" t="b">
        <v>0</v>
      </c>
      <c r="EZ315" s="67">
        <v>-18</v>
      </c>
      <c r="FA315" s="67"/>
      <c r="FB315" s="67"/>
      <c r="FC315" s="76" t="s">
        <v>73</v>
      </c>
      <c r="FD315" s="67">
        <v>1</v>
      </c>
      <c r="FE315" s="77" t="s">
        <v>70</v>
      </c>
      <c r="FF315" s="68">
        <v>0</v>
      </c>
      <c r="FG315" s="83"/>
      <c r="FH315" s="65" t="str">
        <f t="shared" si="59"/>
        <v>SR</v>
      </c>
      <c r="FI315" s="65" t="str">
        <f t="shared" si="60"/>
        <v>M</v>
      </c>
      <c r="FJ315" s="65" t="str">
        <f t="shared" si="58"/>
        <v>12. COO</v>
      </c>
      <c r="FK315" s="65">
        <f t="shared" si="61"/>
        <v>0</v>
      </c>
      <c r="FL315">
        <f t="shared" si="62"/>
        <v>21.25</v>
      </c>
      <c r="FM315" t="str">
        <f t="shared" si="63"/>
        <v>...</v>
      </c>
      <c r="FN315" t="str">
        <f t="shared" si="56"/>
        <v>...</v>
      </c>
      <c r="FO315" t="str">
        <f t="shared" si="55"/>
        <v>12. COO</v>
      </c>
    </row>
    <row r="316" spans="1:171" ht="13.8" hidden="1" x14ac:dyDescent="0.25">
      <c r="A316" t="s">
        <v>1153</v>
      </c>
      <c r="B316" s="201" t="s">
        <v>869</v>
      </c>
      <c r="C316" s="80" t="str">
        <f>IF($B316:$B316&gt;0,VLOOKUP($B316,'[1]PorEquipeHC 20aa_ddmmaaaa'!$EC$5:'[1]PorEquipeHC 20aa_ddmmaaaa'!$GS$1003,1,FALSE))</f>
        <v>966</v>
      </c>
      <c r="D316" s="209" t="str">
        <f>IF($B316:$B316&gt;0,VLOOKUP($B316,'[1]PorEquipeHC 20aa_ddmmaaaa'!$EC$5:'[1]PorEquipeHC 20aa_ddmmaaaa'!$GS$1003,2,FALSE))</f>
        <v>KIMURA</v>
      </c>
      <c r="E316" s="209" t="str">
        <f>IF($B316:$B316&gt;0,VLOOKUP($B316,'[1]PorEquipeHC 20aa_ddmmaaaa'!$EC$5:'[1]PorEquipeHC 20aa_ddmmaaaa'!$GS$1003,3,FALSE))</f>
        <v>MAMORU</v>
      </c>
      <c r="F316" s="66" t="str">
        <f>IF($B316:$B316&gt;0,VLOOKUP($B316,'[1]PorEquipeHC 20aa_ddmmaaaa'!$EC$5:'[1]PorEquipeHC 20aa_ddmmaaaa'!$GS$1003,4,FALSE))</f>
        <v>M</v>
      </c>
      <c r="G316" s="65" t="str">
        <f>IF($B316:$B316&gt;0,VLOOKUP($B316,'[1]PorEquipeHC 20aa_ddmmaaaa'!$EC$5:'[1]PorEquipeHC 20aa_ddmmaaaa'!$GS$1003,5,FALSE))</f>
        <v>11. NCC</v>
      </c>
      <c r="H316" s="210">
        <f>IF($B316:$B316&gt;0,VLOOKUP($B316,'[1]PorEquipeHC 20aa_ddmmaaaa'!$EC$5:'[1]PorEquipeHC 20aa_ddmmaaaa'!$GS$1003,6,FALSE))</f>
        <v>11225</v>
      </c>
      <c r="I316" s="80">
        <f>IF($B316:$B316&gt;0,VLOOKUP($B316,'[1]PorEquipeHC 20aa_ddmmaaaa'!$EC$5:'[1]PorEquipeHC 20aa_ddmmaaaa'!$GS$1003,7,FALSE))</f>
        <v>12</v>
      </c>
      <c r="J316" s="209" t="str">
        <f>IF($B316:$B316&gt;0,VLOOKUP($B316,'[1]PorEquipeHC 20aa_ddmmaaaa'!$EC$5:'[1]PorEquipeHC 20aa_ddmmaaaa'!$GS$1003,8,FALSE))</f>
        <v>C</v>
      </c>
      <c r="K316" s="209" t="str">
        <f>IF($B316:$B316&gt;0,VLOOKUP($B316,'[1]PorEquipeHC 20aa_ddmmaaaa'!$EC$5:'[1]PorEquipeHC 20aa_ddmmaaaa'!$GS$1003,9,FALSE))</f>
        <v>MR</v>
      </c>
      <c r="L316" s="80">
        <f>IF($B316:$B316&gt;0,VLOOKUP($B316,'[1]PorEquipeHC 20aa_ddmmaaaa'!$EC$5:'[1]PorEquipeHC 20aa_ddmmaaaa'!$GS$1003,45,FALSE))</f>
        <v>1</v>
      </c>
      <c r="M316" s="65" t="str">
        <f>IF($B316:$B316&gt;0,VLOOKUP($B316,'[1]PorEquipeHC 20aa_ddmmaaaa'!$EC$5:'[1]PorEquipeHC 20aa_ddmmaaaa'!$GS$1003,46,FALSE))</f>
        <v>X</v>
      </c>
      <c r="N316" s="80" t="e">
        <f>IF($B316:$B316&gt;0,VLOOKUP($B316,'[1]PorEquipeHC 20aa_ddmmaaaa'!$EC$5:'[1]PorEquipeHC 20aa_ddmmaaaa'!$GS$1003,64,FALSE))</f>
        <v>#NUM!</v>
      </c>
      <c r="O316" s="211" t="str">
        <f>IF($B316:$B316&gt;0,VLOOKUP($B316,'[1]PorEquipeHC 20aa_ddmmaaaa'!$EC$5:'[1]PorEquipeHC 20aa_ddmmaaaa'!$GS$1003,10,FALSE))</f>
        <v xml:space="preserve"> </v>
      </c>
      <c r="P316" s="211" t="str">
        <f>IF($B316:$B316&gt;0,VLOOKUP($B316,'[1]PorEquipeHC 20aa_ddmmaaaa'!$EC$5:'[1]PorEquipeHC 20aa_ddmmaaaa'!$GS$1003,11,FALSE))</f>
        <v xml:space="preserve"> </v>
      </c>
      <c r="Q316" s="211" t="str">
        <f>IF($B316:$B316&gt;0,VLOOKUP($B316,'[1]PorEquipeHC 20aa_ddmmaaaa'!$EC$5:'[1]PorEquipeHC 20aa_ddmmaaaa'!$GS$1003,12,FALSE))</f>
        <v xml:space="preserve"> </v>
      </c>
      <c r="R316" s="211" t="str">
        <f>IF($B316:$B316&gt;0,VLOOKUP($B316,'[1]PorEquipeHC 20aa_ddmmaaaa'!$EC$5:'[1]PorEquipeHC 20aa_ddmmaaaa'!$GS$1003,13,FALSE))</f>
        <v xml:space="preserve"> </v>
      </c>
      <c r="S316" s="211">
        <f>IF($B316:$B316&gt;0,VLOOKUP($B316,'[1]PorEquipeHC 20aa_ddmmaaaa'!$EC$5:'[1]PorEquipeHC 20aa_ddmmaaaa'!$GS$1003,14,FALSE))</f>
        <v>127</v>
      </c>
      <c r="T316" s="211" t="str">
        <f>IF($B316:$B316&gt;0,VLOOKUP($B316,'[1]PorEquipeHC 20aa_ddmmaaaa'!$EC$5:'[1]PorEquipeHC 20aa_ddmmaaaa'!$GS$1003,15,FALSE))</f>
        <v xml:space="preserve"> </v>
      </c>
      <c r="U316" s="211" t="str">
        <f>IF($B316:$B316&gt;0,VLOOKUP($B316,'[1]PorEquipeHC 20aa_ddmmaaaa'!$EC$5:'[1]PorEquipeHC 20aa_ddmmaaaa'!$GS$1003,16,FALSE))</f>
        <v xml:space="preserve"> </v>
      </c>
      <c r="V316" s="211" t="b">
        <f>IF($B316:$B316&gt;0,VLOOKUP($B316,'[1]PorEquipeHC 20aa_ddmmaaaa'!$EC$5:'[1]PorEquipeHC 20aa_ddmmaaaa'!$GS$1003,17,FALSE))</f>
        <v>0</v>
      </c>
      <c r="W316" s="211" t="b">
        <f>IF($B316:$B316&gt;0,VLOOKUP($B316,'[1]PorEquipeHC 20aa_ddmmaaaa'!$EC$5:'[1]PorEquipeHC 20aa_ddmmaaaa'!$GS$1003,18,FALSE))</f>
        <v>0</v>
      </c>
      <c r="X316" s="211" t="b">
        <f>IF($B316:$B316&gt;0,VLOOKUP($B316,'[1]PorEquipeHC 20aa_ddmmaaaa'!$EC$5:'[1]PorEquipeHC 20aa_ddmmaaaa'!$GS$1003,19,FALSE))</f>
        <v>0</v>
      </c>
      <c r="Y316" s="207"/>
      <c r="Z316" s="207"/>
      <c r="AA316" s="154"/>
      <c r="AB316" s="154"/>
      <c r="AC316" s="65" t="str">
        <f>C316</f>
        <v>966</v>
      </c>
      <c r="AD316" s="65" t="str">
        <f>D316</f>
        <v>KIMURA</v>
      </c>
      <c r="AE316" s="65" t="str">
        <f>E316</f>
        <v>MAMORU</v>
      </c>
      <c r="AF316" s="65" t="str">
        <f>F316</f>
        <v>M</v>
      </c>
      <c r="AG316" s="65" t="str">
        <f>G316</f>
        <v>11. NCC</v>
      </c>
      <c r="AH316" s="208">
        <f>H316</f>
        <v>11225</v>
      </c>
      <c r="AI316">
        <f>I316</f>
        <v>12</v>
      </c>
      <c r="AJ316" t="str">
        <f>J316</f>
        <v>C</v>
      </c>
      <c r="AK316" s="209" t="str">
        <f>K316</f>
        <v>MR</v>
      </c>
      <c r="AL316" s="65">
        <f>L316</f>
        <v>1</v>
      </c>
      <c r="AM316" s="66" t="str">
        <f>M316</f>
        <v>X</v>
      </c>
      <c r="AN316" s="65" t="e">
        <f>N316</f>
        <v>#NUM!</v>
      </c>
      <c r="AO316" s="65" t="str">
        <f>O316</f>
        <v xml:space="preserve"> </v>
      </c>
      <c r="AP316" s="67" t="str">
        <f>IF(AO316=" "," ",(AO316-2*$AI316))</f>
        <v xml:space="preserve"> </v>
      </c>
      <c r="AQ316" s="68"/>
      <c r="AR316" s="69"/>
      <c r="AS316" s="72" t="str">
        <f>P316</f>
        <v xml:space="preserve"> </v>
      </c>
      <c r="AT316" s="67" t="str">
        <f>IF(AS316=" "," ",(AS316-2*$AI316))</f>
        <v xml:space="preserve"> </v>
      </c>
      <c r="AU316" s="65"/>
      <c r="AV316" s="67"/>
      <c r="AW316" s="72" t="str">
        <f>Q316</f>
        <v xml:space="preserve"> </v>
      </c>
      <c r="AX316" s="67" t="str">
        <f>IF(AW316=" "," ",(AW316-2*$AI316))</f>
        <v xml:space="preserve"> </v>
      </c>
      <c r="AY316" s="67"/>
      <c r="AZ316" s="65"/>
      <c r="BA316" s="67" t="str">
        <f>R316</f>
        <v xml:space="preserve"> </v>
      </c>
      <c r="BB316" s="67" t="str">
        <f>IF(BA316=" "," ",(BA316-2*$AI316))</f>
        <v xml:space="preserve"> </v>
      </c>
      <c r="BC316" s="67"/>
      <c r="BD316" s="67"/>
      <c r="BE316" s="71">
        <f>S316</f>
        <v>127</v>
      </c>
      <c r="BF316" s="67">
        <f>IF(BE316=" "," ",(BE316-2*$AI316))</f>
        <v>103</v>
      </c>
      <c r="BG316" s="67"/>
      <c r="BH316" s="67"/>
      <c r="BI316" s="72" t="str">
        <f>T316</f>
        <v xml:space="preserve"> </v>
      </c>
      <c r="BJ316" s="67" t="str">
        <f>IF(BI316=" "," ",(BI316-2*$AI316))</f>
        <v xml:space="preserve"> </v>
      </c>
      <c r="BK316" s="67"/>
      <c r="BL316" s="67"/>
      <c r="BM316" s="72" t="str">
        <f>U316</f>
        <v xml:space="preserve"> </v>
      </c>
      <c r="BN316" s="67" t="str">
        <f>IF(BM316=" "," ",(BM316-2*$AI316))</f>
        <v xml:space="preserve"> </v>
      </c>
      <c r="BO316" s="67"/>
      <c r="BP316" s="67"/>
      <c r="BQ316" s="67" t="b">
        <f>V316</f>
        <v>0</v>
      </c>
      <c r="BR316" s="67">
        <f>IF(BQ316=" "," ",(BQ316-2*$AI316))</f>
        <v>-24</v>
      </c>
      <c r="BS316" s="67"/>
      <c r="BT316" s="67"/>
      <c r="BU316" s="67" t="b">
        <f>W316</f>
        <v>0</v>
      </c>
      <c r="BV316" s="67">
        <f>IF(BU316=" "," ",(BU316-2*$AI316))</f>
        <v>-24</v>
      </c>
      <c r="BW316" s="67"/>
      <c r="BX316" s="67"/>
      <c r="BY316" s="67" t="b">
        <f>X316</f>
        <v>0</v>
      </c>
      <c r="BZ316" s="67">
        <f>IF(BY316=" "," ",(BY316-2*$AI316))</f>
        <v>-24</v>
      </c>
      <c r="CA316" s="67"/>
      <c r="CB316" s="67"/>
      <c r="CC316" s="209" t="str">
        <f>IF(AK316="Senior",AK316,"...")</f>
        <v>...</v>
      </c>
      <c r="CD316" s="65">
        <f>L316</f>
        <v>1</v>
      </c>
      <c r="CE316" s="66" t="str">
        <f>M316</f>
        <v>X</v>
      </c>
      <c r="CF316" s="73">
        <f>AQ316*AO$4+AU316*AS$4+AY316*AW$4+BC316*BA$4+BG316*BE$4+BK316*BI$4+BO316*BM$4+BS316*BQ$4+BW316*BU$4+CA316*BY$4</f>
        <v>0</v>
      </c>
      <c r="CG316" s="156"/>
      <c r="CH316" s="1"/>
      <c r="DA316" s="19"/>
      <c r="DB316" s="19"/>
      <c r="DC316" s="67" t="s">
        <v>589</v>
      </c>
      <c r="DD316" s="67" t="s">
        <v>784</v>
      </c>
      <c r="DE316" s="67" t="s">
        <v>959</v>
      </c>
      <c r="DF316" s="67" t="s">
        <v>83</v>
      </c>
      <c r="DG316" s="67" t="s">
        <v>934</v>
      </c>
      <c r="DH316" s="75">
        <v>16757</v>
      </c>
      <c r="DI316" s="67">
        <v>9</v>
      </c>
      <c r="DJ316" s="67" t="s">
        <v>84</v>
      </c>
      <c r="DK316" s="76" t="s">
        <v>102</v>
      </c>
      <c r="DL316" s="67">
        <v>7</v>
      </c>
      <c r="DM316" s="77" t="s">
        <v>70</v>
      </c>
      <c r="DN316" s="67">
        <v>730</v>
      </c>
      <c r="DO316" s="67">
        <v>123</v>
      </c>
      <c r="DP316" s="67">
        <v>105</v>
      </c>
      <c r="DQ316" s="68"/>
      <c r="DR316" s="67"/>
      <c r="DS316" s="72">
        <v>131</v>
      </c>
      <c r="DT316" s="67">
        <v>113</v>
      </c>
      <c r="DU316" s="68"/>
      <c r="DV316" s="67"/>
      <c r="DW316" s="72">
        <v>116</v>
      </c>
      <c r="DX316" s="67">
        <v>98</v>
      </c>
      <c r="DY316" s="67"/>
      <c r="DZ316" s="67"/>
      <c r="EA316" s="67">
        <v>124</v>
      </c>
      <c r="EB316" s="67">
        <v>106</v>
      </c>
      <c r="EC316" s="67"/>
      <c r="ED316" s="67"/>
      <c r="EE316" s="71">
        <v>128</v>
      </c>
      <c r="EF316" s="67">
        <v>110</v>
      </c>
      <c r="EG316" s="67"/>
      <c r="EH316" s="67"/>
      <c r="EI316" s="72">
        <v>123</v>
      </c>
      <c r="EJ316" s="67">
        <v>105</v>
      </c>
      <c r="EK316" s="67"/>
      <c r="EL316" s="67"/>
      <c r="EM316" s="72">
        <v>116</v>
      </c>
      <c r="EN316" s="67">
        <v>98</v>
      </c>
      <c r="EO316" s="67"/>
      <c r="EP316" s="67"/>
      <c r="EQ316" s="67" t="b">
        <v>0</v>
      </c>
      <c r="ER316" s="67">
        <v>-18</v>
      </c>
      <c r="ES316" s="67"/>
      <c r="ET316" s="67"/>
      <c r="EU316" s="67" t="b">
        <v>0</v>
      </c>
      <c r="EV316" s="67">
        <v>-18</v>
      </c>
      <c r="EW316" s="67"/>
      <c r="EX316" s="67"/>
      <c r="EY316" s="67" t="b">
        <v>0</v>
      </c>
      <c r="EZ316" s="67">
        <v>-18</v>
      </c>
      <c r="FA316" s="67"/>
      <c r="FB316" s="67"/>
      <c r="FC316" s="76" t="s">
        <v>73</v>
      </c>
      <c r="FD316" s="67">
        <v>7</v>
      </c>
      <c r="FE316" s="77" t="s">
        <v>70</v>
      </c>
      <c r="FF316" s="68">
        <v>0</v>
      </c>
      <c r="FG316" s="83"/>
      <c r="FH316" s="65" t="str">
        <f t="shared" si="59"/>
        <v>SR</v>
      </c>
      <c r="FI316" s="65" t="str">
        <f t="shared" si="60"/>
        <v>F</v>
      </c>
      <c r="FJ316" s="65" t="str">
        <f t="shared" si="58"/>
        <v>12. COO</v>
      </c>
      <c r="FK316" s="65">
        <f t="shared" si="61"/>
        <v>0</v>
      </c>
      <c r="FL316">
        <f t="shared" si="62"/>
        <v>21.25</v>
      </c>
      <c r="FM316" t="str">
        <f t="shared" si="63"/>
        <v>...</v>
      </c>
      <c r="FN316" t="str">
        <f t="shared" si="56"/>
        <v>...</v>
      </c>
      <c r="FO316" t="str">
        <f t="shared" si="55"/>
        <v>12. COO</v>
      </c>
    </row>
    <row r="317" spans="1:171" ht="13.8" hidden="1" x14ac:dyDescent="0.25">
      <c r="A317" t="s">
        <v>1153</v>
      </c>
      <c r="B317" s="201" t="s">
        <v>872</v>
      </c>
      <c r="C317" s="80" t="str">
        <f>IF($B317:$B317&gt;0,VLOOKUP($B317,'[1]PorEquipeHC 20aa_ddmmaaaa'!$EC$5:'[1]PorEquipeHC 20aa_ddmmaaaa'!$GS$1003,1,FALSE))</f>
        <v>960</v>
      </c>
      <c r="D317" s="209" t="str">
        <f>IF($B317:$B317&gt;0,VLOOKUP($B317,'[1]PorEquipeHC 20aa_ddmmaaaa'!$EC$5:'[1]PorEquipeHC 20aa_ddmmaaaa'!$GS$1003,2,FALSE))</f>
        <v>WADA</v>
      </c>
      <c r="E317" s="209" t="str">
        <f>IF($B317:$B317&gt;0,VLOOKUP($B317,'[1]PorEquipeHC 20aa_ddmmaaaa'!$EC$5:'[1]PorEquipeHC 20aa_ddmmaaaa'!$GS$1003,3,FALSE))</f>
        <v>TADAYOSI</v>
      </c>
      <c r="F317" s="66" t="str">
        <f>IF($B317:$B317&gt;0,VLOOKUP($B317,'[1]PorEquipeHC 20aa_ddmmaaaa'!$EC$5:'[1]PorEquipeHC 20aa_ddmmaaaa'!$GS$1003,4,FALSE))</f>
        <v>M</v>
      </c>
      <c r="G317" s="65" t="str">
        <f>IF($B317:$B317&gt;0,VLOOKUP($B317,'[1]PorEquipeHC 20aa_ddmmaaaa'!$EC$5:'[1]PorEquipeHC 20aa_ddmmaaaa'!$GS$1003,5,FALSE))</f>
        <v>11. NCC</v>
      </c>
      <c r="H317" s="210">
        <f>IF($B317:$B317&gt;0,VLOOKUP($B317,'[1]PorEquipeHC 20aa_ddmmaaaa'!$EC$5:'[1]PorEquipeHC 20aa_ddmmaaaa'!$GS$1003,6,FALSE))</f>
        <v>11835</v>
      </c>
      <c r="I317" s="80">
        <f>IF($B317:$B317&gt;0,VLOOKUP($B317,'[1]PorEquipeHC 20aa_ddmmaaaa'!$EC$5:'[1]PorEquipeHC 20aa_ddmmaaaa'!$GS$1003,7,FALSE))</f>
        <v>12</v>
      </c>
      <c r="J317" s="209" t="str">
        <f>IF($B317:$B317&gt;0,VLOOKUP($B317,'[1]PorEquipeHC 20aa_ddmmaaaa'!$EC$5:'[1]PorEquipeHC 20aa_ddmmaaaa'!$GS$1003,8,FALSE))</f>
        <v>C</v>
      </c>
      <c r="K317" s="209" t="str">
        <f>IF($B317:$B317&gt;0,VLOOKUP($B317,'[1]PorEquipeHC 20aa_ddmmaaaa'!$EC$5:'[1]PorEquipeHC 20aa_ddmmaaaa'!$GS$1003,9,FALSE))</f>
        <v>MR</v>
      </c>
      <c r="L317" s="80">
        <f>IF($B317:$B317&gt;0,VLOOKUP($B317,'[1]PorEquipeHC 20aa_ddmmaaaa'!$EC$5:'[1]PorEquipeHC 20aa_ddmmaaaa'!$GS$1003,45,FALSE))</f>
        <v>1</v>
      </c>
      <c r="M317" s="65" t="str">
        <f>IF($B317:$B317&gt;0,VLOOKUP($B317,'[1]PorEquipeHC 20aa_ddmmaaaa'!$EC$5:'[1]PorEquipeHC 20aa_ddmmaaaa'!$GS$1003,46,FALSE))</f>
        <v>X</v>
      </c>
      <c r="N317" s="80" t="e">
        <f>IF($B317:$B317&gt;0,VLOOKUP($B317,'[1]PorEquipeHC 20aa_ddmmaaaa'!$EC$5:'[1]PorEquipeHC 20aa_ddmmaaaa'!$GS$1003,64,FALSE))</f>
        <v>#NUM!</v>
      </c>
      <c r="O317" s="211" t="str">
        <f>IF($B317:$B317&gt;0,VLOOKUP($B317,'[1]PorEquipeHC 20aa_ddmmaaaa'!$EC$5:'[1]PorEquipeHC 20aa_ddmmaaaa'!$GS$1003,10,FALSE))</f>
        <v xml:space="preserve"> </v>
      </c>
      <c r="P317" s="211" t="str">
        <f>IF($B317:$B317&gt;0,VLOOKUP($B317,'[1]PorEquipeHC 20aa_ddmmaaaa'!$EC$5:'[1]PorEquipeHC 20aa_ddmmaaaa'!$GS$1003,11,FALSE))</f>
        <v xml:space="preserve"> </v>
      </c>
      <c r="Q317" s="211" t="str">
        <f>IF($B317:$B317&gt;0,VLOOKUP($B317,'[1]PorEquipeHC 20aa_ddmmaaaa'!$EC$5:'[1]PorEquipeHC 20aa_ddmmaaaa'!$GS$1003,12,FALSE))</f>
        <v xml:space="preserve"> </v>
      </c>
      <c r="R317" s="211" t="str">
        <f>IF($B317:$B317&gt;0,VLOOKUP($B317,'[1]PorEquipeHC 20aa_ddmmaaaa'!$EC$5:'[1]PorEquipeHC 20aa_ddmmaaaa'!$GS$1003,13,FALSE))</f>
        <v xml:space="preserve"> </v>
      </c>
      <c r="S317" s="211">
        <f>IF($B317:$B317&gt;0,VLOOKUP($B317,'[1]PorEquipeHC 20aa_ddmmaaaa'!$EC$5:'[1]PorEquipeHC 20aa_ddmmaaaa'!$GS$1003,14,FALSE))</f>
        <v>129</v>
      </c>
      <c r="T317" s="211" t="str">
        <f>IF($B317:$B317&gt;0,VLOOKUP($B317,'[1]PorEquipeHC 20aa_ddmmaaaa'!$EC$5:'[1]PorEquipeHC 20aa_ddmmaaaa'!$GS$1003,15,FALSE))</f>
        <v xml:space="preserve"> </v>
      </c>
      <c r="U317" s="211" t="str">
        <f>IF($B317:$B317&gt;0,VLOOKUP($B317,'[1]PorEquipeHC 20aa_ddmmaaaa'!$EC$5:'[1]PorEquipeHC 20aa_ddmmaaaa'!$GS$1003,16,FALSE))</f>
        <v xml:space="preserve"> </v>
      </c>
      <c r="V317" s="211" t="b">
        <f>IF($B317:$B317&gt;0,VLOOKUP($B317,'[1]PorEquipeHC 20aa_ddmmaaaa'!$EC$5:'[1]PorEquipeHC 20aa_ddmmaaaa'!$GS$1003,17,FALSE))</f>
        <v>0</v>
      </c>
      <c r="W317" s="211" t="b">
        <f>IF($B317:$B317&gt;0,VLOOKUP($B317,'[1]PorEquipeHC 20aa_ddmmaaaa'!$EC$5:'[1]PorEquipeHC 20aa_ddmmaaaa'!$GS$1003,18,FALSE))</f>
        <v>0</v>
      </c>
      <c r="X317" s="211" t="b">
        <f>IF($B317:$B317&gt;0,VLOOKUP($B317,'[1]PorEquipeHC 20aa_ddmmaaaa'!$EC$5:'[1]PorEquipeHC 20aa_ddmmaaaa'!$GS$1003,19,FALSE))</f>
        <v>0</v>
      </c>
      <c r="Y317" s="207"/>
      <c r="Z317" s="207"/>
      <c r="AA317" s="154"/>
      <c r="AB317" s="154"/>
      <c r="AC317" s="65" t="str">
        <f>C317</f>
        <v>960</v>
      </c>
      <c r="AD317" s="65" t="str">
        <f>D317</f>
        <v>WADA</v>
      </c>
      <c r="AE317" s="65" t="str">
        <f>E317</f>
        <v>TADAYOSI</v>
      </c>
      <c r="AF317" s="65" t="str">
        <f>F317</f>
        <v>M</v>
      </c>
      <c r="AG317" s="65" t="str">
        <f>G317</f>
        <v>11. NCC</v>
      </c>
      <c r="AH317" s="208">
        <f>H317</f>
        <v>11835</v>
      </c>
      <c r="AI317">
        <f>I317</f>
        <v>12</v>
      </c>
      <c r="AJ317" t="str">
        <f>J317</f>
        <v>C</v>
      </c>
      <c r="AK317" s="209" t="str">
        <f>K317</f>
        <v>MR</v>
      </c>
      <c r="AL317" s="65">
        <f>L317</f>
        <v>1</v>
      </c>
      <c r="AM317" s="66" t="str">
        <f>M317</f>
        <v>X</v>
      </c>
      <c r="AN317" s="65" t="e">
        <f>N317</f>
        <v>#NUM!</v>
      </c>
      <c r="AO317" s="65" t="str">
        <f>O317</f>
        <v xml:space="preserve"> </v>
      </c>
      <c r="AP317" s="67" t="str">
        <f>IF(AO317=" "," ",(AO317-2*$AI317))</f>
        <v xml:space="preserve"> </v>
      </c>
      <c r="AQ317" s="68"/>
      <c r="AR317" s="69"/>
      <c r="AS317" s="72" t="str">
        <f>P317</f>
        <v xml:space="preserve"> </v>
      </c>
      <c r="AT317" s="67" t="str">
        <f>IF(AS317=" "," ",(AS317-2*$AI317))</f>
        <v xml:space="preserve"> </v>
      </c>
      <c r="AU317" s="65"/>
      <c r="AV317" s="67"/>
      <c r="AW317" s="72" t="str">
        <f>Q317</f>
        <v xml:space="preserve"> </v>
      </c>
      <c r="AX317" s="67" t="str">
        <f>IF(AW317=" "," ",(AW317-2*$AI317))</f>
        <v xml:space="preserve"> </v>
      </c>
      <c r="AY317" s="67"/>
      <c r="AZ317" s="65"/>
      <c r="BA317" s="67" t="str">
        <f>R317</f>
        <v xml:space="preserve"> </v>
      </c>
      <c r="BB317" s="67" t="str">
        <f>IF(BA317=" "," ",(BA317-2*$AI317))</f>
        <v xml:space="preserve"> </v>
      </c>
      <c r="BC317" s="67"/>
      <c r="BD317" s="67"/>
      <c r="BE317" s="71">
        <f>S317</f>
        <v>129</v>
      </c>
      <c r="BF317" s="67">
        <f>IF(BE317=" "," ",(BE317-2*$AI317))</f>
        <v>105</v>
      </c>
      <c r="BG317" s="67"/>
      <c r="BH317" s="67"/>
      <c r="BI317" s="72" t="str">
        <f>T317</f>
        <v xml:space="preserve"> </v>
      </c>
      <c r="BJ317" s="67" t="str">
        <f>IF(BI317=" "," ",(BI317-2*$AI317))</f>
        <v xml:space="preserve"> </v>
      </c>
      <c r="BK317" s="67"/>
      <c r="BL317" s="67"/>
      <c r="BM317" s="72" t="str">
        <f>U317</f>
        <v xml:space="preserve"> </v>
      </c>
      <c r="BN317" s="67" t="str">
        <f>IF(BM317=" "," ",(BM317-2*$AI317))</f>
        <v xml:space="preserve"> </v>
      </c>
      <c r="BO317" s="67"/>
      <c r="BP317" s="67"/>
      <c r="BQ317" s="67" t="b">
        <f>V317</f>
        <v>0</v>
      </c>
      <c r="BR317" s="67">
        <f>IF(BQ317=" "," ",(BQ317-2*$AI317))</f>
        <v>-24</v>
      </c>
      <c r="BS317" s="67"/>
      <c r="BT317" s="67"/>
      <c r="BU317" s="67" t="b">
        <f>W317</f>
        <v>0</v>
      </c>
      <c r="BV317" s="67">
        <f>IF(BU317=" "," ",(BU317-2*$AI317))</f>
        <v>-24</v>
      </c>
      <c r="BW317" s="67"/>
      <c r="BX317" s="67"/>
      <c r="BY317" s="67" t="b">
        <f>X317</f>
        <v>0</v>
      </c>
      <c r="BZ317" s="67">
        <f>IF(BY317=" "," ",(BY317-2*$AI317))</f>
        <v>-24</v>
      </c>
      <c r="CA317" s="67"/>
      <c r="CB317" s="67"/>
      <c r="CC317" s="209" t="str">
        <f>IF(AK317="Senior",AK317,"...")</f>
        <v>...</v>
      </c>
      <c r="CD317" s="65">
        <f>L317</f>
        <v>1</v>
      </c>
      <c r="CE317" s="66" t="str">
        <f>M317</f>
        <v>X</v>
      </c>
      <c r="CF317" s="73">
        <f>AQ317*AO$4+AU317*AS$4+AY317*AW$4+BC317*BA$4+BG317*BE$4+BK317*BI$4+BO317*BM$4+BS317*BQ$4+BW317*BU$4+CA317*BY$4</f>
        <v>0</v>
      </c>
      <c r="CG317" s="156"/>
      <c r="CH317" s="1"/>
      <c r="DA317" s="19"/>
      <c r="DB317" s="19"/>
      <c r="DC317" s="67" t="s">
        <v>480</v>
      </c>
      <c r="DD317" s="67" t="s">
        <v>960</v>
      </c>
      <c r="DE317" s="67" t="s">
        <v>961</v>
      </c>
      <c r="DF317" s="67" t="s">
        <v>65</v>
      </c>
      <c r="DG317" s="67" t="s">
        <v>934</v>
      </c>
      <c r="DH317" s="75">
        <v>17868</v>
      </c>
      <c r="DI317" s="67">
        <v>9</v>
      </c>
      <c r="DJ317" s="67" t="s">
        <v>84</v>
      </c>
      <c r="DK317" s="76" t="s">
        <v>102</v>
      </c>
      <c r="DL317" s="67">
        <v>6</v>
      </c>
      <c r="DM317" s="77" t="s">
        <v>70</v>
      </c>
      <c r="DN317" s="67">
        <v>754</v>
      </c>
      <c r="DO317" s="67">
        <v>130</v>
      </c>
      <c r="DP317" s="67">
        <v>112</v>
      </c>
      <c r="DQ317" s="68"/>
      <c r="DR317" s="67"/>
      <c r="DS317" s="72" t="s">
        <v>79</v>
      </c>
      <c r="DT317" s="67" t="s">
        <v>79</v>
      </c>
      <c r="DU317" s="68"/>
      <c r="DV317" s="67"/>
      <c r="DW317" s="72">
        <v>125</v>
      </c>
      <c r="DX317" s="67">
        <v>107</v>
      </c>
      <c r="DY317" s="67"/>
      <c r="DZ317" s="67"/>
      <c r="EA317" s="67">
        <v>121</v>
      </c>
      <c r="EB317" s="67">
        <v>103</v>
      </c>
      <c r="EC317" s="67"/>
      <c r="ED317" s="67"/>
      <c r="EE317" s="71">
        <v>131</v>
      </c>
      <c r="EF317" s="67">
        <v>113</v>
      </c>
      <c r="EG317" s="67"/>
      <c r="EH317" s="67"/>
      <c r="EI317" s="72">
        <v>124</v>
      </c>
      <c r="EJ317" s="67">
        <v>106</v>
      </c>
      <c r="EK317" s="67"/>
      <c r="EL317" s="67"/>
      <c r="EM317" s="72">
        <v>123</v>
      </c>
      <c r="EN317" s="67">
        <v>105</v>
      </c>
      <c r="EO317" s="67"/>
      <c r="EP317" s="67"/>
      <c r="EQ317" s="67" t="b">
        <v>0</v>
      </c>
      <c r="ER317" s="67">
        <v>-18</v>
      </c>
      <c r="ES317" s="67"/>
      <c r="ET317" s="67"/>
      <c r="EU317" s="67" t="b">
        <v>0</v>
      </c>
      <c r="EV317" s="67">
        <v>-18</v>
      </c>
      <c r="EW317" s="67"/>
      <c r="EX317" s="67"/>
      <c r="EY317" s="67" t="b">
        <v>0</v>
      </c>
      <c r="EZ317" s="67">
        <v>-18</v>
      </c>
      <c r="FA317" s="67"/>
      <c r="FB317" s="67"/>
      <c r="FC317" s="76" t="s">
        <v>73</v>
      </c>
      <c r="FD317" s="67">
        <v>6</v>
      </c>
      <c r="FE317" s="77" t="s">
        <v>70</v>
      </c>
      <c r="FF317" s="68">
        <v>0</v>
      </c>
      <c r="FG317" s="83"/>
      <c r="FH317" s="65" t="str">
        <f t="shared" si="59"/>
        <v>SR</v>
      </c>
      <c r="FI317" s="65" t="str">
        <f t="shared" si="60"/>
        <v>M</v>
      </c>
      <c r="FJ317" s="65" t="str">
        <f t="shared" si="58"/>
        <v>12. COO</v>
      </c>
      <c r="FK317" s="65">
        <f t="shared" si="61"/>
        <v>0</v>
      </c>
      <c r="FL317">
        <f t="shared" si="62"/>
        <v>21.25</v>
      </c>
      <c r="FM317" t="str">
        <f t="shared" si="63"/>
        <v>...</v>
      </c>
      <c r="FN317" t="str">
        <f t="shared" si="56"/>
        <v>...</v>
      </c>
      <c r="FO317" t="str">
        <f t="shared" ref="FO317:FO380" si="64">DG317</f>
        <v>12. COO</v>
      </c>
    </row>
    <row r="318" spans="1:171" ht="13.8" hidden="1" x14ac:dyDescent="0.25">
      <c r="A318" t="s">
        <v>1153</v>
      </c>
      <c r="B318" s="201" t="s">
        <v>875</v>
      </c>
      <c r="C318" s="80" t="str">
        <f>IF($B318:$B318&gt;0,VLOOKUP($B318,'[1]PorEquipeHC 20aa_ddmmaaaa'!$EC$5:'[1]PorEquipeHC 20aa_ddmmaaaa'!$GS$1003,1,FALSE))</f>
        <v>317</v>
      </c>
      <c r="D318" s="209" t="str">
        <f>IF($B318:$B318&gt;0,VLOOKUP($B318,'[1]PorEquipeHC 20aa_ddmmaaaa'!$EC$5:'[1]PorEquipeHC 20aa_ddmmaaaa'!$GS$1003,2,FALSE))</f>
        <v>TOYODA</v>
      </c>
      <c r="E318" s="209" t="str">
        <f>IF($B318:$B318&gt;0,VLOOKUP($B318,'[1]PorEquipeHC 20aa_ddmmaaaa'!$EC$5:'[1]PorEquipeHC 20aa_ddmmaaaa'!$GS$1003,3,FALSE))</f>
        <v>TIYOKO</v>
      </c>
      <c r="F318" s="66" t="str">
        <f>IF($B318:$B318&gt;0,VLOOKUP($B318,'[1]PorEquipeHC 20aa_ddmmaaaa'!$EC$5:'[1]PorEquipeHC 20aa_ddmmaaaa'!$GS$1003,4,FALSE))</f>
        <v>F</v>
      </c>
      <c r="G318" s="65" t="str">
        <f>IF($B318:$B318&gt;0,VLOOKUP($B318,'[1]PorEquipeHC 20aa_ddmmaaaa'!$EC$5:'[1]PorEquipeHC 20aa_ddmmaaaa'!$GS$1003,5,FALSE))</f>
        <v>11. NCC</v>
      </c>
      <c r="H318" s="210">
        <f>IF($B318:$B318&gt;0,VLOOKUP($B318,'[1]PorEquipeHC 20aa_ddmmaaaa'!$EC$5:'[1]PorEquipeHC 20aa_ddmmaaaa'!$GS$1003,6,FALSE))</f>
        <v>12009</v>
      </c>
      <c r="I318" s="80">
        <f>IF($B318:$B318&gt;0,VLOOKUP($B318,'[1]PorEquipeHC 20aa_ddmmaaaa'!$EC$5:'[1]PorEquipeHC 20aa_ddmmaaaa'!$GS$1003,7,FALSE))</f>
        <v>12</v>
      </c>
      <c r="J318" s="209" t="str">
        <f>IF($B318:$B318&gt;0,VLOOKUP($B318,'[1]PorEquipeHC 20aa_ddmmaaaa'!$EC$5:'[1]PorEquipeHC 20aa_ddmmaaaa'!$GS$1003,8,FALSE))</f>
        <v>C</v>
      </c>
      <c r="K318" s="209" t="str">
        <f>IF($B318:$B318&gt;0,VLOOKUP($B318,'[1]PorEquipeHC 20aa_ddmmaaaa'!$EC$5:'[1]PorEquipeHC 20aa_ddmmaaaa'!$GS$1003,9,FALSE))</f>
        <v>MR</v>
      </c>
      <c r="L318" s="80">
        <f>IF($B318:$B318&gt;0,VLOOKUP($B318,'[1]PorEquipeHC 20aa_ddmmaaaa'!$EC$5:'[1]PorEquipeHC 20aa_ddmmaaaa'!$GS$1003,45,FALSE))</f>
        <v>0</v>
      </c>
      <c r="M318" s="65" t="str">
        <f>IF($B318:$B318&gt;0,VLOOKUP($B318,'[1]PorEquipeHC 20aa_ddmmaaaa'!$EC$5:'[1]PorEquipeHC 20aa_ddmmaaaa'!$GS$1003,46,FALSE))</f>
        <v>X</v>
      </c>
      <c r="N318" s="80" t="e">
        <f>IF($B318:$B318&gt;0,VLOOKUP($B318,'[1]PorEquipeHC 20aa_ddmmaaaa'!$EC$5:'[1]PorEquipeHC 20aa_ddmmaaaa'!$GS$1003,64,FALSE))</f>
        <v>#NUM!</v>
      </c>
      <c r="O318" s="211" t="str">
        <f>IF($B318:$B318&gt;0,VLOOKUP($B318,'[1]PorEquipeHC 20aa_ddmmaaaa'!$EC$5:'[1]PorEquipeHC 20aa_ddmmaaaa'!$GS$1003,10,FALSE))</f>
        <v xml:space="preserve"> </v>
      </c>
      <c r="P318" s="211" t="str">
        <f>IF($B318:$B318&gt;0,VLOOKUP($B318,'[1]PorEquipeHC 20aa_ddmmaaaa'!$EC$5:'[1]PorEquipeHC 20aa_ddmmaaaa'!$GS$1003,11,FALSE))</f>
        <v xml:space="preserve"> </v>
      </c>
      <c r="Q318" s="211" t="str">
        <f>IF($B318:$B318&gt;0,VLOOKUP($B318,'[1]PorEquipeHC 20aa_ddmmaaaa'!$EC$5:'[1]PorEquipeHC 20aa_ddmmaaaa'!$GS$1003,12,FALSE))</f>
        <v xml:space="preserve"> </v>
      </c>
      <c r="R318" s="211" t="str">
        <f>IF($B318:$B318&gt;0,VLOOKUP($B318,'[1]PorEquipeHC 20aa_ddmmaaaa'!$EC$5:'[1]PorEquipeHC 20aa_ddmmaaaa'!$GS$1003,13,FALSE))</f>
        <v xml:space="preserve"> </v>
      </c>
      <c r="S318" s="211" t="str">
        <f>IF($B318:$B318&gt;0,VLOOKUP($B318,'[1]PorEquipeHC 20aa_ddmmaaaa'!$EC$5:'[1]PorEquipeHC 20aa_ddmmaaaa'!$GS$1003,14,FALSE))</f>
        <v xml:space="preserve"> </v>
      </c>
      <c r="T318" s="211" t="str">
        <f>IF($B318:$B318&gt;0,VLOOKUP($B318,'[1]PorEquipeHC 20aa_ddmmaaaa'!$EC$5:'[1]PorEquipeHC 20aa_ddmmaaaa'!$GS$1003,15,FALSE))</f>
        <v xml:space="preserve"> </v>
      </c>
      <c r="U318" s="211" t="str">
        <f>IF($B318:$B318&gt;0,VLOOKUP($B318,'[1]PorEquipeHC 20aa_ddmmaaaa'!$EC$5:'[1]PorEquipeHC 20aa_ddmmaaaa'!$GS$1003,16,FALSE))</f>
        <v xml:space="preserve"> </v>
      </c>
      <c r="V318" s="211" t="b">
        <f>IF($B318:$B318&gt;0,VLOOKUP($B318,'[1]PorEquipeHC 20aa_ddmmaaaa'!$EC$5:'[1]PorEquipeHC 20aa_ddmmaaaa'!$GS$1003,17,FALSE))</f>
        <v>0</v>
      </c>
      <c r="W318" s="211" t="b">
        <f>IF($B318:$B318&gt;0,VLOOKUP($B318,'[1]PorEquipeHC 20aa_ddmmaaaa'!$EC$5:'[1]PorEquipeHC 20aa_ddmmaaaa'!$GS$1003,18,FALSE))</f>
        <v>0</v>
      </c>
      <c r="X318" s="211" t="b">
        <f>IF($B318:$B318&gt;0,VLOOKUP($B318,'[1]PorEquipeHC 20aa_ddmmaaaa'!$EC$5:'[1]PorEquipeHC 20aa_ddmmaaaa'!$GS$1003,19,FALSE))</f>
        <v>0</v>
      </c>
      <c r="Y318" s="207"/>
      <c r="Z318" s="207"/>
      <c r="AA318" s="154"/>
      <c r="AB318" s="154"/>
      <c r="AC318" s="65" t="str">
        <f>C318</f>
        <v>317</v>
      </c>
      <c r="AD318" s="65" t="str">
        <f>D318</f>
        <v>TOYODA</v>
      </c>
      <c r="AE318" s="65" t="str">
        <f>E318</f>
        <v>TIYOKO</v>
      </c>
      <c r="AF318" s="65" t="str">
        <f>F318</f>
        <v>F</v>
      </c>
      <c r="AG318" s="65" t="str">
        <f>G318</f>
        <v>11. NCC</v>
      </c>
      <c r="AH318" s="208">
        <f>H318</f>
        <v>12009</v>
      </c>
      <c r="AI318">
        <f>I318</f>
        <v>12</v>
      </c>
      <c r="AJ318" t="str">
        <f>J318</f>
        <v>C</v>
      </c>
      <c r="AK318" s="209" t="str">
        <f>K318</f>
        <v>MR</v>
      </c>
      <c r="AL318" s="65">
        <f>L318</f>
        <v>0</v>
      </c>
      <c r="AM318" s="66" t="str">
        <f>M318</f>
        <v>X</v>
      </c>
      <c r="AN318" s="65" t="e">
        <f>N318</f>
        <v>#NUM!</v>
      </c>
      <c r="AO318" s="65" t="str">
        <f>O318</f>
        <v xml:space="preserve"> </v>
      </c>
      <c r="AP318" s="67" t="str">
        <f>IF(AO318=" "," ",(AO318-2*$AI318))</f>
        <v xml:space="preserve"> </v>
      </c>
      <c r="AQ318" s="68"/>
      <c r="AR318" s="69"/>
      <c r="AS318" s="72" t="str">
        <f>P318</f>
        <v xml:space="preserve"> </v>
      </c>
      <c r="AT318" s="67" t="str">
        <f>IF(AS318=" "," ",(AS318-2*$AI318))</f>
        <v xml:space="preserve"> </v>
      </c>
      <c r="AU318" s="65"/>
      <c r="AV318" s="67"/>
      <c r="AW318" s="72" t="str">
        <f>Q318</f>
        <v xml:space="preserve"> </v>
      </c>
      <c r="AX318" s="67" t="str">
        <f>IF(AW318=" "," ",(AW318-2*$AI318))</f>
        <v xml:space="preserve"> </v>
      </c>
      <c r="AY318" s="67"/>
      <c r="AZ318" s="65"/>
      <c r="BA318" s="67" t="str">
        <f>R318</f>
        <v xml:space="preserve"> </v>
      </c>
      <c r="BB318" s="67" t="str">
        <f>IF(BA318=" "," ",(BA318-2*$AI318))</f>
        <v xml:space="preserve"> </v>
      </c>
      <c r="BC318" s="67"/>
      <c r="BD318" s="67"/>
      <c r="BE318" s="71" t="str">
        <f>S318</f>
        <v xml:space="preserve"> </v>
      </c>
      <c r="BF318" s="67" t="str">
        <f>IF(BE318=" "," ",(BE318-2*$AI318))</f>
        <v xml:space="preserve"> </v>
      </c>
      <c r="BG318" s="67"/>
      <c r="BH318" s="67"/>
      <c r="BI318" s="72" t="str">
        <f>T318</f>
        <v xml:space="preserve"> </v>
      </c>
      <c r="BJ318" s="67" t="str">
        <f>IF(BI318=" "," ",(BI318-2*$AI318))</f>
        <v xml:space="preserve"> </v>
      </c>
      <c r="BK318" s="67"/>
      <c r="BL318" s="67"/>
      <c r="BM318" s="72" t="str">
        <f>U318</f>
        <v xml:space="preserve"> </v>
      </c>
      <c r="BN318" s="67" t="str">
        <f>IF(BM318=" "," ",(BM318-2*$AI318))</f>
        <v xml:space="preserve"> </v>
      </c>
      <c r="BO318" s="67"/>
      <c r="BP318" s="67"/>
      <c r="BQ318" s="67" t="b">
        <f>V318</f>
        <v>0</v>
      </c>
      <c r="BR318" s="67">
        <f>IF(BQ318=" "," ",(BQ318-2*$AI318))</f>
        <v>-24</v>
      </c>
      <c r="BS318" s="67"/>
      <c r="BT318" s="67"/>
      <c r="BU318" s="67" t="b">
        <f>W318</f>
        <v>0</v>
      </c>
      <c r="BV318" s="67">
        <f>IF(BU318=" "," ",(BU318-2*$AI318))</f>
        <v>-24</v>
      </c>
      <c r="BW318" s="67"/>
      <c r="BX318" s="67"/>
      <c r="BY318" s="67" t="b">
        <f>X318</f>
        <v>0</v>
      </c>
      <c r="BZ318" s="67">
        <f>IF(BY318=" "," ",(BY318-2*$AI318))</f>
        <v>-24</v>
      </c>
      <c r="CA318" s="67"/>
      <c r="CB318" s="67"/>
      <c r="CC318" s="209" t="str">
        <f>IF(AK318="Senior",AK318,"...")</f>
        <v>...</v>
      </c>
      <c r="CD318" s="65">
        <f>L318</f>
        <v>0</v>
      </c>
      <c r="CE318" s="66" t="str">
        <f>M318</f>
        <v>X</v>
      </c>
      <c r="CF318" s="73">
        <f>AQ318*AO$4+AU318*AS$4+AY318*AW$4+BC318*BA$4+BG318*BE$4+BK318*BI$4+BO318*BM$4+BS318*BQ$4+BW318*BU$4+CA318*BY$4</f>
        <v>0</v>
      </c>
      <c r="CG318" s="156"/>
      <c r="CH318" s="1"/>
      <c r="DA318" s="19"/>
      <c r="DB318" s="19"/>
      <c r="DC318" s="67" t="s">
        <v>178</v>
      </c>
      <c r="DD318" s="67" t="s">
        <v>962</v>
      </c>
      <c r="DE318" s="67" t="s">
        <v>963</v>
      </c>
      <c r="DF318" s="67" t="s">
        <v>65</v>
      </c>
      <c r="DG318" s="67" t="s">
        <v>934</v>
      </c>
      <c r="DH318" s="75">
        <v>18911</v>
      </c>
      <c r="DI318" s="67">
        <v>9</v>
      </c>
      <c r="DJ318" s="67" t="s">
        <v>84</v>
      </c>
      <c r="DK318" s="76" t="s">
        <v>102</v>
      </c>
      <c r="DL318" s="67">
        <v>6</v>
      </c>
      <c r="DM318" s="77" t="s">
        <v>70</v>
      </c>
      <c r="DN318" s="67">
        <v>736</v>
      </c>
      <c r="DO318" s="67">
        <v>131</v>
      </c>
      <c r="DP318" s="67">
        <v>113</v>
      </c>
      <c r="DQ318" s="68"/>
      <c r="DR318" s="67"/>
      <c r="DS318" s="72">
        <v>127</v>
      </c>
      <c r="DT318" s="67">
        <v>109</v>
      </c>
      <c r="DU318" s="68"/>
      <c r="DV318" s="67"/>
      <c r="DW318" s="72">
        <v>112</v>
      </c>
      <c r="DX318" s="67">
        <v>94</v>
      </c>
      <c r="DY318" s="67"/>
      <c r="DZ318" s="67"/>
      <c r="EA318" s="67">
        <v>112</v>
      </c>
      <c r="EB318" s="67">
        <v>94</v>
      </c>
      <c r="EC318" s="67"/>
      <c r="ED318" s="67"/>
      <c r="EE318" s="71">
        <v>124</v>
      </c>
      <c r="EF318" s="67">
        <v>106</v>
      </c>
      <c r="EG318" s="67"/>
      <c r="EH318" s="67"/>
      <c r="EI318" s="72">
        <v>130</v>
      </c>
      <c r="EJ318" s="67">
        <v>112</v>
      </c>
      <c r="EK318" s="68"/>
      <c r="EL318" s="69"/>
      <c r="EM318" s="72" t="s">
        <v>79</v>
      </c>
      <c r="EN318" s="67" t="s">
        <v>79</v>
      </c>
      <c r="EO318" s="68"/>
      <c r="EP318" s="69"/>
      <c r="EQ318" s="67" t="b">
        <v>0</v>
      </c>
      <c r="ER318" s="67">
        <v>-18</v>
      </c>
      <c r="ES318" s="67"/>
      <c r="ET318" s="67"/>
      <c r="EU318" s="67" t="b">
        <v>0</v>
      </c>
      <c r="EV318" s="67">
        <v>-18</v>
      </c>
      <c r="EW318" s="67"/>
      <c r="EX318" s="67"/>
      <c r="EY318" s="67" t="b">
        <v>0</v>
      </c>
      <c r="EZ318" s="67">
        <v>-18</v>
      </c>
      <c r="FA318" s="67"/>
      <c r="FB318" s="67"/>
      <c r="FC318" s="76" t="s">
        <v>73</v>
      </c>
      <c r="FD318" s="67">
        <v>6</v>
      </c>
      <c r="FE318" s="77" t="s">
        <v>70</v>
      </c>
      <c r="FF318" s="68">
        <v>0</v>
      </c>
      <c r="FG318" s="83"/>
      <c r="FH318" s="65" t="str">
        <f t="shared" si="59"/>
        <v>SR</v>
      </c>
      <c r="FI318" s="65" t="str">
        <f t="shared" si="60"/>
        <v>M</v>
      </c>
      <c r="FJ318" s="65" t="str">
        <f t="shared" si="58"/>
        <v>12. COO</v>
      </c>
      <c r="FK318" s="65">
        <f t="shared" si="61"/>
        <v>0</v>
      </c>
      <c r="FL318">
        <f t="shared" si="62"/>
        <v>21.25</v>
      </c>
      <c r="FM318" t="str">
        <f t="shared" si="63"/>
        <v>...</v>
      </c>
      <c r="FN318" t="str">
        <f t="shared" si="56"/>
        <v>...</v>
      </c>
      <c r="FO318" t="str">
        <f t="shared" si="64"/>
        <v>12. COO</v>
      </c>
    </row>
    <row r="319" spans="1:171" ht="13.8" hidden="1" x14ac:dyDescent="0.25">
      <c r="A319" t="s">
        <v>1153</v>
      </c>
      <c r="B319" s="201" t="s">
        <v>166</v>
      </c>
      <c r="C319" s="80" t="str">
        <f>IF($B319:$B319&gt;0,VLOOKUP($B319,'[1]PorEquipeHC 20aa_ddmmaaaa'!$EC$5:'[1]PorEquipeHC 20aa_ddmmaaaa'!$GS$1003,1,FALSE))</f>
        <v>266</v>
      </c>
      <c r="D319" s="209" t="str">
        <f>IF($B319:$B319&gt;0,VLOOKUP($B319,'[1]PorEquipeHC 20aa_ddmmaaaa'!$EC$5:'[1]PorEquipeHC 20aa_ddmmaaaa'!$GS$1003,2,FALSE))</f>
        <v>TOYODA</v>
      </c>
      <c r="E319" s="209" t="str">
        <f>IF($B319:$B319&gt;0,VLOOKUP($B319,'[1]PorEquipeHC 20aa_ddmmaaaa'!$EC$5:'[1]PorEquipeHC 20aa_ddmmaaaa'!$GS$1003,3,FALSE))</f>
        <v>MATOMU</v>
      </c>
      <c r="F319" s="66" t="str">
        <f>IF($B319:$B319&gt;0,VLOOKUP($B319,'[1]PorEquipeHC 20aa_ddmmaaaa'!$EC$5:'[1]PorEquipeHC 20aa_ddmmaaaa'!$GS$1003,4,FALSE))</f>
        <v>M</v>
      </c>
      <c r="G319" s="65" t="str">
        <f>IF($B319:$B319&gt;0,VLOOKUP($B319,'[1]PorEquipeHC 20aa_ddmmaaaa'!$EC$5:'[1]PorEquipeHC 20aa_ddmmaaaa'!$GS$1003,5,FALSE))</f>
        <v>01. PIE</v>
      </c>
      <c r="H319" s="210">
        <f>IF($B319:$B319&gt;0,VLOOKUP($B319,'[1]PorEquipeHC 20aa_ddmmaaaa'!$EC$5:'[1]PorEquipeHC 20aa_ddmmaaaa'!$GS$1003,6,FALSE))</f>
        <v>13051</v>
      </c>
      <c r="I319" s="80">
        <f>IF($B319:$B319&gt;0,VLOOKUP($B319,'[1]PorEquipeHC 20aa_ddmmaaaa'!$EC$5:'[1]PorEquipeHC 20aa_ddmmaaaa'!$GS$1003,7,FALSE))</f>
        <v>12</v>
      </c>
      <c r="J319" s="209" t="str">
        <f>IF($B319:$B319&gt;0,VLOOKUP($B319,'[1]PorEquipeHC 20aa_ddmmaaaa'!$EC$5:'[1]PorEquipeHC 20aa_ddmmaaaa'!$GS$1003,8,FALSE))</f>
        <v>C</v>
      </c>
      <c r="K319" s="209" t="str">
        <f>IF($B319:$B319&gt;0,VLOOKUP($B319,'[1]PorEquipeHC 20aa_ddmmaaaa'!$EC$5:'[1]PorEquipeHC 20aa_ddmmaaaa'!$GS$1003,9,FALSE))</f>
        <v>MR</v>
      </c>
      <c r="L319" s="80">
        <f>IF($B319:$B319&gt;0,VLOOKUP($B319,'[1]PorEquipeHC 20aa_ddmmaaaa'!$EC$5:'[1]PorEquipeHC 20aa_ddmmaaaa'!$GS$1003,45,FALSE))</f>
        <v>0</v>
      </c>
      <c r="M319" s="65" t="str">
        <f>IF($B319:$B319&gt;0,VLOOKUP($B319,'[1]PorEquipeHC 20aa_ddmmaaaa'!$EC$5:'[1]PorEquipeHC 20aa_ddmmaaaa'!$GS$1003,46,FALSE))</f>
        <v>X</v>
      </c>
      <c r="N319" s="80" t="e">
        <f>IF($B319:$B319&gt;0,VLOOKUP($B319,'[1]PorEquipeHC 20aa_ddmmaaaa'!$EC$5:'[1]PorEquipeHC 20aa_ddmmaaaa'!$GS$1003,64,FALSE))</f>
        <v>#NUM!</v>
      </c>
      <c r="O319" s="211" t="str">
        <f>IF($B319:$B319&gt;0,VLOOKUP($B319,'[1]PorEquipeHC 20aa_ddmmaaaa'!$EC$5:'[1]PorEquipeHC 20aa_ddmmaaaa'!$GS$1003,10,FALSE))</f>
        <v xml:space="preserve"> </v>
      </c>
      <c r="P319" s="211" t="str">
        <f>IF($B319:$B319&gt;0,VLOOKUP($B319,'[1]PorEquipeHC 20aa_ddmmaaaa'!$EC$5:'[1]PorEquipeHC 20aa_ddmmaaaa'!$GS$1003,11,FALSE))</f>
        <v xml:space="preserve"> </v>
      </c>
      <c r="Q319" s="211" t="str">
        <f>IF($B319:$B319&gt;0,VLOOKUP($B319,'[1]PorEquipeHC 20aa_ddmmaaaa'!$EC$5:'[1]PorEquipeHC 20aa_ddmmaaaa'!$GS$1003,12,FALSE))</f>
        <v xml:space="preserve"> </v>
      </c>
      <c r="R319" s="211" t="str">
        <f>IF($B319:$B319&gt;0,VLOOKUP($B319,'[1]PorEquipeHC 20aa_ddmmaaaa'!$EC$5:'[1]PorEquipeHC 20aa_ddmmaaaa'!$GS$1003,13,FALSE))</f>
        <v xml:space="preserve"> </v>
      </c>
      <c r="S319" s="211" t="str">
        <f>IF($B319:$B319&gt;0,VLOOKUP($B319,'[1]PorEquipeHC 20aa_ddmmaaaa'!$EC$5:'[1]PorEquipeHC 20aa_ddmmaaaa'!$GS$1003,14,FALSE))</f>
        <v xml:space="preserve"> </v>
      </c>
      <c r="T319" s="211" t="str">
        <f>IF($B319:$B319&gt;0,VLOOKUP($B319,'[1]PorEquipeHC 20aa_ddmmaaaa'!$EC$5:'[1]PorEquipeHC 20aa_ddmmaaaa'!$GS$1003,15,FALSE))</f>
        <v xml:space="preserve"> </v>
      </c>
      <c r="U319" s="211" t="str">
        <f>IF($B319:$B319&gt;0,VLOOKUP($B319,'[1]PorEquipeHC 20aa_ddmmaaaa'!$EC$5:'[1]PorEquipeHC 20aa_ddmmaaaa'!$GS$1003,16,FALSE))</f>
        <v xml:space="preserve"> </v>
      </c>
      <c r="V319" s="211" t="b">
        <f>IF($B319:$B319&gt;0,VLOOKUP($B319,'[1]PorEquipeHC 20aa_ddmmaaaa'!$EC$5:'[1]PorEquipeHC 20aa_ddmmaaaa'!$GS$1003,17,FALSE))</f>
        <v>0</v>
      </c>
      <c r="W319" s="211" t="b">
        <f>IF($B319:$B319&gt;0,VLOOKUP($B319,'[1]PorEquipeHC 20aa_ddmmaaaa'!$EC$5:'[1]PorEquipeHC 20aa_ddmmaaaa'!$GS$1003,18,FALSE))</f>
        <v>0</v>
      </c>
      <c r="X319" s="211" t="b">
        <f>IF($B319:$B319&gt;0,VLOOKUP($B319,'[1]PorEquipeHC 20aa_ddmmaaaa'!$EC$5:'[1]PorEquipeHC 20aa_ddmmaaaa'!$GS$1003,19,FALSE))</f>
        <v>0</v>
      </c>
      <c r="Y319" s="207"/>
      <c r="Z319" s="207"/>
      <c r="AA319" s="154"/>
      <c r="AB319" s="154"/>
      <c r="AC319" s="65" t="str">
        <f>C319</f>
        <v>266</v>
      </c>
      <c r="AD319" s="65" t="str">
        <f>D319</f>
        <v>TOYODA</v>
      </c>
      <c r="AE319" s="65" t="str">
        <f>E319</f>
        <v>MATOMU</v>
      </c>
      <c r="AF319" s="65" t="str">
        <f>F319</f>
        <v>M</v>
      </c>
      <c r="AG319" s="65" t="str">
        <f>G319</f>
        <v>01. PIE</v>
      </c>
      <c r="AH319" s="208">
        <f>H319</f>
        <v>13051</v>
      </c>
      <c r="AI319">
        <f>I319</f>
        <v>12</v>
      </c>
      <c r="AJ319" t="str">
        <f>J319</f>
        <v>C</v>
      </c>
      <c r="AK319" s="209" t="str">
        <f>K319</f>
        <v>MR</v>
      </c>
      <c r="AL319" s="65">
        <f>L319</f>
        <v>0</v>
      </c>
      <c r="AM319" s="66" t="str">
        <f>M319</f>
        <v>X</v>
      </c>
      <c r="AN319" s="65" t="e">
        <f>N319</f>
        <v>#NUM!</v>
      </c>
      <c r="AO319" s="65" t="str">
        <f>O319</f>
        <v xml:space="preserve"> </v>
      </c>
      <c r="AP319" s="67" t="str">
        <f>IF(AO319=" "," ",(AO319-2*$AI319))</f>
        <v xml:space="preserve"> </v>
      </c>
      <c r="AQ319" s="68"/>
      <c r="AR319" s="69"/>
      <c r="AS319" s="72" t="str">
        <f>P319</f>
        <v xml:space="preserve"> </v>
      </c>
      <c r="AT319" s="67" t="str">
        <f>IF(AS319=" "," ",(AS319-2*$AI319))</f>
        <v xml:space="preserve"> </v>
      </c>
      <c r="AU319" s="65"/>
      <c r="AV319" s="67"/>
      <c r="AW319" s="72" t="str">
        <f>Q319</f>
        <v xml:space="preserve"> </v>
      </c>
      <c r="AX319" s="67" t="str">
        <f>IF(AW319=" "," ",(AW319-2*$AI319))</f>
        <v xml:space="preserve"> </v>
      </c>
      <c r="AY319" s="67"/>
      <c r="AZ319" s="65"/>
      <c r="BA319" s="67" t="str">
        <f>R319</f>
        <v xml:space="preserve"> </v>
      </c>
      <c r="BB319" s="67" t="str">
        <f>IF(BA319=" "," ",(BA319-2*$AI319))</f>
        <v xml:space="preserve"> </v>
      </c>
      <c r="BC319" s="67"/>
      <c r="BD319" s="67"/>
      <c r="BE319" s="71" t="str">
        <f>S319</f>
        <v xml:space="preserve"> </v>
      </c>
      <c r="BF319" s="67" t="str">
        <f>IF(BE319=" "," ",(BE319-2*$AI319))</f>
        <v xml:space="preserve"> </v>
      </c>
      <c r="BG319" s="67"/>
      <c r="BH319" s="67"/>
      <c r="BI319" s="72" t="str">
        <f>T319</f>
        <v xml:space="preserve"> </v>
      </c>
      <c r="BJ319" s="67" t="str">
        <f>IF(BI319=" "," ",(BI319-2*$AI319))</f>
        <v xml:space="preserve"> </v>
      </c>
      <c r="BK319" s="67"/>
      <c r="BL319" s="67"/>
      <c r="BM319" s="72" t="str">
        <f>U319</f>
        <v xml:space="preserve"> </v>
      </c>
      <c r="BN319" s="67" t="str">
        <f>IF(BM319=" "," ",(BM319-2*$AI319))</f>
        <v xml:space="preserve"> </v>
      </c>
      <c r="BO319" s="67"/>
      <c r="BP319" s="67"/>
      <c r="BQ319" s="67" t="b">
        <f>V319</f>
        <v>0</v>
      </c>
      <c r="BR319" s="67">
        <f>IF(BQ319=" "," ",(BQ319-2*$AI319))</f>
        <v>-24</v>
      </c>
      <c r="BS319" s="67"/>
      <c r="BT319" s="67"/>
      <c r="BU319" s="67" t="b">
        <f>W319</f>
        <v>0</v>
      </c>
      <c r="BV319" s="67">
        <f>IF(BU319=" "," ",(BU319-2*$AI319))</f>
        <v>-24</v>
      </c>
      <c r="BW319" s="67"/>
      <c r="BX319" s="67"/>
      <c r="BY319" s="67" t="b">
        <f>X319</f>
        <v>0</v>
      </c>
      <c r="BZ319" s="67">
        <f>IF(BY319=" "," ",(BY319-2*$AI319))</f>
        <v>-24</v>
      </c>
      <c r="CA319" s="67"/>
      <c r="CB319" s="67"/>
      <c r="CC319" s="209" t="str">
        <f>IF(AK319="Senior",AK319,"...")</f>
        <v>...</v>
      </c>
      <c r="CD319" s="65">
        <f>L319</f>
        <v>0</v>
      </c>
      <c r="CE319" s="66" t="str">
        <f>M319</f>
        <v>X</v>
      </c>
      <c r="CF319" s="73">
        <f>AQ319*AO$4+AU319*AS$4+AY319*AW$4+BC319*BA$4+BG319*BE$4+BK319*BI$4+BO319*BM$4+BS319*BQ$4+BW319*BU$4+CA319*BY$4</f>
        <v>0</v>
      </c>
      <c r="CG319" s="156"/>
      <c r="CH319" s="1"/>
      <c r="DA319" s="19"/>
      <c r="DB319" s="19"/>
      <c r="DC319" s="67" t="s">
        <v>592</v>
      </c>
      <c r="DD319" s="67" t="s">
        <v>964</v>
      </c>
      <c r="DE319" s="67" t="s">
        <v>965</v>
      </c>
      <c r="DF319" s="67" t="s">
        <v>83</v>
      </c>
      <c r="DG319" s="67" t="s">
        <v>934</v>
      </c>
      <c r="DH319" s="75">
        <v>19916</v>
      </c>
      <c r="DI319" s="67">
        <v>9</v>
      </c>
      <c r="DJ319" s="67" t="s">
        <v>84</v>
      </c>
      <c r="DK319" s="76" t="s">
        <v>69</v>
      </c>
      <c r="DL319" s="67">
        <v>6</v>
      </c>
      <c r="DM319" s="77" t="s">
        <v>70</v>
      </c>
      <c r="DN319" s="67">
        <v>771</v>
      </c>
      <c r="DO319" s="67">
        <v>126</v>
      </c>
      <c r="DP319" s="67">
        <v>108</v>
      </c>
      <c r="DQ319" s="68"/>
      <c r="DR319" s="67"/>
      <c r="DS319" s="72">
        <v>134</v>
      </c>
      <c r="DT319" s="67">
        <v>116</v>
      </c>
      <c r="DU319" s="68"/>
      <c r="DV319" s="69"/>
      <c r="DW319" s="72">
        <v>122</v>
      </c>
      <c r="DX319" s="67">
        <v>104</v>
      </c>
      <c r="DY319" s="68"/>
      <c r="DZ319" s="69"/>
      <c r="EA319" s="67">
        <v>124</v>
      </c>
      <c r="EB319" s="67">
        <v>106</v>
      </c>
      <c r="EC319" s="68"/>
      <c r="ED319" s="69"/>
      <c r="EE319" s="71">
        <v>127</v>
      </c>
      <c r="EF319" s="67">
        <v>109</v>
      </c>
      <c r="EG319" s="67"/>
      <c r="EH319" s="67"/>
      <c r="EI319" s="72">
        <v>138</v>
      </c>
      <c r="EJ319" s="67">
        <v>120</v>
      </c>
      <c r="EK319" s="67"/>
      <c r="EL319" s="67"/>
      <c r="EM319" s="72" t="s">
        <v>79</v>
      </c>
      <c r="EN319" s="67" t="s">
        <v>79</v>
      </c>
      <c r="EO319" s="67"/>
      <c r="EP319" s="67"/>
      <c r="EQ319" s="67" t="b">
        <v>0</v>
      </c>
      <c r="ER319" s="67">
        <v>-18</v>
      </c>
      <c r="ES319" s="68"/>
      <c r="ET319" s="69"/>
      <c r="EU319" s="67" t="b">
        <v>0</v>
      </c>
      <c r="EV319" s="67">
        <v>-18</v>
      </c>
      <c r="EW319" s="67"/>
      <c r="EX319" s="67"/>
      <c r="EY319" s="67" t="b">
        <v>0</v>
      </c>
      <c r="EZ319" s="67">
        <v>-18</v>
      </c>
      <c r="FA319" s="67"/>
      <c r="FB319" s="67"/>
      <c r="FC319" s="76" t="s">
        <v>73</v>
      </c>
      <c r="FD319" s="67">
        <v>6</v>
      </c>
      <c r="FE319" s="77" t="s">
        <v>70</v>
      </c>
      <c r="FF319" s="68">
        <v>0</v>
      </c>
      <c r="FG319" s="83"/>
      <c r="FH319" s="65" t="str">
        <f t="shared" si="59"/>
        <v>NSR</v>
      </c>
      <c r="FI319" s="65" t="str">
        <f t="shared" si="60"/>
        <v>F</v>
      </c>
      <c r="FJ319" s="65" t="str">
        <f t="shared" si="58"/>
        <v>12. COO</v>
      </c>
      <c r="FK319" s="65">
        <f t="shared" si="61"/>
        <v>0</v>
      </c>
      <c r="FL319">
        <f t="shared" si="62"/>
        <v>21.25</v>
      </c>
      <c r="FM319" t="str">
        <f t="shared" si="63"/>
        <v>...</v>
      </c>
      <c r="FN319" t="str">
        <f t="shared" si="56"/>
        <v>...</v>
      </c>
      <c r="FO319" t="str">
        <f t="shared" si="64"/>
        <v>12. COO</v>
      </c>
    </row>
    <row r="320" spans="1:171" ht="13.8" hidden="1" x14ac:dyDescent="0.25">
      <c r="A320" t="s">
        <v>1153</v>
      </c>
      <c r="B320" s="201">
        <v>678</v>
      </c>
      <c r="C320" s="80">
        <f>IF($B320:$B320&gt;0,VLOOKUP($B320,'[1]PorEquipeHC 20aa_ddmmaaaa'!$EC$5:'[1]PorEquipeHC 20aa_ddmmaaaa'!$GS$1003,1,FALSE))</f>
        <v>678</v>
      </c>
      <c r="D320" s="209" t="str">
        <f>IF($B320:$B320&gt;0,VLOOKUP($B320,'[1]PorEquipeHC 20aa_ddmmaaaa'!$EC$5:'[1]PorEquipeHC 20aa_ddmmaaaa'!$GS$1003,2,FALSE))</f>
        <v>FUJII</v>
      </c>
      <c r="E320" s="209" t="str">
        <f>IF($B320:$B320&gt;0,VLOOKUP($B320,'[1]PorEquipeHC 20aa_ddmmaaaa'!$EC$5:'[1]PorEquipeHC 20aa_ddmmaaaa'!$GS$1003,3,FALSE))</f>
        <v>TOCHIO</v>
      </c>
      <c r="F320" s="66" t="str">
        <f>IF($B320:$B320&gt;0,VLOOKUP($B320,'[1]PorEquipeHC 20aa_ddmmaaaa'!$EC$5:'[1]PorEquipeHC 20aa_ddmmaaaa'!$GS$1003,4,FALSE))</f>
        <v>M</v>
      </c>
      <c r="G320" s="65" t="str">
        <f>IF($B320:$B320&gt;0,VLOOKUP($B320,'[1]PorEquipeHC 20aa_ddmmaaaa'!$EC$5:'[1]PorEquipeHC 20aa_ddmmaaaa'!$GS$1003,5,FALSE))</f>
        <v>15. BIR</v>
      </c>
      <c r="H320" s="210">
        <f>IF($B320:$B320&gt;0,VLOOKUP($B320,'[1]PorEquipeHC 20aa_ddmmaaaa'!$EC$5:'[1]PorEquipeHC 20aa_ddmmaaaa'!$GS$1003,6,FALSE))</f>
        <v>13070</v>
      </c>
      <c r="I320" s="80">
        <f>IF($B320:$B320&gt;0,VLOOKUP($B320,'[1]PorEquipeHC 20aa_ddmmaaaa'!$EC$5:'[1]PorEquipeHC 20aa_ddmmaaaa'!$GS$1003,7,FALSE))</f>
        <v>12</v>
      </c>
      <c r="J320" s="209" t="str">
        <f>IF($B320:$B320&gt;0,VLOOKUP($B320,'[1]PorEquipeHC 20aa_ddmmaaaa'!$EC$5:'[1]PorEquipeHC 20aa_ddmmaaaa'!$GS$1003,8,FALSE))</f>
        <v>C</v>
      </c>
      <c r="K320" s="209" t="str">
        <f>IF($B320:$B320&gt;0,VLOOKUP($B320,'[1]PorEquipeHC 20aa_ddmmaaaa'!$EC$5:'[1]PorEquipeHC 20aa_ddmmaaaa'!$GS$1003,9,FALSE))</f>
        <v>MR</v>
      </c>
      <c r="L320" s="80">
        <f>IF($B320:$B320&gt;0,VLOOKUP($B320,'[1]PorEquipeHC 20aa_ddmmaaaa'!$EC$5:'[1]PorEquipeHC 20aa_ddmmaaaa'!$GS$1003,45,FALSE))</f>
        <v>1</v>
      </c>
      <c r="M320" s="65" t="str">
        <f>IF($B320:$B320&gt;0,VLOOKUP($B320,'[1]PorEquipeHC 20aa_ddmmaaaa'!$EC$5:'[1]PorEquipeHC 20aa_ddmmaaaa'!$GS$1003,46,FALSE))</f>
        <v>X</v>
      </c>
      <c r="N320" s="80" t="e">
        <f>IF($B320:$B320&gt;0,VLOOKUP($B320,'[1]PorEquipeHC 20aa_ddmmaaaa'!$EC$5:'[1]PorEquipeHC 20aa_ddmmaaaa'!$GS$1003,64,FALSE))</f>
        <v>#NUM!</v>
      </c>
      <c r="O320" s="211" t="str">
        <f>IF($B320:$B320&gt;0,VLOOKUP($B320,'[1]PorEquipeHC 20aa_ddmmaaaa'!$EC$5:'[1]PorEquipeHC 20aa_ddmmaaaa'!$GS$1003,10,FALSE))</f>
        <v xml:space="preserve"> </v>
      </c>
      <c r="P320" s="211" t="str">
        <f>IF($B320:$B320&gt;0,VLOOKUP($B320,'[1]PorEquipeHC 20aa_ddmmaaaa'!$EC$5:'[1]PorEquipeHC 20aa_ddmmaaaa'!$GS$1003,11,FALSE))</f>
        <v xml:space="preserve"> </v>
      </c>
      <c r="Q320" s="211" t="str">
        <f>IF($B320:$B320&gt;0,VLOOKUP($B320,'[1]PorEquipeHC 20aa_ddmmaaaa'!$EC$5:'[1]PorEquipeHC 20aa_ddmmaaaa'!$GS$1003,12,FALSE))</f>
        <v xml:space="preserve"> </v>
      </c>
      <c r="R320" s="211" t="str">
        <f>IF($B320:$B320&gt;0,VLOOKUP($B320,'[1]PorEquipeHC 20aa_ddmmaaaa'!$EC$5:'[1]PorEquipeHC 20aa_ddmmaaaa'!$GS$1003,13,FALSE))</f>
        <v xml:space="preserve"> </v>
      </c>
      <c r="S320" s="211" t="str">
        <f>IF($B320:$B320&gt;0,VLOOKUP($B320,'[1]PorEquipeHC 20aa_ddmmaaaa'!$EC$5:'[1]PorEquipeHC 20aa_ddmmaaaa'!$GS$1003,14,FALSE))</f>
        <v xml:space="preserve"> </v>
      </c>
      <c r="T320" s="211">
        <f>IF($B320:$B320&gt;0,VLOOKUP($B320,'[1]PorEquipeHC 20aa_ddmmaaaa'!$EC$5:'[1]PorEquipeHC 20aa_ddmmaaaa'!$GS$1003,15,FALSE))</f>
        <v>114</v>
      </c>
      <c r="U320" s="211" t="str">
        <f>IF($B320:$B320&gt;0,VLOOKUP($B320,'[1]PorEquipeHC 20aa_ddmmaaaa'!$EC$5:'[1]PorEquipeHC 20aa_ddmmaaaa'!$GS$1003,16,FALSE))</f>
        <v xml:space="preserve"> </v>
      </c>
      <c r="V320" s="211" t="b">
        <f>IF($B320:$B320&gt;0,VLOOKUP($B320,'[1]PorEquipeHC 20aa_ddmmaaaa'!$EC$5:'[1]PorEquipeHC 20aa_ddmmaaaa'!$GS$1003,17,FALSE))</f>
        <v>0</v>
      </c>
      <c r="W320" s="211" t="b">
        <f>IF($B320:$B320&gt;0,VLOOKUP($B320,'[1]PorEquipeHC 20aa_ddmmaaaa'!$EC$5:'[1]PorEquipeHC 20aa_ddmmaaaa'!$GS$1003,18,FALSE))</f>
        <v>0</v>
      </c>
      <c r="X320" s="211" t="b">
        <f>IF($B320:$B320&gt;0,VLOOKUP($B320,'[1]PorEquipeHC 20aa_ddmmaaaa'!$EC$5:'[1]PorEquipeHC 20aa_ddmmaaaa'!$GS$1003,19,FALSE))</f>
        <v>0</v>
      </c>
      <c r="Y320" s="207"/>
      <c r="Z320" s="207"/>
      <c r="AA320" s="154"/>
      <c r="AB320" s="154"/>
      <c r="AC320" s="65">
        <f>C320</f>
        <v>678</v>
      </c>
      <c r="AD320" s="65" t="str">
        <f>D320</f>
        <v>FUJII</v>
      </c>
      <c r="AE320" s="65" t="str">
        <f>E320</f>
        <v>TOCHIO</v>
      </c>
      <c r="AF320" s="65" t="str">
        <f>F320</f>
        <v>M</v>
      </c>
      <c r="AG320" s="65" t="str">
        <f>G320</f>
        <v>15. BIR</v>
      </c>
      <c r="AH320" s="208">
        <f>H320</f>
        <v>13070</v>
      </c>
      <c r="AI320">
        <f>I320</f>
        <v>12</v>
      </c>
      <c r="AJ320" t="str">
        <f>J320</f>
        <v>C</v>
      </c>
      <c r="AK320" s="209" t="str">
        <f>K320</f>
        <v>MR</v>
      </c>
      <c r="AL320" s="65">
        <f>L320</f>
        <v>1</v>
      </c>
      <c r="AM320" s="66" t="str">
        <f>M320</f>
        <v>X</v>
      </c>
      <c r="AN320" s="65" t="e">
        <f>N320</f>
        <v>#NUM!</v>
      </c>
      <c r="AO320" s="65" t="str">
        <f>O320</f>
        <v xml:space="preserve"> </v>
      </c>
      <c r="AP320" s="67" t="str">
        <f>IF(AO320=" "," ",(AO320-2*$AI320))</f>
        <v xml:space="preserve"> </v>
      </c>
      <c r="AQ320" s="68"/>
      <c r="AR320" s="69"/>
      <c r="AS320" s="72" t="str">
        <f>P320</f>
        <v xml:space="preserve"> </v>
      </c>
      <c r="AT320" s="67" t="str">
        <f>IF(AS320=" "," ",(AS320-2*$AI320))</f>
        <v xml:space="preserve"> </v>
      </c>
      <c r="AU320" s="65"/>
      <c r="AV320" s="67"/>
      <c r="AW320" s="72" t="str">
        <f>Q320</f>
        <v xml:space="preserve"> </v>
      </c>
      <c r="AX320" s="67" t="str">
        <f>IF(AW320=" "," ",(AW320-2*$AI320))</f>
        <v xml:space="preserve"> </v>
      </c>
      <c r="AY320" s="67"/>
      <c r="AZ320" s="65"/>
      <c r="BA320" s="67" t="str">
        <f>R320</f>
        <v xml:space="preserve"> </v>
      </c>
      <c r="BB320" s="67" t="str">
        <f>IF(BA320=" "," ",(BA320-2*$AI320))</f>
        <v xml:space="preserve"> </v>
      </c>
      <c r="BC320" s="67"/>
      <c r="BD320" s="67"/>
      <c r="BE320" s="71" t="str">
        <f>S320</f>
        <v xml:space="preserve"> </v>
      </c>
      <c r="BF320" s="67" t="str">
        <f>IF(BE320=" "," ",(BE320-2*$AI320))</f>
        <v xml:space="preserve"> </v>
      </c>
      <c r="BG320" s="67"/>
      <c r="BH320" s="67"/>
      <c r="BI320" s="72">
        <f>T320</f>
        <v>114</v>
      </c>
      <c r="BJ320" s="67">
        <f>IF(BI320=" "," ",(BI320-2*$AI320))</f>
        <v>90</v>
      </c>
      <c r="BK320" s="68">
        <v>6</v>
      </c>
      <c r="BL320" s="69" t="s">
        <v>71</v>
      </c>
      <c r="BM320" s="72" t="str">
        <f>U320</f>
        <v xml:space="preserve"> </v>
      </c>
      <c r="BN320" s="67" t="str">
        <f>IF(BM320=" "," ",(BM320-2*$AI320))</f>
        <v xml:space="preserve"> </v>
      </c>
      <c r="BO320" s="67"/>
      <c r="BP320" s="67"/>
      <c r="BQ320" s="67" t="b">
        <f>V320</f>
        <v>0</v>
      </c>
      <c r="BR320" s="67">
        <f>IF(BQ320=" "," ",(BQ320-2*$AI320))</f>
        <v>-24</v>
      </c>
      <c r="BS320" s="67"/>
      <c r="BT320" s="67"/>
      <c r="BU320" s="67" t="b">
        <f>W320</f>
        <v>0</v>
      </c>
      <c r="BV320" s="67">
        <f>IF(BU320=" "," ",(BU320-2*$AI320))</f>
        <v>-24</v>
      </c>
      <c r="BW320" s="67"/>
      <c r="BX320" s="67"/>
      <c r="BY320" s="67" t="b">
        <f>X320</f>
        <v>0</v>
      </c>
      <c r="BZ320" s="67">
        <f>IF(BY320=" "," ",(BY320-2*$AI320))</f>
        <v>-24</v>
      </c>
      <c r="CA320" s="67"/>
      <c r="CB320" s="67"/>
      <c r="CC320" s="209" t="str">
        <f>IF(AK320="Senior",AK320,"...")</f>
        <v>...</v>
      </c>
      <c r="CD320" s="65">
        <f>L320</f>
        <v>1</v>
      </c>
      <c r="CE320" s="66" t="str">
        <f>M320</f>
        <v>X</v>
      </c>
      <c r="CF320" s="73">
        <f>AQ320*AO$4+AU320*AS$4+AY320*AW$4+BC320*BA$4+BG320*BE$4+BK320*BI$4+BO320*BM$4+BS320*BQ$4+BW320*BU$4+CA320*BY$4</f>
        <v>6</v>
      </c>
      <c r="CG320" s="156"/>
      <c r="CH320" s="1"/>
      <c r="DA320" s="19"/>
      <c r="DB320" s="19"/>
      <c r="DC320" s="67" t="s">
        <v>925</v>
      </c>
      <c r="DD320" s="67" t="s">
        <v>966</v>
      </c>
      <c r="DE320" s="67" t="s">
        <v>967</v>
      </c>
      <c r="DF320" s="67" t="s">
        <v>83</v>
      </c>
      <c r="DG320" s="67" t="s">
        <v>934</v>
      </c>
      <c r="DH320" s="75">
        <v>20315</v>
      </c>
      <c r="DI320" s="67">
        <v>9</v>
      </c>
      <c r="DJ320" s="67" t="s">
        <v>84</v>
      </c>
      <c r="DK320" s="76" t="s">
        <v>69</v>
      </c>
      <c r="DL320" s="67">
        <v>1</v>
      </c>
      <c r="DM320" s="77" t="s">
        <v>70</v>
      </c>
      <c r="DN320" s="67" t="e">
        <v>#NUM!</v>
      </c>
      <c r="DO320" s="67" t="s">
        <v>79</v>
      </c>
      <c r="DP320" s="67" t="s">
        <v>79</v>
      </c>
      <c r="DQ320" s="68"/>
      <c r="DR320" s="67"/>
      <c r="DS320" s="72" t="s">
        <v>79</v>
      </c>
      <c r="DT320" s="67" t="s">
        <v>79</v>
      </c>
      <c r="DU320" s="68"/>
      <c r="DV320" s="67"/>
      <c r="DW320" s="72">
        <v>119</v>
      </c>
      <c r="DX320" s="67">
        <v>101</v>
      </c>
      <c r="DY320" s="67"/>
      <c r="DZ320" s="67"/>
      <c r="EA320" s="67" t="s">
        <v>79</v>
      </c>
      <c r="EB320" s="67" t="s">
        <v>79</v>
      </c>
      <c r="EC320" s="68"/>
      <c r="ED320" s="69"/>
      <c r="EE320" s="71" t="s">
        <v>79</v>
      </c>
      <c r="EF320" s="67" t="s">
        <v>79</v>
      </c>
      <c r="EG320" s="67"/>
      <c r="EH320" s="67"/>
      <c r="EI320" s="72" t="s">
        <v>79</v>
      </c>
      <c r="EJ320" s="67" t="s">
        <v>79</v>
      </c>
      <c r="EK320" s="67"/>
      <c r="EL320" s="67"/>
      <c r="EM320" s="72" t="s">
        <v>79</v>
      </c>
      <c r="EN320" s="67" t="s">
        <v>79</v>
      </c>
      <c r="EO320" s="67"/>
      <c r="EP320" s="67"/>
      <c r="EQ320" s="67" t="b">
        <v>0</v>
      </c>
      <c r="ER320" s="67">
        <v>-18</v>
      </c>
      <c r="ES320" s="68"/>
      <c r="ET320" s="69"/>
      <c r="EU320" s="67" t="b">
        <v>0</v>
      </c>
      <c r="EV320" s="67">
        <v>-18</v>
      </c>
      <c r="EW320" s="67"/>
      <c r="EX320" s="67"/>
      <c r="EY320" s="67" t="b">
        <v>0</v>
      </c>
      <c r="EZ320" s="67">
        <v>-18</v>
      </c>
      <c r="FA320" s="67"/>
      <c r="FB320" s="67"/>
      <c r="FC320" s="76" t="s">
        <v>73</v>
      </c>
      <c r="FD320" s="67">
        <v>1</v>
      </c>
      <c r="FE320" s="77" t="s">
        <v>70</v>
      </c>
      <c r="FF320" s="68">
        <v>0</v>
      </c>
      <c r="FG320" s="83"/>
      <c r="FH320" s="65" t="str">
        <f t="shared" si="59"/>
        <v>NSR</v>
      </c>
      <c r="FI320" s="65" t="str">
        <f t="shared" si="60"/>
        <v>F</v>
      </c>
      <c r="FJ320" s="65" t="str">
        <f t="shared" si="58"/>
        <v>12. COO</v>
      </c>
      <c r="FK320" s="65">
        <f t="shared" si="61"/>
        <v>0</v>
      </c>
      <c r="FL320">
        <f t="shared" si="62"/>
        <v>21.25</v>
      </c>
      <c r="FM320" t="str">
        <f t="shared" si="63"/>
        <v>...</v>
      </c>
      <c r="FN320" t="str">
        <f t="shared" si="56"/>
        <v>...</v>
      </c>
      <c r="FO320" t="str">
        <f t="shared" si="64"/>
        <v>12. COO</v>
      </c>
    </row>
    <row r="321" spans="1:171" ht="13.8" hidden="1" x14ac:dyDescent="0.25">
      <c r="A321" t="s">
        <v>1153</v>
      </c>
      <c r="B321" s="201" t="s">
        <v>876</v>
      </c>
      <c r="C321" s="80" t="str">
        <f>IF($B321:$B321&gt;0,VLOOKUP($B321,'[1]PorEquipeHC 20aa_ddmmaaaa'!$EC$5:'[1]PorEquipeHC 20aa_ddmmaaaa'!$GS$1003,1,FALSE))</f>
        <v>315</v>
      </c>
      <c r="D321" s="209" t="str">
        <f>IF($B321:$B321&gt;0,VLOOKUP($B321,'[1]PorEquipeHC 20aa_ddmmaaaa'!$EC$5:'[1]PorEquipeHC 20aa_ddmmaaaa'!$GS$1003,2,FALSE))</f>
        <v>TAKAHASHI</v>
      </c>
      <c r="E321" s="209" t="str">
        <f>IF($B321:$B321&gt;0,VLOOKUP($B321,'[1]PorEquipeHC 20aa_ddmmaaaa'!$EC$5:'[1]PorEquipeHC 20aa_ddmmaaaa'!$GS$1003,3,FALSE))</f>
        <v>HIROSHI</v>
      </c>
      <c r="F321" s="66" t="str">
        <f>IF($B321:$B321&gt;0,VLOOKUP($B321,'[1]PorEquipeHC 20aa_ddmmaaaa'!$EC$5:'[1]PorEquipeHC 20aa_ddmmaaaa'!$GS$1003,4,FALSE))</f>
        <v>M</v>
      </c>
      <c r="G321" s="65" t="str">
        <f>IF($B321:$B321&gt;0,VLOOKUP($B321,'[1]PorEquipeHC 20aa_ddmmaaaa'!$EC$5:'[1]PorEquipeHC 20aa_ddmmaaaa'!$GS$1003,5,FALSE))</f>
        <v>11. NCC</v>
      </c>
      <c r="H321" s="210">
        <f>IF($B321:$B321&gt;0,VLOOKUP($B321,'[1]PorEquipeHC 20aa_ddmmaaaa'!$EC$5:'[1]PorEquipeHC 20aa_ddmmaaaa'!$GS$1003,6,FALSE))</f>
        <v>13313</v>
      </c>
      <c r="I321" s="80">
        <f>IF($B321:$B321&gt;0,VLOOKUP($B321,'[1]PorEquipeHC 20aa_ddmmaaaa'!$EC$5:'[1]PorEquipeHC 20aa_ddmmaaaa'!$GS$1003,7,FALSE))</f>
        <v>12</v>
      </c>
      <c r="J321" s="209" t="str">
        <f>IF($B321:$B321&gt;0,VLOOKUP($B321,'[1]PorEquipeHC 20aa_ddmmaaaa'!$EC$5:'[1]PorEquipeHC 20aa_ddmmaaaa'!$GS$1003,8,FALSE))</f>
        <v>C</v>
      </c>
      <c r="K321" s="209" t="str">
        <f>IF($B321:$B321&gt;0,VLOOKUP($B321,'[1]PorEquipeHC 20aa_ddmmaaaa'!$EC$5:'[1]PorEquipeHC 20aa_ddmmaaaa'!$GS$1003,9,FALSE))</f>
        <v>MR</v>
      </c>
      <c r="L321" s="80">
        <f>IF($B321:$B321&gt;0,VLOOKUP($B321,'[1]PorEquipeHC 20aa_ddmmaaaa'!$EC$5:'[1]PorEquipeHC 20aa_ddmmaaaa'!$GS$1003,45,FALSE))</f>
        <v>0</v>
      </c>
      <c r="M321" s="65" t="str">
        <f>IF($B321:$B321&gt;0,VLOOKUP($B321,'[1]PorEquipeHC 20aa_ddmmaaaa'!$EC$5:'[1]PorEquipeHC 20aa_ddmmaaaa'!$GS$1003,46,FALSE))</f>
        <v>X</v>
      </c>
      <c r="N321" s="80" t="e">
        <f>IF($B321:$B321&gt;0,VLOOKUP($B321,'[1]PorEquipeHC 20aa_ddmmaaaa'!$EC$5:'[1]PorEquipeHC 20aa_ddmmaaaa'!$GS$1003,64,FALSE))</f>
        <v>#NUM!</v>
      </c>
      <c r="O321" s="211" t="str">
        <f>IF($B321:$B321&gt;0,VLOOKUP($B321,'[1]PorEquipeHC 20aa_ddmmaaaa'!$EC$5:'[1]PorEquipeHC 20aa_ddmmaaaa'!$GS$1003,10,FALSE))</f>
        <v xml:space="preserve"> </v>
      </c>
      <c r="P321" s="211" t="str">
        <f>IF($B321:$B321&gt;0,VLOOKUP($B321,'[1]PorEquipeHC 20aa_ddmmaaaa'!$EC$5:'[1]PorEquipeHC 20aa_ddmmaaaa'!$GS$1003,11,FALSE))</f>
        <v xml:space="preserve"> </v>
      </c>
      <c r="Q321" s="211" t="str">
        <f>IF($B321:$B321&gt;0,VLOOKUP($B321,'[1]PorEquipeHC 20aa_ddmmaaaa'!$EC$5:'[1]PorEquipeHC 20aa_ddmmaaaa'!$GS$1003,12,FALSE))</f>
        <v xml:space="preserve"> </v>
      </c>
      <c r="R321" s="211" t="str">
        <f>IF($B321:$B321&gt;0,VLOOKUP($B321,'[1]PorEquipeHC 20aa_ddmmaaaa'!$EC$5:'[1]PorEquipeHC 20aa_ddmmaaaa'!$GS$1003,13,FALSE))</f>
        <v xml:space="preserve"> </v>
      </c>
      <c r="S321" s="211" t="str">
        <f>IF($B321:$B321&gt;0,VLOOKUP($B321,'[1]PorEquipeHC 20aa_ddmmaaaa'!$EC$5:'[1]PorEquipeHC 20aa_ddmmaaaa'!$GS$1003,14,FALSE))</f>
        <v xml:space="preserve"> </v>
      </c>
      <c r="T321" s="211" t="str">
        <f>IF($B321:$B321&gt;0,VLOOKUP($B321,'[1]PorEquipeHC 20aa_ddmmaaaa'!$EC$5:'[1]PorEquipeHC 20aa_ddmmaaaa'!$GS$1003,15,FALSE))</f>
        <v xml:space="preserve"> </v>
      </c>
      <c r="U321" s="211" t="str">
        <f>IF($B321:$B321&gt;0,VLOOKUP($B321,'[1]PorEquipeHC 20aa_ddmmaaaa'!$EC$5:'[1]PorEquipeHC 20aa_ddmmaaaa'!$GS$1003,16,FALSE))</f>
        <v xml:space="preserve"> </v>
      </c>
      <c r="V321" s="211" t="b">
        <f>IF($B321:$B321&gt;0,VLOOKUP($B321,'[1]PorEquipeHC 20aa_ddmmaaaa'!$EC$5:'[1]PorEquipeHC 20aa_ddmmaaaa'!$GS$1003,17,FALSE))</f>
        <v>0</v>
      </c>
      <c r="W321" s="211" t="b">
        <f>IF($B321:$B321&gt;0,VLOOKUP($B321,'[1]PorEquipeHC 20aa_ddmmaaaa'!$EC$5:'[1]PorEquipeHC 20aa_ddmmaaaa'!$GS$1003,18,FALSE))</f>
        <v>0</v>
      </c>
      <c r="X321" s="211" t="b">
        <f>IF($B321:$B321&gt;0,VLOOKUP($B321,'[1]PorEquipeHC 20aa_ddmmaaaa'!$EC$5:'[1]PorEquipeHC 20aa_ddmmaaaa'!$GS$1003,19,FALSE))</f>
        <v>0</v>
      </c>
      <c r="Y321" s="207"/>
      <c r="Z321" s="207"/>
      <c r="AA321" s="154"/>
      <c r="AB321" s="154"/>
      <c r="AC321" s="65" t="str">
        <f>C321</f>
        <v>315</v>
      </c>
      <c r="AD321" s="65" t="str">
        <f>D321</f>
        <v>TAKAHASHI</v>
      </c>
      <c r="AE321" s="65" t="str">
        <f>E321</f>
        <v>HIROSHI</v>
      </c>
      <c r="AF321" s="65" t="str">
        <f>F321</f>
        <v>M</v>
      </c>
      <c r="AG321" s="65" t="str">
        <f>G321</f>
        <v>11. NCC</v>
      </c>
      <c r="AH321" s="208">
        <f>H321</f>
        <v>13313</v>
      </c>
      <c r="AI321">
        <f>I321</f>
        <v>12</v>
      </c>
      <c r="AJ321" t="str">
        <f>J321</f>
        <v>C</v>
      </c>
      <c r="AK321" s="209" t="str">
        <f>K321</f>
        <v>MR</v>
      </c>
      <c r="AL321" s="65">
        <f>L321</f>
        <v>0</v>
      </c>
      <c r="AM321" s="66" t="str">
        <f>M321</f>
        <v>X</v>
      </c>
      <c r="AN321" s="65" t="e">
        <f>N321</f>
        <v>#NUM!</v>
      </c>
      <c r="AO321" s="65" t="str">
        <f>O321</f>
        <v xml:space="preserve"> </v>
      </c>
      <c r="AP321" s="67" t="str">
        <f>IF(AO321=" "," ",(AO321-2*$AI321))</f>
        <v xml:space="preserve"> </v>
      </c>
      <c r="AQ321" s="68"/>
      <c r="AR321" s="69"/>
      <c r="AS321" s="72" t="str">
        <f>P321</f>
        <v xml:space="preserve"> </v>
      </c>
      <c r="AT321" s="67" t="str">
        <f>IF(AS321=" "," ",(AS321-2*$AI321))</f>
        <v xml:space="preserve"> </v>
      </c>
      <c r="AU321" s="65"/>
      <c r="AV321" s="67"/>
      <c r="AW321" s="72" t="str">
        <f>Q321</f>
        <v xml:space="preserve"> </v>
      </c>
      <c r="AX321" s="67" t="str">
        <f>IF(AW321=" "," ",(AW321-2*$AI321))</f>
        <v xml:space="preserve"> </v>
      </c>
      <c r="AY321" s="67"/>
      <c r="AZ321" s="65"/>
      <c r="BA321" s="67" t="str">
        <f>R321</f>
        <v xml:space="preserve"> </v>
      </c>
      <c r="BB321" s="67" t="str">
        <f>IF(BA321=" "," ",(BA321-2*$AI321))</f>
        <v xml:space="preserve"> </v>
      </c>
      <c r="BC321" s="67"/>
      <c r="BD321" s="67"/>
      <c r="BE321" s="71" t="str">
        <f>S321</f>
        <v xml:space="preserve"> </v>
      </c>
      <c r="BF321" s="67" t="str">
        <f>IF(BE321=" "," ",(BE321-2*$AI321))</f>
        <v xml:space="preserve"> </v>
      </c>
      <c r="BG321" s="67"/>
      <c r="BH321" s="67"/>
      <c r="BI321" s="72" t="str">
        <f>T321</f>
        <v xml:space="preserve"> </v>
      </c>
      <c r="BJ321" s="67" t="str">
        <f>IF(BI321=" "," ",(BI321-2*$AI321))</f>
        <v xml:space="preserve"> </v>
      </c>
      <c r="BK321" s="67"/>
      <c r="BL321" s="67"/>
      <c r="BM321" s="72" t="str">
        <f>U321</f>
        <v xml:space="preserve"> </v>
      </c>
      <c r="BN321" s="67" t="str">
        <f>IF(BM321=" "," ",(BM321-2*$AI321))</f>
        <v xml:space="preserve"> </v>
      </c>
      <c r="BO321" s="67"/>
      <c r="BP321" s="67"/>
      <c r="BQ321" s="67" t="b">
        <f>V321</f>
        <v>0</v>
      </c>
      <c r="BR321" s="67">
        <f>IF(BQ321=" "," ",(BQ321-2*$AI321))</f>
        <v>-24</v>
      </c>
      <c r="BS321" s="67"/>
      <c r="BT321" s="67"/>
      <c r="BU321" s="67" t="b">
        <f>W321</f>
        <v>0</v>
      </c>
      <c r="BV321" s="67">
        <f>IF(BU321=" "," ",(BU321-2*$AI321))</f>
        <v>-24</v>
      </c>
      <c r="BW321" s="67"/>
      <c r="BX321" s="67"/>
      <c r="BY321" s="67" t="b">
        <f>X321</f>
        <v>0</v>
      </c>
      <c r="BZ321" s="67">
        <f>IF(BY321=" "," ",(BY321-2*$AI321))</f>
        <v>-24</v>
      </c>
      <c r="CA321" s="67"/>
      <c r="CB321" s="67"/>
      <c r="CC321" s="209" t="str">
        <f>IF(AK321="Senior",AK321,"...")</f>
        <v>...</v>
      </c>
      <c r="CD321" s="65">
        <f>L321</f>
        <v>0</v>
      </c>
      <c r="CE321" s="66" t="str">
        <f>M321</f>
        <v>X</v>
      </c>
      <c r="CF321" s="73">
        <f>AQ321*AO$4+AU321*AS$4+AY321*AW$4+BC321*BA$4+BG321*BE$4+BK321*BI$4+BO321*BM$4+BS321*BQ$4+BW321*BU$4+CA321*BY$4</f>
        <v>0</v>
      </c>
      <c r="CG321" s="156"/>
      <c r="CH321" s="1"/>
      <c r="DA321" s="19"/>
      <c r="DB321" s="19"/>
      <c r="DC321" s="67" t="s">
        <v>939</v>
      </c>
      <c r="DD321" s="67" t="s">
        <v>968</v>
      </c>
      <c r="DE321" s="67" t="s">
        <v>969</v>
      </c>
      <c r="DF321" s="67" t="s">
        <v>83</v>
      </c>
      <c r="DG321" s="67" t="s">
        <v>934</v>
      </c>
      <c r="DH321" s="75">
        <v>20344</v>
      </c>
      <c r="DI321" s="67">
        <v>10</v>
      </c>
      <c r="DJ321" s="67" t="s">
        <v>78</v>
      </c>
      <c r="DK321" s="76" t="s">
        <v>69</v>
      </c>
      <c r="DL321" s="67">
        <v>1</v>
      </c>
      <c r="DM321" s="77" t="s">
        <v>70</v>
      </c>
      <c r="DN321" s="67" t="e">
        <v>#NUM!</v>
      </c>
      <c r="DO321" s="67" t="s">
        <v>79</v>
      </c>
      <c r="DP321" s="67" t="s">
        <v>79</v>
      </c>
      <c r="DQ321" s="68"/>
      <c r="DR321" s="67"/>
      <c r="DS321" s="72" t="s">
        <v>79</v>
      </c>
      <c r="DT321" s="67" t="s">
        <v>79</v>
      </c>
      <c r="DU321" s="68"/>
      <c r="DV321" s="67"/>
      <c r="DW321" s="72">
        <v>120</v>
      </c>
      <c r="DX321" s="67">
        <v>100</v>
      </c>
      <c r="DY321" s="67"/>
      <c r="DZ321" s="67"/>
      <c r="EA321" s="67" t="s">
        <v>79</v>
      </c>
      <c r="EB321" s="67" t="s">
        <v>79</v>
      </c>
      <c r="EC321" s="67"/>
      <c r="ED321" s="67"/>
      <c r="EE321" s="71" t="s">
        <v>79</v>
      </c>
      <c r="EF321" s="67" t="s">
        <v>79</v>
      </c>
      <c r="EG321" s="67"/>
      <c r="EH321" s="67"/>
      <c r="EI321" s="72" t="s">
        <v>79</v>
      </c>
      <c r="EJ321" s="67" t="s">
        <v>79</v>
      </c>
      <c r="EK321" s="67"/>
      <c r="EL321" s="67"/>
      <c r="EM321" s="72" t="s">
        <v>79</v>
      </c>
      <c r="EN321" s="67" t="s">
        <v>79</v>
      </c>
      <c r="EO321" s="67"/>
      <c r="EP321" s="67"/>
      <c r="EQ321" s="67" t="b">
        <v>0</v>
      </c>
      <c r="ER321" s="67">
        <v>-20</v>
      </c>
      <c r="ES321" s="67"/>
      <c r="ET321" s="67"/>
      <c r="EU321" s="67" t="b">
        <v>0</v>
      </c>
      <c r="EV321" s="67">
        <v>-20</v>
      </c>
      <c r="EW321" s="67"/>
      <c r="EX321" s="67"/>
      <c r="EY321" s="67" t="b">
        <v>0</v>
      </c>
      <c r="EZ321" s="67">
        <v>-20</v>
      </c>
      <c r="FA321" s="67"/>
      <c r="FB321" s="67"/>
      <c r="FC321" s="76" t="s">
        <v>73</v>
      </c>
      <c r="FD321" s="67">
        <v>1</v>
      </c>
      <c r="FE321" s="77" t="s">
        <v>70</v>
      </c>
      <c r="FF321" s="68">
        <v>0</v>
      </c>
      <c r="FG321" s="83"/>
      <c r="FH321" s="65" t="str">
        <f t="shared" si="59"/>
        <v>NSR</v>
      </c>
      <c r="FI321" s="65" t="str">
        <f t="shared" si="60"/>
        <v>F</v>
      </c>
      <c r="FJ321" s="65" t="str">
        <f t="shared" si="58"/>
        <v>12. COO</v>
      </c>
      <c r="FK321" s="65">
        <f t="shared" si="61"/>
        <v>0</v>
      </c>
      <c r="FL321">
        <f t="shared" si="62"/>
        <v>21.25</v>
      </c>
      <c r="FM321" t="str">
        <f t="shared" si="63"/>
        <v>...</v>
      </c>
      <c r="FN321" t="str">
        <f t="shared" si="56"/>
        <v>...</v>
      </c>
      <c r="FO321" t="str">
        <f t="shared" si="64"/>
        <v>12. COO</v>
      </c>
    </row>
    <row r="322" spans="1:171" ht="13.8" hidden="1" x14ac:dyDescent="0.25">
      <c r="A322" t="s">
        <v>1153</v>
      </c>
      <c r="B322" s="201" t="s">
        <v>443</v>
      </c>
      <c r="C322" s="80" t="str">
        <f>IF($B322:$B322&gt;0,VLOOKUP($B322,'[1]PorEquipeHC 20aa_ddmmaaaa'!$EC$5:'[1]PorEquipeHC 20aa_ddmmaaaa'!$GS$1003,1,FALSE))</f>
        <v>153</v>
      </c>
      <c r="D322" s="209" t="str">
        <f>IF($B322:$B322&gt;0,VLOOKUP($B322,'[1]PorEquipeHC 20aa_ddmmaaaa'!$EC$5:'[1]PorEquipeHC 20aa_ddmmaaaa'!$GS$1003,2,FALSE))</f>
        <v>FURUKAWA</v>
      </c>
      <c r="E322" s="209" t="str">
        <f>IF($B322:$B322&gt;0,VLOOKUP($B322,'[1]PorEquipeHC 20aa_ddmmaaaa'!$EC$5:'[1]PorEquipeHC 20aa_ddmmaaaa'!$GS$1003,3,FALSE))</f>
        <v>FUMIKO</v>
      </c>
      <c r="F322" s="66" t="str">
        <f>IF($B322:$B322&gt;0,VLOOKUP($B322,'[1]PorEquipeHC 20aa_ddmmaaaa'!$EC$5:'[1]PorEquipeHC 20aa_ddmmaaaa'!$GS$1003,4,FALSE))</f>
        <v>F</v>
      </c>
      <c r="G322" s="65" t="str">
        <f>IF($B322:$B322&gt;0,VLOOKUP($B322,'[1]PorEquipeHC 20aa_ddmmaaaa'!$EC$5:'[1]PorEquipeHC 20aa_ddmmaaaa'!$GS$1003,5,FALSE))</f>
        <v>06. KOK</v>
      </c>
      <c r="H322" s="210">
        <f>IF($B322:$B322&gt;0,VLOOKUP($B322,'[1]PorEquipeHC 20aa_ddmmaaaa'!$EC$5:'[1]PorEquipeHC 20aa_ddmmaaaa'!$GS$1003,6,FALSE))</f>
        <v>13386</v>
      </c>
      <c r="I322" s="80">
        <f>IF($B322:$B322&gt;0,VLOOKUP($B322,'[1]PorEquipeHC 20aa_ddmmaaaa'!$EC$5:'[1]PorEquipeHC 20aa_ddmmaaaa'!$GS$1003,7,FALSE))</f>
        <v>12</v>
      </c>
      <c r="J322" s="209" t="str">
        <f>IF($B322:$B322&gt;0,VLOOKUP($B322,'[1]PorEquipeHC 20aa_ddmmaaaa'!$EC$5:'[1]PorEquipeHC 20aa_ddmmaaaa'!$GS$1003,8,FALSE))</f>
        <v>C</v>
      </c>
      <c r="K322" s="209" t="str">
        <f>IF($B322:$B322&gt;0,VLOOKUP($B322,'[1]PorEquipeHC 20aa_ddmmaaaa'!$EC$5:'[1]PorEquipeHC 20aa_ddmmaaaa'!$GS$1003,9,FALSE))</f>
        <v>MR</v>
      </c>
      <c r="L322" s="80">
        <f>IF($B322:$B322&gt;0,VLOOKUP($B322,'[1]PorEquipeHC 20aa_ddmmaaaa'!$EC$5:'[1]PorEquipeHC 20aa_ddmmaaaa'!$GS$1003,45,FALSE))</f>
        <v>0</v>
      </c>
      <c r="M322" s="65" t="str">
        <f>IF($B322:$B322&gt;0,VLOOKUP($B322,'[1]PorEquipeHC 20aa_ddmmaaaa'!$EC$5:'[1]PorEquipeHC 20aa_ddmmaaaa'!$GS$1003,46,FALSE))</f>
        <v>X</v>
      </c>
      <c r="N322" s="80" t="e">
        <f>IF($B322:$B322&gt;0,VLOOKUP($B322,'[1]PorEquipeHC 20aa_ddmmaaaa'!$EC$5:'[1]PorEquipeHC 20aa_ddmmaaaa'!$GS$1003,64,FALSE))</f>
        <v>#NUM!</v>
      </c>
      <c r="O322" s="211" t="str">
        <f>IF($B322:$B322&gt;0,VLOOKUP($B322,'[1]PorEquipeHC 20aa_ddmmaaaa'!$EC$5:'[1]PorEquipeHC 20aa_ddmmaaaa'!$GS$1003,10,FALSE))</f>
        <v xml:space="preserve"> </v>
      </c>
      <c r="P322" s="211" t="str">
        <f>IF($B322:$B322&gt;0,VLOOKUP($B322,'[1]PorEquipeHC 20aa_ddmmaaaa'!$EC$5:'[1]PorEquipeHC 20aa_ddmmaaaa'!$GS$1003,11,FALSE))</f>
        <v xml:space="preserve"> </v>
      </c>
      <c r="Q322" s="211" t="str">
        <f>IF($B322:$B322&gt;0,VLOOKUP($B322,'[1]PorEquipeHC 20aa_ddmmaaaa'!$EC$5:'[1]PorEquipeHC 20aa_ddmmaaaa'!$GS$1003,12,FALSE))</f>
        <v xml:space="preserve"> </v>
      </c>
      <c r="R322" s="211" t="str">
        <f>IF($B322:$B322&gt;0,VLOOKUP($B322,'[1]PorEquipeHC 20aa_ddmmaaaa'!$EC$5:'[1]PorEquipeHC 20aa_ddmmaaaa'!$GS$1003,13,FALSE))</f>
        <v xml:space="preserve"> </v>
      </c>
      <c r="S322" s="211" t="str">
        <f>IF($B322:$B322&gt;0,VLOOKUP($B322,'[1]PorEquipeHC 20aa_ddmmaaaa'!$EC$5:'[1]PorEquipeHC 20aa_ddmmaaaa'!$GS$1003,14,FALSE))</f>
        <v xml:space="preserve"> </v>
      </c>
      <c r="T322" s="211" t="str">
        <f>IF($B322:$B322&gt;0,VLOOKUP($B322,'[1]PorEquipeHC 20aa_ddmmaaaa'!$EC$5:'[1]PorEquipeHC 20aa_ddmmaaaa'!$GS$1003,15,FALSE))</f>
        <v xml:space="preserve"> </v>
      </c>
      <c r="U322" s="211" t="str">
        <f>IF($B322:$B322&gt;0,VLOOKUP($B322,'[1]PorEquipeHC 20aa_ddmmaaaa'!$EC$5:'[1]PorEquipeHC 20aa_ddmmaaaa'!$GS$1003,16,FALSE))</f>
        <v xml:space="preserve"> </v>
      </c>
      <c r="V322" s="211" t="b">
        <f>IF($B322:$B322&gt;0,VLOOKUP($B322,'[1]PorEquipeHC 20aa_ddmmaaaa'!$EC$5:'[1]PorEquipeHC 20aa_ddmmaaaa'!$GS$1003,17,FALSE))</f>
        <v>0</v>
      </c>
      <c r="W322" s="211" t="b">
        <f>IF($B322:$B322&gt;0,VLOOKUP($B322,'[1]PorEquipeHC 20aa_ddmmaaaa'!$EC$5:'[1]PorEquipeHC 20aa_ddmmaaaa'!$GS$1003,18,FALSE))</f>
        <v>0</v>
      </c>
      <c r="X322" s="211" t="b">
        <f>IF($B322:$B322&gt;0,VLOOKUP($B322,'[1]PorEquipeHC 20aa_ddmmaaaa'!$EC$5:'[1]PorEquipeHC 20aa_ddmmaaaa'!$GS$1003,19,FALSE))</f>
        <v>0</v>
      </c>
      <c r="Y322" s="207"/>
      <c r="Z322" s="207"/>
      <c r="AA322" s="154"/>
      <c r="AB322" s="154"/>
      <c r="AC322" s="65" t="str">
        <f>C322</f>
        <v>153</v>
      </c>
      <c r="AD322" s="65" t="str">
        <f>D322</f>
        <v>FURUKAWA</v>
      </c>
      <c r="AE322" s="65" t="str">
        <f>E322</f>
        <v>FUMIKO</v>
      </c>
      <c r="AF322" s="65" t="str">
        <f>F322</f>
        <v>F</v>
      </c>
      <c r="AG322" s="65" t="str">
        <f>G322</f>
        <v>06. KOK</v>
      </c>
      <c r="AH322" s="208">
        <f>H322</f>
        <v>13386</v>
      </c>
      <c r="AI322">
        <f>I322</f>
        <v>12</v>
      </c>
      <c r="AJ322" t="str">
        <f>J322</f>
        <v>C</v>
      </c>
      <c r="AK322" s="209" t="str">
        <f>K322</f>
        <v>MR</v>
      </c>
      <c r="AL322" s="65">
        <f>L322</f>
        <v>0</v>
      </c>
      <c r="AM322" s="66" t="str">
        <f>M322</f>
        <v>X</v>
      </c>
      <c r="AN322" s="65" t="e">
        <f>N322</f>
        <v>#NUM!</v>
      </c>
      <c r="AO322" s="65" t="str">
        <f>O322</f>
        <v xml:space="preserve"> </v>
      </c>
      <c r="AP322" s="67" t="str">
        <f>IF(AO322=" "," ",(AO322-2*$AI322))</f>
        <v xml:space="preserve"> </v>
      </c>
      <c r="AQ322" s="68"/>
      <c r="AR322" s="69"/>
      <c r="AS322" s="72" t="str">
        <f>P322</f>
        <v xml:space="preserve"> </v>
      </c>
      <c r="AT322" s="67" t="str">
        <f>IF(AS322=" "," ",(AS322-2*$AI322))</f>
        <v xml:space="preserve"> </v>
      </c>
      <c r="AU322" s="65"/>
      <c r="AV322" s="67"/>
      <c r="AW322" s="72" t="str">
        <f>Q322</f>
        <v xml:space="preserve"> </v>
      </c>
      <c r="AX322" s="67" t="str">
        <f>IF(AW322=" "," ",(AW322-2*$AI322))</f>
        <v xml:space="preserve"> </v>
      </c>
      <c r="AY322" s="67"/>
      <c r="AZ322" s="65"/>
      <c r="BA322" s="67" t="str">
        <f>R322</f>
        <v xml:space="preserve"> </v>
      </c>
      <c r="BB322" s="67" t="str">
        <f>IF(BA322=" "," ",(BA322-2*$AI322))</f>
        <v xml:space="preserve"> </v>
      </c>
      <c r="BC322" s="67"/>
      <c r="BD322" s="67"/>
      <c r="BE322" s="71" t="str">
        <f>S322</f>
        <v xml:space="preserve"> </v>
      </c>
      <c r="BF322" s="67" t="str">
        <f>IF(BE322=" "," ",(BE322-2*$AI322))</f>
        <v xml:space="preserve"> </v>
      </c>
      <c r="BG322" s="67"/>
      <c r="BH322" s="67"/>
      <c r="BI322" s="72" t="str">
        <f>T322</f>
        <v xml:space="preserve"> </v>
      </c>
      <c r="BJ322" s="67" t="str">
        <f>IF(BI322=" "," ",(BI322-2*$AI322))</f>
        <v xml:space="preserve"> </v>
      </c>
      <c r="BK322" s="67"/>
      <c r="BL322" s="67"/>
      <c r="BM322" s="72" t="str">
        <f>U322</f>
        <v xml:space="preserve"> </v>
      </c>
      <c r="BN322" s="67" t="str">
        <f>IF(BM322=" "," ",(BM322-2*$AI322))</f>
        <v xml:space="preserve"> </v>
      </c>
      <c r="BO322" s="67"/>
      <c r="BP322" s="67"/>
      <c r="BQ322" s="67" t="b">
        <f>V322</f>
        <v>0</v>
      </c>
      <c r="BR322" s="67">
        <f>IF(BQ322=" "," ",(BQ322-2*$AI322))</f>
        <v>-24</v>
      </c>
      <c r="BS322" s="67"/>
      <c r="BT322" s="67"/>
      <c r="BU322" s="67" t="b">
        <f>W322</f>
        <v>0</v>
      </c>
      <c r="BV322" s="67">
        <f>IF(BU322=" "," ",(BU322-2*$AI322))</f>
        <v>-24</v>
      </c>
      <c r="BW322" s="67"/>
      <c r="BX322" s="67"/>
      <c r="BY322" s="67" t="b">
        <f>X322</f>
        <v>0</v>
      </c>
      <c r="BZ322" s="67">
        <f>IF(BY322=" "," ",(BY322-2*$AI322))</f>
        <v>-24</v>
      </c>
      <c r="CA322" s="67"/>
      <c r="CB322" s="67"/>
      <c r="CC322" s="209" t="str">
        <f>IF(AK322="Senior",AK322,"...")</f>
        <v>...</v>
      </c>
      <c r="CD322" s="65">
        <f>L322</f>
        <v>0</v>
      </c>
      <c r="CE322" s="66" t="str">
        <f>M322</f>
        <v>X</v>
      </c>
      <c r="CF322" s="73">
        <f>AQ322*AO$4+AU322*AS$4+AY322*AW$4+BC322*BA$4+BG322*BE$4+BK322*BI$4+BO322*BM$4+BS322*BQ$4+BW322*BU$4+CA322*BY$4</f>
        <v>0</v>
      </c>
      <c r="CG322" s="156"/>
      <c r="CH322" s="1"/>
      <c r="DA322" s="19"/>
      <c r="DB322" s="19"/>
      <c r="DC322" s="67" t="s">
        <v>942</v>
      </c>
      <c r="DD322" s="67" t="s">
        <v>971</v>
      </c>
      <c r="DE322" s="67" t="s">
        <v>972</v>
      </c>
      <c r="DF322" s="67" t="s">
        <v>83</v>
      </c>
      <c r="DG322" s="67" t="s">
        <v>934</v>
      </c>
      <c r="DH322" s="75">
        <v>20352</v>
      </c>
      <c r="DI322" s="67">
        <v>10</v>
      </c>
      <c r="DJ322" s="67" t="s">
        <v>78</v>
      </c>
      <c r="DK322" s="76" t="s">
        <v>69</v>
      </c>
      <c r="DL322" s="67">
        <v>1</v>
      </c>
      <c r="DM322" s="77" t="s">
        <v>70</v>
      </c>
      <c r="DN322" s="67" t="e">
        <v>#NUM!</v>
      </c>
      <c r="DO322" s="67" t="s">
        <v>79</v>
      </c>
      <c r="DP322" s="67" t="s">
        <v>79</v>
      </c>
      <c r="DQ322" s="68"/>
      <c r="DR322" s="67"/>
      <c r="DS322" s="72" t="s">
        <v>79</v>
      </c>
      <c r="DT322" s="67" t="s">
        <v>79</v>
      </c>
      <c r="DU322" s="68"/>
      <c r="DV322" s="67"/>
      <c r="DW322" s="72">
        <v>125</v>
      </c>
      <c r="DX322" s="67">
        <v>105</v>
      </c>
      <c r="DY322" s="67"/>
      <c r="DZ322" s="67"/>
      <c r="EA322" s="67" t="s">
        <v>79</v>
      </c>
      <c r="EB322" s="67" t="s">
        <v>79</v>
      </c>
      <c r="EC322" s="67"/>
      <c r="ED322" s="67"/>
      <c r="EE322" s="71" t="s">
        <v>79</v>
      </c>
      <c r="EF322" s="67" t="s">
        <v>79</v>
      </c>
      <c r="EG322" s="67"/>
      <c r="EH322" s="67"/>
      <c r="EI322" s="72" t="s">
        <v>79</v>
      </c>
      <c r="EJ322" s="67" t="s">
        <v>79</v>
      </c>
      <c r="EK322" s="67"/>
      <c r="EL322" s="67"/>
      <c r="EM322" s="72" t="s">
        <v>79</v>
      </c>
      <c r="EN322" s="67" t="s">
        <v>79</v>
      </c>
      <c r="EO322" s="67"/>
      <c r="EP322" s="67"/>
      <c r="EQ322" s="67" t="b">
        <v>0</v>
      </c>
      <c r="ER322" s="67">
        <v>-20</v>
      </c>
      <c r="ES322" s="67"/>
      <c r="ET322" s="67"/>
      <c r="EU322" s="67" t="b">
        <v>0</v>
      </c>
      <c r="EV322" s="67">
        <v>-20</v>
      </c>
      <c r="EW322" s="67"/>
      <c r="EX322" s="67"/>
      <c r="EY322" s="67" t="b">
        <v>0</v>
      </c>
      <c r="EZ322" s="67">
        <v>-20</v>
      </c>
      <c r="FA322" s="67"/>
      <c r="FB322" s="67"/>
      <c r="FC322" s="76" t="s">
        <v>73</v>
      </c>
      <c r="FD322" s="67">
        <v>1</v>
      </c>
      <c r="FE322" s="77" t="s">
        <v>70</v>
      </c>
      <c r="FF322" s="68">
        <v>0</v>
      </c>
      <c r="FG322" s="83"/>
      <c r="FH322" s="65" t="str">
        <f t="shared" si="59"/>
        <v>NSR</v>
      </c>
      <c r="FI322" s="65" t="str">
        <f t="shared" si="60"/>
        <v>F</v>
      </c>
      <c r="FJ322" s="65" t="str">
        <f t="shared" si="58"/>
        <v>12. COO</v>
      </c>
      <c r="FK322" s="65">
        <f t="shared" si="61"/>
        <v>0</v>
      </c>
      <c r="FL322">
        <f t="shared" si="62"/>
        <v>21.25</v>
      </c>
      <c r="FM322" t="str">
        <f t="shared" si="63"/>
        <v>...</v>
      </c>
      <c r="FN322" t="str">
        <f t="shared" si="56"/>
        <v>...</v>
      </c>
      <c r="FO322" t="str">
        <f t="shared" si="64"/>
        <v>12. COO</v>
      </c>
    </row>
    <row r="323" spans="1:171" ht="13.8" hidden="1" x14ac:dyDescent="0.25">
      <c r="A323" t="s">
        <v>1153</v>
      </c>
      <c r="B323" s="201" t="s">
        <v>288</v>
      </c>
      <c r="C323" s="80" t="str">
        <f>IF($B323:$B323&gt;0,VLOOKUP($B323,'[1]PorEquipeHC 20aa_ddmmaaaa'!$EC$5:'[1]PorEquipeHC 20aa_ddmmaaaa'!$GS$1003,1,FALSE))</f>
        <v>348</v>
      </c>
      <c r="D323" s="209" t="str">
        <f>IF($B323:$B323&gt;0,VLOOKUP($B323,'[1]PorEquipeHC 20aa_ddmmaaaa'!$EC$5:'[1]PorEquipeHC 20aa_ddmmaaaa'!$GS$1003,2,FALSE))</f>
        <v>FUJIMOTO</v>
      </c>
      <c r="E323" s="209" t="str">
        <f>IF($B323:$B323&gt;0,VLOOKUP($B323,'[1]PorEquipeHC 20aa_ddmmaaaa'!$EC$5:'[1]PorEquipeHC 20aa_ddmmaaaa'!$GS$1003,3,FALSE))</f>
        <v>MARIA</v>
      </c>
      <c r="F323" s="66" t="str">
        <f>IF($B323:$B323&gt;0,VLOOKUP($B323,'[1]PorEquipeHC 20aa_ddmmaaaa'!$EC$5:'[1]PorEquipeHC 20aa_ddmmaaaa'!$GS$1003,4,FALSE))</f>
        <v>F</v>
      </c>
      <c r="G323" s="65" t="str">
        <f>IF($B323:$B323&gt;0,VLOOKUP($B323,'[1]PorEquipeHC 20aa_ddmmaaaa'!$EC$5:'[1]PorEquipeHC 20aa_ddmmaaaa'!$GS$1003,5,FALSE))</f>
        <v>03. IBI</v>
      </c>
      <c r="H323" s="210">
        <f>IF($B323:$B323&gt;0,VLOOKUP($B323,'[1]PorEquipeHC 20aa_ddmmaaaa'!$EC$5:'[1]PorEquipeHC 20aa_ddmmaaaa'!$GS$1003,6,FALSE))</f>
        <v>13431</v>
      </c>
      <c r="I323" s="80">
        <f>IF($B323:$B323&gt;0,VLOOKUP($B323,'[1]PorEquipeHC 20aa_ddmmaaaa'!$EC$5:'[1]PorEquipeHC 20aa_ddmmaaaa'!$GS$1003,7,FALSE))</f>
        <v>12</v>
      </c>
      <c r="J323" s="209" t="str">
        <f>IF($B323:$B323&gt;0,VLOOKUP($B323,'[1]PorEquipeHC 20aa_ddmmaaaa'!$EC$5:'[1]PorEquipeHC 20aa_ddmmaaaa'!$GS$1003,8,FALSE))</f>
        <v>C</v>
      </c>
      <c r="K323" s="209" t="str">
        <f>IF($B323:$B323&gt;0,VLOOKUP($B323,'[1]PorEquipeHC 20aa_ddmmaaaa'!$EC$5:'[1]PorEquipeHC 20aa_ddmmaaaa'!$GS$1003,9,FALSE))</f>
        <v>MR</v>
      </c>
      <c r="L323" s="80">
        <f>IF($B323:$B323&gt;0,VLOOKUP($B323,'[1]PorEquipeHC 20aa_ddmmaaaa'!$EC$5:'[1]PorEquipeHC 20aa_ddmmaaaa'!$GS$1003,45,FALSE))</f>
        <v>0</v>
      </c>
      <c r="M323" s="65" t="str">
        <f>IF($B323:$B323&gt;0,VLOOKUP($B323,'[1]PorEquipeHC 20aa_ddmmaaaa'!$EC$5:'[1]PorEquipeHC 20aa_ddmmaaaa'!$GS$1003,46,FALSE))</f>
        <v>X</v>
      </c>
      <c r="N323" s="80" t="e">
        <f>IF($B323:$B323&gt;0,VLOOKUP($B323,'[1]PorEquipeHC 20aa_ddmmaaaa'!$EC$5:'[1]PorEquipeHC 20aa_ddmmaaaa'!$GS$1003,64,FALSE))</f>
        <v>#NUM!</v>
      </c>
      <c r="O323" s="211" t="str">
        <f>IF($B323:$B323&gt;0,VLOOKUP($B323,'[1]PorEquipeHC 20aa_ddmmaaaa'!$EC$5:'[1]PorEquipeHC 20aa_ddmmaaaa'!$GS$1003,10,FALSE))</f>
        <v xml:space="preserve"> </v>
      </c>
      <c r="P323" s="211" t="str">
        <f>IF($B323:$B323&gt;0,VLOOKUP($B323,'[1]PorEquipeHC 20aa_ddmmaaaa'!$EC$5:'[1]PorEquipeHC 20aa_ddmmaaaa'!$GS$1003,11,FALSE))</f>
        <v xml:space="preserve"> </v>
      </c>
      <c r="Q323" s="211" t="str">
        <f>IF($B323:$B323&gt;0,VLOOKUP($B323,'[1]PorEquipeHC 20aa_ddmmaaaa'!$EC$5:'[1]PorEquipeHC 20aa_ddmmaaaa'!$GS$1003,12,FALSE))</f>
        <v xml:space="preserve"> </v>
      </c>
      <c r="R323" s="211" t="str">
        <f>IF($B323:$B323&gt;0,VLOOKUP($B323,'[1]PorEquipeHC 20aa_ddmmaaaa'!$EC$5:'[1]PorEquipeHC 20aa_ddmmaaaa'!$GS$1003,13,FALSE))</f>
        <v xml:space="preserve"> </v>
      </c>
      <c r="S323" s="211" t="str">
        <f>IF($B323:$B323&gt;0,VLOOKUP($B323,'[1]PorEquipeHC 20aa_ddmmaaaa'!$EC$5:'[1]PorEquipeHC 20aa_ddmmaaaa'!$GS$1003,14,FALSE))</f>
        <v xml:space="preserve"> </v>
      </c>
      <c r="T323" s="211" t="str">
        <f>IF($B323:$B323&gt;0,VLOOKUP($B323,'[1]PorEquipeHC 20aa_ddmmaaaa'!$EC$5:'[1]PorEquipeHC 20aa_ddmmaaaa'!$GS$1003,15,FALSE))</f>
        <v xml:space="preserve"> </v>
      </c>
      <c r="U323" s="211" t="str">
        <f>IF($B323:$B323&gt;0,VLOOKUP($B323,'[1]PorEquipeHC 20aa_ddmmaaaa'!$EC$5:'[1]PorEquipeHC 20aa_ddmmaaaa'!$GS$1003,16,FALSE))</f>
        <v xml:space="preserve"> </v>
      </c>
      <c r="V323" s="211" t="b">
        <f>IF($B323:$B323&gt;0,VLOOKUP($B323,'[1]PorEquipeHC 20aa_ddmmaaaa'!$EC$5:'[1]PorEquipeHC 20aa_ddmmaaaa'!$GS$1003,17,FALSE))</f>
        <v>0</v>
      </c>
      <c r="W323" s="211" t="b">
        <f>IF($B323:$B323&gt;0,VLOOKUP($B323,'[1]PorEquipeHC 20aa_ddmmaaaa'!$EC$5:'[1]PorEquipeHC 20aa_ddmmaaaa'!$GS$1003,18,FALSE))</f>
        <v>0</v>
      </c>
      <c r="X323" s="211" t="b">
        <f>IF($B323:$B323&gt;0,VLOOKUP($B323,'[1]PorEquipeHC 20aa_ddmmaaaa'!$EC$5:'[1]PorEquipeHC 20aa_ddmmaaaa'!$GS$1003,19,FALSE))</f>
        <v>0</v>
      </c>
      <c r="Y323" s="207"/>
      <c r="Z323" s="207"/>
      <c r="AA323" s="154"/>
      <c r="AB323" s="154"/>
      <c r="AC323" s="65" t="str">
        <f>C323</f>
        <v>348</v>
      </c>
      <c r="AD323" s="65" t="str">
        <f>D323</f>
        <v>FUJIMOTO</v>
      </c>
      <c r="AE323" s="65" t="str">
        <f>E323</f>
        <v>MARIA</v>
      </c>
      <c r="AF323" s="65" t="str">
        <f>F323</f>
        <v>F</v>
      </c>
      <c r="AG323" s="65" t="str">
        <f>G323</f>
        <v>03. IBI</v>
      </c>
      <c r="AH323" s="208">
        <f>H323</f>
        <v>13431</v>
      </c>
      <c r="AI323">
        <f>I323</f>
        <v>12</v>
      </c>
      <c r="AJ323" t="str">
        <f>J323</f>
        <v>C</v>
      </c>
      <c r="AK323" s="209" t="str">
        <f>K323</f>
        <v>MR</v>
      </c>
      <c r="AL323" s="65">
        <f>L323</f>
        <v>0</v>
      </c>
      <c r="AM323" s="66" t="str">
        <f>M323</f>
        <v>X</v>
      </c>
      <c r="AN323" s="65" t="e">
        <f>N323</f>
        <v>#NUM!</v>
      </c>
      <c r="AO323" s="65" t="str">
        <f>O323</f>
        <v xml:space="preserve"> </v>
      </c>
      <c r="AP323" s="67" t="str">
        <f>IF(AO323=" "," ",(AO323-2*$AI323))</f>
        <v xml:space="preserve"> </v>
      </c>
      <c r="AQ323" s="68"/>
      <c r="AR323" s="69"/>
      <c r="AS323" s="72" t="str">
        <f>P323</f>
        <v xml:space="preserve"> </v>
      </c>
      <c r="AT323" s="67" t="str">
        <f>IF(AS323=" "," ",(AS323-2*$AI323))</f>
        <v xml:space="preserve"> </v>
      </c>
      <c r="AU323" s="65"/>
      <c r="AV323" s="67"/>
      <c r="AW323" s="72" t="str">
        <f>Q323</f>
        <v xml:space="preserve"> </v>
      </c>
      <c r="AX323" s="67" t="str">
        <f>IF(AW323=" "," ",(AW323-2*$AI323))</f>
        <v xml:space="preserve"> </v>
      </c>
      <c r="AY323" s="67"/>
      <c r="AZ323" s="65"/>
      <c r="BA323" s="67" t="str">
        <f>R323</f>
        <v xml:space="preserve"> </v>
      </c>
      <c r="BB323" s="67" t="str">
        <f>IF(BA323=" "," ",(BA323-2*$AI323))</f>
        <v xml:space="preserve"> </v>
      </c>
      <c r="BC323" s="67"/>
      <c r="BD323" s="67"/>
      <c r="BE323" s="71" t="str">
        <f>S323</f>
        <v xml:space="preserve"> </v>
      </c>
      <c r="BF323" s="67" t="str">
        <f>IF(BE323=" "," ",(BE323-2*$AI323))</f>
        <v xml:space="preserve"> </v>
      </c>
      <c r="BG323" s="67"/>
      <c r="BH323" s="67"/>
      <c r="BI323" s="72" t="str">
        <f>T323</f>
        <v xml:space="preserve"> </v>
      </c>
      <c r="BJ323" s="67" t="str">
        <f>IF(BI323=" "," ",(BI323-2*$AI323))</f>
        <v xml:space="preserve"> </v>
      </c>
      <c r="BK323" s="67"/>
      <c r="BL323" s="67"/>
      <c r="BM323" s="72" t="str">
        <f>U323</f>
        <v xml:space="preserve"> </v>
      </c>
      <c r="BN323" s="67" t="str">
        <f>IF(BM323=" "," ",(BM323-2*$AI323))</f>
        <v xml:space="preserve"> </v>
      </c>
      <c r="BO323" s="67"/>
      <c r="BP323" s="67"/>
      <c r="BQ323" s="67" t="b">
        <f>V323</f>
        <v>0</v>
      </c>
      <c r="BR323" s="67">
        <f>IF(BQ323=" "," ",(BQ323-2*$AI323))</f>
        <v>-24</v>
      </c>
      <c r="BS323" s="67"/>
      <c r="BT323" s="67"/>
      <c r="BU323" s="67" t="b">
        <f>W323</f>
        <v>0</v>
      </c>
      <c r="BV323" s="67">
        <f>IF(BU323=" "," ",(BU323-2*$AI323))</f>
        <v>-24</v>
      </c>
      <c r="BW323" s="67"/>
      <c r="BX323" s="67"/>
      <c r="BY323" s="67" t="b">
        <f>X323</f>
        <v>0</v>
      </c>
      <c r="BZ323" s="67">
        <f>IF(BY323=" "," ",(BY323-2*$AI323))</f>
        <v>-24</v>
      </c>
      <c r="CA323" s="67"/>
      <c r="CB323" s="67"/>
      <c r="CC323" s="209" t="str">
        <f>IF(AK323="Senior",AK323,"...")</f>
        <v>...</v>
      </c>
      <c r="CD323" s="65">
        <f>L323</f>
        <v>0</v>
      </c>
      <c r="CE323" s="66" t="str">
        <f>M323</f>
        <v>X</v>
      </c>
      <c r="CF323" s="73">
        <f>AQ323*AO$4+AU323*AS$4+AY323*AW$4+BC323*BA$4+BG323*BE$4+BK323*BI$4+BO323*BM$4+BS323*BQ$4+BW323*BU$4+CA323*BY$4</f>
        <v>0</v>
      </c>
      <c r="CG323" s="156"/>
      <c r="CH323" s="1"/>
      <c r="DA323" s="19"/>
      <c r="DB323" s="19"/>
      <c r="DC323" s="67" t="s">
        <v>976</v>
      </c>
      <c r="DD323" s="67" t="s">
        <v>957</v>
      </c>
      <c r="DE323" s="67" t="s">
        <v>977</v>
      </c>
      <c r="DF323" s="67" t="s">
        <v>83</v>
      </c>
      <c r="DG323" s="67" t="s">
        <v>934</v>
      </c>
      <c r="DH323" s="75">
        <v>16466</v>
      </c>
      <c r="DI323" s="67">
        <v>12</v>
      </c>
      <c r="DJ323" s="67" t="s">
        <v>78</v>
      </c>
      <c r="DK323" s="76" t="s">
        <v>102</v>
      </c>
      <c r="DL323" s="67">
        <v>0</v>
      </c>
      <c r="DM323" s="77" t="s">
        <v>70</v>
      </c>
      <c r="DN323" s="67" t="e">
        <v>#NUM!</v>
      </c>
      <c r="DO323" s="67" t="s">
        <v>79</v>
      </c>
      <c r="DP323" s="67" t="s">
        <v>79</v>
      </c>
      <c r="DQ323" s="68"/>
      <c r="DR323" s="69"/>
      <c r="DS323" s="72" t="s">
        <v>79</v>
      </c>
      <c r="DT323" s="67" t="s">
        <v>79</v>
      </c>
      <c r="DU323" s="68"/>
      <c r="DV323" s="69"/>
      <c r="DW323" s="72" t="s">
        <v>79</v>
      </c>
      <c r="DX323" s="67" t="s">
        <v>79</v>
      </c>
      <c r="DY323" s="67"/>
      <c r="DZ323" s="67"/>
      <c r="EA323" s="67" t="s">
        <v>79</v>
      </c>
      <c r="EB323" s="67" t="s">
        <v>79</v>
      </c>
      <c r="EC323" s="67"/>
      <c r="ED323" s="67"/>
      <c r="EE323" s="71" t="s">
        <v>79</v>
      </c>
      <c r="EF323" s="67" t="s">
        <v>79</v>
      </c>
      <c r="EG323" s="67"/>
      <c r="EH323" s="67"/>
      <c r="EI323" s="72" t="s">
        <v>79</v>
      </c>
      <c r="EJ323" s="67" t="s">
        <v>79</v>
      </c>
      <c r="EK323" s="67"/>
      <c r="EL323" s="67"/>
      <c r="EM323" s="72" t="s">
        <v>79</v>
      </c>
      <c r="EN323" s="67" t="s">
        <v>79</v>
      </c>
      <c r="EO323" s="67"/>
      <c r="EP323" s="67"/>
      <c r="EQ323" s="67" t="b">
        <v>0</v>
      </c>
      <c r="ER323" s="67">
        <v>-24</v>
      </c>
      <c r="ES323" s="67"/>
      <c r="ET323" s="67"/>
      <c r="EU323" s="67" t="b">
        <v>0</v>
      </c>
      <c r="EV323" s="67">
        <v>-24</v>
      </c>
      <c r="EW323" s="68"/>
      <c r="EX323" s="69"/>
      <c r="EY323" s="67" t="b">
        <v>0</v>
      </c>
      <c r="EZ323" s="67">
        <v>-24</v>
      </c>
      <c r="FA323" s="67"/>
      <c r="FB323" s="67"/>
      <c r="FC323" s="76" t="s">
        <v>73</v>
      </c>
      <c r="FD323" s="67">
        <v>0</v>
      </c>
      <c r="FE323" s="77" t="s">
        <v>70</v>
      </c>
      <c r="FF323" s="68">
        <v>0</v>
      </c>
      <c r="FG323" s="83"/>
      <c r="FH323" s="65" t="str">
        <f t="shared" si="59"/>
        <v>SR</v>
      </c>
      <c r="FI323" s="65" t="str">
        <f t="shared" si="60"/>
        <v>F</v>
      </c>
      <c r="FJ323" s="65" t="str">
        <f t="shared" si="58"/>
        <v>12. COO</v>
      </c>
      <c r="FK323" s="65">
        <f t="shared" si="61"/>
        <v>0</v>
      </c>
      <c r="FL323">
        <f t="shared" si="62"/>
        <v>21.25</v>
      </c>
      <c r="FM323" t="str">
        <f>IF(FJ323&lt;&gt;FJ324,FL323,"...")</f>
        <v>...</v>
      </c>
      <c r="FN323" t="str">
        <f>IF(FJ323&lt;&gt;FJ324,FJ323,"...")</f>
        <v>...</v>
      </c>
      <c r="FO323" t="str">
        <f t="shared" si="64"/>
        <v>12. COO</v>
      </c>
    </row>
    <row r="324" spans="1:171" ht="13.8" hidden="1" x14ac:dyDescent="0.25">
      <c r="A324" t="s">
        <v>1152</v>
      </c>
      <c r="B324" s="213" t="s">
        <v>291</v>
      </c>
      <c r="C324" s="80" t="str">
        <f>IF($B324:$B324&gt;0,VLOOKUP($B324,'[1]PorEquipeHC 20aa_ddmmaaaa'!$EC$5:'[1]PorEquipeHC 20aa_ddmmaaaa'!$GS$1003,1,FALSE))</f>
        <v>091</v>
      </c>
      <c r="D324" s="209" t="str">
        <f>IF($B324:$B324&gt;0,VLOOKUP($B324,'[1]PorEquipeHC 20aa_ddmmaaaa'!$EC$5:'[1]PorEquipeHC 20aa_ddmmaaaa'!$GS$1003,2,FALSE))</f>
        <v>YAMANOUCHI</v>
      </c>
      <c r="E324" s="209" t="str">
        <f>IF($B324:$B324&gt;0,VLOOKUP($B324,'[1]PorEquipeHC 20aa_ddmmaaaa'!$EC$5:'[1]PorEquipeHC 20aa_ddmmaaaa'!$GS$1003,3,FALSE))</f>
        <v>HIROKO</v>
      </c>
      <c r="F324" s="66" t="str">
        <f>IF($B324:$B324&gt;0,VLOOKUP($B324,'[1]PorEquipeHC 20aa_ddmmaaaa'!$EC$5:'[1]PorEquipeHC 20aa_ddmmaaaa'!$GS$1003,4,FALSE))</f>
        <v>F</v>
      </c>
      <c r="G324" s="65" t="str">
        <f>IF($B324:$B324&gt;0,VLOOKUP($B324,'[1]PorEquipeHC 20aa_ddmmaaaa'!$EC$5:'[1]PorEquipeHC 20aa_ddmmaaaa'!$GS$1003,5,FALSE))</f>
        <v>03. IBI</v>
      </c>
      <c r="H324" s="210">
        <f>IF($B324:$B324&gt;0,VLOOKUP($B324,'[1]PorEquipeHC 20aa_ddmmaaaa'!$EC$5:'[1]PorEquipeHC 20aa_ddmmaaaa'!$GS$1003,6,FALSE))</f>
        <v>13448</v>
      </c>
      <c r="I324" s="80">
        <f>IF($B324:$B324&gt;0,VLOOKUP($B324,'[1]PorEquipeHC 20aa_ddmmaaaa'!$EC$5:'[1]PorEquipeHC 20aa_ddmmaaaa'!$GS$1003,7,FALSE))</f>
        <v>12</v>
      </c>
      <c r="J324" s="209" t="str">
        <f>IF($B324:$B324&gt;0,VLOOKUP($B324,'[1]PorEquipeHC 20aa_ddmmaaaa'!$EC$5:'[1]PorEquipeHC 20aa_ddmmaaaa'!$GS$1003,8,FALSE))</f>
        <v>C</v>
      </c>
      <c r="K324" s="209" t="str">
        <f>IF($B324:$B324&gt;0,VLOOKUP($B324,'[1]PorEquipeHC 20aa_ddmmaaaa'!$EC$5:'[1]PorEquipeHC 20aa_ddmmaaaa'!$GS$1003,9,FALSE))</f>
        <v>MR</v>
      </c>
      <c r="L324" s="80">
        <f>IF($B324:$B324&gt;0,VLOOKUP($B324,'[1]PorEquipeHC 20aa_ddmmaaaa'!$EC$5:'[1]PorEquipeHC 20aa_ddmmaaaa'!$GS$1003,45,FALSE))</f>
        <v>1</v>
      </c>
      <c r="M324" s="65" t="str">
        <f>IF($B324:$B324&gt;0,VLOOKUP($B324,'[1]PorEquipeHC 20aa_ddmmaaaa'!$EC$5:'[1]PorEquipeHC 20aa_ddmmaaaa'!$GS$1003,46,FALSE))</f>
        <v>X</v>
      </c>
      <c r="N324" s="80" t="e">
        <f>IF($B324:$B324&gt;0,VLOOKUP($B324,'[1]PorEquipeHC 20aa_ddmmaaaa'!$EC$5:'[1]PorEquipeHC 20aa_ddmmaaaa'!$GS$1003,64,FALSE))</f>
        <v>#NUM!</v>
      </c>
      <c r="O324" s="211" t="str">
        <f>IF($B324:$B324&gt;0,VLOOKUP($B324,'[1]PorEquipeHC 20aa_ddmmaaaa'!$EC$5:'[1]PorEquipeHC 20aa_ddmmaaaa'!$GS$1003,10,FALSE))</f>
        <v xml:space="preserve"> </v>
      </c>
      <c r="P324" s="211" t="str">
        <f>IF($B324:$B324&gt;0,VLOOKUP($B324,'[1]PorEquipeHC 20aa_ddmmaaaa'!$EC$5:'[1]PorEquipeHC 20aa_ddmmaaaa'!$GS$1003,11,FALSE))</f>
        <v xml:space="preserve"> </v>
      </c>
      <c r="Q324" s="211" t="str">
        <f>IF($B324:$B324&gt;0,VLOOKUP($B324,'[1]PorEquipeHC 20aa_ddmmaaaa'!$EC$5:'[1]PorEquipeHC 20aa_ddmmaaaa'!$GS$1003,12,FALSE))</f>
        <v xml:space="preserve"> </v>
      </c>
      <c r="R324" s="211">
        <f>IF($B324:$B324&gt;0,VLOOKUP($B324,'[1]PorEquipeHC 20aa_ddmmaaaa'!$EC$5:'[1]PorEquipeHC 20aa_ddmmaaaa'!$GS$1003,13,FALSE))</f>
        <v>128</v>
      </c>
      <c r="S324" s="211" t="str">
        <f>IF($B324:$B324&gt;0,VLOOKUP($B324,'[1]PorEquipeHC 20aa_ddmmaaaa'!$EC$5:'[1]PorEquipeHC 20aa_ddmmaaaa'!$GS$1003,14,FALSE))</f>
        <v xml:space="preserve"> </v>
      </c>
      <c r="T324" s="211" t="str">
        <f>IF($B324:$B324&gt;0,VLOOKUP($B324,'[1]PorEquipeHC 20aa_ddmmaaaa'!$EC$5:'[1]PorEquipeHC 20aa_ddmmaaaa'!$GS$1003,15,FALSE))</f>
        <v xml:space="preserve"> </v>
      </c>
      <c r="U324" s="211" t="str">
        <f>IF($B324:$B324&gt;0,VLOOKUP($B324,'[1]PorEquipeHC 20aa_ddmmaaaa'!$EC$5:'[1]PorEquipeHC 20aa_ddmmaaaa'!$GS$1003,16,FALSE))</f>
        <v xml:space="preserve"> </v>
      </c>
      <c r="V324" s="211" t="b">
        <f>IF($B324:$B324&gt;0,VLOOKUP($B324,'[1]PorEquipeHC 20aa_ddmmaaaa'!$EC$5:'[1]PorEquipeHC 20aa_ddmmaaaa'!$GS$1003,17,FALSE))</f>
        <v>0</v>
      </c>
      <c r="W324" s="211" t="b">
        <f>IF($B324:$B324&gt;0,VLOOKUP($B324,'[1]PorEquipeHC 20aa_ddmmaaaa'!$EC$5:'[1]PorEquipeHC 20aa_ddmmaaaa'!$GS$1003,18,FALSE))</f>
        <v>0</v>
      </c>
      <c r="X324" s="211" t="b">
        <f>IF($B324:$B324&gt;0,VLOOKUP($B324,'[1]PorEquipeHC 20aa_ddmmaaaa'!$EC$5:'[1]PorEquipeHC 20aa_ddmmaaaa'!$GS$1003,19,FALSE))</f>
        <v>0</v>
      </c>
      <c r="Y324" s="207"/>
      <c r="Z324" s="207"/>
      <c r="AA324" s="154"/>
      <c r="AB324" s="154"/>
      <c r="AC324" s="65" t="str">
        <f>C324</f>
        <v>091</v>
      </c>
      <c r="AD324" s="65" t="str">
        <f>D324</f>
        <v>YAMANOUCHI</v>
      </c>
      <c r="AE324" s="65" t="str">
        <f>E324</f>
        <v>HIROKO</v>
      </c>
      <c r="AF324" s="65" t="str">
        <f>F324</f>
        <v>F</v>
      </c>
      <c r="AG324" s="65" t="str">
        <f>G324</f>
        <v>03. IBI</v>
      </c>
      <c r="AH324" s="208">
        <f>H324</f>
        <v>13448</v>
      </c>
      <c r="AI324">
        <f>I324</f>
        <v>12</v>
      </c>
      <c r="AJ324" t="str">
        <f>J324</f>
        <v>C</v>
      </c>
      <c r="AK324" s="209" t="str">
        <f>K324</f>
        <v>MR</v>
      </c>
      <c r="AL324" s="65">
        <f>L324</f>
        <v>1</v>
      </c>
      <c r="AM324" s="66" t="str">
        <f>M324</f>
        <v>X</v>
      </c>
      <c r="AN324" s="65" t="e">
        <f>N324</f>
        <v>#NUM!</v>
      </c>
      <c r="AO324" s="65" t="str">
        <f>O324</f>
        <v xml:space="preserve"> </v>
      </c>
      <c r="AP324" s="67" t="str">
        <f>IF(AO324=" "," ",(AO324-2*$AI324))</f>
        <v xml:space="preserve"> </v>
      </c>
      <c r="AQ324" s="68"/>
      <c r="AR324" s="69"/>
      <c r="AS324" s="72" t="str">
        <f>P324</f>
        <v xml:space="preserve"> </v>
      </c>
      <c r="AT324" s="67" t="str">
        <f>IF(AS324=" "," ",(AS324-2*$AI324))</f>
        <v xml:space="preserve"> </v>
      </c>
      <c r="AU324" s="65"/>
      <c r="AV324" s="67"/>
      <c r="AW324" s="72" t="str">
        <f>Q324</f>
        <v xml:space="preserve"> </v>
      </c>
      <c r="AX324" s="67" t="str">
        <f>IF(AW324=" "," ",(AW324-2*$AI324))</f>
        <v xml:space="preserve"> </v>
      </c>
      <c r="AY324" s="67"/>
      <c r="AZ324" s="65"/>
      <c r="BA324" s="67">
        <f>R324</f>
        <v>128</v>
      </c>
      <c r="BB324" s="67">
        <f>IF(BA324=" "," ",(BA324-2*$AI324))</f>
        <v>104</v>
      </c>
      <c r="BC324" s="67"/>
      <c r="BD324" s="67"/>
      <c r="BE324" s="71" t="str">
        <f>S324</f>
        <v xml:space="preserve"> </v>
      </c>
      <c r="BF324" s="67" t="str">
        <f>IF(BE324=" "," ",(BE324-2*$AI324))</f>
        <v xml:space="preserve"> </v>
      </c>
      <c r="BG324" s="67"/>
      <c r="BH324" s="67"/>
      <c r="BI324" s="72" t="str">
        <f>T324</f>
        <v xml:space="preserve"> </v>
      </c>
      <c r="BJ324" s="67" t="str">
        <f>IF(BI324=" "," ",(BI324-2*$AI324))</f>
        <v xml:space="preserve"> </v>
      </c>
      <c r="BK324" s="67"/>
      <c r="BL324" s="67"/>
      <c r="BM324" s="72" t="str">
        <f>U324</f>
        <v xml:space="preserve"> </v>
      </c>
      <c r="BN324" s="67" t="str">
        <f>IF(BM324=" "," ",(BM324-2*$AI324))</f>
        <v xml:space="preserve"> </v>
      </c>
      <c r="BO324" s="67"/>
      <c r="BP324" s="67"/>
      <c r="BQ324" s="67" t="b">
        <f>V324</f>
        <v>0</v>
      </c>
      <c r="BR324" s="67">
        <f>IF(BQ324=" "," ",(BQ324-2*$AI324))</f>
        <v>-24</v>
      </c>
      <c r="BS324" s="67"/>
      <c r="BT324" s="67"/>
      <c r="BU324" s="67" t="b">
        <f>W324</f>
        <v>0</v>
      </c>
      <c r="BV324" s="67">
        <f>IF(BU324=" "," ",(BU324-2*$AI324))</f>
        <v>-24</v>
      </c>
      <c r="BW324" s="67"/>
      <c r="BX324" s="67"/>
      <c r="BY324" s="67" t="b">
        <f>X324</f>
        <v>0</v>
      </c>
      <c r="BZ324" s="67">
        <f>IF(BY324=" "," ",(BY324-2*$AI324))</f>
        <v>-24</v>
      </c>
      <c r="CA324" s="67"/>
      <c r="CB324" s="67"/>
      <c r="CC324" s="209" t="str">
        <f>IF(AK324="Senior",AK324,"...")</f>
        <v>...</v>
      </c>
      <c r="CD324" s="65">
        <f>L324</f>
        <v>1</v>
      </c>
      <c r="CE324" s="66" t="str">
        <f>M324</f>
        <v>X</v>
      </c>
      <c r="CF324" s="73">
        <f>AQ324*AO$4+AU324*AS$4+AY324*AW$4+BC324*BA$4+BG324*BE$4+BK324*BI$4+BO324*BM$4+BS324*BQ$4+BW324*BU$4+CA324*BY$4</f>
        <v>0</v>
      </c>
      <c r="CG324" s="156"/>
      <c r="CH324" s="1"/>
      <c r="DA324" s="19"/>
      <c r="DB324" s="19"/>
      <c r="DC324" s="67" t="s">
        <v>982</v>
      </c>
      <c r="DD324" s="67" t="s">
        <v>983</v>
      </c>
      <c r="DE324" s="67" t="s">
        <v>984</v>
      </c>
      <c r="DF324" s="67" t="s">
        <v>83</v>
      </c>
      <c r="DG324" s="67" t="s">
        <v>934</v>
      </c>
      <c r="DH324" s="75">
        <v>16949</v>
      </c>
      <c r="DI324" s="67">
        <v>12</v>
      </c>
      <c r="DJ324" s="67" t="s">
        <v>78</v>
      </c>
      <c r="DK324" s="76" t="s">
        <v>102</v>
      </c>
      <c r="DL324" s="67">
        <v>2</v>
      </c>
      <c r="DM324" s="77" t="s">
        <v>70</v>
      </c>
      <c r="DN324" s="67" t="e">
        <v>#NUM!</v>
      </c>
      <c r="DO324" s="67" t="s">
        <v>79</v>
      </c>
      <c r="DP324" s="67" t="s">
        <v>79</v>
      </c>
      <c r="DQ324" s="68"/>
      <c r="DR324" s="67"/>
      <c r="DS324" s="72">
        <v>134</v>
      </c>
      <c r="DT324" s="67">
        <v>110</v>
      </c>
      <c r="DU324" s="68"/>
      <c r="DV324" s="67"/>
      <c r="DW324" s="72">
        <v>123</v>
      </c>
      <c r="DX324" s="67">
        <v>99</v>
      </c>
      <c r="DY324" s="67"/>
      <c r="DZ324" s="67"/>
      <c r="EA324" s="67" t="s">
        <v>79</v>
      </c>
      <c r="EB324" s="67" t="s">
        <v>79</v>
      </c>
      <c r="EC324" s="67"/>
      <c r="ED324" s="67"/>
      <c r="EE324" s="71" t="s">
        <v>79</v>
      </c>
      <c r="EF324" s="67" t="s">
        <v>79</v>
      </c>
      <c r="EG324" s="68"/>
      <c r="EH324" s="69"/>
      <c r="EI324" s="72" t="s">
        <v>79</v>
      </c>
      <c r="EJ324" s="67" t="s">
        <v>79</v>
      </c>
      <c r="EK324" s="68"/>
      <c r="EL324" s="69"/>
      <c r="EM324" s="72" t="s">
        <v>79</v>
      </c>
      <c r="EN324" s="67" t="s">
        <v>79</v>
      </c>
      <c r="EO324" s="67"/>
      <c r="EP324" s="67"/>
      <c r="EQ324" s="67" t="b">
        <v>0</v>
      </c>
      <c r="ER324" s="67">
        <v>-24</v>
      </c>
      <c r="ES324" s="67"/>
      <c r="ET324" s="67"/>
      <c r="EU324" s="67" t="b">
        <v>0</v>
      </c>
      <c r="EV324" s="67">
        <v>-24</v>
      </c>
      <c r="EW324" s="67"/>
      <c r="EX324" s="67"/>
      <c r="EY324" s="67" t="b">
        <v>0</v>
      </c>
      <c r="EZ324" s="67">
        <v>-24</v>
      </c>
      <c r="FA324" s="67"/>
      <c r="FB324" s="67"/>
      <c r="FC324" s="76" t="s">
        <v>73</v>
      </c>
      <c r="FD324" s="67">
        <v>2</v>
      </c>
      <c r="FE324" s="77" t="s">
        <v>70</v>
      </c>
      <c r="FF324" s="68">
        <v>0</v>
      </c>
      <c r="FG324" s="83"/>
      <c r="FH324" s="65" t="str">
        <f t="shared" si="59"/>
        <v>SR</v>
      </c>
      <c r="FI324" s="65" t="str">
        <f t="shared" si="60"/>
        <v>F</v>
      </c>
      <c r="FJ324" s="65" t="str">
        <f t="shared" si="58"/>
        <v>12. COO</v>
      </c>
      <c r="FK324" s="65">
        <f t="shared" si="61"/>
        <v>0</v>
      </c>
      <c r="FL324">
        <f t="shared" si="62"/>
        <v>21.25</v>
      </c>
      <c r="FM324" t="str">
        <f t="shared" si="63"/>
        <v>...</v>
      </c>
      <c r="FN324" t="str">
        <f t="shared" si="56"/>
        <v>...</v>
      </c>
      <c r="FO324" t="str">
        <f t="shared" si="64"/>
        <v>12. COO</v>
      </c>
    </row>
    <row r="325" spans="1:171" ht="13.8" hidden="1" x14ac:dyDescent="0.25">
      <c r="A325" t="s">
        <v>1152</v>
      </c>
      <c r="B325" s="65" t="s">
        <v>973</v>
      </c>
      <c r="C325" s="80" t="str">
        <f>IF($B325:$B325&gt;0,VLOOKUP($B325,'[1]PorEquipeHC 20aa_ddmmaaaa'!$EC$5:'[1]PorEquipeHC 20aa_ddmmaaaa'!$GS$1003,1,FALSE))</f>
        <v>754</v>
      </c>
      <c r="D325" s="209" t="str">
        <f>IF($B325:$B325&gt;0,VLOOKUP($B325,'[1]PorEquipeHC 20aa_ddmmaaaa'!$EC$5:'[1]PorEquipeHC 20aa_ddmmaaaa'!$GS$1003,2,FALSE))</f>
        <v>TOYODA</v>
      </c>
      <c r="E325" s="209" t="str">
        <f>IF($B325:$B325&gt;0,VLOOKUP($B325,'[1]PorEquipeHC 20aa_ddmmaaaa'!$EC$5:'[1]PorEquipeHC 20aa_ddmmaaaa'!$GS$1003,3,FALSE))</f>
        <v>TERUO</v>
      </c>
      <c r="F325" s="66" t="str">
        <f>IF($B325:$B325&gt;0,VLOOKUP($B325,'[1]PorEquipeHC 20aa_ddmmaaaa'!$EC$5:'[1]PorEquipeHC 20aa_ddmmaaaa'!$GS$1003,4,FALSE))</f>
        <v>M</v>
      </c>
      <c r="G325" s="65" t="str">
        <f>IF($B325:$B325&gt;0,VLOOKUP($B325,'[1]PorEquipeHC 20aa_ddmmaaaa'!$EC$5:'[1]PorEquipeHC 20aa_ddmmaaaa'!$GS$1003,5,FALSE))</f>
        <v>15. BIR</v>
      </c>
      <c r="H325" s="210">
        <f>IF($B325:$B325&gt;0,VLOOKUP($B325,'[1]PorEquipeHC 20aa_ddmmaaaa'!$EC$5:'[1]PorEquipeHC 20aa_ddmmaaaa'!$GS$1003,6,FALSE))</f>
        <v>14104</v>
      </c>
      <c r="I325" s="80">
        <f>IF($B325:$B325&gt;0,VLOOKUP($B325,'[1]PorEquipeHC 20aa_ddmmaaaa'!$EC$5:'[1]PorEquipeHC 20aa_ddmmaaaa'!$GS$1003,7,FALSE))</f>
        <v>12</v>
      </c>
      <c r="J325" s="209" t="str">
        <f>IF($B325:$B325&gt;0,VLOOKUP($B325,'[1]PorEquipeHC 20aa_ddmmaaaa'!$EC$5:'[1]PorEquipeHC 20aa_ddmmaaaa'!$GS$1003,8,FALSE))</f>
        <v>C</v>
      </c>
      <c r="K325" s="209" t="str">
        <f>IF($B325:$B325&gt;0,VLOOKUP($B325,'[1]PorEquipeHC 20aa_ddmmaaaa'!$EC$5:'[1]PorEquipeHC 20aa_ddmmaaaa'!$GS$1003,9,FALSE))</f>
        <v>MR</v>
      </c>
      <c r="L325" s="80">
        <f>IF($B325:$B325&gt;0,VLOOKUP($B325,'[1]PorEquipeHC 20aa_ddmmaaaa'!$EC$5:'[1]PorEquipeHC 20aa_ddmmaaaa'!$GS$1003,45,FALSE))</f>
        <v>1</v>
      </c>
      <c r="M325" s="65" t="str">
        <f>IF($B325:$B325&gt;0,VLOOKUP($B325,'[1]PorEquipeHC 20aa_ddmmaaaa'!$EC$5:'[1]PorEquipeHC 20aa_ddmmaaaa'!$GS$1003,46,FALSE))</f>
        <v>X</v>
      </c>
      <c r="N325" s="80" t="e">
        <f>IF($B325:$B325&gt;0,VLOOKUP($B325,'[1]PorEquipeHC 20aa_ddmmaaaa'!$EC$5:'[1]PorEquipeHC 20aa_ddmmaaaa'!$GS$1003,64,FALSE))</f>
        <v>#NUM!</v>
      </c>
      <c r="O325" s="211" t="str">
        <f>IF($B325:$B325&gt;0,VLOOKUP($B325,'[1]PorEquipeHC 20aa_ddmmaaaa'!$EC$5:'[1]PorEquipeHC 20aa_ddmmaaaa'!$GS$1003,10,FALSE))</f>
        <v xml:space="preserve"> </v>
      </c>
      <c r="P325" s="211" t="str">
        <f>IF($B325:$B325&gt;0,VLOOKUP($B325,'[1]PorEquipeHC 20aa_ddmmaaaa'!$EC$5:'[1]PorEquipeHC 20aa_ddmmaaaa'!$GS$1003,11,FALSE))</f>
        <v xml:space="preserve"> </v>
      </c>
      <c r="Q325" s="211" t="str">
        <f>IF($B325:$B325&gt;0,VLOOKUP($B325,'[1]PorEquipeHC 20aa_ddmmaaaa'!$EC$5:'[1]PorEquipeHC 20aa_ddmmaaaa'!$GS$1003,12,FALSE))</f>
        <v xml:space="preserve"> </v>
      </c>
      <c r="R325" s="211" t="str">
        <f>IF($B325:$B325&gt;0,VLOOKUP($B325,'[1]PorEquipeHC 20aa_ddmmaaaa'!$EC$5:'[1]PorEquipeHC 20aa_ddmmaaaa'!$GS$1003,13,FALSE))</f>
        <v xml:space="preserve"> </v>
      </c>
      <c r="S325" s="211" t="str">
        <f>IF($B325:$B325&gt;0,VLOOKUP($B325,'[1]PorEquipeHC 20aa_ddmmaaaa'!$EC$5:'[1]PorEquipeHC 20aa_ddmmaaaa'!$GS$1003,14,FALSE))</f>
        <v xml:space="preserve"> </v>
      </c>
      <c r="T325" s="211">
        <f>IF($B325:$B325&gt;0,VLOOKUP($B325,'[1]PorEquipeHC 20aa_ddmmaaaa'!$EC$5:'[1]PorEquipeHC 20aa_ddmmaaaa'!$GS$1003,15,FALSE))</f>
        <v>134</v>
      </c>
      <c r="U325" s="211" t="str">
        <f>IF($B325:$B325&gt;0,VLOOKUP($B325,'[1]PorEquipeHC 20aa_ddmmaaaa'!$EC$5:'[1]PorEquipeHC 20aa_ddmmaaaa'!$GS$1003,16,FALSE))</f>
        <v xml:space="preserve"> </v>
      </c>
      <c r="V325" s="211" t="b">
        <f>IF($B325:$B325&gt;0,VLOOKUP($B325,'[1]PorEquipeHC 20aa_ddmmaaaa'!$EC$5:'[1]PorEquipeHC 20aa_ddmmaaaa'!$GS$1003,17,FALSE))</f>
        <v>0</v>
      </c>
      <c r="W325" s="211" t="b">
        <f>IF($B325:$B325&gt;0,VLOOKUP($B325,'[1]PorEquipeHC 20aa_ddmmaaaa'!$EC$5:'[1]PorEquipeHC 20aa_ddmmaaaa'!$GS$1003,18,FALSE))</f>
        <v>0</v>
      </c>
      <c r="X325" s="211" t="b">
        <f>IF($B325:$B325&gt;0,VLOOKUP($B325,'[1]PorEquipeHC 20aa_ddmmaaaa'!$EC$5:'[1]PorEquipeHC 20aa_ddmmaaaa'!$GS$1003,19,FALSE))</f>
        <v>0</v>
      </c>
      <c r="Y325" s="207"/>
      <c r="Z325" s="207"/>
      <c r="AA325" s="154"/>
      <c r="AB325" s="154"/>
      <c r="AC325" s="65" t="str">
        <f>C325</f>
        <v>754</v>
      </c>
      <c r="AD325" s="65" t="str">
        <f>D325</f>
        <v>TOYODA</v>
      </c>
      <c r="AE325" s="65" t="str">
        <f>E325</f>
        <v>TERUO</v>
      </c>
      <c r="AF325" s="65" t="str">
        <f>F325</f>
        <v>M</v>
      </c>
      <c r="AG325" s="65" t="str">
        <f>G325</f>
        <v>15. BIR</v>
      </c>
      <c r="AH325" s="208">
        <f>H325</f>
        <v>14104</v>
      </c>
      <c r="AI325">
        <f>I325</f>
        <v>12</v>
      </c>
      <c r="AJ325" t="str">
        <f>J325</f>
        <v>C</v>
      </c>
      <c r="AK325" s="209" t="str">
        <f>K325</f>
        <v>MR</v>
      </c>
      <c r="AL325" s="65">
        <f>L325</f>
        <v>1</v>
      </c>
      <c r="AM325" s="66" t="str">
        <f>M325</f>
        <v>X</v>
      </c>
      <c r="AN325" s="65" t="e">
        <f>N325</f>
        <v>#NUM!</v>
      </c>
      <c r="AO325" s="65" t="str">
        <f>O325</f>
        <v xml:space="preserve"> </v>
      </c>
      <c r="AP325" s="67" t="str">
        <f>IF(AO325=" "," ",(AO325-2*$AI325))</f>
        <v xml:space="preserve"> </v>
      </c>
      <c r="AQ325" s="68"/>
      <c r="AR325" s="69"/>
      <c r="AS325" s="72" t="str">
        <f>P325</f>
        <v xml:space="preserve"> </v>
      </c>
      <c r="AT325" s="67" t="str">
        <f>IF(AS325=" "," ",(AS325-2*$AI325))</f>
        <v xml:space="preserve"> </v>
      </c>
      <c r="AU325" s="65"/>
      <c r="AV325" s="67"/>
      <c r="AW325" s="72" t="str">
        <f>Q325</f>
        <v xml:space="preserve"> </v>
      </c>
      <c r="AX325" s="67" t="str">
        <f>IF(AW325=" "," ",(AW325-2*$AI325))</f>
        <v xml:space="preserve"> </v>
      </c>
      <c r="AY325" s="67"/>
      <c r="AZ325" s="65"/>
      <c r="BA325" s="67" t="str">
        <f>R325</f>
        <v xml:space="preserve"> </v>
      </c>
      <c r="BB325" s="67" t="str">
        <f>IF(BA325=" "," ",(BA325-2*$AI325))</f>
        <v xml:space="preserve"> </v>
      </c>
      <c r="BC325" s="67"/>
      <c r="BD325" s="67"/>
      <c r="BE325" s="71" t="str">
        <f>S325</f>
        <v xml:space="preserve"> </v>
      </c>
      <c r="BF325" s="67" t="str">
        <f>IF(BE325=" "," ",(BE325-2*$AI325))</f>
        <v xml:space="preserve"> </v>
      </c>
      <c r="BG325" s="67"/>
      <c r="BH325" s="67"/>
      <c r="BI325" s="72">
        <f>T325</f>
        <v>134</v>
      </c>
      <c r="BJ325" s="67">
        <f>IF(BI325=" "," ",(BI325-2*$AI325))</f>
        <v>110</v>
      </c>
      <c r="BK325" s="67"/>
      <c r="BL325" s="67"/>
      <c r="BM325" s="72" t="str">
        <f>U325</f>
        <v xml:space="preserve"> </v>
      </c>
      <c r="BN325" s="67" t="str">
        <f>IF(BM325=" "," ",(BM325-2*$AI325))</f>
        <v xml:space="preserve"> </v>
      </c>
      <c r="BO325" s="67"/>
      <c r="BP325" s="67"/>
      <c r="BQ325" s="67" t="b">
        <f>V325</f>
        <v>0</v>
      </c>
      <c r="BR325" s="67">
        <f>IF(BQ325=" "," ",(BQ325-2*$AI325))</f>
        <v>-24</v>
      </c>
      <c r="BS325" s="67"/>
      <c r="BT325" s="67"/>
      <c r="BU325" s="67" t="b">
        <f>W325</f>
        <v>0</v>
      </c>
      <c r="BV325" s="67">
        <f>IF(BU325=" "," ",(BU325-2*$AI325))</f>
        <v>-24</v>
      </c>
      <c r="BW325" s="67"/>
      <c r="BX325" s="67"/>
      <c r="BY325" s="67" t="b">
        <f>X325</f>
        <v>0</v>
      </c>
      <c r="BZ325" s="67">
        <f>IF(BY325=" "," ",(BY325-2*$AI325))</f>
        <v>-24</v>
      </c>
      <c r="CA325" s="67"/>
      <c r="CB325" s="67"/>
      <c r="CC325" s="209" t="str">
        <f>IF(AK325="Senior",AK325,"...")</f>
        <v>...</v>
      </c>
      <c r="CD325" s="65">
        <f>L325</f>
        <v>1</v>
      </c>
      <c r="CE325" s="66" t="str">
        <f>M325</f>
        <v>X</v>
      </c>
      <c r="CF325" s="73">
        <f>AQ325*AO$4+AU325*AS$4+AY325*AW$4+BC325*BA$4+BG325*BE$4+BK325*BI$4+BO325*BM$4+BS325*BQ$4+BW325*BU$4+CA325*BY$4</f>
        <v>0</v>
      </c>
      <c r="CG325" s="156"/>
      <c r="CH325" s="1"/>
      <c r="DA325" s="19"/>
      <c r="DB325" s="19"/>
      <c r="DC325" s="67" t="s">
        <v>985</v>
      </c>
      <c r="DD325" s="67" t="s">
        <v>986</v>
      </c>
      <c r="DE325" s="67" t="s">
        <v>987</v>
      </c>
      <c r="DF325" s="67" t="s">
        <v>83</v>
      </c>
      <c r="DG325" s="67" t="s">
        <v>934</v>
      </c>
      <c r="DH325" s="75">
        <v>17286</v>
      </c>
      <c r="DI325" s="67">
        <v>12</v>
      </c>
      <c r="DJ325" s="67" t="s">
        <v>78</v>
      </c>
      <c r="DK325" s="76" t="s">
        <v>102</v>
      </c>
      <c r="DL325" s="67">
        <v>2</v>
      </c>
      <c r="DM325" s="77" t="s">
        <v>70</v>
      </c>
      <c r="DN325" s="67" t="e">
        <v>#NUM!</v>
      </c>
      <c r="DO325" s="67" t="s">
        <v>79</v>
      </c>
      <c r="DP325" s="67" t="s">
        <v>79</v>
      </c>
      <c r="DQ325" s="68"/>
      <c r="DR325" s="67"/>
      <c r="DS325" s="72">
        <v>145</v>
      </c>
      <c r="DT325" s="67">
        <v>121</v>
      </c>
      <c r="DU325" s="68"/>
      <c r="DV325" s="67"/>
      <c r="DW325" s="72">
        <v>152</v>
      </c>
      <c r="DX325" s="67">
        <v>128</v>
      </c>
      <c r="DY325" s="67"/>
      <c r="DZ325" s="67"/>
      <c r="EA325" s="67" t="s">
        <v>79</v>
      </c>
      <c r="EB325" s="67" t="s">
        <v>79</v>
      </c>
      <c r="EC325" s="67"/>
      <c r="ED325" s="67"/>
      <c r="EE325" s="71" t="s">
        <v>79</v>
      </c>
      <c r="EF325" s="67" t="s">
        <v>79</v>
      </c>
      <c r="EG325" s="67"/>
      <c r="EH325" s="67"/>
      <c r="EI325" s="72" t="s">
        <v>79</v>
      </c>
      <c r="EJ325" s="67" t="s">
        <v>79</v>
      </c>
      <c r="EK325" s="67"/>
      <c r="EL325" s="67"/>
      <c r="EM325" s="72" t="s">
        <v>79</v>
      </c>
      <c r="EN325" s="67" t="s">
        <v>79</v>
      </c>
      <c r="EO325" s="68"/>
      <c r="EP325" s="69"/>
      <c r="EQ325" s="67" t="b">
        <v>0</v>
      </c>
      <c r="ER325" s="67">
        <v>-24</v>
      </c>
      <c r="ES325" s="67"/>
      <c r="ET325" s="67"/>
      <c r="EU325" s="67" t="b">
        <v>0</v>
      </c>
      <c r="EV325" s="67">
        <v>-24</v>
      </c>
      <c r="EW325" s="67"/>
      <c r="EX325" s="67"/>
      <c r="EY325" s="67" t="b">
        <v>0</v>
      </c>
      <c r="EZ325" s="67">
        <v>-24</v>
      </c>
      <c r="FA325" s="67"/>
      <c r="FB325" s="67"/>
      <c r="FC325" s="76" t="s">
        <v>73</v>
      </c>
      <c r="FD325" s="67">
        <v>2</v>
      </c>
      <c r="FE325" s="77" t="s">
        <v>70</v>
      </c>
      <c r="FF325" s="68">
        <v>0</v>
      </c>
      <c r="FG325" s="83"/>
      <c r="FH325" s="65" t="str">
        <f t="shared" si="59"/>
        <v>SR</v>
      </c>
      <c r="FI325" s="65" t="str">
        <f t="shared" si="60"/>
        <v>F</v>
      </c>
      <c r="FJ325" s="65" t="str">
        <f t="shared" si="58"/>
        <v>12. COO</v>
      </c>
      <c r="FK325" s="65">
        <f t="shared" si="61"/>
        <v>0</v>
      </c>
      <c r="FL325">
        <f t="shared" si="62"/>
        <v>21.25</v>
      </c>
      <c r="FM325" t="str">
        <f t="shared" si="63"/>
        <v>...</v>
      </c>
      <c r="FN325" t="str">
        <f t="shared" ref="FN325:FN364" si="65">IF(FJ325&lt;&gt;FJ326,FJ325,"...")</f>
        <v>...</v>
      </c>
      <c r="FO325" t="str">
        <f t="shared" si="64"/>
        <v>12. COO</v>
      </c>
    </row>
    <row r="326" spans="1:171" ht="13.8" hidden="1" x14ac:dyDescent="0.25">
      <c r="A326" t="s">
        <v>1152</v>
      </c>
      <c r="B326" s="201" t="s">
        <v>878</v>
      </c>
      <c r="C326" s="80" t="str">
        <f>IF($B326:$B326&gt;0,VLOOKUP($B326,'[1]PorEquipeHC 20aa_ddmmaaaa'!$EC$5:'[1]PorEquipeHC 20aa_ddmmaaaa'!$GS$1003,1,FALSE))</f>
        <v>841</v>
      </c>
      <c r="D326" s="209" t="str">
        <f>IF($B326:$B326&gt;0,VLOOKUP($B326,'[1]PorEquipeHC 20aa_ddmmaaaa'!$EC$5:'[1]PorEquipeHC 20aa_ddmmaaaa'!$GS$1003,2,FALSE))</f>
        <v>I. YAMAMOTO</v>
      </c>
      <c r="E326" s="209" t="str">
        <f>IF($B326:$B326&gt;0,VLOOKUP($B326,'[1]PorEquipeHC 20aa_ddmmaaaa'!$EC$5:'[1]PorEquipeHC 20aa_ddmmaaaa'!$GS$1003,3,FALSE))</f>
        <v>CLARICE MITIKO</v>
      </c>
      <c r="F326" s="66" t="str">
        <f>IF($B326:$B326&gt;0,VLOOKUP($B326,'[1]PorEquipeHC 20aa_ddmmaaaa'!$EC$5:'[1]PorEquipeHC 20aa_ddmmaaaa'!$GS$1003,4,FALSE))</f>
        <v>F</v>
      </c>
      <c r="G326" s="65" t="str">
        <f>IF($B326:$B326&gt;0,VLOOKUP($B326,'[1]PorEquipeHC 20aa_ddmmaaaa'!$EC$5:'[1]PorEquipeHC 20aa_ddmmaaaa'!$GS$1003,5,FALSE))</f>
        <v>11. NCC</v>
      </c>
      <c r="H326" s="210">
        <f>IF($B326:$B326&gt;0,VLOOKUP($B326,'[1]PorEquipeHC 20aa_ddmmaaaa'!$EC$5:'[1]PorEquipeHC 20aa_ddmmaaaa'!$GS$1003,6,FALSE))</f>
        <v>14208</v>
      </c>
      <c r="I326" s="80">
        <f>IF($B326:$B326&gt;0,VLOOKUP($B326,'[1]PorEquipeHC 20aa_ddmmaaaa'!$EC$5:'[1]PorEquipeHC 20aa_ddmmaaaa'!$GS$1003,7,FALSE))</f>
        <v>12</v>
      </c>
      <c r="J326" s="209" t="str">
        <f>IF($B326:$B326&gt;0,VLOOKUP($B326,'[1]PorEquipeHC 20aa_ddmmaaaa'!$EC$5:'[1]PorEquipeHC 20aa_ddmmaaaa'!$GS$1003,8,FALSE))</f>
        <v>C</v>
      </c>
      <c r="K326" s="209" t="str">
        <f>IF($B326:$B326&gt;0,VLOOKUP($B326,'[1]PorEquipeHC 20aa_ddmmaaaa'!$EC$5:'[1]PorEquipeHC 20aa_ddmmaaaa'!$GS$1003,9,FALSE))</f>
        <v>MR</v>
      </c>
      <c r="L326" s="80">
        <f>IF($B326:$B326&gt;0,VLOOKUP($B326,'[1]PorEquipeHC 20aa_ddmmaaaa'!$EC$5:'[1]PorEquipeHC 20aa_ddmmaaaa'!$GS$1003,45,FALSE))</f>
        <v>1</v>
      </c>
      <c r="M326" s="65" t="str">
        <f>IF($B326:$B326&gt;0,VLOOKUP($B326,'[1]PorEquipeHC 20aa_ddmmaaaa'!$EC$5:'[1]PorEquipeHC 20aa_ddmmaaaa'!$GS$1003,46,FALSE))</f>
        <v>X</v>
      </c>
      <c r="N326" s="80" t="e">
        <f>IF($B326:$B326&gt;0,VLOOKUP($B326,'[1]PorEquipeHC 20aa_ddmmaaaa'!$EC$5:'[1]PorEquipeHC 20aa_ddmmaaaa'!$GS$1003,64,FALSE))</f>
        <v>#NUM!</v>
      </c>
      <c r="O326" s="211" t="str">
        <f>IF($B326:$B326&gt;0,VLOOKUP($B326,'[1]PorEquipeHC 20aa_ddmmaaaa'!$EC$5:'[1]PorEquipeHC 20aa_ddmmaaaa'!$GS$1003,10,FALSE))</f>
        <v xml:space="preserve"> </v>
      </c>
      <c r="P326" s="211" t="str">
        <f>IF($B326:$B326&gt;0,VLOOKUP($B326,'[1]PorEquipeHC 20aa_ddmmaaaa'!$EC$5:'[1]PorEquipeHC 20aa_ddmmaaaa'!$GS$1003,11,FALSE))</f>
        <v xml:space="preserve"> </v>
      </c>
      <c r="Q326" s="211" t="str">
        <f>IF($B326:$B326&gt;0,VLOOKUP($B326,'[1]PorEquipeHC 20aa_ddmmaaaa'!$EC$5:'[1]PorEquipeHC 20aa_ddmmaaaa'!$GS$1003,12,FALSE))</f>
        <v xml:space="preserve"> </v>
      </c>
      <c r="R326" s="211" t="str">
        <f>IF($B326:$B326&gt;0,VLOOKUP($B326,'[1]PorEquipeHC 20aa_ddmmaaaa'!$EC$5:'[1]PorEquipeHC 20aa_ddmmaaaa'!$GS$1003,13,FALSE))</f>
        <v xml:space="preserve"> </v>
      </c>
      <c r="S326" s="211">
        <f>IF($B326:$B326&gt;0,VLOOKUP($B326,'[1]PorEquipeHC 20aa_ddmmaaaa'!$EC$5:'[1]PorEquipeHC 20aa_ddmmaaaa'!$GS$1003,14,FALSE))</f>
        <v>137</v>
      </c>
      <c r="T326" s="211" t="str">
        <f>IF($B326:$B326&gt;0,VLOOKUP($B326,'[1]PorEquipeHC 20aa_ddmmaaaa'!$EC$5:'[1]PorEquipeHC 20aa_ddmmaaaa'!$GS$1003,15,FALSE))</f>
        <v xml:space="preserve"> </v>
      </c>
      <c r="U326" s="211" t="str">
        <f>IF($B326:$B326&gt;0,VLOOKUP($B326,'[1]PorEquipeHC 20aa_ddmmaaaa'!$EC$5:'[1]PorEquipeHC 20aa_ddmmaaaa'!$GS$1003,16,FALSE))</f>
        <v xml:space="preserve"> </v>
      </c>
      <c r="V326" s="211" t="b">
        <f>IF($B326:$B326&gt;0,VLOOKUP($B326,'[1]PorEquipeHC 20aa_ddmmaaaa'!$EC$5:'[1]PorEquipeHC 20aa_ddmmaaaa'!$GS$1003,17,FALSE))</f>
        <v>0</v>
      </c>
      <c r="W326" s="211" t="b">
        <f>IF($B326:$B326&gt;0,VLOOKUP($B326,'[1]PorEquipeHC 20aa_ddmmaaaa'!$EC$5:'[1]PorEquipeHC 20aa_ddmmaaaa'!$GS$1003,18,FALSE))</f>
        <v>0</v>
      </c>
      <c r="X326" s="211" t="b">
        <f>IF($B326:$B326&gt;0,VLOOKUP($B326,'[1]PorEquipeHC 20aa_ddmmaaaa'!$EC$5:'[1]PorEquipeHC 20aa_ddmmaaaa'!$GS$1003,19,FALSE))</f>
        <v>0</v>
      </c>
      <c r="Y326" s="207"/>
      <c r="Z326" s="207"/>
      <c r="AA326" s="154"/>
      <c r="AB326" s="154"/>
      <c r="AC326" s="65" t="str">
        <f>C326</f>
        <v>841</v>
      </c>
      <c r="AD326" s="65" t="str">
        <f>D326</f>
        <v>I. YAMAMOTO</v>
      </c>
      <c r="AE326" s="65" t="str">
        <f>E326</f>
        <v>CLARICE MITIKO</v>
      </c>
      <c r="AF326" s="65" t="str">
        <f>F326</f>
        <v>F</v>
      </c>
      <c r="AG326" s="65" t="str">
        <f>G326</f>
        <v>11. NCC</v>
      </c>
      <c r="AH326" s="208">
        <f>H326</f>
        <v>14208</v>
      </c>
      <c r="AI326">
        <f>I326</f>
        <v>12</v>
      </c>
      <c r="AJ326" t="str">
        <f>J326</f>
        <v>C</v>
      </c>
      <c r="AK326" s="209" t="str">
        <f>K326</f>
        <v>MR</v>
      </c>
      <c r="AL326" s="65">
        <f>L326</f>
        <v>1</v>
      </c>
      <c r="AM326" s="66" t="str">
        <f>M326</f>
        <v>X</v>
      </c>
      <c r="AN326" s="65" t="e">
        <f>N326</f>
        <v>#NUM!</v>
      </c>
      <c r="AO326" s="65" t="str">
        <f>O326</f>
        <v xml:space="preserve"> </v>
      </c>
      <c r="AP326" s="67" t="str">
        <f>IF(AO326=" "," ",(AO326-2*$AI326))</f>
        <v xml:space="preserve"> </v>
      </c>
      <c r="AQ326" s="68"/>
      <c r="AR326" s="69"/>
      <c r="AS326" s="72" t="str">
        <f>P326</f>
        <v xml:space="preserve"> </v>
      </c>
      <c r="AT326" s="67" t="str">
        <f>IF(AS326=" "," ",(AS326-2*$AI326))</f>
        <v xml:space="preserve"> </v>
      </c>
      <c r="AU326" s="65"/>
      <c r="AV326" s="67"/>
      <c r="AW326" s="72" t="str">
        <f>Q326</f>
        <v xml:space="preserve"> </v>
      </c>
      <c r="AX326" s="67" t="str">
        <f>IF(AW326=" "," ",(AW326-2*$AI326))</f>
        <v xml:space="preserve"> </v>
      </c>
      <c r="AY326" s="67"/>
      <c r="AZ326" s="65"/>
      <c r="BA326" s="67" t="str">
        <f>R326</f>
        <v xml:space="preserve"> </v>
      </c>
      <c r="BB326" s="67" t="str">
        <f>IF(BA326=" "," ",(BA326-2*$AI326))</f>
        <v xml:space="preserve"> </v>
      </c>
      <c r="BC326" s="67"/>
      <c r="BD326" s="67"/>
      <c r="BE326" s="71">
        <f>S326</f>
        <v>137</v>
      </c>
      <c r="BF326" s="67">
        <f>IF(BE326=" "," ",(BE326-2*$AI326))</f>
        <v>113</v>
      </c>
      <c r="BG326" s="67"/>
      <c r="BH326" s="67"/>
      <c r="BI326" s="72" t="str">
        <f>T326</f>
        <v xml:space="preserve"> </v>
      </c>
      <c r="BJ326" s="67" t="str">
        <f>IF(BI326=" "," ",(BI326-2*$AI326))</f>
        <v xml:space="preserve"> </v>
      </c>
      <c r="BK326" s="67"/>
      <c r="BL326" s="67"/>
      <c r="BM326" s="72" t="str">
        <f>U326</f>
        <v xml:space="preserve"> </v>
      </c>
      <c r="BN326" s="67" t="str">
        <f>IF(BM326=" "," ",(BM326-2*$AI326))</f>
        <v xml:space="preserve"> </v>
      </c>
      <c r="BO326" s="67"/>
      <c r="BP326" s="67"/>
      <c r="BQ326" s="67" t="b">
        <f>V326</f>
        <v>0</v>
      </c>
      <c r="BR326" s="67">
        <f>IF(BQ326=" "," ",(BQ326-2*$AI326))</f>
        <v>-24</v>
      </c>
      <c r="BS326" s="67"/>
      <c r="BT326" s="67"/>
      <c r="BU326" s="67" t="b">
        <f>W326</f>
        <v>0</v>
      </c>
      <c r="BV326" s="67">
        <f>IF(BU326=" "," ",(BU326-2*$AI326))</f>
        <v>-24</v>
      </c>
      <c r="BW326" s="67"/>
      <c r="BX326" s="67"/>
      <c r="BY326" s="67" t="b">
        <f>X326</f>
        <v>0</v>
      </c>
      <c r="BZ326" s="67">
        <f>IF(BY326=" "," ",(BY326-2*$AI326))</f>
        <v>-24</v>
      </c>
      <c r="CA326" s="67"/>
      <c r="CB326" s="67"/>
      <c r="CC326" s="209" t="str">
        <f>IF(AK326="Senior",AK326,"...")</f>
        <v>...</v>
      </c>
      <c r="CD326" s="65">
        <f>L326</f>
        <v>1</v>
      </c>
      <c r="CE326" s="66" t="str">
        <f>M326</f>
        <v>X</v>
      </c>
      <c r="CF326" s="73">
        <f>AQ326*AO$4+AU326*AS$4+AY326*AW$4+BC326*BA$4+BG326*BE$4+BK326*BI$4+BO326*BM$4+BS326*BQ$4+BW326*BU$4+CA326*BY$4</f>
        <v>0</v>
      </c>
      <c r="CG326" s="156"/>
      <c r="CH326" s="1"/>
      <c r="DA326" s="19"/>
      <c r="DB326" s="19"/>
      <c r="DC326" s="67" t="s">
        <v>989</v>
      </c>
      <c r="DD326" s="67" t="s">
        <v>990</v>
      </c>
      <c r="DE326" s="67" t="s">
        <v>991</v>
      </c>
      <c r="DF326" s="67" t="s">
        <v>83</v>
      </c>
      <c r="DG326" s="67" t="s">
        <v>934</v>
      </c>
      <c r="DH326" s="75">
        <v>17359</v>
      </c>
      <c r="DI326" s="67">
        <v>12</v>
      </c>
      <c r="DJ326" s="67" t="s">
        <v>78</v>
      </c>
      <c r="DK326" s="76" t="s">
        <v>102</v>
      </c>
      <c r="DL326" s="67">
        <v>1</v>
      </c>
      <c r="DM326" s="77" t="s">
        <v>70</v>
      </c>
      <c r="DN326" s="67" t="e">
        <v>#NUM!</v>
      </c>
      <c r="DO326" s="67" t="s">
        <v>79</v>
      </c>
      <c r="DP326" s="67" t="s">
        <v>79</v>
      </c>
      <c r="DQ326" s="68"/>
      <c r="DR326" s="67"/>
      <c r="DS326" s="72" t="s">
        <v>79</v>
      </c>
      <c r="DT326" s="67" t="s">
        <v>79</v>
      </c>
      <c r="DU326" s="68"/>
      <c r="DV326" s="67"/>
      <c r="DW326" s="72">
        <v>134</v>
      </c>
      <c r="DX326" s="67">
        <v>110</v>
      </c>
      <c r="DY326" s="67"/>
      <c r="DZ326" s="67"/>
      <c r="EA326" s="67" t="s">
        <v>79</v>
      </c>
      <c r="EB326" s="67" t="s">
        <v>79</v>
      </c>
      <c r="EC326" s="67"/>
      <c r="ED326" s="67"/>
      <c r="EE326" s="71" t="s">
        <v>79</v>
      </c>
      <c r="EF326" s="67" t="s">
        <v>79</v>
      </c>
      <c r="EG326" s="67"/>
      <c r="EH326" s="67"/>
      <c r="EI326" s="72" t="s">
        <v>79</v>
      </c>
      <c r="EJ326" s="67" t="s">
        <v>79</v>
      </c>
      <c r="EK326" s="67"/>
      <c r="EL326" s="67"/>
      <c r="EM326" s="72" t="s">
        <v>79</v>
      </c>
      <c r="EN326" s="67" t="s">
        <v>79</v>
      </c>
      <c r="EO326" s="67"/>
      <c r="EP326" s="67"/>
      <c r="EQ326" s="67" t="b">
        <v>0</v>
      </c>
      <c r="ER326" s="67">
        <v>-24</v>
      </c>
      <c r="ES326" s="67"/>
      <c r="ET326" s="67"/>
      <c r="EU326" s="67" t="b">
        <v>0</v>
      </c>
      <c r="EV326" s="67">
        <v>-24</v>
      </c>
      <c r="EW326" s="67"/>
      <c r="EX326" s="67"/>
      <c r="EY326" s="67" t="b">
        <v>0</v>
      </c>
      <c r="EZ326" s="67">
        <v>-24</v>
      </c>
      <c r="FA326" s="67"/>
      <c r="FB326" s="67"/>
      <c r="FC326" s="76" t="s">
        <v>73</v>
      </c>
      <c r="FD326" s="67">
        <v>1</v>
      </c>
      <c r="FE326" s="77" t="s">
        <v>70</v>
      </c>
      <c r="FF326" s="68">
        <v>0</v>
      </c>
      <c r="FG326" s="83"/>
      <c r="FH326" s="65" t="str">
        <f t="shared" si="59"/>
        <v>SR</v>
      </c>
      <c r="FI326" s="65" t="str">
        <f t="shared" si="60"/>
        <v>F</v>
      </c>
      <c r="FJ326" s="65" t="str">
        <f t="shared" si="58"/>
        <v>12. COO</v>
      </c>
      <c r="FK326" s="65">
        <f t="shared" si="61"/>
        <v>0</v>
      </c>
      <c r="FL326">
        <f t="shared" si="62"/>
        <v>21.25</v>
      </c>
      <c r="FM326" t="str">
        <f t="shared" si="63"/>
        <v>...</v>
      </c>
      <c r="FN326" t="str">
        <f t="shared" si="65"/>
        <v>...</v>
      </c>
      <c r="FO326" t="str">
        <f t="shared" si="64"/>
        <v>12. COO</v>
      </c>
    </row>
    <row r="327" spans="1:171" ht="13.8" hidden="1" x14ac:dyDescent="0.25">
      <c r="A327" t="s">
        <v>1152</v>
      </c>
      <c r="B327" s="201" t="s">
        <v>978</v>
      </c>
      <c r="C327" s="80" t="str">
        <f>IF($B327:$B327&gt;0,VLOOKUP($B327,'[1]PorEquipeHC 20aa_ddmmaaaa'!$EC$5:'[1]PorEquipeHC 20aa_ddmmaaaa'!$GS$1003,1,FALSE))</f>
        <v>580</v>
      </c>
      <c r="D327" s="209" t="str">
        <f>IF($B327:$B327&gt;0,VLOOKUP($B327,'[1]PorEquipeHC 20aa_ddmmaaaa'!$EC$5:'[1]PorEquipeHC 20aa_ddmmaaaa'!$GS$1003,2,FALSE))</f>
        <v>OKUDAIRA</v>
      </c>
      <c r="E327" s="209" t="str">
        <f>IF($B327:$B327&gt;0,VLOOKUP($B327,'[1]PorEquipeHC 20aa_ddmmaaaa'!$EC$5:'[1]PorEquipeHC 20aa_ddmmaaaa'!$GS$1003,3,FALSE))</f>
        <v>TADAO</v>
      </c>
      <c r="F327" s="66" t="str">
        <f>IF($B327:$B327&gt;0,VLOOKUP($B327,'[1]PorEquipeHC 20aa_ddmmaaaa'!$EC$5:'[1]PorEquipeHC 20aa_ddmmaaaa'!$GS$1003,4,FALSE))</f>
        <v>M</v>
      </c>
      <c r="G327" s="65" t="str">
        <f>IF($B327:$B327&gt;0,VLOOKUP($B327,'[1]PorEquipeHC 20aa_ddmmaaaa'!$EC$5:'[1]PorEquipeHC 20aa_ddmmaaaa'!$GS$1003,5,FALSE))</f>
        <v>15. BIR</v>
      </c>
      <c r="H327" s="210">
        <f>IF($B327:$B327&gt;0,VLOOKUP($B327,'[1]PorEquipeHC 20aa_ddmmaaaa'!$EC$5:'[1]PorEquipeHC 20aa_ddmmaaaa'!$GS$1003,6,FALSE))</f>
        <v>14213</v>
      </c>
      <c r="I327" s="80">
        <f>IF($B327:$B327&gt;0,VLOOKUP($B327,'[1]PorEquipeHC 20aa_ddmmaaaa'!$EC$5:'[1]PorEquipeHC 20aa_ddmmaaaa'!$GS$1003,7,FALSE))</f>
        <v>12</v>
      </c>
      <c r="J327" s="209" t="str">
        <f>IF($B327:$B327&gt;0,VLOOKUP($B327,'[1]PorEquipeHC 20aa_ddmmaaaa'!$EC$5:'[1]PorEquipeHC 20aa_ddmmaaaa'!$GS$1003,8,FALSE))</f>
        <v>C</v>
      </c>
      <c r="K327" s="209" t="str">
        <f>IF($B327:$B327&gt;0,VLOOKUP($B327,'[1]PorEquipeHC 20aa_ddmmaaaa'!$EC$5:'[1]PorEquipeHC 20aa_ddmmaaaa'!$GS$1003,9,FALSE))</f>
        <v>MR</v>
      </c>
      <c r="L327" s="80">
        <f>IF($B327:$B327&gt;0,VLOOKUP($B327,'[1]PorEquipeHC 20aa_ddmmaaaa'!$EC$5:'[1]PorEquipeHC 20aa_ddmmaaaa'!$GS$1003,45,FALSE))</f>
        <v>1</v>
      </c>
      <c r="M327" s="65" t="str">
        <f>IF($B327:$B327&gt;0,VLOOKUP($B327,'[1]PorEquipeHC 20aa_ddmmaaaa'!$EC$5:'[1]PorEquipeHC 20aa_ddmmaaaa'!$GS$1003,46,FALSE))</f>
        <v>X</v>
      </c>
      <c r="N327" s="80" t="e">
        <f>IF($B327:$B327&gt;0,VLOOKUP($B327,'[1]PorEquipeHC 20aa_ddmmaaaa'!$EC$5:'[1]PorEquipeHC 20aa_ddmmaaaa'!$GS$1003,64,FALSE))</f>
        <v>#NUM!</v>
      </c>
      <c r="O327" s="211" t="str">
        <f>IF($B327:$B327&gt;0,VLOOKUP($B327,'[1]PorEquipeHC 20aa_ddmmaaaa'!$EC$5:'[1]PorEquipeHC 20aa_ddmmaaaa'!$GS$1003,10,FALSE))</f>
        <v xml:space="preserve"> </v>
      </c>
      <c r="P327" s="211" t="str">
        <f>IF($B327:$B327&gt;0,VLOOKUP($B327,'[1]PorEquipeHC 20aa_ddmmaaaa'!$EC$5:'[1]PorEquipeHC 20aa_ddmmaaaa'!$GS$1003,11,FALSE))</f>
        <v xml:space="preserve"> </v>
      </c>
      <c r="Q327" s="211" t="str">
        <f>IF($B327:$B327&gt;0,VLOOKUP($B327,'[1]PorEquipeHC 20aa_ddmmaaaa'!$EC$5:'[1]PorEquipeHC 20aa_ddmmaaaa'!$GS$1003,12,FALSE))</f>
        <v xml:space="preserve"> </v>
      </c>
      <c r="R327" s="211" t="str">
        <f>IF($B327:$B327&gt;0,VLOOKUP($B327,'[1]PorEquipeHC 20aa_ddmmaaaa'!$EC$5:'[1]PorEquipeHC 20aa_ddmmaaaa'!$GS$1003,13,FALSE))</f>
        <v xml:space="preserve"> </v>
      </c>
      <c r="S327" s="211" t="str">
        <f>IF($B327:$B327&gt;0,VLOOKUP($B327,'[1]PorEquipeHC 20aa_ddmmaaaa'!$EC$5:'[1]PorEquipeHC 20aa_ddmmaaaa'!$GS$1003,14,FALSE))</f>
        <v xml:space="preserve"> </v>
      </c>
      <c r="T327" s="211">
        <f>IF($B327:$B327&gt;0,VLOOKUP($B327,'[1]PorEquipeHC 20aa_ddmmaaaa'!$EC$5:'[1]PorEquipeHC 20aa_ddmmaaaa'!$GS$1003,15,FALSE))</f>
        <v>141</v>
      </c>
      <c r="U327" s="211" t="str">
        <f>IF($B327:$B327&gt;0,VLOOKUP($B327,'[1]PorEquipeHC 20aa_ddmmaaaa'!$EC$5:'[1]PorEquipeHC 20aa_ddmmaaaa'!$GS$1003,16,FALSE))</f>
        <v xml:space="preserve"> </v>
      </c>
      <c r="V327" s="211" t="b">
        <f>IF($B327:$B327&gt;0,VLOOKUP($B327,'[1]PorEquipeHC 20aa_ddmmaaaa'!$EC$5:'[1]PorEquipeHC 20aa_ddmmaaaa'!$GS$1003,17,FALSE))</f>
        <v>0</v>
      </c>
      <c r="W327" s="211" t="b">
        <f>IF($B327:$B327&gt;0,VLOOKUP($B327,'[1]PorEquipeHC 20aa_ddmmaaaa'!$EC$5:'[1]PorEquipeHC 20aa_ddmmaaaa'!$GS$1003,18,FALSE))</f>
        <v>0</v>
      </c>
      <c r="X327" s="211" t="b">
        <f>IF($B327:$B327&gt;0,VLOOKUP($B327,'[1]PorEquipeHC 20aa_ddmmaaaa'!$EC$5:'[1]PorEquipeHC 20aa_ddmmaaaa'!$GS$1003,19,FALSE))</f>
        <v>0</v>
      </c>
      <c r="Y327" s="207"/>
      <c r="Z327" s="207"/>
      <c r="AA327" s="154"/>
      <c r="AB327" s="154"/>
      <c r="AC327" s="65" t="str">
        <f>C327</f>
        <v>580</v>
      </c>
      <c r="AD327" s="65" t="str">
        <f>D327</f>
        <v>OKUDAIRA</v>
      </c>
      <c r="AE327" s="65" t="str">
        <f>E327</f>
        <v>TADAO</v>
      </c>
      <c r="AF327" s="65" t="str">
        <f>F327</f>
        <v>M</v>
      </c>
      <c r="AG327" s="65" t="str">
        <f>G327</f>
        <v>15. BIR</v>
      </c>
      <c r="AH327" s="208">
        <f>H327</f>
        <v>14213</v>
      </c>
      <c r="AI327">
        <f>I327</f>
        <v>12</v>
      </c>
      <c r="AJ327" t="str">
        <f>J327</f>
        <v>C</v>
      </c>
      <c r="AK327" s="209" t="str">
        <f>K327</f>
        <v>MR</v>
      </c>
      <c r="AL327" s="65">
        <f>L327</f>
        <v>1</v>
      </c>
      <c r="AM327" s="66" t="str">
        <f>M327</f>
        <v>X</v>
      </c>
      <c r="AN327" s="65" t="e">
        <f>N327</f>
        <v>#NUM!</v>
      </c>
      <c r="AO327" s="65" t="str">
        <f>O327</f>
        <v xml:space="preserve"> </v>
      </c>
      <c r="AP327" s="67" t="str">
        <f>IF(AO327=" "," ",(AO327-2*$AI327))</f>
        <v xml:space="preserve"> </v>
      </c>
      <c r="AQ327" s="68"/>
      <c r="AR327" s="69"/>
      <c r="AS327" s="72" t="str">
        <f>P327</f>
        <v xml:space="preserve"> </v>
      </c>
      <c r="AT327" s="67" t="str">
        <f>IF(AS327=" "," ",(AS327-2*$AI327))</f>
        <v xml:space="preserve"> </v>
      </c>
      <c r="AU327" s="65"/>
      <c r="AV327" s="67"/>
      <c r="AW327" s="72" t="str">
        <f>Q327</f>
        <v xml:space="preserve"> </v>
      </c>
      <c r="AX327" s="67" t="str">
        <f>IF(AW327=" "," ",(AW327-2*$AI327))</f>
        <v xml:space="preserve"> </v>
      </c>
      <c r="AY327" s="67"/>
      <c r="AZ327" s="65"/>
      <c r="BA327" s="67" t="str">
        <f>R327</f>
        <v xml:space="preserve"> </v>
      </c>
      <c r="BB327" s="67" t="str">
        <f>IF(BA327=" "," ",(BA327-2*$AI327))</f>
        <v xml:space="preserve"> </v>
      </c>
      <c r="BC327" s="67"/>
      <c r="BD327" s="67"/>
      <c r="BE327" s="71" t="str">
        <f>S327</f>
        <v xml:space="preserve"> </v>
      </c>
      <c r="BF327" s="67" t="str">
        <f>IF(BE327=" "," ",(BE327-2*$AI327))</f>
        <v xml:space="preserve"> </v>
      </c>
      <c r="BG327" s="67"/>
      <c r="BH327" s="67"/>
      <c r="BI327" s="72">
        <f>T327</f>
        <v>141</v>
      </c>
      <c r="BJ327" s="67">
        <f>IF(BI327=" "," ",(BI327-2*$AI327))</f>
        <v>117</v>
      </c>
      <c r="BK327" s="67"/>
      <c r="BL327" s="67"/>
      <c r="BM327" s="72" t="str">
        <f>U327</f>
        <v xml:space="preserve"> </v>
      </c>
      <c r="BN327" s="67" t="str">
        <f>IF(BM327=" "," ",(BM327-2*$AI327))</f>
        <v xml:space="preserve"> </v>
      </c>
      <c r="BO327" s="67"/>
      <c r="BP327" s="67"/>
      <c r="BQ327" s="67" t="b">
        <f>V327</f>
        <v>0</v>
      </c>
      <c r="BR327" s="67">
        <f>IF(BQ327=" "," ",(BQ327-2*$AI327))</f>
        <v>-24</v>
      </c>
      <c r="BS327" s="67"/>
      <c r="BT327" s="67"/>
      <c r="BU327" s="67" t="b">
        <f>W327</f>
        <v>0</v>
      </c>
      <c r="BV327" s="67">
        <f>IF(BU327=" "," ",(BU327-2*$AI327))</f>
        <v>-24</v>
      </c>
      <c r="BW327" s="67"/>
      <c r="BX327" s="67"/>
      <c r="BY327" s="67" t="b">
        <f>X327</f>
        <v>0</v>
      </c>
      <c r="BZ327" s="67">
        <f>IF(BY327=" "," ",(BY327-2*$AI327))</f>
        <v>-24</v>
      </c>
      <c r="CA327" s="67"/>
      <c r="CB327" s="67"/>
      <c r="CC327" s="209" t="str">
        <f>IF(AK327="Senior",AK327,"...")</f>
        <v>...</v>
      </c>
      <c r="CD327" s="65">
        <f>L327</f>
        <v>1</v>
      </c>
      <c r="CE327" s="66" t="str">
        <f>M327</f>
        <v>X</v>
      </c>
      <c r="CF327" s="73">
        <f>AQ327*AO$4+AU327*AS$4+AY327*AW$4+BC327*BA$4+BG327*BE$4+BK327*BI$4+BO327*BM$4+BS327*BQ$4+BW327*BU$4+CA327*BY$4</f>
        <v>0</v>
      </c>
      <c r="CG327" s="156"/>
      <c r="CH327" s="1"/>
      <c r="DA327" s="19"/>
      <c r="DB327" s="19"/>
      <c r="DC327" s="67" t="s">
        <v>381</v>
      </c>
      <c r="DD327" s="67" t="s">
        <v>241</v>
      </c>
      <c r="DE327" s="67" t="s">
        <v>992</v>
      </c>
      <c r="DF327" s="67" t="s">
        <v>65</v>
      </c>
      <c r="DG327" s="67" t="s">
        <v>934</v>
      </c>
      <c r="DH327" s="75">
        <v>18875</v>
      </c>
      <c r="DI327" s="67">
        <v>12</v>
      </c>
      <c r="DJ327" s="67" t="s">
        <v>78</v>
      </c>
      <c r="DK327" s="76" t="s">
        <v>102</v>
      </c>
      <c r="DL327" s="67">
        <v>4</v>
      </c>
      <c r="DM327" s="77" t="s">
        <v>70</v>
      </c>
      <c r="DN327" s="67" t="e">
        <v>#NUM!</v>
      </c>
      <c r="DO327" s="67">
        <v>123</v>
      </c>
      <c r="DP327" s="67">
        <v>99</v>
      </c>
      <c r="DQ327" s="68"/>
      <c r="DR327" s="67"/>
      <c r="DS327" s="72" t="s">
        <v>79</v>
      </c>
      <c r="DT327" s="67" t="s">
        <v>79</v>
      </c>
      <c r="DU327" s="68"/>
      <c r="DV327" s="67"/>
      <c r="DW327" s="72" t="s">
        <v>79</v>
      </c>
      <c r="DX327" s="67" t="s">
        <v>79</v>
      </c>
      <c r="DY327" s="68"/>
      <c r="DZ327" s="69"/>
      <c r="EA327" s="67">
        <v>124</v>
      </c>
      <c r="EB327" s="67">
        <v>100</v>
      </c>
      <c r="EC327" s="68"/>
      <c r="ED327" s="67"/>
      <c r="EE327" s="71">
        <v>140</v>
      </c>
      <c r="EF327" s="67">
        <v>116</v>
      </c>
      <c r="EG327" s="67"/>
      <c r="EH327" s="67"/>
      <c r="EI327" s="72" t="s">
        <v>79</v>
      </c>
      <c r="EJ327" s="67" t="s">
        <v>79</v>
      </c>
      <c r="EK327" s="67"/>
      <c r="EL327" s="67"/>
      <c r="EM327" s="72">
        <v>136</v>
      </c>
      <c r="EN327" s="67">
        <v>112</v>
      </c>
      <c r="EO327" s="67"/>
      <c r="EP327" s="67"/>
      <c r="EQ327" s="67" t="b">
        <v>0</v>
      </c>
      <c r="ER327" s="67">
        <v>-24</v>
      </c>
      <c r="ES327" s="67"/>
      <c r="ET327" s="67"/>
      <c r="EU327" s="67" t="b">
        <v>0</v>
      </c>
      <c r="EV327" s="67">
        <v>-24</v>
      </c>
      <c r="EW327" s="67"/>
      <c r="EX327" s="67"/>
      <c r="EY327" s="67" t="b">
        <v>0</v>
      </c>
      <c r="EZ327" s="67">
        <v>-24</v>
      </c>
      <c r="FA327" s="67"/>
      <c r="FB327" s="67"/>
      <c r="FC327" s="76" t="s">
        <v>73</v>
      </c>
      <c r="FD327" s="67">
        <v>4</v>
      </c>
      <c r="FE327" s="77" t="s">
        <v>70</v>
      </c>
      <c r="FF327" s="68">
        <v>0</v>
      </c>
      <c r="FG327" s="83"/>
      <c r="FH327" s="65" t="str">
        <f t="shared" si="59"/>
        <v>SR</v>
      </c>
      <c r="FI327" s="65" t="str">
        <f t="shared" si="60"/>
        <v>M</v>
      </c>
      <c r="FJ327" s="65" t="str">
        <f t="shared" si="58"/>
        <v>12. COO</v>
      </c>
      <c r="FK327" s="65">
        <f t="shared" si="61"/>
        <v>0</v>
      </c>
      <c r="FL327">
        <f t="shared" si="62"/>
        <v>21.25</v>
      </c>
      <c r="FM327">
        <f t="shared" si="63"/>
        <v>21.25</v>
      </c>
      <c r="FN327" t="str">
        <f t="shared" si="65"/>
        <v>12. COO</v>
      </c>
      <c r="FO327" t="str">
        <f t="shared" si="64"/>
        <v>12. COO</v>
      </c>
    </row>
    <row r="328" spans="1:171" ht="13.8" hidden="1" x14ac:dyDescent="0.25">
      <c r="A328" t="s">
        <v>1152</v>
      </c>
      <c r="B328" s="201" t="s">
        <v>607</v>
      </c>
      <c r="C328" s="80" t="str">
        <f>IF($B328:$B328&gt;0,VLOOKUP($B328,'[1]PorEquipeHC 20aa_ddmmaaaa'!$EC$5:'[1]PorEquipeHC 20aa_ddmmaaaa'!$GS$1003,1,FALSE))</f>
        <v>462</v>
      </c>
      <c r="D328" s="209" t="str">
        <f>IF($B328:$B328&gt;0,VLOOKUP($B328,'[1]PorEquipeHC 20aa_ddmmaaaa'!$EC$5:'[1]PorEquipeHC 20aa_ddmmaaaa'!$GS$1003,2,FALSE))</f>
        <v>KAWASOME</v>
      </c>
      <c r="E328" s="209" t="str">
        <f>IF($B328:$B328&gt;0,VLOOKUP($B328,'[1]PorEquipeHC 20aa_ddmmaaaa'!$EC$5:'[1]PorEquipeHC 20aa_ddmmaaaa'!$GS$1003,3,FALSE))</f>
        <v>MASAHARU</v>
      </c>
      <c r="F328" s="66" t="str">
        <f>IF($B328:$B328&gt;0,VLOOKUP($B328,'[1]PorEquipeHC 20aa_ddmmaaaa'!$EC$5:'[1]PorEquipeHC 20aa_ddmmaaaa'!$GS$1003,4,FALSE))</f>
        <v>M</v>
      </c>
      <c r="G328" s="65" t="str">
        <f>IF($B328:$B328&gt;0,VLOOKUP($B328,'[1]PorEquipeHC 20aa_ddmmaaaa'!$EC$5:'[1]PorEquipeHC 20aa_ddmmaaaa'!$GS$1003,5,FALSE))</f>
        <v>07. GSP</v>
      </c>
      <c r="H328" s="210">
        <f>IF($B328:$B328&gt;0,VLOOKUP($B328,'[1]PorEquipeHC 20aa_ddmmaaaa'!$EC$5:'[1]PorEquipeHC 20aa_ddmmaaaa'!$GS$1003,6,FALSE))</f>
        <v>14634</v>
      </c>
      <c r="I328" s="80">
        <f>IF($B328:$B328&gt;0,VLOOKUP($B328,'[1]PorEquipeHC 20aa_ddmmaaaa'!$EC$5:'[1]PorEquipeHC 20aa_ddmmaaaa'!$GS$1003,7,FALSE))</f>
        <v>12</v>
      </c>
      <c r="J328" s="209" t="str">
        <f>IF($B328:$B328&gt;0,VLOOKUP($B328,'[1]PorEquipeHC 20aa_ddmmaaaa'!$EC$5:'[1]PorEquipeHC 20aa_ddmmaaaa'!$GS$1003,8,FALSE))</f>
        <v>C</v>
      </c>
      <c r="K328" s="209" t="str">
        <f>IF($B328:$B328&gt;0,VLOOKUP($B328,'[1]PorEquipeHC 20aa_ddmmaaaa'!$EC$5:'[1]PorEquipeHC 20aa_ddmmaaaa'!$GS$1003,9,FALSE))</f>
        <v>MR</v>
      </c>
      <c r="L328" s="80">
        <f>IF($B328:$B328&gt;0,VLOOKUP($B328,'[1]PorEquipeHC 20aa_ddmmaaaa'!$EC$5:'[1]PorEquipeHC 20aa_ddmmaaaa'!$GS$1003,45,FALSE))</f>
        <v>1</v>
      </c>
      <c r="M328" s="65" t="str">
        <f>IF($B328:$B328&gt;0,VLOOKUP($B328,'[1]PorEquipeHC 20aa_ddmmaaaa'!$EC$5:'[1]PorEquipeHC 20aa_ddmmaaaa'!$GS$1003,46,FALSE))</f>
        <v>X</v>
      </c>
      <c r="N328" s="80" t="e">
        <f>IF($B328:$B328&gt;0,VLOOKUP($B328,'[1]PorEquipeHC 20aa_ddmmaaaa'!$EC$5:'[1]PorEquipeHC 20aa_ddmmaaaa'!$GS$1003,64,FALSE))</f>
        <v>#NUM!</v>
      </c>
      <c r="O328" s="211" t="str">
        <f>IF($B328:$B328&gt;0,VLOOKUP($B328,'[1]PorEquipeHC 20aa_ddmmaaaa'!$EC$5:'[1]PorEquipeHC 20aa_ddmmaaaa'!$GS$1003,10,FALSE))</f>
        <v xml:space="preserve"> </v>
      </c>
      <c r="P328" s="211" t="str">
        <f>IF($B328:$B328&gt;0,VLOOKUP($B328,'[1]PorEquipeHC 20aa_ddmmaaaa'!$EC$5:'[1]PorEquipeHC 20aa_ddmmaaaa'!$GS$1003,11,FALSE))</f>
        <v xml:space="preserve"> </v>
      </c>
      <c r="Q328" s="211">
        <f>IF($B328:$B328&gt;0,VLOOKUP($B328,'[1]PorEquipeHC 20aa_ddmmaaaa'!$EC$5:'[1]PorEquipeHC 20aa_ddmmaaaa'!$GS$1003,12,FALSE))</f>
        <v>119</v>
      </c>
      <c r="R328" s="211" t="str">
        <f>IF($B328:$B328&gt;0,VLOOKUP($B328,'[1]PorEquipeHC 20aa_ddmmaaaa'!$EC$5:'[1]PorEquipeHC 20aa_ddmmaaaa'!$GS$1003,13,FALSE))</f>
        <v xml:space="preserve"> </v>
      </c>
      <c r="S328" s="211" t="str">
        <f>IF($B328:$B328&gt;0,VLOOKUP($B328,'[1]PorEquipeHC 20aa_ddmmaaaa'!$EC$5:'[1]PorEquipeHC 20aa_ddmmaaaa'!$GS$1003,14,FALSE))</f>
        <v xml:space="preserve"> </v>
      </c>
      <c r="T328" s="211" t="str">
        <f>IF($B328:$B328&gt;0,VLOOKUP($B328,'[1]PorEquipeHC 20aa_ddmmaaaa'!$EC$5:'[1]PorEquipeHC 20aa_ddmmaaaa'!$GS$1003,15,FALSE))</f>
        <v xml:space="preserve"> </v>
      </c>
      <c r="U328" s="211" t="str">
        <f>IF($B328:$B328&gt;0,VLOOKUP($B328,'[1]PorEquipeHC 20aa_ddmmaaaa'!$EC$5:'[1]PorEquipeHC 20aa_ddmmaaaa'!$GS$1003,16,FALSE))</f>
        <v xml:space="preserve"> </v>
      </c>
      <c r="V328" s="211" t="b">
        <f>IF($B328:$B328&gt;0,VLOOKUP($B328,'[1]PorEquipeHC 20aa_ddmmaaaa'!$EC$5:'[1]PorEquipeHC 20aa_ddmmaaaa'!$GS$1003,17,FALSE))</f>
        <v>0</v>
      </c>
      <c r="W328" s="211" t="b">
        <f>IF($B328:$B328&gt;0,VLOOKUP($B328,'[1]PorEquipeHC 20aa_ddmmaaaa'!$EC$5:'[1]PorEquipeHC 20aa_ddmmaaaa'!$GS$1003,18,FALSE))</f>
        <v>0</v>
      </c>
      <c r="X328" s="211" t="b">
        <f>IF($B328:$B328&gt;0,VLOOKUP($B328,'[1]PorEquipeHC 20aa_ddmmaaaa'!$EC$5:'[1]PorEquipeHC 20aa_ddmmaaaa'!$GS$1003,19,FALSE))</f>
        <v>0</v>
      </c>
      <c r="Y328" s="207"/>
      <c r="Z328" s="207"/>
      <c r="AA328" s="154"/>
      <c r="AB328" s="154"/>
      <c r="AC328" s="65" t="str">
        <f>C328</f>
        <v>462</v>
      </c>
      <c r="AD328" s="65" t="str">
        <f>D328</f>
        <v>KAWASOME</v>
      </c>
      <c r="AE328" s="65" t="str">
        <f>E328</f>
        <v>MASAHARU</v>
      </c>
      <c r="AF328" s="65" t="str">
        <f>F328</f>
        <v>M</v>
      </c>
      <c r="AG328" s="65" t="str">
        <f>G328</f>
        <v>07. GSP</v>
      </c>
      <c r="AH328" s="208">
        <f>H328</f>
        <v>14634</v>
      </c>
      <c r="AI328">
        <f>I328</f>
        <v>12</v>
      </c>
      <c r="AJ328" t="str">
        <f>J328</f>
        <v>C</v>
      </c>
      <c r="AK328" s="209" t="str">
        <f>K328</f>
        <v>MR</v>
      </c>
      <c r="AL328" s="65">
        <f>L328</f>
        <v>1</v>
      </c>
      <c r="AM328" s="66" t="str">
        <f>M328</f>
        <v>X</v>
      </c>
      <c r="AN328" s="65" t="e">
        <f>N328</f>
        <v>#NUM!</v>
      </c>
      <c r="AO328" s="65" t="str">
        <f>O328</f>
        <v xml:space="preserve"> </v>
      </c>
      <c r="AP328" s="67" t="str">
        <f>IF(AO328=" "," ",(AO328-2*$AI328))</f>
        <v xml:space="preserve"> </v>
      </c>
      <c r="AQ328" s="68"/>
      <c r="AR328" s="69"/>
      <c r="AS328" s="72" t="str">
        <f>P328</f>
        <v xml:space="preserve"> </v>
      </c>
      <c r="AT328" s="67" t="str">
        <f>IF(AS328=" "," ",(AS328-2*$AI328))</f>
        <v xml:space="preserve"> </v>
      </c>
      <c r="AU328" s="65"/>
      <c r="AV328" s="67"/>
      <c r="AW328" s="72">
        <f>Q328</f>
        <v>119</v>
      </c>
      <c r="AX328" s="67">
        <f>IF(AW328=" "," ",(AW328-2*$AI328))</f>
        <v>95</v>
      </c>
      <c r="AY328" s="67"/>
      <c r="AZ328" s="65"/>
      <c r="BA328" s="67" t="str">
        <f>R328</f>
        <v xml:space="preserve"> </v>
      </c>
      <c r="BB328" s="67" t="str">
        <f>IF(BA328=" "," ",(BA328-2*$AI328))</f>
        <v xml:space="preserve"> </v>
      </c>
      <c r="BC328" s="67"/>
      <c r="BD328" s="67"/>
      <c r="BE328" s="71" t="str">
        <f>S328</f>
        <v xml:space="preserve"> </v>
      </c>
      <c r="BF328" s="67" t="str">
        <f>IF(BE328=" "," ",(BE328-2*$AI328))</f>
        <v xml:space="preserve"> </v>
      </c>
      <c r="BG328" s="67"/>
      <c r="BH328" s="67"/>
      <c r="BI328" s="72" t="str">
        <f>T328</f>
        <v xml:space="preserve"> </v>
      </c>
      <c r="BJ328" s="67" t="str">
        <f>IF(BI328=" "," ",(BI328-2*$AI328))</f>
        <v xml:space="preserve"> </v>
      </c>
      <c r="BK328" s="67"/>
      <c r="BL328" s="67"/>
      <c r="BM328" s="72" t="str">
        <f>U328</f>
        <v xml:space="preserve"> </v>
      </c>
      <c r="BN328" s="67" t="str">
        <f>IF(BM328=" "," ",(BM328-2*$AI328))</f>
        <v xml:space="preserve"> </v>
      </c>
      <c r="BO328" s="67"/>
      <c r="BP328" s="67"/>
      <c r="BQ328" s="67" t="b">
        <f>V328</f>
        <v>0</v>
      </c>
      <c r="BR328" s="67">
        <f>IF(BQ328=" "," ",(BQ328-2*$AI328))</f>
        <v>-24</v>
      </c>
      <c r="BS328" s="67"/>
      <c r="BT328" s="67"/>
      <c r="BU328" s="67" t="b">
        <f>W328</f>
        <v>0</v>
      </c>
      <c r="BV328" s="67">
        <f>IF(BU328=" "," ",(BU328-2*$AI328))</f>
        <v>-24</v>
      </c>
      <c r="BW328" s="67"/>
      <c r="BX328" s="67"/>
      <c r="BY328" s="67" t="b">
        <f>X328</f>
        <v>0</v>
      </c>
      <c r="BZ328" s="67">
        <f>IF(BY328=" "," ",(BY328-2*$AI328))</f>
        <v>-24</v>
      </c>
      <c r="CA328" s="67"/>
      <c r="CB328" s="67"/>
      <c r="CC328" s="209" t="str">
        <f>IF(AK328="Senior",AK328,"...")</f>
        <v>...</v>
      </c>
      <c r="CD328" s="65">
        <f>L328</f>
        <v>1</v>
      </c>
      <c r="CE328" s="66" t="str">
        <f>M328</f>
        <v>X</v>
      </c>
      <c r="CF328" s="73">
        <f>AQ328*AO$4+AU328*AS$4+AY328*AW$4+BC328*BA$4+BG328*BE$4+BK328*BI$4+BO328*BM$4+BS328*BQ$4+BW328*BU$4+CA328*BY$4</f>
        <v>0</v>
      </c>
      <c r="CG328" s="156"/>
      <c r="CH328" s="1"/>
      <c r="DA328" s="19"/>
      <c r="DB328" s="19"/>
      <c r="DC328" s="67" t="s">
        <v>505</v>
      </c>
      <c r="DD328" s="67" t="s">
        <v>149</v>
      </c>
      <c r="DE328" s="67" t="s">
        <v>998</v>
      </c>
      <c r="DF328" s="67" t="s">
        <v>65</v>
      </c>
      <c r="DG328" s="67" t="s">
        <v>995</v>
      </c>
      <c r="DH328" s="75">
        <v>22977</v>
      </c>
      <c r="DI328" s="67">
        <v>2</v>
      </c>
      <c r="DJ328" s="67" t="s">
        <v>111</v>
      </c>
      <c r="DK328" s="76" t="s">
        <v>69</v>
      </c>
      <c r="DL328" s="67">
        <v>7</v>
      </c>
      <c r="DM328" s="77" t="s">
        <v>70</v>
      </c>
      <c r="DN328" s="67">
        <v>614</v>
      </c>
      <c r="DO328" s="67">
        <v>106</v>
      </c>
      <c r="DP328" s="67">
        <v>102</v>
      </c>
      <c r="DQ328" s="68"/>
      <c r="DR328" s="67"/>
      <c r="DS328" s="72">
        <v>103</v>
      </c>
      <c r="DT328" s="67">
        <v>99</v>
      </c>
      <c r="DU328" s="68"/>
      <c r="DV328" s="67"/>
      <c r="DW328" s="72">
        <v>108</v>
      </c>
      <c r="DX328" s="67">
        <v>104</v>
      </c>
      <c r="DY328" s="67"/>
      <c r="DZ328" s="67"/>
      <c r="EA328" s="67">
        <v>108</v>
      </c>
      <c r="EB328" s="67">
        <v>104</v>
      </c>
      <c r="EC328" s="67"/>
      <c r="ED328" s="67"/>
      <c r="EE328" s="71">
        <v>102</v>
      </c>
      <c r="EF328" s="67">
        <v>98</v>
      </c>
      <c r="EG328" s="67"/>
      <c r="EH328" s="67"/>
      <c r="EI328" s="72">
        <v>94</v>
      </c>
      <c r="EJ328" s="67">
        <v>90</v>
      </c>
      <c r="EK328" s="67">
        <v>10</v>
      </c>
      <c r="EL328" s="67" t="s">
        <v>61</v>
      </c>
      <c r="EM328" s="72">
        <v>101</v>
      </c>
      <c r="EN328" s="67">
        <v>97</v>
      </c>
      <c r="EO328" s="67"/>
      <c r="EP328" s="67"/>
      <c r="EQ328" s="67" t="b">
        <v>0</v>
      </c>
      <c r="ER328" s="67">
        <v>-4</v>
      </c>
      <c r="ES328" s="67"/>
      <c r="ET328" s="67"/>
      <c r="EU328" s="67" t="b">
        <v>0</v>
      </c>
      <c r="EV328" s="67">
        <v>-4</v>
      </c>
      <c r="EW328" s="67"/>
      <c r="EX328" s="67"/>
      <c r="EY328" s="67" t="b">
        <v>0</v>
      </c>
      <c r="EZ328" s="67">
        <v>-4</v>
      </c>
      <c r="FA328" s="67"/>
      <c r="FB328" s="67"/>
      <c r="FC328" s="76" t="s">
        <v>73</v>
      </c>
      <c r="FD328" s="67">
        <v>7</v>
      </c>
      <c r="FE328" s="77" t="s">
        <v>70</v>
      </c>
      <c r="FF328" s="68">
        <v>10</v>
      </c>
      <c r="FG328" s="83"/>
      <c r="FH328" s="65" t="str">
        <f t="shared" si="59"/>
        <v>NSR</v>
      </c>
      <c r="FI328" s="65" t="str">
        <f t="shared" si="60"/>
        <v>M</v>
      </c>
      <c r="FJ328" s="65" t="str">
        <f t="shared" si="58"/>
        <v>15. BIR</v>
      </c>
      <c r="FK328" s="65">
        <f t="shared" si="61"/>
        <v>10</v>
      </c>
      <c r="FL328">
        <f>FK328</f>
        <v>10</v>
      </c>
      <c r="FM328" t="str">
        <f t="shared" si="63"/>
        <v>...</v>
      </c>
      <c r="FN328" t="str">
        <f t="shared" si="65"/>
        <v>...</v>
      </c>
      <c r="FO328" t="str">
        <f t="shared" si="64"/>
        <v>15. BIR</v>
      </c>
    </row>
    <row r="329" spans="1:171" ht="13.8" hidden="1" x14ac:dyDescent="0.25">
      <c r="A329" t="s">
        <v>1152</v>
      </c>
      <c r="B329" s="201" t="s">
        <v>988</v>
      </c>
      <c r="C329" s="80" t="str">
        <f>IF($B329:$B329&gt;0,VLOOKUP($B329,'[1]PorEquipeHC 20aa_ddmmaaaa'!$EC$5:'[1]PorEquipeHC 20aa_ddmmaaaa'!$GS$1003,1,FALSE))</f>
        <v>792</v>
      </c>
      <c r="D329" s="209" t="str">
        <f>IF($B329:$B329&gt;0,VLOOKUP($B329,'[1]PorEquipeHC 20aa_ddmmaaaa'!$EC$5:'[1]PorEquipeHC 20aa_ddmmaaaa'!$GS$1003,2,FALSE))</f>
        <v>YOSHIMURA</v>
      </c>
      <c r="E329" s="209" t="str">
        <f>IF($B329:$B329&gt;0,VLOOKUP($B329,'[1]PorEquipeHC 20aa_ddmmaaaa'!$EC$5:'[1]PorEquipeHC 20aa_ddmmaaaa'!$GS$1003,3,FALSE))</f>
        <v>KEIKO</v>
      </c>
      <c r="F329" s="66" t="str">
        <f>IF($B329:$B329&gt;0,VLOOKUP($B329,'[1]PorEquipeHC 20aa_ddmmaaaa'!$EC$5:'[1]PorEquipeHC 20aa_ddmmaaaa'!$GS$1003,4,FALSE))</f>
        <v>F</v>
      </c>
      <c r="G329" s="65" t="str">
        <f>IF($B329:$B329&gt;0,VLOOKUP($B329,'[1]PorEquipeHC 20aa_ddmmaaaa'!$EC$5:'[1]PorEquipeHC 20aa_ddmmaaaa'!$GS$1003,5,FALSE))</f>
        <v>15. BIR</v>
      </c>
      <c r="H329" s="210">
        <f>IF($B329:$B329&gt;0,VLOOKUP($B329,'[1]PorEquipeHC 20aa_ddmmaaaa'!$EC$5:'[1]PorEquipeHC 20aa_ddmmaaaa'!$GS$1003,6,FALSE))</f>
        <v>14655</v>
      </c>
      <c r="I329" s="80">
        <f>IF($B329:$B329&gt;0,VLOOKUP($B329,'[1]PorEquipeHC 20aa_ddmmaaaa'!$EC$5:'[1]PorEquipeHC 20aa_ddmmaaaa'!$GS$1003,7,FALSE))</f>
        <v>12</v>
      </c>
      <c r="J329" s="209" t="str">
        <f>IF($B329:$B329&gt;0,VLOOKUP($B329,'[1]PorEquipeHC 20aa_ddmmaaaa'!$EC$5:'[1]PorEquipeHC 20aa_ddmmaaaa'!$GS$1003,8,FALSE))</f>
        <v>C</v>
      </c>
      <c r="K329" s="209" t="str">
        <f>IF($B329:$B329&gt;0,VLOOKUP($B329,'[1]PorEquipeHC 20aa_ddmmaaaa'!$EC$5:'[1]PorEquipeHC 20aa_ddmmaaaa'!$GS$1003,9,FALSE))</f>
        <v>MR</v>
      </c>
      <c r="L329" s="80">
        <f>IF($B329:$B329&gt;0,VLOOKUP($B329,'[1]PorEquipeHC 20aa_ddmmaaaa'!$EC$5:'[1]PorEquipeHC 20aa_ddmmaaaa'!$GS$1003,45,FALSE))</f>
        <v>1</v>
      </c>
      <c r="M329" s="65" t="str">
        <f>IF($B329:$B329&gt;0,VLOOKUP($B329,'[1]PorEquipeHC 20aa_ddmmaaaa'!$EC$5:'[1]PorEquipeHC 20aa_ddmmaaaa'!$GS$1003,46,FALSE))</f>
        <v>X</v>
      </c>
      <c r="N329" s="80" t="e">
        <f>IF($B329:$B329&gt;0,VLOOKUP($B329,'[1]PorEquipeHC 20aa_ddmmaaaa'!$EC$5:'[1]PorEquipeHC 20aa_ddmmaaaa'!$GS$1003,64,FALSE))</f>
        <v>#NUM!</v>
      </c>
      <c r="O329" s="211" t="str">
        <f>IF($B329:$B329&gt;0,VLOOKUP($B329,'[1]PorEquipeHC 20aa_ddmmaaaa'!$EC$5:'[1]PorEquipeHC 20aa_ddmmaaaa'!$GS$1003,10,FALSE))</f>
        <v xml:space="preserve"> </v>
      </c>
      <c r="P329" s="211" t="str">
        <f>IF($B329:$B329&gt;0,VLOOKUP($B329,'[1]PorEquipeHC 20aa_ddmmaaaa'!$EC$5:'[1]PorEquipeHC 20aa_ddmmaaaa'!$GS$1003,11,FALSE))</f>
        <v xml:space="preserve"> </v>
      </c>
      <c r="Q329" s="211" t="str">
        <f>IF($B329:$B329&gt;0,VLOOKUP($B329,'[1]PorEquipeHC 20aa_ddmmaaaa'!$EC$5:'[1]PorEquipeHC 20aa_ddmmaaaa'!$GS$1003,12,FALSE))</f>
        <v xml:space="preserve"> </v>
      </c>
      <c r="R329" s="211" t="str">
        <f>IF($B329:$B329&gt;0,VLOOKUP($B329,'[1]PorEquipeHC 20aa_ddmmaaaa'!$EC$5:'[1]PorEquipeHC 20aa_ddmmaaaa'!$GS$1003,13,FALSE))</f>
        <v xml:space="preserve"> </v>
      </c>
      <c r="S329" s="211" t="str">
        <f>IF($B329:$B329&gt;0,VLOOKUP($B329,'[1]PorEquipeHC 20aa_ddmmaaaa'!$EC$5:'[1]PorEquipeHC 20aa_ddmmaaaa'!$GS$1003,14,FALSE))</f>
        <v xml:space="preserve"> </v>
      </c>
      <c r="T329" s="211">
        <f>IF($B329:$B329&gt;0,VLOOKUP($B329,'[1]PorEquipeHC 20aa_ddmmaaaa'!$EC$5:'[1]PorEquipeHC 20aa_ddmmaaaa'!$GS$1003,15,FALSE))</f>
        <v>124</v>
      </c>
      <c r="U329" s="211" t="str">
        <f>IF($B329:$B329&gt;0,VLOOKUP($B329,'[1]PorEquipeHC 20aa_ddmmaaaa'!$EC$5:'[1]PorEquipeHC 20aa_ddmmaaaa'!$GS$1003,16,FALSE))</f>
        <v xml:space="preserve"> </v>
      </c>
      <c r="V329" s="211" t="b">
        <f>IF($B329:$B329&gt;0,VLOOKUP($B329,'[1]PorEquipeHC 20aa_ddmmaaaa'!$EC$5:'[1]PorEquipeHC 20aa_ddmmaaaa'!$GS$1003,17,FALSE))</f>
        <v>0</v>
      </c>
      <c r="W329" s="211" t="b">
        <f>IF($B329:$B329&gt;0,VLOOKUP($B329,'[1]PorEquipeHC 20aa_ddmmaaaa'!$EC$5:'[1]PorEquipeHC 20aa_ddmmaaaa'!$GS$1003,18,FALSE))</f>
        <v>0</v>
      </c>
      <c r="X329" s="211" t="b">
        <f>IF($B329:$B329&gt;0,VLOOKUP($B329,'[1]PorEquipeHC 20aa_ddmmaaaa'!$EC$5:'[1]PorEquipeHC 20aa_ddmmaaaa'!$GS$1003,19,FALSE))</f>
        <v>0</v>
      </c>
      <c r="Y329" s="207"/>
      <c r="Z329" s="207"/>
      <c r="AA329" s="154"/>
      <c r="AB329" s="154"/>
      <c r="AC329" s="65" t="str">
        <f>C329</f>
        <v>792</v>
      </c>
      <c r="AD329" s="65" t="str">
        <f>D329</f>
        <v>YOSHIMURA</v>
      </c>
      <c r="AE329" s="65" t="str">
        <f>E329</f>
        <v>KEIKO</v>
      </c>
      <c r="AF329" s="65" t="str">
        <f>F329</f>
        <v>F</v>
      </c>
      <c r="AG329" s="65" t="str">
        <f>G329</f>
        <v>15. BIR</v>
      </c>
      <c r="AH329" s="208">
        <f>H329</f>
        <v>14655</v>
      </c>
      <c r="AI329">
        <f>I329</f>
        <v>12</v>
      </c>
      <c r="AJ329" t="str">
        <f>J329</f>
        <v>C</v>
      </c>
      <c r="AK329" s="209" t="str">
        <f>K329</f>
        <v>MR</v>
      </c>
      <c r="AL329" s="65">
        <f>L329</f>
        <v>1</v>
      </c>
      <c r="AM329" s="66" t="str">
        <f>M329</f>
        <v>X</v>
      </c>
      <c r="AN329" s="65" t="e">
        <f>N329</f>
        <v>#NUM!</v>
      </c>
      <c r="AO329" s="65" t="str">
        <f>O329</f>
        <v xml:space="preserve"> </v>
      </c>
      <c r="AP329" s="67" t="str">
        <f>IF(AO329=" "," ",(AO329-2*$AI329))</f>
        <v xml:space="preserve"> </v>
      </c>
      <c r="AQ329" s="68"/>
      <c r="AR329" s="69"/>
      <c r="AS329" s="72" t="str">
        <f>P329</f>
        <v xml:space="preserve"> </v>
      </c>
      <c r="AT329" s="67" t="str">
        <f>IF(AS329=" "," ",(AS329-2*$AI329))</f>
        <v xml:space="preserve"> </v>
      </c>
      <c r="AU329" s="65"/>
      <c r="AV329" s="67"/>
      <c r="AW329" s="72" t="str">
        <f>Q329</f>
        <v xml:space="preserve"> </v>
      </c>
      <c r="AX329" s="67" t="str">
        <f>IF(AW329=" "," ",(AW329-2*$AI329))</f>
        <v xml:space="preserve"> </v>
      </c>
      <c r="AY329" s="67"/>
      <c r="AZ329" s="65"/>
      <c r="BA329" s="67" t="str">
        <f>R329</f>
        <v xml:space="preserve"> </v>
      </c>
      <c r="BB329" s="67" t="str">
        <f>IF(BA329=" "," ",(BA329-2*$AI329))</f>
        <v xml:space="preserve"> </v>
      </c>
      <c r="BC329" s="67"/>
      <c r="BD329" s="67"/>
      <c r="BE329" s="71" t="str">
        <f>S329</f>
        <v xml:space="preserve"> </v>
      </c>
      <c r="BF329" s="67" t="str">
        <f>IF(BE329=" "," ",(BE329-2*$AI329))</f>
        <v xml:space="preserve"> </v>
      </c>
      <c r="BG329" s="67"/>
      <c r="BH329" s="67"/>
      <c r="BI329" s="72">
        <f>T329</f>
        <v>124</v>
      </c>
      <c r="BJ329" s="67">
        <f>IF(BI329=" "," ",(BI329-2*$AI329))</f>
        <v>100</v>
      </c>
      <c r="BK329" s="67"/>
      <c r="BL329" s="67"/>
      <c r="BM329" s="72" t="str">
        <f>U329</f>
        <v xml:space="preserve"> </v>
      </c>
      <c r="BN329" s="67" t="str">
        <f>IF(BM329=" "," ",(BM329-2*$AI329))</f>
        <v xml:space="preserve"> </v>
      </c>
      <c r="BO329" s="67"/>
      <c r="BP329" s="67"/>
      <c r="BQ329" s="67" t="b">
        <f>V329</f>
        <v>0</v>
      </c>
      <c r="BR329" s="67">
        <f>IF(BQ329=" "," ",(BQ329-2*$AI329))</f>
        <v>-24</v>
      </c>
      <c r="BS329" s="67"/>
      <c r="BT329" s="67"/>
      <c r="BU329" s="67" t="b">
        <f>W329</f>
        <v>0</v>
      </c>
      <c r="BV329" s="67">
        <f>IF(BU329=" "," ",(BU329-2*$AI329))</f>
        <v>-24</v>
      </c>
      <c r="BW329" s="67"/>
      <c r="BX329" s="67"/>
      <c r="BY329" s="67" t="b">
        <f>X329</f>
        <v>0</v>
      </c>
      <c r="BZ329" s="67">
        <f>IF(BY329=" "," ",(BY329-2*$AI329))</f>
        <v>-24</v>
      </c>
      <c r="CA329" s="67"/>
      <c r="CB329" s="67"/>
      <c r="CC329" s="209" t="str">
        <f>IF(AK329="Senior",AK329,"...")</f>
        <v>...</v>
      </c>
      <c r="CD329" s="65">
        <f>L329</f>
        <v>1</v>
      </c>
      <c r="CE329" s="66" t="str">
        <f>M329</f>
        <v>X</v>
      </c>
      <c r="CF329" s="73">
        <f>AQ329*AO$4+AU329*AS$4+AY329*AW$4+BC329*BA$4+BG329*BE$4+BK329*BI$4+BO329*BM$4+BS329*BQ$4+BW329*BU$4+CA329*BY$4</f>
        <v>0</v>
      </c>
      <c r="CG329" s="156"/>
      <c r="CH329" s="1"/>
      <c r="DA329" s="19"/>
      <c r="DB329" s="19"/>
      <c r="DC329" s="67" t="s">
        <v>287</v>
      </c>
      <c r="DD329" s="67" t="s">
        <v>993</v>
      </c>
      <c r="DE329" s="67" t="s">
        <v>994</v>
      </c>
      <c r="DF329" s="67" t="s">
        <v>65</v>
      </c>
      <c r="DG329" s="67" t="s">
        <v>995</v>
      </c>
      <c r="DH329" s="75">
        <v>17335</v>
      </c>
      <c r="DI329" s="67">
        <v>8</v>
      </c>
      <c r="DJ329" s="67" t="s">
        <v>84</v>
      </c>
      <c r="DK329" s="76" t="s">
        <v>102</v>
      </c>
      <c r="DL329" s="67">
        <v>6</v>
      </c>
      <c r="DM329" s="77" t="s">
        <v>70</v>
      </c>
      <c r="DN329" s="67">
        <v>668</v>
      </c>
      <c r="DO329" s="67">
        <v>112</v>
      </c>
      <c r="DP329" s="67">
        <v>96</v>
      </c>
      <c r="DQ329" s="68"/>
      <c r="DR329" s="67"/>
      <c r="DS329" s="72">
        <v>108</v>
      </c>
      <c r="DT329" s="67">
        <v>92</v>
      </c>
      <c r="DU329" s="68">
        <v>5</v>
      </c>
      <c r="DV329" s="67" t="s">
        <v>72</v>
      </c>
      <c r="DW329" s="72">
        <v>109</v>
      </c>
      <c r="DX329" s="67">
        <v>93</v>
      </c>
      <c r="DY329" s="67">
        <v>2</v>
      </c>
      <c r="DZ329" s="67" t="s">
        <v>99</v>
      </c>
      <c r="EA329" s="67">
        <v>114</v>
      </c>
      <c r="EB329" s="67">
        <v>98</v>
      </c>
      <c r="EC329" s="67"/>
      <c r="ED329" s="67"/>
      <c r="EE329" s="71">
        <v>110</v>
      </c>
      <c r="EF329" s="67">
        <v>94</v>
      </c>
      <c r="EG329" s="67"/>
      <c r="EH329" s="67"/>
      <c r="EI329" s="72">
        <v>115</v>
      </c>
      <c r="EJ329" s="67">
        <v>99</v>
      </c>
      <c r="EK329" s="67"/>
      <c r="EL329" s="67"/>
      <c r="EM329" s="72" t="s">
        <v>79</v>
      </c>
      <c r="EN329" s="67" t="s">
        <v>79</v>
      </c>
      <c r="EO329" s="67"/>
      <c r="EP329" s="67"/>
      <c r="EQ329" s="67" t="b">
        <v>0</v>
      </c>
      <c r="ER329" s="67">
        <v>-16</v>
      </c>
      <c r="ES329" s="67"/>
      <c r="ET329" s="67"/>
      <c r="EU329" s="67" t="b">
        <v>0</v>
      </c>
      <c r="EV329" s="67">
        <v>-16</v>
      </c>
      <c r="EW329" s="67"/>
      <c r="EX329" s="67"/>
      <c r="EY329" s="67" t="b">
        <v>0</v>
      </c>
      <c r="EZ329" s="67">
        <v>-16</v>
      </c>
      <c r="FA329" s="67"/>
      <c r="FB329" s="67"/>
      <c r="FC329" s="76" t="s">
        <v>73</v>
      </c>
      <c r="FD329" s="67">
        <v>6</v>
      </c>
      <c r="FE329" s="77" t="s">
        <v>70</v>
      </c>
      <c r="FF329" s="68">
        <v>7</v>
      </c>
      <c r="FG329" s="83"/>
      <c r="FH329" s="65" t="str">
        <f t="shared" si="59"/>
        <v>SR</v>
      </c>
      <c r="FI329" s="65" t="str">
        <f t="shared" si="60"/>
        <v>M</v>
      </c>
      <c r="FJ329" s="65" t="str">
        <f t="shared" si="58"/>
        <v>15. BIR</v>
      </c>
      <c r="FK329" s="65">
        <f t="shared" si="61"/>
        <v>7</v>
      </c>
      <c r="FL329">
        <f t="shared" si="62"/>
        <v>17</v>
      </c>
      <c r="FM329" t="str">
        <f t="shared" si="63"/>
        <v>...</v>
      </c>
      <c r="FN329" t="str">
        <f t="shared" si="65"/>
        <v>...</v>
      </c>
      <c r="FO329" t="str">
        <f t="shared" si="64"/>
        <v>15. BIR</v>
      </c>
    </row>
    <row r="330" spans="1:171" ht="13.8" hidden="1" x14ac:dyDescent="0.25">
      <c r="A330" t="s">
        <v>1152</v>
      </c>
      <c r="B330" s="201" t="s">
        <v>883</v>
      </c>
      <c r="C330" s="80" t="str">
        <f>IF($B330:$B330&gt;0,VLOOKUP($B330,'[1]PorEquipeHC 20aa_ddmmaaaa'!$EC$5:'[1]PorEquipeHC 20aa_ddmmaaaa'!$GS$1003,1,FALSE))</f>
        <v>284</v>
      </c>
      <c r="D330" s="209" t="str">
        <f>IF($B330:$B330&gt;0,VLOOKUP($B330,'[1]PorEquipeHC 20aa_ddmmaaaa'!$EC$5:'[1]PorEquipeHC 20aa_ddmmaaaa'!$GS$1003,2,FALSE))</f>
        <v>FUKUDA</v>
      </c>
      <c r="E330" s="209" t="str">
        <f>IF($B330:$B330&gt;0,VLOOKUP($B330,'[1]PorEquipeHC 20aa_ddmmaaaa'!$EC$5:'[1]PorEquipeHC 20aa_ddmmaaaa'!$GS$1003,3,FALSE))</f>
        <v>WILSON</v>
      </c>
      <c r="F330" s="66" t="str">
        <f>IF($B330:$B330&gt;0,VLOOKUP($B330,'[1]PorEquipeHC 20aa_ddmmaaaa'!$EC$5:'[1]PorEquipeHC 20aa_ddmmaaaa'!$GS$1003,4,FALSE))</f>
        <v>M</v>
      </c>
      <c r="G330" s="65" t="str">
        <f>IF($B330:$B330&gt;0,VLOOKUP($B330,'[1]PorEquipeHC 20aa_ddmmaaaa'!$EC$5:'[1]PorEquipeHC 20aa_ddmmaaaa'!$GS$1003,5,FALSE))</f>
        <v>11. NCC</v>
      </c>
      <c r="H330" s="210">
        <f>IF($B330:$B330&gt;0,VLOOKUP($B330,'[1]PorEquipeHC 20aa_ddmmaaaa'!$EC$5:'[1]PorEquipeHC 20aa_ddmmaaaa'!$GS$1003,6,FALSE))</f>
        <v>14726</v>
      </c>
      <c r="I330" s="80">
        <f>IF($B330:$B330&gt;0,VLOOKUP($B330,'[1]PorEquipeHC 20aa_ddmmaaaa'!$EC$5:'[1]PorEquipeHC 20aa_ddmmaaaa'!$GS$1003,7,FALSE))</f>
        <v>12</v>
      </c>
      <c r="J330" s="209" t="str">
        <f>IF($B330:$B330&gt;0,VLOOKUP($B330,'[1]PorEquipeHC 20aa_ddmmaaaa'!$EC$5:'[1]PorEquipeHC 20aa_ddmmaaaa'!$GS$1003,8,FALSE))</f>
        <v>C</v>
      </c>
      <c r="K330" s="209" t="str">
        <f>IF($B330:$B330&gt;0,VLOOKUP($B330,'[1]PorEquipeHC 20aa_ddmmaaaa'!$EC$5:'[1]PorEquipeHC 20aa_ddmmaaaa'!$GS$1003,9,FALSE))</f>
        <v>MR</v>
      </c>
      <c r="L330" s="80">
        <f>IF($B330:$B330&gt;0,VLOOKUP($B330,'[1]PorEquipeHC 20aa_ddmmaaaa'!$EC$5:'[1]PorEquipeHC 20aa_ddmmaaaa'!$GS$1003,45,FALSE))</f>
        <v>0</v>
      </c>
      <c r="M330" s="65" t="str">
        <f>IF($B330:$B330&gt;0,VLOOKUP($B330,'[1]PorEquipeHC 20aa_ddmmaaaa'!$EC$5:'[1]PorEquipeHC 20aa_ddmmaaaa'!$GS$1003,46,FALSE))</f>
        <v>X</v>
      </c>
      <c r="N330" s="80" t="e">
        <f>IF($B330:$B330&gt;0,VLOOKUP($B330,'[1]PorEquipeHC 20aa_ddmmaaaa'!$EC$5:'[1]PorEquipeHC 20aa_ddmmaaaa'!$GS$1003,64,FALSE))</f>
        <v>#NUM!</v>
      </c>
      <c r="O330" s="211" t="str">
        <f>IF($B330:$B330&gt;0,VLOOKUP($B330,'[1]PorEquipeHC 20aa_ddmmaaaa'!$EC$5:'[1]PorEquipeHC 20aa_ddmmaaaa'!$GS$1003,10,FALSE))</f>
        <v xml:space="preserve"> </v>
      </c>
      <c r="P330" s="211" t="str">
        <f>IF($B330:$B330&gt;0,VLOOKUP($B330,'[1]PorEquipeHC 20aa_ddmmaaaa'!$EC$5:'[1]PorEquipeHC 20aa_ddmmaaaa'!$GS$1003,11,FALSE))</f>
        <v xml:space="preserve"> </v>
      </c>
      <c r="Q330" s="211" t="str">
        <f>IF($B330:$B330&gt;0,VLOOKUP($B330,'[1]PorEquipeHC 20aa_ddmmaaaa'!$EC$5:'[1]PorEquipeHC 20aa_ddmmaaaa'!$GS$1003,12,FALSE))</f>
        <v xml:space="preserve"> </v>
      </c>
      <c r="R330" s="211" t="str">
        <f>IF($B330:$B330&gt;0,VLOOKUP($B330,'[1]PorEquipeHC 20aa_ddmmaaaa'!$EC$5:'[1]PorEquipeHC 20aa_ddmmaaaa'!$GS$1003,13,FALSE))</f>
        <v xml:space="preserve"> </v>
      </c>
      <c r="S330" s="211" t="str">
        <f>IF($B330:$B330&gt;0,VLOOKUP($B330,'[1]PorEquipeHC 20aa_ddmmaaaa'!$EC$5:'[1]PorEquipeHC 20aa_ddmmaaaa'!$GS$1003,14,FALSE))</f>
        <v xml:space="preserve"> </v>
      </c>
      <c r="T330" s="211" t="str">
        <f>IF($B330:$B330&gt;0,VLOOKUP($B330,'[1]PorEquipeHC 20aa_ddmmaaaa'!$EC$5:'[1]PorEquipeHC 20aa_ddmmaaaa'!$GS$1003,15,FALSE))</f>
        <v xml:space="preserve"> </v>
      </c>
      <c r="U330" s="211" t="str">
        <f>IF($B330:$B330&gt;0,VLOOKUP($B330,'[1]PorEquipeHC 20aa_ddmmaaaa'!$EC$5:'[1]PorEquipeHC 20aa_ddmmaaaa'!$GS$1003,16,FALSE))</f>
        <v xml:space="preserve"> </v>
      </c>
      <c r="V330" s="211" t="b">
        <f>IF($B330:$B330&gt;0,VLOOKUP($B330,'[1]PorEquipeHC 20aa_ddmmaaaa'!$EC$5:'[1]PorEquipeHC 20aa_ddmmaaaa'!$GS$1003,17,FALSE))</f>
        <v>0</v>
      </c>
      <c r="W330" s="211" t="b">
        <f>IF($B330:$B330&gt;0,VLOOKUP($B330,'[1]PorEquipeHC 20aa_ddmmaaaa'!$EC$5:'[1]PorEquipeHC 20aa_ddmmaaaa'!$GS$1003,18,FALSE))</f>
        <v>0</v>
      </c>
      <c r="X330" s="211" t="b">
        <f>IF($B330:$B330&gt;0,VLOOKUP($B330,'[1]PorEquipeHC 20aa_ddmmaaaa'!$EC$5:'[1]PorEquipeHC 20aa_ddmmaaaa'!$GS$1003,19,FALSE))</f>
        <v>0</v>
      </c>
      <c r="Y330" s="207"/>
      <c r="Z330" s="207"/>
      <c r="AA330" s="154"/>
      <c r="AB330" s="154"/>
      <c r="AC330" s="65" t="str">
        <f>C330</f>
        <v>284</v>
      </c>
      <c r="AD330" s="65" t="str">
        <f>D330</f>
        <v>FUKUDA</v>
      </c>
      <c r="AE330" s="65" t="str">
        <f>E330</f>
        <v>WILSON</v>
      </c>
      <c r="AF330" s="65" t="str">
        <f>F330</f>
        <v>M</v>
      </c>
      <c r="AG330" s="65" t="str">
        <f>G330</f>
        <v>11. NCC</v>
      </c>
      <c r="AH330" s="208">
        <f>H330</f>
        <v>14726</v>
      </c>
      <c r="AI330">
        <f>I330</f>
        <v>12</v>
      </c>
      <c r="AJ330" t="str">
        <f>J330</f>
        <v>C</v>
      </c>
      <c r="AK330" s="209" t="str">
        <f>K330</f>
        <v>MR</v>
      </c>
      <c r="AL330" s="65">
        <f>L330</f>
        <v>0</v>
      </c>
      <c r="AM330" s="66" t="str">
        <f>M330</f>
        <v>X</v>
      </c>
      <c r="AN330" s="65" t="e">
        <f>N330</f>
        <v>#NUM!</v>
      </c>
      <c r="AO330" s="65" t="str">
        <f>O330</f>
        <v xml:space="preserve"> </v>
      </c>
      <c r="AP330" s="67" t="str">
        <f>IF(AO330=" "," ",(AO330-2*$AI330))</f>
        <v xml:space="preserve"> </v>
      </c>
      <c r="AQ330" s="68"/>
      <c r="AR330" s="69"/>
      <c r="AS330" s="72" t="str">
        <f>P330</f>
        <v xml:space="preserve"> </v>
      </c>
      <c r="AT330" s="67" t="str">
        <f>IF(AS330=" "," ",(AS330-2*$AI330))</f>
        <v xml:space="preserve"> </v>
      </c>
      <c r="AU330" s="65"/>
      <c r="AV330" s="67"/>
      <c r="AW330" s="72" t="str">
        <f>Q330</f>
        <v xml:space="preserve"> </v>
      </c>
      <c r="AX330" s="67" t="str">
        <f>IF(AW330=" "," ",(AW330-2*$AI330))</f>
        <v xml:space="preserve"> </v>
      </c>
      <c r="AY330" s="67"/>
      <c r="AZ330" s="65"/>
      <c r="BA330" s="67" t="str">
        <f>R330</f>
        <v xml:space="preserve"> </v>
      </c>
      <c r="BB330" s="67" t="str">
        <f>IF(BA330=" "," ",(BA330-2*$AI330))</f>
        <v xml:space="preserve"> </v>
      </c>
      <c r="BC330" s="67"/>
      <c r="BD330" s="67"/>
      <c r="BE330" s="71" t="str">
        <f>S330</f>
        <v xml:space="preserve"> </v>
      </c>
      <c r="BF330" s="67" t="str">
        <f>IF(BE330=" "," ",(BE330-2*$AI330))</f>
        <v xml:space="preserve"> </v>
      </c>
      <c r="BG330" s="67"/>
      <c r="BH330" s="67"/>
      <c r="BI330" s="72" t="str">
        <f>T330</f>
        <v xml:space="preserve"> </v>
      </c>
      <c r="BJ330" s="67" t="str">
        <f>IF(BI330=" "," ",(BI330-2*$AI330))</f>
        <v xml:space="preserve"> </v>
      </c>
      <c r="BK330" s="67"/>
      <c r="BL330" s="67"/>
      <c r="BM330" s="72" t="str">
        <f>U330</f>
        <v xml:space="preserve"> </v>
      </c>
      <c r="BN330" s="67" t="str">
        <f>IF(BM330=" "," ",(BM330-2*$AI330))</f>
        <v xml:space="preserve"> </v>
      </c>
      <c r="BO330" s="67"/>
      <c r="BP330" s="67"/>
      <c r="BQ330" s="67" t="b">
        <f>V330</f>
        <v>0</v>
      </c>
      <c r="BR330" s="67">
        <f>IF(BQ330=" "," ",(BQ330-2*$AI330))</f>
        <v>-24</v>
      </c>
      <c r="BS330" s="67"/>
      <c r="BT330" s="67"/>
      <c r="BU330" s="67" t="b">
        <f>W330</f>
        <v>0</v>
      </c>
      <c r="BV330" s="67">
        <f>IF(BU330=" "," ",(BU330-2*$AI330))</f>
        <v>-24</v>
      </c>
      <c r="BW330" s="67"/>
      <c r="BX330" s="67"/>
      <c r="BY330" s="67" t="b">
        <f>X330</f>
        <v>0</v>
      </c>
      <c r="BZ330" s="67">
        <f>IF(BY330=" "," ",(BY330-2*$AI330))</f>
        <v>-24</v>
      </c>
      <c r="CA330" s="67"/>
      <c r="CB330" s="67"/>
      <c r="CC330" s="209" t="str">
        <f>IF(AK330="Senior",AK330,"...")</f>
        <v>...</v>
      </c>
      <c r="CD330" s="65">
        <f>L330</f>
        <v>0</v>
      </c>
      <c r="CE330" s="66" t="str">
        <f>M330</f>
        <v>X</v>
      </c>
      <c r="CF330" s="73">
        <f>AQ330*AO$4+AU330*AS$4+AY330*AW$4+BC330*BA$4+BG330*BE$4+BK330*BI$4+BO330*BM$4+BS330*BQ$4+BW330*BU$4+CA330*BY$4</f>
        <v>0</v>
      </c>
      <c r="CG330" s="156"/>
      <c r="CH330" s="1"/>
      <c r="DA330" s="19"/>
      <c r="DB330" s="19"/>
      <c r="DC330" s="67">
        <v>678</v>
      </c>
      <c r="DD330" s="67" t="s">
        <v>1041</v>
      </c>
      <c r="DE330" s="67" t="s">
        <v>1042</v>
      </c>
      <c r="DF330" s="67" t="s">
        <v>65</v>
      </c>
      <c r="DG330" s="67" t="s">
        <v>995</v>
      </c>
      <c r="DH330" s="75">
        <v>13070</v>
      </c>
      <c r="DI330" s="67">
        <v>12</v>
      </c>
      <c r="DJ330" s="67" t="s">
        <v>78</v>
      </c>
      <c r="DK330" s="76" t="s">
        <v>85</v>
      </c>
      <c r="DL330" s="67">
        <v>1</v>
      </c>
      <c r="DM330" s="77" t="s">
        <v>70</v>
      </c>
      <c r="DN330" s="67" t="e">
        <v>#NUM!</v>
      </c>
      <c r="DO330" s="67" t="s">
        <v>79</v>
      </c>
      <c r="DP330" s="67" t="s">
        <v>79</v>
      </c>
      <c r="DQ330" s="68"/>
      <c r="DR330" s="67"/>
      <c r="DS330" s="72" t="s">
        <v>79</v>
      </c>
      <c r="DT330" s="67" t="s">
        <v>79</v>
      </c>
      <c r="DU330" s="68"/>
      <c r="DV330" s="67"/>
      <c r="DW330" s="72" t="s">
        <v>79</v>
      </c>
      <c r="DX330" s="67" t="s">
        <v>79</v>
      </c>
      <c r="DY330" s="67"/>
      <c r="DZ330" s="67"/>
      <c r="EA330" s="67" t="s">
        <v>79</v>
      </c>
      <c r="EB330" s="67" t="s">
        <v>79</v>
      </c>
      <c r="EC330" s="67"/>
      <c r="ED330" s="67"/>
      <c r="EE330" s="71" t="s">
        <v>79</v>
      </c>
      <c r="EF330" s="67" t="s">
        <v>79</v>
      </c>
      <c r="EG330" s="67"/>
      <c r="EH330" s="67"/>
      <c r="EI330" s="72">
        <v>114</v>
      </c>
      <c r="EJ330" s="67">
        <v>90</v>
      </c>
      <c r="EK330" s="67">
        <v>6</v>
      </c>
      <c r="EL330" s="67" t="s">
        <v>71</v>
      </c>
      <c r="EM330" s="72" t="s">
        <v>79</v>
      </c>
      <c r="EN330" s="67" t="s">
        <v>79</v>
      </c>
      <c r="EO330" s="67"/>
      <c r="EP330" s="67"/>
      <c r="EQ330" s="67" t="b">
        <v>0</v>
      </c>
      <c r="ER330" s="67">
        <v>-24</v>
      </c>
      <c r="ES330" s="67"/>
      <c r="ET330" s="67"/>
      <c r="EU330" s="67" t="b">
        <v>0</v>
      </c>
      <c r="EV330" s="67">
        <v>-24</v>
      </c>
      <c r="EW330" s="67"/>
      <c r="EX330" s="67"/>
      <c r="EY330" s="67" t="b">
        <v>0</v>
      </c>
      <c r="EZ330" s="67">
        <v>-24</v>
      </c>
      <c r="FA330" s="67"/>
      <c r="FB330" s="67"/>
      <c r="FC330" s="76" t="s">
        <v>73</v>
      </c>
      <c r="FD330" s="67">
        <v>1</v>
      </c>
      <c r="FE330" s="77" t="s">
        <v>70</v>
      </c>
      <c r="FF330" s="68">
        <v>6</v>
      </c>
      <c r="FG330" s="83"/>
      <c r="FH330" s="65" t="str">
        <f t="shared" si="59"/>
        <v>MR</v>
      </c>
      <c r="FI330" s="65" t="str">
        <f t="shared" si="60"/>
        <v>M</v>
      </c>
      <c r="FJ330" s="65" t="str">
        <f t="shared" si="60"/>
        <v>15. BIR</v>
      </c>
      <c r="FK330" s="65">
        <f t="shared" si="61"/>
        <v>6</v>
      </c>
      <c r="FL330">
        <f t="shared" si="62"/>
        <v>23</v>
      </c>
      <c r="FM330" t="str">
        <f t="shared" si="63"/>
        <v>...</v>
      </c>
      <c r="FN330" t="str">
        <f t="shared" si="65"/>
        <v>...</v>
      </c>
      <c r="FO330" t="str">
        <f t="shared" si="64"/>
        <v>15. BIR</v>
      </c>
    </row>
    <row r="331" spans="1:171" ht="13.8" hidden="1" x14ac:dyDescent="0.25">
      <c r="A331" t="s">
        <v>1152</v>
      </c>
      <c r="B331" s="201" t="s">
        <v>449</v>
      </c>
      <c r="C331" s="80" t="str">
        <f>IF($B331:$B331&gt;0,VLOOKUP($B331,'[1]PorEquipeHC 20aa_ddmmaaaa'!$EC$5:'[1]PorEquipeHC 20aa_ddmmaaaa'!$GS$1003,1,FALSE))</f>
        <v>184</v>
      </c>
      <c r="D331" s="209" t="str">
        <f>IF($B331:$B331&gt;0,VLOOKUP($B331,'[1]PorEquipeHC 20aa_ddmmaaaa'!$EC$5:'[1]PorEquipeHC 20aa_ddmmaaaa'!$GS$1003,2,FALSE))</f>
        <v>UTSUMI</v>
      </c>
      <c r="E331" s="209" t="str">
        <f>IF($B331:$B331&gt;0,VLOOKUP($B331,'[1]PorEquipeHC 20aa_ddmmaaaa'!$EC$5:'[1]PorEquipeHC 20aa_ddmmaaaa'!$GS$1003,3,FALSE))</f>
        <v>CHIOMI</v>
      </c>
      <c r="F331" s="66" t="str">
        <f>IF($B331:$B331&gt;0,VLOOKUP($B331,'[1]PorEquipeHC 20aa_ddmmaaaa'!$EC$5:'[1]PorEquipeHC 20aa_ddmmaaaa'!$GS$1003,4,FALSE))</f>
        <v>F</v>
      </c>
      <c r="G331" s="65" t="str">
        <f>IF($B331:$B331&gt;0,VLOOKUP($B331,'[1]PorEquipeHC 20aa_ddmmaaaa'!$EC$5:'[1]PorEquipeHC 20aa_ddmmaaaa'!$GS$1003,5,FALSE))</f>
        <v>06. KOK</v>
      </c>
      <c r="H331" s="210">
        <f>IF($B331:$B331&gt;0,VLOOKUP($B331,'[1]PorEquipeHC 20aa_ddmmaaaa'!$EC$5:'[1]PorEquipeHC 20aa_ddmmaaaa'!$GS$1003,6,FALSE))</f>
        <v>14740</v>
      </c>
      <c r="I331" s="80">
        <f>IF($B331:$B331&gt;0,VLOOKUP($B331,'[1]PorEquipeHC 20aa_ddmmaaaa'!$EC$5:'[1]PorEquipeHC 20aa_ddmmaaaa'!$GS$1003,7,FALSE))</f>
        <v>12</v>
      </c>
      <c r="J331" s="209" t="str">
        <f>IF($B331:$B331&gt;0,VLOOKUP($B331,'[1]PorEquipeHC 20aa_ddmmaaaa'!$EC$5:'[1]PorEquipeHC 20aa_ddmmaaaa'!$GS$1003,8,FALSE))</f>
        <v>C</v>
      </c>
      <c r="K331" s="209" t="str">
        <f>IF($B331:$B331&gt;0,VLOOKUP($B331,'[1]PorEquipeHC 20aa_ddmmaaaa'!$EC$5:'[1]PorEquipeHC 20aa_ddmmaaaa'!$GS$1003,9,FALSE))</f>
        <v>MR</v>
      </c>
      <c r="L331" s="80">
        <f>IF($B331:$B331&gt;0,VLOOKUP($B331,'[1]PorEquipeHC 20aa_ddmmaaaa'!$EC$5:'[1]PorEquipeHC 20aa_ddmmaaaa'!$GS$1003,45,FALSE))</f>
        <v>1</v>
      </c>
      <c r="M331" s="65" t="str">
        <f>IF($B331:$B331&gt;0,VLOOKUP($B331,'[1]PorEquipeHC 20aa_ddmmaaaa'!$EC$5:'[1]PorEquipeHC 20aa_ddmmaaaa'!$GS$1003,46,FALSE))</f>
        <v>X</v>
      </c>
      <c r="N331" s="80" t="e">
        <f>IF($B331:$B331&gt;0,VLOOKUP($B331,'[1]PorEquipeHC 20aa_ddmmaaaa'!$EC$5:'[1]PorEquipeHC 20aa_ddmmaaaa'!$GS$1003,64,FALSE))</f>
        <v>#NUM!</v>
      </c>
      <c r="O331" s="211" t="str">
        <f>IF($B331:$B331&gt;0,VLOOKUP($B331,'[1]PorEquipeHC 20aa_ddmmaaaa'!$EC$5:'[1]PorEquipeHC 20aa_ddmmaaaa'!$GS$1003,10,FALSE))</f>
        <v xml:space="preserve"> </v>
      </c>
      <c r="P331" s="211" t="str">
        <f>IF($B331:$B331&gt;0,VLOOKUP($B331,'[1]PorEquipeHC 20aa_ddmmaaaa'!$EC$5:'[1]PorEquipeHC 20aa_ddmmaaaa'!$GS$1003,11,FALSE))</f>
        <v xml:space="preserve"> </v>
      </c>
      <c r="Q331" s="211" t="str">
        <f>IF($B331:$B331&gt;0,VLOOKUP($B331,'[1]PorEquipeHC 20aa_ddmmaaaa'!$EC$5:'[1]PorEquipeHC 20aa_ddmmaaaa'!$GS$1003,12,FALSE))</f>
        <v xml:space="preserve"> </v>
      </c>
      <c r="R331" s="211" t="str">
        <f>IF($B331:$B331&gt;0,VLOOKUP($B331,'[1]PorEquipeHC 20aa_ddmmaaaa'!$EC$5:'[1]PorEquipeHC 20aa_ddmmaaaa'!$GS$1003,13,FALSE))</f>
        <v xml:space="preserve"> </v>
      </c>
      <c r="S331" s="211" t="str">
        <f>IF($B331:$B331&gt;0,VLOOKUP($B331,'[1]PorEquipeHC 20aa_ddmmaaaa'!$EC$5:'[1]PorEquipeHC 20aa_ddmmaaaa'!$GS$1003,14,FALSE))</f>
        <v xml:space="preserve"> </v>
      </c>
      <c r="T331" s="211">
        <f>IF($B331:$B331&gt;0,VLOOKUP($B331,'[1]PorEquipeHC 20aa_ddmmaaaa'!$EC$5:'[1]PorEquipeHC 20aa_ddmmaaaa'!$GS$1003,15,FALSE))</f>
        <v>128</v>
      </c>
      <c r="U331" s="211" t="str">
        <f>IF($B331:$B331&gt;0,VLOOKUP($B331,'[1]PorEquipeHC 20aa_ddmmaaaa'!$EC$5:'[1]PorEquipeHC 20aa_ddmmaaaa'!$GS$1003,16,FALSE))</f>
        <v xml:space="preserve"> </v>
      </c>
      <c r="V331" s="211" t="b">
        <f>IF($B331:$B331&gt;0,VLOOKUP($B331,'[1]PorEquipeHC 20aa_ddmmaaaa'!$EC$5:'[1]PorEquipeHC 20aa_ddmmaaaa'!$GS$1003,17,FALSE))</f>
        <v>0</v>
      </c>
      <c r="W331" s="211" t="b">
        <f>IF($B331:$B331&gt;0,VLOOKUP($B331,'[1]PorEquipeHC 20aa_ddmmaaaa'!$EC$5:'[1]PorEquipeHC 20aa_ddmmaaaa'!$GS$1003,18,FALSE))</f>
        <v>0</v>
      </c>
      <c r="X331" s="211" t="b">
        <f>IF($B331:$B331&gt;0,VLOOKUP($B331,'[1]PorEquipeHC 20aa_ddmmaaaa'!$EC$5:'[1]PorEquipeHC 20aa_ddmmaaaa'!$GS$1003,19,FALSE))</f>
        <v>0</v>
      </c>
      <c r="Y331" s="207"/>
      <c r="Z331" s="207"/>
      <c r="AA331" s="154"/>
      <c r="AB331" s="154"/>
      <c r="AC331" s="65" t="str">
        <f>C331</f>
        <v>184</v>
      </c>
      <c r="AD331" s="65" t="str">
        <f>D331</f>
        <v>UTSUMI</v>
      </c>
      <c r="AE331" s="65" t="str">
        <f>E331</f>
        <v>CHIOMI</v>
      </c>
      <c r="AF331" s="65" t="str">
        <f>F331</f>
        <v>F</v>
      </c>
      <c r="AG331" s="65" t="str">
        <f>G331</f>
        <v>06. KOK</v>
      </c>
      <c r="AH331" s="208">
        <f>H331</f>
        <v>14740</v>
      </c>
      <c r="AI331">
        <f>I331</f>
        <v>12</v>
      </c>
      <c r="AJ331" t="str">
        <f>J331</f>
        <v>C</v>
      </c>
      <c r="AK331" s="209" t="str">
        <f>K331</f>
        <v>MR</v>
      </c>
      <c r="AL331" s="65">
        <f>L331</f>
        <v>1</v>
      </c>
      <c r="AM331" s="66" t="str">
        <f>M331</f>
        <v>X</v>
      </c>
      <c r="AN331" s="65" t="e">
        <f>N331</f>
        <v>#NUM!</v>
      </c>
      <c r="AO331" s="65" t="str">
        <f>O331</f>
        <v xml:space="preserve"> </v>
      </c>
      <c r="AP331" s="67" t="str">
        <f>IF(AO331=" "," ",(AO331-2*$AI331))</f>
        <v xml:space="preserve"> </v>
      </c>
      <c r="AQ331" s="68"/>
      <c r="AR331" s="69"/>
      <c r="AS331" s="72" t="str">
        <f>P331</f>
        <v xml:space="preserve"> </v>
      </c>
      <c r="AT331" s="67" t="str">
        <f>IF(AS331=" "," ",(AS331-2*$AI331))</f>
        <v xml:space="preserve"> </v>
      </c>
      <c r="AU331" s="65"/>
      <c r="AV331" s="67"/>
      <c r="AW331" s="72" t="str">
        <f>Q331</f>
        <v xml:space="preserve"> </v>
      </c>
      <c r="AX331" s="67" t="str">
        <f>IF(AW331=" "," ",(AW331-2*$AI331))</f>
        <v xml:space="preserve"> </v>
      </c>
      <c r="AY331" s="67"/>
      <c r="AZ331" s="65"/>
      <c r="BA331" s="67" t="str">
        <f>R331</f>
        <v xml:space="preserve"> </v>
      </c>
      <c r="BB331" s="67" t="str">
        <f>IF(BA331=" "," ",(BA331-2*$AI331))</f>
        <v xml:space="preserve"> </v>
      </c>
      <c r="BC331" s="67"/>
      <c r="BD331" s="67"/>
      <c r="BE331" s="71" t="str">
        <f>S331</f>
        <v xml:space="preserve"> </v>
      </c>
      <c r="BF331" s="67" t="str">
        <f>IF(BE331=" "," ",(BE331-2*$AI331))</f>
        <v xml:space="preserve"> </v>
      </c>
      <c r="BG331" s="67"/>
      <c r="BH331" s="67"/>
      <c r="BI331" s="72">
        <f>T331</f>
        <v>128</v>
      </c>
      <c r="BJ331" s="67">
        <f>IF(BI331=" "," ",(BI331-2*$AI331))</f>
        <v>104</v>
      </c>
      <c r="BK331" s="67"/>
      <c r="BL331" s="67"/>
      <c r="BM331" s="72" t="str">
        <f>U331</f>
        <v xml:space="preserve"> </v>
      </c>
      <c r="BN331" s="67" t="str">
        <f>IF(BM331=" "," ",(BM331-2*$AI331))</f>
        <v xml:space="preserve"> </v>
      </c>
      <c r="BO331" s="67"/>
      <c r="BP331" s="67"/>
      <c r="BQ331" s="67" t="b">
        <f>V331</f>
        <v>0</v>
      </c>
      <c r="BR331" s="67">
        <f>IF(BQ331=" "," ",(BQ331-2*$AI331))</f>
        <v>-24</v>
      </c>
      <c r="BS331" s="67"/>
      <c r="BT331" s="67"/>
      <c r="BU331" s="67" t="b">
        <f>W331</f>
        <v>0</v>
      </c>
      <c r="BV331" s="67">
        <f>IF(BU331=" "," ",(BU331-2*$AI331))</f>
        <v>-24</v>
      </c>
      <c r="BW331" s="67"/>
      <c r="BX331" s="67"/>
      <c r="BY331" s="67" t="b">
        <f>X331</f>
        <v>0</v>
      </c>
      <c r="BZ331" s="67">
        <f>IF(BY331=" "," ",(BY331-2*$AI331))</f>
        <v>-24</v>
      </c>
      <c r="CA331" s="67"/>
      <c r="CB331" s="67"/>
      <c r="CC331" s="209" t="str">
        <f>IF(AK331="Senior",AK331,"...")</f>
        <v>...</v>
      </c>
      <c r="CD331" s="65">
        <f>L331</f>
        <v>1</v>
      </c>
      <c r="CE331" s="66" t="str">
        <f>M331</f>
        <v>X</v>
      </c>
      <c r="CF331" s="73">
        <f>AQ331*AO$4+AU331*AS$4+AY331*AW$4+BC331*BA$4+BG331*BE$4+BK331*BI$4+BO331*BM$4+BS331*BQ$4+BW331*BU$4+CA331*BY$4</f>
        <v>0</v>
      </c>
      <c r="CG331" s="156"/>
      <c r="CH331" s="1"/>
      <c r="DA331" s="19"/>
      <c r="DB331" s="19"/>
      <c r="DC331" s="67" t="s">
        <v>812</v>
      </c>
      <c r="DD331" s="67" t="s">
        <v>1014</v>
      </c>
      <c r="DE331" s="67" t="s">
        <v>1015</v>
      </c>
      <c r="DF331" s="67" t="s">
        <v>65</v>
      </c>
      <c r="DG331" s="67" t="s">
        <v>995</v>
      </c>
      <c r="DH331" s="75">
        <v>14863</v>
      </c>
      <c r="DI331" s="67">
        <v>8</v>
      </c>
      <c r="DJ331" s="67" t="s">
        <v>84</v>
      </c>
      <c r="DK331" s="76" t="s">
        <v>85</v>
      </c>
      <c r="DL331" s="67">
        <v>1</v>
      </c>
      <c r="DM331" s="77" t="s">
        <v>70</v>
      </c>
      <c r="DN331" s="67" t="e">
        <v>#NUM!</v>
      </c>
      <c r="DO331" s="67" t="s">
        <v>79</v>
      </c>
      <c r="DP331" s="67" t="s">
        <v>79</v>
      </c>
      <c r="DQ331" s="68"/>
      <c r="DR331" s="67"/>
      <c r="DS331" s="72" t="s">
        <v>79</v>
      </c>
      <c r="DT331" s="67" t="s">
        <v>79</v>
      </c>
      <c r="DU331" s="68"/>
      <c r="DV331" s="67"/>
      <c r="DW331" s="72" t="s">
        <v>79</v>
      </c>
      <c r="DX331" s="67" t="s">
        <v>79</v>
      </c>
      <c r="DY331" s="67"/>
      <c r="DZ331" s="67"/>
      <c r="EA331" s="67" t="s">
        <v>79</v>
      </c>
      <c r="EB331" s="67" t="s">
        <v>79</v>
      </c>
      <c r="EC331" s="68"/>
      <c r="ED331" s="69"/>
      <c r="EE331" s="71" t="s">
        <v>79</v>
      </c>
      <c r="EF331" s="67" t="s">
        <v>79</v>
      </c>
      <c r="EG331" s="67"/>
      <c r="EH331" s="67"/>
      <c r="EI331" s="72">
        <v>108</v>
      </c>
      <c r="EJ331" s="67">
        <v>92</v>
      </c>
      <c r="EK331" s="67">
        <v>2.5</v>
      </c>
      <c r="EL331" s="67" t="s">
        <v>94</v>
      </c>
      <c r="EM331" s="72" t="s">
        <v>79</v>
      </c>
      <c r="EN331" s="67" t="s">
        <v>79</v>
      </c>
      <c r="EO331" s="67"/>
      <c r="EP331" s="67"/>
      <c r="EQ331" s="67" t="b">
        <v>0</v>
      </c>
      <c r="ER331" s="67">
        <v>-16</v>
      </c>
      <c r="ES331" s="67"/>
      <c r="ET331" s="67"/>
      <c r="EU331" s="67" t="b">
        <v>0</v>
      </c>
      <c r="EV331" s="67">
        <v>-16</v>
      </c>
      <c r="EW331" s="67"/>
      <c r="EX331" s="67"/>
      <c r="EY331" s="67" t="b">
        <v>0</v>
      </c>
      <c r="EZ331" s="67">
        <v>-16</v>
      </c>
      <c r="FA331" s="67"/>
      <c r="FB331" s="67"/>
      <c r="FC331" s="76" t="s">
        <v>73</v>
      </c>
      <c r="FD331" s="67">
        <v>1</v>
      </c>
      <c r="FE331" s="77" t="s">
        <v>70</v>
      </c>
      <c r="FF331" s="68">
        <v>2.5</v>
      </c>
      <c r="FG331" s="83"/>
      <c r="FH331" s="65" t="str">
        <f t="shared" si="59"/>
        <v>MR</v>
      </c>
      <c r="FI331" s="65" t="str">
        <f t="shared" si="60"/>
        <v>M</v>
      </c>
      <c r="FJ331" s="65" t="str">
        <f t="shared" si="60"/>
        <v>15. BIR</v>
      </c>
      <c r="FK331" s="65">
        <f t="shared" si="61"/>
        <v>2.5</v>
      </c>
      <c r="FL331">
        <f t="shared" si="62"/>
        <v>25.5</v>
      </c>
      <c r="FM331" t="str">
        <f t="shared" si="63"/>
        <v>...</v>
      </c>
      <c r="FN331" t="str">
        <f t="shared" si="65"/>
        <v>...</v>
      </c>
      <c r="FO331" t="str">
        <f t="shared" si="64"/>
        <v>15. BIR</v>
      </c>
    </row>
    <row r="332" spans="1:171" ht="13.8" hidden="1" x14ac:dyDescent="0.25">
      <c r="A332" t="s">
        <v>1152</v>
      </c>
      <c r="B332" s="201" t="s">
        <v>298</v>
      </c>
      <c r="C332" s="80" t="str">
        <f>IF($B332:$B332&gt;0,VLOOKUP($B332,'[1]PorEquipeHC 20aa_ddmmaaaa'!$EC$5:'[1]PorEquipeHC 20aa_ddmmaaaa'!$GS$1003,1,FALSE))</f>
        <v>001</v>
      </c>
      <c r="D332" s="209" t="str">
        <f>IF($B332:$B332&gt;0,VLOOKUP($B332,'[1]PorEquipeHC 20aa_ddmmaaaa'!$EC$5:'[1]PorEquipeHC 20aa_ddmmaaaa'!$GS$1003,2,FALSE))</f>
        <v>SAITO</v>
      </c>
      <c r="E332" s="209" t="str">
        <f>IF($B332:$B332&gt;0,VLOOKUP($B332,'[1]PorEquipeHC 20aa_ddmmaaaa'!$EC$5:'[1]PorEquipeHC 20aa_ddmmaaaa'!$GS$1003,3,FALSE))</f>
        <v>ISSAO</v>
      </c>
      <c r="F332" s="66" t="str">
        <f>IF($B332:$B332&gt;0,VLOOKUP($B332,'[1]PorEquipeHC 20aa_ddmmaaaa'!$EC$5:'[1]PorEquipeHC 20aa_ddmmaaaa'!$GS$1003,4,FALSE))</f>
        <v>M</v>
      </c>
      <c r="G332" s="65" t="str">
        <f>IF($B332:$B332&gt;0,VLOOKUP($B332,'[1]PorEquipeHC 20aa_ddmmaaaa'!$EC$5:'[1]PorEquipeHC 20aa_ddmmaaaa'!$GS$1003,5,FALSE))</f>
        <v>03. IBI</v>
      </c>
      <c r="H332" s="210">
        <f>IF($B332:$B332&gt;0,VLOOKUP($B332,'[1]PorEquipeHC 20aa_ddmmaaaa'!$EC$5:'[1]PorEquipeHC 20aa_ddmmaaaa'!$GS$1003,6,FALSE))</f>
        <v>14862</v>
      </c>
      <c r="I332" s="80">
        <f>IF($B332:$B332&gt;0,VLOOKUP($B332,'[1]PorEquipeHC 20aa_ddmmaaaa'!$EC$5:'[1]PorEquipeHC 20aa_ddmmaaaa'!$GS$1003,7,FALSE))</f>
        <v>12</v>
      </c>
      <c r="J332" s="209" t="str">
        <f>IF($B332:$B332&gt;0,VLOOKUP($B332,'[1]PorEquipeHC 20aa_ddmmaaaa'!$EC$5:'[1]PorEquipeHC 20aa_ddmmaaaa'!$GS$1003,8,FALSE))</f>
        <v>C</v>
      </c>
      <c r="K332" s="209" t="str">
        <f>IF($B332:$B332&gt;0,VLOOKUP($B332,'[1]PorEquipeHC 20aa_ddmmaaaa'!$EC$5:'[1]PorEquipeHC 20aa_ddmmaaaa'!$GS$1003,9,FALSE))</f>
        <v>MR</v>
      </c>
      <c r="L332" s="80">
        <f>IF($B332:$B332&gt;0,VLOOKUP($B332,'[1]PorEquipeHC 20aa_ddmmaaaa'!$EC$5:'[1]PorEquipeHC 20aa_ddmmaaaa'!$GS$1003,45,FALSE))</f>
        <v>0</v>
      </c>
      <c r="M332" s="65" t="str">
        <f>IF($B332:$B332&gt;0,VLOOKUP($B332,'[1]PorEquipeHC 20aa_ddmmaaaa'!$EC$5:'[1]PorEquipeHC 20aa_ddmmaaaa'!$GS$1003,46,FALSE))</f>
        <v>X</v>
      </c>
      <c r="N332" s="80" t="e">
        <f>IF($B332:$B332&gt;0,VLOOKUP($B332,'[1]PorEquipeHC 20aa_ddmmaaaa'!$EC$5:'[1]PorEquipeHC 20aa_ddmmaaaa'!$GS$1003,64,FALSE))</f>
        <v>#NUM!</v>
      </c>
      <c r="O332" s="211" t="str">
        <f>IF($B332:$B332&gt;0,VLOOKUP($B332,'[1]PorEquipeHC 20aa_ddmmaaaa'!$EC$5:'[1]PorEquipeHC 20aa_ddmmaaaa'!$GS$1003,10,FALSE))</f>
        <v xml:space="preserve"> </v>
      </c>
      <c r="P332" s="211" t="str">
        <f>IF($B332:$B332&gt;0,VLOOKUP($B332,'[1]PorEquipeHC 20aa_ddmmaaaa'!$EC$5:'[1]PorEquipeHC 20aa_ddmmaaaa'!$GS$1003,11,FALSE))</f>
        <v xml:space="preserve"> </v>
      </c>
      <c r="Q332" s="211" t="str">
        <f>IF($B332:$B332&gt;0,VLOOKUP($B332,'[1]PorEquipeHC 20aa_ddmmaaaa'!$EC$5:'[1]PorEquipeHC 20aa_ddmmaaaa'!$GS$1003,12,FALSE))</f>
        <v xml:space="preserve"> </v>
      </c>
      <c r="R332" s="211" t="str">
        <f>IF($B332:$B332&gt;0,VLOOKUP($B332,'[1]PorEquipeHC 20aa_ddmmaaaa'!$EC$5:'[1]PorEquipeHC 20aa_ddmmaaaa'!$GS$1003,13,FALSE))</f>
        <v xml:space="preserve"> </v>
      </c>
      <c r="S332" s="211" t="str">
        <f>IF($B332:$B332&gt;0,VLOOKUP($B332,'[1]PorEquipeHC 20aa_ddmmaaaa'!$EC$5:'[1]PorEquipeHC 20aa_ddmmaaaa'!$GS$1003,14,FALSE))</f>
        <v xml:space="preserve"> </v>
      </c>
      <c r="T332" s="211" t="str">
        <f>IF($B332:$B332&gt;0,VLOOKUP($B332,'[1]PorEquipeHC 20aa_ddmmaaaa'!$EC$5:'[1]PorEquipeHC 20aa_ddmmaaaa'!$GS$1003,15,FALSE))</f>
        <v xml:space="preserve"> </v>
      </c>
      <c r="U332" s="211" t="str">
        <f>IF($B332:$B332&gt;0,VLOOKUP($B332,'[1]PorEquipeHC 20aa_ddmmaaaa'!$EC$5:'[1]PorEquipeHC 20aa_ddmmaaaa'!$GS$1003,16,FALSE))</f>
        <v xml:space="preserve"> </v>
      </c>
      <c r="V332" s="211" t="b">
        <f>IF($B332:$B332&gt;0,VLOOKUP($B332,'[1]PorEquipeHC 20aa_ddmmaaaa'!$EC$5:'[1]PorEquipeHC 20aa_ddmmaaaa'!$GS$1003,17,FALSE))</f>
        <v>0</v>
      </c>
      <c r="W332" s="211" t="b">
        <f>IF($B332:$B332&gt;0,VLOOKUP($B332,'[1]PorEquipeHC 20aa_ddmmaaaa'!$EC$5:'[1]PorEquipeHC 20aa_ddmmaaaa'!$GS$1003,18,FALSE))</f>
        <v>0</v>
      </c>
      <c r="X332" s="211" t="b">
        <f>IF($B332:$B332&gt;0,VLOOKUP($B332,'[1]PorEquipeHC 20aa_ddmmaaaa'!$EC$5:'[1]PorEquipeHC 20aa_ddmmaaaa'!$GS$1003,19,FALSE))</f>
        <v>0</v>
      </c>
      <c r="Y332" s="207"/>
      <c r="Z332" s="207"/>
      <c r="AA332" s="154"/>
      <c r="AB332" s="154"/>
      <c r="AC332" s="65" t="str">
        <f>C332</f>
        <v>001</v>
      </c>
      <c r="AD332" s="65" t="str">
        <f>D332</f>
        <v>SAITO</v>
      </c>
      <c r="AE332" s="65" t="str">
        <f>E332</f>
        <v>ISSAO</v>
      </c>
      <c r="AF332" s="65" t="str">
        <f>F332</f>
        <v>M</v>
      </c>
      <c r="AG332" s="65" t="str">
        <f>G332</f>
        <v>03. IBI</v>
      </c>
      <c r="AH332" s="65">
        <f>H332</f>
        <v>14862</v>
      </c>
      <c r="AI332">
        <f>I332</f>
        <v>12</v>
      </c>
      <c r="AJ332" t="str">
        <f>J332</f>
        <v>C</v>
      </c>
      <c r="AK332" s="209" t="str">
        <f>K332</f>
        <v>MR</v>
      </c>
      <c r="AL332" s="65">
        <f>L332</f>
        <v>0</v>
      </c>
      <c r="AM332" s="66" t="str">
        <f>M332</f>
        <v>X</v>
      </c>
      <c r="AN332" s="65" t="e">
        <f>N332</f>
        <v>#NUM!</v>
      </c>
      <c r="AO332" s="65" t="str">
        <f>O332</f>
        <v xml:space="preserve"> </v>
      </c>
      <c r="AP332" s="67" t="str">
        <f>IF(AO332=" "," ",(AO332-2*$AI332))</f>
        <v xml:space="preserve"> </v>
      </c>
      <c r="AQ332" s="68"/>
      <c r="AR332" s="69"/>
      <c r="AS332" s="72" t="str">
        <f>P332</f>
        <v xml:space="preserve"> </v>
      </c>
      <c r="AT332" s="67" t="str">
        <f>IF(AS332=" "," ",(AS332-2*$AI332))</f>
        <v xml:space="preserve"> </v>
      </c>
      <c r="AU332" s="65"/>
      <c r="AV332" s="67"/>
      <c r="AW332" s="72" t="str">
        <f>Q332</f>
        <v xml:space="preserve"> </v>
      </c>
      <c r="AX332" s="67" t="str">
        <f>IF(AW332=" "," ",(AW332-2*$AI332))</f>
        <v xml:space="preserve"> </v>
      </c>
      <c r="AY332" s="67"/>
      <c r="AZ332" s="65"/>
      <c r="BA332" s="67" t="str">
        <f>R332</f>
        <v xml:space="preserve"> </v>
      </c>
      <c r="BB332" s="67" t="str">
        <f>IF(BA332=" "," ",(BA332-2*$AI332))</f>
        <v xml:space="preserve"> </v>
      </c>
      <c r="BC332" s="67"/>
      <c r="BD332" s="67"/>
      <c r="BE332" s="71" t="str">
        <f>S332</f>
        <v xml:space="preserve"> </v>
      </c>
      <c r="BF332" s="67" t="str">
        <f>IF(BE332=" "," ",(BE332-2*$AI332))</f>
        <v xml:space="preserve"> </v>
      </c>
      <c r="BG332" s="67"/>
      <c r="BH332" s="67"/>
      <c r="BI332" s="72" t="str">
        <f>T332</f>
        <v xml:space="preserve"> </v>
      </c>
      <c r="BJ332" s="67" t="str">
        <f>IF(BI332=" "," ",(BI332-2*$AI332))</f>
        <v xml:space="preserve"> </v>
      </c>
      <c r="BK332" s="67"/>
      <c r="BL332" s="67"/>
      <c r="BM332" s="72" t="str">
        <f>U332</f>
        <v xml:space="preserve"> </v>
      </c>
      <c r="BN332" s="67" t="str">
        <f>IF(BM332=" "," ",(BM332-2*$AI332))</f>
        <v xml:space="preserve"> </v>
      </c>
      <c r="BO332" s="67"/>
      <c r="BP332" s="67"/>
      <c r="BQ332" s="67" t="b">
        <f>V332</f>
        <v>0</v>
      </c>
      <c r="BR332" s="67">
        <f>IF(BQ332=" "," ",(BQ332-2*$AI332))</f>
        <v>-24</v>
      </c>
      <c r="BS332" s="67"/>
      <c r="BT332" s="67"/>
      <c r="BU332" s="67" t="b">
        <f>W332</f>
        <v>0</v>
      </c>
      <c r="BV332" s="67">
        <f>IF(BU332=" "," ",(BU332-2*$AI332))</f>
        <v>-24</v>
      </c>
      <c r="BW332" s="67"/>
      <c r="BX332" s="67"/>
      <c r="BY332" s="67" t="b">
        <f>X332</f>
        <v>0</v>
      </c>
      <c r="BZ332" s="67">
        <f>IF(BY332=" "," ",(BY332-2*$AI332))</f>
        <v>-24</v>
      </c>
      <c r="CA332" s="67"/>
      <c r="CB332" s="67"/>
      <c r="CC332" s="209" t="str">
        <f>IF(AK332="Senior",AK332,"...")</f>
        <v>...</v>
      </c>
      <c r="CD332" s="65">
        <f>L332</f>
        <v>0</v>
      </c>
      <c r="CE332" s="66" t="str">
        <f>M332</f>
        <v>X</v>
      </c>
      <c r="CF332" s="73">
        <f>AQ332*AO$4+AU332*AS$4+AY332*AW$4+BC332*BA$4+BG332*BE$4+BK332*BI$4+BO332*BM$4+BS332*BQ$4+BW332*BU$4+CA332*BY$4</f>
        <v>0</v>
      </c>
      <c r="CG332" s="156"/>
      <c r="CH332" s="1"/>
      <c r="DA332" s="19"/>
      <c r="DB332" s="19"/>
      <c r="DC332" s="67" t="s">
        <v>431</v>
      </c>
      <c r="DD332" s="67" t="s">
        <v>1000</v>
      </c>
      <c r="DE332" s="67" t="s">
        <v>1001</v>
      </c>
      <c r="DF332" s="67" t="s">
        <v>83</v>
      </c>
      <c r="DG332" s="67" t="s">
        <v>995</v>
      </c>
      <c r="DH332" s="75">
        <v>25014</v>
      </c>
      <c r="DI332" s="67">
        <v>4</v>
      </c>
      <c r="DJ332" s="67" t="s">
        <v>68</v>
      </c>
      <c r="DK332" s="76" t="s">
        <v>69</v>
      </c>
      <c r="DL332" s="67">
        <v>7</v>
      </c>
      <c r="DM332" s="77" t="s">
        <v>70</v>
      </c>
      <c r="DN332" s="67">
        <v>643</v>
      </c>
      <c r="DO332" s="67">
        <v>109</v>
      </c>
      <c r="DP332" s="67">
        <v>101</v>
      </c>
      <c r="DQ332" s="68"/>
      <c r="DR332" s="67"/>
      <c r="DS332" s="72">
        <v>116</v>
      </c>
      <c r="DT332" s="67">
        <v>108</v>
      </c>
      <c r="DU332" s="68"/>
      <c r="DV332" s="67"/>
      <c r="DW332" s="72">
        <v>112</v>
      </c>
      <c r="DX332" s="67">
        <v>104</v>
      </c>
      <c r="DY332" s="67"/>
      <c r="DZ332" s="67"/>
      <c r="EA332" s="67">
        <v>110</v>
      </c>
      <c r="EB332" s="67">
        <v>102</v>
      </c>
      <c r="EC332" s="67"/>
      <c r="ED332" s="67"/>
      <c r="EE332" s="71">
        <v>101</v>
      </c>
      <c r="EF332" s="67">
        <v>93</v>
      </c>
      <c r="EG332" s="67">
        <v>1</v>
      </c>
      <c r="EH332" s="67" t="s">
        <v>93</v>
      </c>
      <c r="EI332" s="72">
        <v>105</v>
      </c>
      <c r="EJ332" s="67">
        <v>97</v>
      </c>
      <c r="EK332" s="67"/>
      <c r="EL332" s="67"/>
      <c r="EM332" s="72">
        <v>106</v>
      </c>
      <c r="EN332" s="67">
        <v>98</v>
      </c>
      <c r="EO332" s="67"/>
      <c r="EP332" s="67"/>
      <c r="EQ332" s="67" t="b">
        <v>0</v>
      </c>
      <c r="ER332" s="67">
        <v>-8</v>
      </c>
      <c r="ES332" s="67"/>
      <c r="ET332" s="67"/>
      <c r="EU332" s="67" t="b">
        <v>0</v>
      </c>
      <c r="EV332" s="67">
        <v>-8</v>
      </c>
      <c r="EW332" s="67"/>
      <c r="EX332" s="67"/>
      <c r="EY332" s="67" t="b">
        <v>0</v>
      </c>
      <c r="EZ332" s="67">
        <v>-8</v>
      </c>
      <c r="FA332" s="67"/>
      <c r="FB332" s="67"/>
      <c r="FC332" s="76" t="s">
        <v>73</v>
      </c>
      <c r="FD332" s="67">
        <v>7</v>
      </c>
      <c r="FE332" s="77" t="s">
        <v>70</v>
      </c>
      <c r="FF332" s="68">
        <v>1</v>
      </c>
      <c r="FG332" s="83"/>
      <c r="FH332" s="65" t="str">
        <f t="shared" si="59"/>
        <v>NSR</v>
      </c>
      <c r="FI332" s="65" t="str">
        <f t="shared" si="60"/>
        <v>F</v>
      </c>
      <c r="FJ332" s="65" t="str">
        <f t="shared" si="60"/>
        <v>15. BIR</v>
      </c>
      <c r="FK332" s="65">
        <f t="shared" si="61"/>
        <v>1</v>
      </c>
      <c r="FL332">
        <f t="shared" si="62"/>
        <v>26.5</v>
      </c>
      <c r="FM332" t="str">
        <f t="shared" si="63"/>
        <v>...</v>
      </c>
      <c r="FN332" t="str">
        <f t="shared" si="65"/>
        <v>...</v>
      </c>
      <c r="FO332" t="str">
        <f t="shared" si="64"/>
        <v>15. BIR</v>
      </c>
    </row>
    <row r="333" spans="1:171" ht="13.8" hidden="1" x14ac:dyDescent="0.25">
      <c r="A333" t="s">
        <v>1152</v>
      </c>
      <c r="B333" s="201" t="s">
        <v>885</v>
      </c>
      <c r="C333" s="80" t="str">
        <f>IF($B333:$B333&gt;0,VLOOKUP($B333,'[1]PorEquipeHC 20aa_ddmmaaaa'!$EC$5:'[1]PorEquipeHC 20aa_ddmmaaaa'!$GS$1003,1,FALSE))</f>
        <v>886</v>
      </c>
      <c r="D333" s="209" t="str">
        <f>IF($B333:$B333&gt;0,VLOOKUP($B333,'[1]PorEquipeHC 20aa_ddmmaaaa'!$EC$5:'[1]PorEquipeHC 20aa_ddmmaaaa'!$GS$1003,2,FALSE))</f>
        <v>HORIUCHI</v>
      </c>
      <c r="E333" s="209" t="str">
        <f>IF($B333:$B333&gt;0,VLOOKUP($B333,'[1]PorEquipeHC 20aa_ddmmaaaa'!$EC$5:'[1]PorEquipeHC 20aa_ddmmaaaa'!$GS$1003,3,FALSE))</f>
        <v>TAKESHI</v>
      </c>
      <c r="F333" s="66" t="str">
        <f>IF($B333:$B333&gt;0,VLOOKUP($B333,'[1]PorEquipeHC 20aa_ddmmaaaa'!$EC$5:'[1]PorEquipeHC 20aa_ddmmaaaa'!$GS$1003,4,FALSE))</f>
        <v>M</v>
      </c>
      <c r="G333" s="65" t="str">
        <f>IF($B333:$B333&gt;0,VLOOKUP($B333,'[1]PorEquipeHC 20aa_ddmmaaaa'!$EC$5:'[1]PorEquipeHC 20aa_ddmmaaaa'!$GS$1003,5,FALSE))</f>
        <v>11. NCC</v>
      </c>
      <c r="H333" s="210">
        <f>IF($B333:$B333&gt;0,VLOOKUP($B333,'[1]PorEquipeHC 20aa_ddmmaaaa'!$EC$5:'[1]PorEquipeHC 20aa_ddmmaaaa'!$GS$1003,6,FALSE))</f>
        <v>15300</v>
      </c>
      <c r="I333" s="80">
        <f>IF($B333:$B333&gt;0,VLOOKUP($B333,'[1]PorEquipeHC 20aa_ddmmaaaa'!$EC$5:'[1]PorEquipeHC 20aa_ddmmaaaa'!$GS$1003,7,FALSE))</f>
        <v>12</v>
      </c>
      <c r="J333" s="209" t="str">
        <f>IF($B333:$B333&gt;0,VLOOKUP($B333,'[1]PorEquipeHC 20aa_ddmmaaaa'!$EC$5:'[1]PorEquipeHC 20aa_ddmmaaaa'!$GS$1003,8,FALSE))</f>
        <v>C</v>
      </c>
      <c r="K333" s="209" t="str">
        <f>IF($B333:$B333&gt;0,VLOOKUP($B333,'[1]PorEquipeHC 20aa_ddmmaaaa'!$EC$5:'[1]PorEquipeHC 20aa_ddmmaaaa'!$GS$1003,9,FALSE))</f>
        <v>MR</v>
      </c>
      <c r="L333" s="80">
        <f>IF($B333:$B333&gt;0,VLOOKUP($B333,'[1]PorEquipeHC 20aa_ddmmaaaa'!$EC$5:'[1]PorEquipeHC 20aa_ddmmaaaa'!$GS$1003,45,FALSE))</f>
        <v>0</v>
      </c>
      <c r="M333" s="65" t="str">
        <f>IF($B333:$B333&gt;0,VLOOKUP($B333,'[1]PorEquipeHC 20aa_ddmmaaaa'!$EC$5:'[1]PorEquipeHC 20aa_ddmmaaaa'!$GS$1003,46,FALSE))</f>
        <v>X</v>
      </c>
      <c r="N333" s="80" t="e">
        <f>IF($B333:$B333&gt;0,VLOOKUP($B333,'[1]PorEquipeHC 20aa_ddmmaaaa'!$EC$5:'[1]PorEquipeHC 20aa_ddmmaaaa'!$GS$1003,64,FALSE))</f>
        <v>#NUM!</v>
      </c>
      <c r="O333" s="211" t="str">
        <f>IF($B333:$B333&gt;0,VLOOKUP($B333,'[1]PorEquipeHC 20aa_ddmmaaaa'!$EC$5:'[1]PorEquipeHC 20aa_ddmmaaaa'!$GS$1003,10,FALSE))</f>
        <v xml:space="preserve"> </v>
      </c>
      <c r="P333" s="211" t="str">
        <f>IF($B333:$B333&gt;0,VLOOKUP($B333,'[1]PorEquipeHC 20aa_ddmmaaaa'!$EC$5:'[1]PorEquipeHC 20aa_ddmmaaaa'!$GS$1003,11,FALSE))</f>
        <v xml:space="preserve"> </v>
      </c>
      <c r="Q333" s="211" t="str">
        <f>IF($B333:$B333&gt;0,VLOOKUP($B333,'[1]PorEquipeHC 20aa_ddmmaaaa'!$EC$5:'[1]PorEquipeHC 20aa_ddmmaaaa'!$GS$1003,12,FALSE))</f>
        <v xml:space="preserve"> </v>
      </c>
      <c r="R333" s="211" t="str">
        <f>IF($B333:$B333&gt;0,VLOOKUP($B333,'[1]PorEquipeHC 20aa_ddmmaaaa'!$EC$5:'[1]PorEquipeHC 20aa_ddmmaaaa'!$GS$1003,13,FALSE))</f>
        <v xml:space="preserve"> </v>
      </c>
      <c r="S333" s="211" t="str">
        <f>IF($B333:$B333&gt;0,VLOOKUP($B333,'[1]PorEquipeHC 20aa_ddmmaaaa'!$EC$5:'[1]PorEquipeHC 20aa_ddmmaaaa'!$GS$1003,14,FALSE))</f>
        <v xml:space="preserve"> </v>
      </c>
      <c r="T333" s="211" t="str">
        <f>IF($B333:$B333&gt;0,VLOOKUP($B333,'[1]PorEquipeHC 20aa_ddmmaaaa'!$EC$5:'[1]PorEquipeHC 20aa_ddmmaaaa'!$GS$1003,15,FALSE))</f>
        <v xml:space="preserve"> </v>
      </c>
      <c r="U333" s="211" t="str">
        <f>IF($B333:$B333&gt;0,VLOOKUP($B333,'[1]PorEquipeHC 20aa_ddmmaaaa'!$EC$5:'[1]PorEquipeHC 20aa_ddmmaaaa'!$GS$1003,16,FALSE))</f>
        <v xml:space="preserve"> </v>
      </c>
      <c r="V333" s="211" t="b">
        <f>IF($B333:$B333&gt;0,VLOOKUP($B333,'[1]PorEquipeHC 20aa_ddmmaaaa'!$EC$5:'[1]PorEquipeHC 20aa_ddmmaaaa'!$GS$1003,17,FALSE))</f>
        <v>0</v>
      </c>
      <c r="W333" s="211" t="b">
        <f>IF($B333:$B333&gt;0,VLOOKUP($B333,'[1]PorEquipeHC 20aa_ddmmaaaa'!$EC$5:'[1]PorEquipeHC 20aa_ddmmaaaa'!$GS$1003,18,FALSE))</f>
        <v>0</v>
      </c>
      <c r="X333" s="211" t="b">
        <f>IF($B333:$B333&gt;0,VLOOKUP($B333,'[1]PorEquipeHC 20aa_ddmmaaaa'!$EC$5:'[1]PorEquipeHC 20aa_ddmmaaaa'!$GS$1003,19,FALSE))</f>
        <v>0</v>
      </c>
      <c r="Y333" s="207"/>
      <c r="Z333" s="207"/>
      <c r="AA333" s="154"/>
      <c r="AB333" s="154"/>
      <c r="AC333" s="65" t="str">
        <f>C333</f>
        <v>886</v>
      </c>
      <c r="AD333" s="65" t="str">
        <f>D333</f>
        <v>HORIUCHI</v>
      </c>
      <c r="AE333" s="65" t="str">
        <f>E333</f>
        <v>TAKESHI</v>
      </c>
      <c r="AF333" s="65" t="str">
        <f>F333</f>
        <v>M</v>
      </c>
      <c r="AG333" s="65" t="str">
        <f>G333</f>
        <v>11. NCC</v>
      </c>
      <c r="AH333" s="208">
        <f>H333</f>
        <v>15300</v>
      </c>
      <c r="AI333">
        <f>I333</f>
        <v>12</v>
      </c>
      <c r="AJ333" t="str">
        <f>J333</f>
        <v>C</v>
      </c>
      <c r="AK333" s="209" t="str">
        <f>K333</f>
        <v>MR</v>
      </c>
      <c r="AL333" s="65">
        <f>L333</f>
        <v>0</v>
      </c>
      <c r="AM333" s="66" t="str">
        <f>M333</f>
        <v>X</v>
      </c>
      <c r="AN333" s="65" t="e">
        <f>N333</f>
        <v>#NUM!</v>
      </c>
      <c r="AO333" s="65" t="str">
        <f>O333</f>
        <v xml:space="preserve"> </v>
      </c>
      <c r="AP333" s="67" t="str">
        <f>IF(AO333=" "," ",(AO333-2*$AI333))</f>
        <v xml:space="preserve"> </v>
      </c>
      <c r="AQ333" s="68"/>
      <c r="AR333" s="69"/>
      <c r="AS333" s="72" t="str">
        <f>P333</f>
        <v xml:space="preserve"> </v>
      </c>
      <c r="AT333" s="67" t="str">
        <f>IF(AS333=" "," ",(AS333-2*$AI333))</f>
        <v xml:space="preserve"> </v>
      </c>
      <c r="AU333" s="65"/>
      <c r="AV333" s="67"/>
      <c r="AW333" s="72" t="str">
        <f>Q333</f>
        <v xml:space="preserve"> </v>
      </c>
      <c r="AX333" s="67" t="str">
        <f>IF(AW333=" "," ",(AW333-2*$AI333))</f>
        <v xml:space="preserve"> </v>
      </c>
      <c r="AY333" s="67"/>
      <c r="AZ333" s="65"/>
      <c r="BA333" s="67" t="str">
        <f>R333</f>
        <v xml:space="preserve"> </v>
      </c>
      <c r="BB333" s="67" t="str">
        <f>IF(BA333=" "," ",(BA333-2*$AI333))</f>
        <v xml:space="preserve"> </v>
      </c>
      <c r="BC333" s="67"/>
      <c r="BD333" s="67"/>
      <c r="BE333" s="71" t="str">
        <f>S333</f>
        <v xml:space="preserve"> </v>
      </c>
      <c r="BF333" s="67" t="str">
        <f>IF(BE333=" "," ",(BE333-2*$AI333))</f>
        <v xml:space="preserve"> </v>
      </c>
      <c r="BG333" s="67"/>
      <c r="BH333" s="67"/>
      <c r="BI333" s="72" t="str">
        <f>T333</f>
        <v xml:space="preserve"> </v>
      </c>
      <c r="BJ333" s="67" t="str">
        <f>IF(BI333=" "," ",(BI333-2*$AI333))</f>
        <v xml:space="preserve"> </v>
      </c>
      <c r="BK333" s="67"/>
      <c r="BL333" s="67"/>
      <c r="BM333" s="72" t="str">
        <f>U333</f>
        <v xml:space="preserve"> </v>
      </c>
      <c r="BN333" s="67" t="str">
        <f>IF(BM333=" "," ",(BM333-2*$AI333))</f>
        <v xml:space="preserve"> </v>
      </c>
      <c r="BO333" s="67"/>
      <c r="BP333" s="67"/>
      <c r="BQ333" s="67" t="b">
        <f>V333</f>
        <v>0</v>
      </c>
      <c r="BR333" s="67">
        <f>IF(BQ333=" "," ",(BQ333-2*$AI333))</f>
        <v>-24</v>
      </c>
      <c r="BS333" s="67"/>
      <c r="BT333" s="67"/>
      <c r="BU333" s="67" t="b">
        <f>W333</f>
        <v>0</v>
      </c>
      <c r="BV333" s="67">
        <f>IF(BU333=" "," ",(BU333-2*$AI333))</f>
        <v>-24</v>
      </c>
      <c r="BW333" s="67"/>
      <c r="BX333" s="67"/>
      <c r="BY333" s="67" t="b">
        <f>X333</f>
        <v>0</v>
      </c>
      <c r="BZ333" s="67">
        <f>IF(BY333=" "," ",(BY333-2*$AI333))</f>
        <v>-24</v>
      </c>
      <c r="CA333" s="67"/>
      <c r="CB333" s="67"/>
      <c r="CC333" s="209" t="str">
        <f>IF(AK333="Senior",AK333,"...")</f>
        <v>...</v>
      </c>
      <c r="CD333" s="65">
        <f>L333</f>
        <v>0</v>
      </c>
      <c r="CE333" s="66" t="str">
        <f>M333</f>
        <v>X</v>
      </c>
      <c r="CF333" s="73">
        <f>AQ333*AO$4+AU333*AS$4+AY333*AW$4+BC333*BA$4+BG333*BE$4+BK333*BI$4+BO333*BM$4+BS333*BQ$4+BW333*BU$4+CA333*BY$4</f>
        <v>0</v>
      </c>
      <c r="CG333" s="156"/>
      <c r="CH333" s="1"/>
      <c r="DA333" s="19"/>
      <c r="DB333" s="19"/>
      <c r="DC333" s="67" t="s">
        <v>387</v>
      </c>
      <c r="DD333" s="67" t="s">
        <v>996</v>
      </c>
      <c r="DE333" s="67" t="s">
        <v>997</v>
      </c>
      <c r="DF333" s="67" t="s">
        <v>65</v>
      </c>
      <c r="DG333" s="67" t="s">
        <v>995</v>
      </c>
      <c r="DH333" s="75">
        <v>24950</v>
      </c>
      <c r="DI333" s="67">
        <v>0</v>
      </c>
      <c r="DJ333" s="67" t="s">
        <v>111</v>
      </c>
      <c r="DK333" s="76" t="s">
        <v>69</v>
      </c>
      <c r="DL333" s="67">
        <v>7</v>
      </c>
      <c r="DM333" s="77" t="s">
        <v>70</v>
      </c>
      <c r="DN333" s="67">
        <v>595</v>
      </c>
      <c r="DO333" s="67">
        <v>99</v>
      </c>
      <c r="DP333" s="67">
        <v>99</v>
      </c>
      <c r="DQ333" s="68"/>
      <c r="DR333" s="67"/>
      <c r="DS333" s="72">
        <v>97</v>
      </c>
      <c r="DT333" s="67">
        <v>97</v>
      </c>
      <c r="DU333" s="68"/>
      <c r="DV333" s="69"/>
      <c r="DW333" s="72">
        <v>103</v>
      </c>
      <c r="DX333" s="67">
        <v>103</v>
      </c>
      <c r="DY333" s="67"/>
      <c r="DZ333" s="67"/>
      <c r="EA333" s="67">
        <v>101</v>
      </c>
      <c r="EB333" s="67">
        <v>101</v>
      </c>
      <c r="EC333" s="67"/>
      <c r="ED333" s="67"/>
      <c r="EE333" s="71">
        <v>101</v>
      </c>
      <c r="EF333" s="67">
        <v>101</v>
      </c>
      <c r="EG333" s="68"/>
      <c r="EH333" s="69"/>
      <c r="EI333" s="72">
        <v>102</v>
      </c>
      <c r="EJ333" s="67">
        <v>102</v>
      </c>
      <c r="EK333" s="67"/>
      <c r="EL333" s="67"/>
      <c r="EM333" s="72">
        <v>95</v>
      </c>
      <c r="EN333" s="67">
        <v>95</v>
      </c>
      <c r="EO333" s="67"/>
      <c r="EP333" s="67"/>
      <c r="EQ333" s="67" t="b">
        <v>0</v>
      </c>
      <c r="ER333" s="67">
        <v>0</v>
      </c>
      <c r="ES333" s="68"/>
      <c r="ET333" s="69"/>
      <c r="EU333" s="67" t="b">
        <v>0</v>
      </c>
      <c r="EV333" s="67">
        <v>0</v>
      </c>
      <c r="EW333" s="67"/>
      <c r="EX333" s="67"/>
      <c r="EY333" s="67" t="b">
        <v>0</v>
      </c>
      <c r="EZ333" s="67">
        <v>0</v>
      </c>
      <c r="FA333" s="67"/>
      <c r="FB333" s="67"/>
      <c r="FC333" s="76" t="s">
        <v>73</v>
      </c>
      <c r="FD333" s="67">
        <v>7</v>
      </c>
      <c r="FE333" s="77" t="s">
        <v>70</v>
      </c>
      <c r="FF333" s="68">
        <v>0</v>
      </c>
      <c r="FG333" s="83"/>
      <c r="FH333" s="65" t="str">
        <f t="shared" ref="FH333:FH374" si="66">DK333</f>
        <v>NSR</v>
      </c>
      <c r="FI333" s="65" t="str">
        <f t="shared" ref="FI333:FJ374" si="67">DF333</f>
        <v>M</v>
      </c>
      <c r="FJ333" s="65" t="str">
        <f t="shared" si="67"/>
        <v>15. BIR</v>
      </c>
      <c r="FK333" s="65">
        <f t="shared" ref="FK333:FK374" si="68">FF333</f>
        <v>0</v>
      </c>
      <c r="FL333">
        <f t="shared" ref="FL333:FL356" si="69">FL332+FK333</f>
        <v>26.5</v>
      </c>
      <c r="FM333" t="str">
        <f t="shared" si="63"/>
        <v>...</v>
      </c>
      <c r="FN333" t="str">
        <f t="shared" si="65"/>
        <v>...</v>
      </c>
      <c r="FO333" t="str">
        <f t="shared" si="64"/>
        <v>15. BIR</v>
      </c>
    </row>
    <row r="334" spans="1:171" ht="13.8" hidden="1" x14ac:dyDescent="0.25">
      <c r="A334" t="s">
        <v>1152</v>
      </c>
      <c r="B334" s="65" t="s">
        <v>999</v>
      </c>
      <c r="C334" s="80" t="str">
        <f>IF($B334:$B334&gt;0,VLOOKUP($B334,'[1]PorEquipeHC 20aa_ddmmaaaa'!$EC$5:'[1]PorEquipeHC 20aa_ddmmaaaa'!$GS$1003,1,FALSE))</f>
        <v>752</v>
      </c>
      <c r="D334" s="209" t="str">
        <f>IF($B334:$B334&gt;0,VLOOKUP($B334,'[1]PorEquipeHC 20aa_ddmmaaaa'!$EC$5:'[1]PorEquipeHC 20aa_ddmmaaaa'!$GS$1003,2,FALSE))</f>
        <v>TSUKADA</v>
      </c>
      <c r="E334" s="209" t="str">
        <f>IF($B334:$B334&gt;0,VLOOKUP($B334,'[1]PorEquipeHC 20aa_ddmmaaaa'!$EC$5:'[1]PorEquipeHC 20aa_ddmmaaaa'!$GS$1003,3,FALSE))</f>
        <v>YOSHITAKA</v>
      </c>
      <c r="F334" s="66" t="str">
        <f>IF($B334:$B334&gt;0,VLOOKUP($B334,'[1]PorEquipeHC 20aa_ddmmaaaa'!$EC$5:'[1]PorEquipeHC 20aa_ddmmaaaa'!$GS$1003,4,FALSE))</f>
        <v>M</v>
      </c>
      <c r="G334" s="65" t="str">
        <f>IF($B334:$B334&gt;0,VLOOKUP($B334,'[1]PorEquipeHC 20aa_ddmmaaaa'!$EC$5:'[1]PorEquipeHC 20aa_ddmmaaaa'!$GS$1003,5,FALSE))</f>
        <v>15. BIR</v>
      </c>
      <c r="H334" s="210">
        <f>IF($B334:$B334&gt;0,VLOOKUP($B334,'[1]PorEquipeHC 20aa_ddmmaaaa'!$EC$5:'[1]PorEquipeHC 20aa_ddmmaaaa'!$GS$1003,6,FALSE))</f>
        <v>15468</v>
      </c>
      <c r="I334" s="80">
        <f>IF($B334:$B334&gt;0,VLOOKUP($B334,'[1]PorEquipeHC 20aa_ddmmaaaa'!$EC$5:'[1]PorEquipeHC 20aa_ddmmaaaa'!$GS$1003,7,FALSE))</f>
        <v>12</v>
      </c>
      <c r="J334" s="209" t="str">
        <f>IF($B334:$B334&gt;0,VLOOKUP($B334,'[1]PorEquipeHC 20aa_ddmmaaaa'!$EC$5:'[1]PorEquipeHC 20aa_ddmmaaaa'!$GS$1003,8,FALSE))</f>
        <v>C</v>
      </c>
      <c r="K334" s="209" t="str">
        <f>IF($B334:$B334&gt;0,VLOOKUP($B334,'[1]PorEquipeHC 20aa_ddmmaaaa'!$EC$5:'[1]PorEquipeHC 20aa_ddmmaaaa'!$GS$1003,9,FALSE))</f>
        <v>SR</v>
      </c>
      <c r="L334" s="80">
        <f>IF($B334:$B334&gt;0,VLOOKUP($B334,'[1]PorEquipeHC 20aa_ddmmaaaa'!$EC$5:'[1]PorEquipeHC 20aa_ddmmaaaa'!$GS$1003,45,FALSE))</f>
        <v>2</v>
      </c>
      <c r="M334" s="65" t="str">
        <f>IF($B334:$B334&gt;0,VLOOKUP($B334,'[1]PorEquipeHC 20aa_ddmmaaaa'!$EC$5:'[1]PorEquipeHC 20aa_ddmmaaaa'!$GS$1003,46,FALSE))</f>
        <v>X</v>
      </c>
      <c r="N334" s="80" t="e">
        <f>IF($B334:$B334&gt;0,VLOOKUP($B334,'[1]PorEquipeHC 20aa_ddmmaaaa'!$EC$5:'[1]PorEquipeHC 20aa_ddmmaaaa'!$GS$1003,64,FALSE))</f>
        <v>#NUM!</v>
      </c>
      <c r="O334" s="211" t="str">
        <f>IF($B334:$B334&gt;0,VLOOKUP($B334,'[1]PorEquipeHC 20aa_ddmmaaaa'!$EC$5:'[1]PorEquipeHC 20aa_ddmmaaaa'!$GS$1003,10,FALSE))</f>
        <v xml:space="preserve"> </v>
      </c>
      <c r="P334" s="211" t="str">
        <f>IF($B334:$B334&gt;0,VLOOKUP($B334,'[1]PorEquipeHC 20aa_ddmmaaaa'!$EC$5:'[1]PorEquipeHC 20aa_ddmmaaaa'!$GS$1003,11,FALSE))</f>
        <v xml:space="preserve"> </v>
      </c>
      <c r="Q334" s="211" t="str">
        <f>IF($B334:$B334&gt;0,VLOOKUP($B334,'[1]PorEquipeHC 20aa_ddmmaaaa'!$EC$5:'[1]PorEquipeHC 20aa_ddmmaaaa'!$GS$1003,12,FALSE))</f>
        <v xml:space="preserve"> </v>
      </c>
      <c r="R334" s="211" t="str">
        <f>IF($B334:$B334&gt;0,VLOOKUP($B334,'[1]PorEquipeHC 20aa_ddmmaaaa'!$EC$5:'[1]PorEquipeHC 20aa_ddmmaaaa'!$GS$1003,13,FALSE))</f>
        <v xml:space="preserve"> </v>
      </c>
      <c r="S334" s="211">
        <f>IF($B334:$B334&gt;0,VLOOKUP($B334,'[1]PorEquipeHC 20aa_ddmmaaaa'!$EC$5:'[1]PorEquipeHC 20aa_ddmmaaaa'!$GS$1003,14,FALSE))</f>
        <v>131</v>
      </c>
      <c r="T334" s="211">
        <f>IF($B334:$B334&gt;0,VLOOKUP($B334,'[1]PorEquipeHC 20aa_ddmmaaaa'!$EC$5:'[1]PorEquipeHC 20aa_ddmmaaaa'!$GS$1003,15,FALSE))</f>
        <v>127</v>
      </c>
      <c r="U334" s="211" t="str">
        <f>IF($B334:$B334&gt;0,VLOOKUP($B334,'[1]PorEquipeHC 20aa_ddmmaaaa'!$EC$5:'[1]PorEquipeHC 20aa_ddmmaaaa'!$GS$1003,16,FALSE))</f>
        <v xml:space="preserve"> </v>
      </c>
      <c r="V334" s="211" t="b">
        <f>IF($B334:$B334&gt;0,VLOOKUP($B334,'[1]PorEquipeHC 20aa_ddmmaaaa'!$EC$5:'[1]PorEquipeHC 20aa_ddmmaaaa'!$GS$1003,17,FALSE))</f>
        <v>0</v>
      </c>
      <c r="W334" s="211" t="b">
        <f>IF($B334:$B334&gt;0,VLOOKUP($B334,'[1]PorEquipeHC 20aa_ddmmaaaa'!$EC$5:'[1]PorEquipeHC 20aa_ddmmaaaa'!$GS$1003,18,FALSE))</f>
        <v>0</v>
      </c>
      <c r="X334" s="211" t="b">
        <f>IF($B334:$B334&gt;0,VLOOKUP($B334,'[1]PorEquipeHC 20aa_ddmmaaaa'!$EC$5:'[1]PorEquipeHC 20aa_ddmmaaaa'!$GS$1003,19,FALSE))</f>
        <v>0</v>
      </c>
      <c r="Y334" s="207"/>
      <c r="Z334" s="207"/>
      <c r="AA334" s="154"/>
      <c r="AB334" s="154"/>
      <c r="AC334" s="65" t="str">
        <f>C334</f>
        <v>752</v>
      </c>
      <c r="AD334" s="65" t="str">
        <f>D334</f>
        <v>TSUKADA</v>
      </c>
      <c r="AE334" s="65" t="str">
        <f>E334</f>
        <v>YOSHITAKA</v>
      </c>
      <c r="AF334" s="65" t="str">
        <f>F334</f>
        <v>M</v>
      </c>
      <c r="AG334" s="65" t="str">
        <f>G334</f>
        <v>15. BIR</v>
      </c>
      <c r="AH334" s="208">
        <f>H334</f>
        <v>15468</v>
      </c>
      <c r="AI334">
        <f>I334</f>
        <v>12</v>
      </c>
      <c r="AJ334" t="str">
        <f>J334</f>
        <v>C</v>
      </c>
      <c r="AK334" s="209" t="str">
        <f>K334</f>
        <v>SR</v>
      </c>
      <c r="AL334" s="65">
        <f>L334</f>
        <v>2</v>
      </c>
      <c r="AM334" s="66" t="str">
        <f>M334</f>
        <v>X</v>
      </c>
      <c r="AN334" s="65" t="e">
        <f>N334</f>
        <v>#NUM!</v>
      </c>
      <c r="AO334" s="65" t="str">
        <f>O334</f>
        <v xml:space="preserve"> </v>
      </c>
      <c r="AP334" s="67" t="str">
        <f>IF(AO334=" "," ",(AO334-2*$AI334))</f>
        <v xml:space="preserve"> </v>
      </c>
      <c r="AQ334" s="68"/>
      <c r="AR334" s="69"/>
      <c r="AS334" s="72" t="str">
        <f>P334</f>
        <v xml:space="preserve"> </v>
      </c>
      <c r="AT334" s="67" t="str">
        <f>IF(AS334=" "," ",(AS334-2*$AI334))</f>
        <v xml:space="preserve"> </v>
      </c>
      <c r="AU334" s="65"/>
      <c r="AV334" s="67"/>
      <c r="AW334" s="72" t="str">
        <f>Q334</f>
        <v xml:space="preserve"> </v>
      </c>
      <c r="AX334" s="67" t="str">
        <f>IF(AW334=" "," ",(AW334-2*$AI334))</f>
        <v xml:space="preserve"> </v>
      </c>
      <c r="AY334" s="67"/>
      <c r="AZ334" s="65"/>
      <c r="BA334" s="67" t="str">
        <f>R334</f>
        <v xml:space="preserve"> </v>
      </c>
      <c r="BB334" s="67" t="str">
        <f>IF(BA334=" "," ",(BA334-2*$AI334))</f>
        <v xml:space="preserve"> </v>
      </c>
      <c r="BC334" s="67"/>
      <c r="BD334" s="67"/>
      <c r="BE334" s="71">
        <f>S334</f>
        <v>131</v>
      </c>
      <c r="BF334" s="67">
        <f>IF(BE334=" "," ",(BE334-2*$AI334))</f>
        <v>107</v>
      </c>
      <c r="BG334" s="67"/>
      <c r="BH334" s="67"/>
      <c r="BI334" s="72">
        <f>T334</f>
        <v>127</v>
      </c>
      <c r="BJ334" s="67">
        <f>IF(BI334=" "," ",(BI334-2*$AI334))</f>
        <v>103</v>
      </c>
      <c r="BK334" s="67"/>
      <c r="BL334" s="67"/>
      <c r="BM334" s="72" t="str">
        <f>U334</f>
        <v xml:space="preserve"> </v>
      </c>
      <c r="BN334" s="67" t="str">
        <f>IF(BM334=" "," ",(BM334-2*$AI334))</f>
        <v xml:space="preserve"> </v>
      </c>
      <c r="BO334" s="67"/>
      <c r="BP334" s="67"/>
      <c r="BQ334" s="67" t="b">
        <f>V334</f>
        <v>0</v>
      </c>
      <c r="BR334" s="67">
        <f>IF(BQ334=" "," ",(BQ334-2*$AI334))</f>
        <v>-24</v>
      </c>
      <c r="BS334" s="67"/>
      <c r="BT334" s="67"/>
      <c r="BU334" s="67" t="b">
        <f>W334</f>
        <v>0</v>
      </c>
      <c r="BV334" s="67">
        <f>IF(BU334=" "," ",(BU334-2*$AI334))</f>
        <v>-24</v>
      </c>
      <c r="BW334" s="67"/>
      <c r="BX334" s="67"/>
      <c r="BY334" s="67" t="b">
        <f>X334</f>
        <v>0</v>
      </c>
      <c r="BZ334" s="67">
        <f>IF(BY334=" "," ",(BY334-2*$AI334))</f>
        <v>-24</v>
      </c>
      <c r="CA334" s="67"/>
      <c r="CB334" s="67"/>
      <c r="CC334" s="209" t="str">
        <f>IF(AK334="Senior",AK334,"...")</f>
        <v>...</v>
      </c>
      <c r="CD334" s="65">
        <f>L334</f>
        <v>2</v>
      </c>
      <c r="CE334" s="66" t="str">
        <f>M334</f>
        <v>X</v>
      </c>
      <c r="CF334" s="73">
        <f>AQ334*AO$4+AU334*AS$4+AY334*AW$4+BC334*BA$4+BG334*BE$4+BK334*BI$4+BO334*BM$4+BS334*BQ$4+BW334*BU$4+CA334*BY$4</f>
        <v>0</v>
      </c>
      <c r="CG334" s="156"/>
      <c r="CH334" s="1"/>
      <c r="DA334" s="19"/>
      <c r="DB334" s="19"/>
      <c r="DC334" s="67" t="s">
        <v>459</v>
      </c>
      <c r="DD334" s="67" t="s">
        <v>996</v>
      </c>
      <c r="DE334" s="67" t="s">
        <v>518</v>
      </c>
      <c r="DF334" s="67" t="s">
        <v>65</v>
      </c>
      <c r="DG334" s="67" t="s">
        <v>995</v>
      </c>
      <c r="DH334" s="75">
        <v>23124</v>
      </c>
      <c r="DI334" s="67">
        <v>3</v>
      </c>
      <c r="DJ334" s="67" t="s">
        <v>111</v>
      </c>
      <c r="DK334" s="76" t="s">
        <v>69</v>
      </c>
      <c r="DL334" s="67">
        <v>4</v>
      </c>
      <c r="DM334" s="77" t="s">
        <v>70</v>
      </c>
      <c r="DN334" s="67" t="e">
        <v>#NUM!</v>
      </c>
      <c r="DO334" s="67" t="s">
        <v>79</v>
      </c>
      <c r="DP334" s="67" t="s">
        <v>79</v>
      </c>
      <c r="DQ334" s="68"/>
      <c r="DR334" s="67"/>
      <c r="DS334" s="72" t="s">
        <v>79</v>
      </c>
      <c r="DT334" s="67" t="s">
        <v>79</v>
      </c>
      <c r="DU334" s="68"/>
      <c r="DV334" s="67"/>
      <c r="DW334" s="72" t="s">
        <v>79</v>
      </c>
      <c r="DX334" s="67" t="s">
        <v>79</v>
      </c>
      <c r="DY334" s="67"/>
      <c r="DZ334" s="67"/>
      <c r="EA334" s="67">
        <v>109</v>
      </c>
      <c r="EB334" s="67">
        <v>103</v>
      </c>
      <c r="EC334" s="67"/>
      <c r="ED334" s="67"/>
      <c r="EE334" s="71">
        <v>109</v>
      </c>
      <c r="EF334" s="67">
        <v>103</v>
      </c>
      <c r="EG334" s="67"/>
      <c r="EH334" s="67"/>
      <c r="EI334" s="72">
        <v>110</v>
      </c>
      <c r="EJ334" s="67">
        <v>104</v>
      </c>
      <c r="EK334" s="67"/>
      <c r="EL334" s="67"/>
      <c r="EM334" s="72">
        <v>113</v>
      </c>
      <c r="EN334" s="67">
        <v>107</v>
      </c>
      <c r="EO334" s="67"/>
      <c r="EP334" s="67"/>
      <c r="EQ334" s="67" t="b">
        <v>0</v>
      </c>
      <c r="ER334" s="67">
        <v>-6</v>
      </c>
      <c r="ES334" s="67"/>
      <c r="ET334" s="67"/>
      <c r="EU334" s="67" t="b">
        <v>0</v>
      </c>
      <c r="EV334" s="67">
        <v>-6</v>
      </c>
      <c r="EW334" s="67"/>
      <c r="EX334" s="67"/>
      <c r="EY334" s="67" t="b">
        <v>0</v>
      </c>
      <c r="EZ334" s="67">
        <v>-6</v>
      </c>
      <c r="FA334" s="67"/>
      <c r="FB334" s="67"/>
      <c r="FC334" s="76" t="s">
        <v>73</v>
      </c>
      <c r="FD334" s="67">
        <v>4</v>
      </c>
      <c r="FE334" s="77" t="s">
        <v>70</v>
      </c>
      <c r="FF334" s="68">
        <v>0</v>
      </c>
      <c r="FG334" s="83"/>
      <c r="FH334" s="65" t="str">
        <f t="shared" si="66"/>
        <v>NSR</v>
      </c>
      <c r="FI334" s="65" t="str">
        <f t="shared" si="67"/>
        <v>M</v>
      </c>
      <c r="FJ334" s="65" t="str">
        <f t="shared" si="67"/>
        <v>15. BIR</v>
      </c>
      <c r="FK334" s="65">
        <f t="shared" si="68"/>
        <v>0</v>
      </c>
      <c r="FL334">
        <f t="shared" si="69"/>
        <v>26.5</v>
      </c>
      <c r="FM334" t="str">
        <f t="shared" si="63"/>
        <v>...</v>
      </c>
      <c r="FN334" t="str">
        <f t="shared" si="65"/>
        <v>...</v>
      </c>
      <c r="FO334" t="str">
        <f t="shared" si="64"/>
        <v>15. BIR</v>
      </c>
    </row>
    <row r="335" spans="1:171" ht="13.8" hidden="1" x14ac:dyDescent="0.25">
      <c r="A335" t="s">
        <v>1152</v>
      </c>
      <c r="B335" s="65" t="s">
        <v>1002</v>
      </c>
      <c r="C335" s="80" t="str">
        <f>IF($B335:$B335&gt;0,VLOOKUP($B335,'[1]PorEquipeHC 20aa_ddmmaaaa'!$EC$5:'[1]PorEquipeHC 20aa_ddmmaaaa'!$GS$1003,1,FALSE))</f>
        <v>713</v>
      </c>
      <c r="D335" s="209" t="str">
        <f>IF($B335:$B335&gt;0,VLOOKUP($B335,'[1]PorEquipeHC 20aa_ddmmaaaa'!$EC$5:'[1]PorEquipeHC 20aa_ddmmaaaa'!$GS$1003,2,FALSE))</f>
        <v>SUZUKI</v>
      </c>
      <c r="E335" s="209" t="str">
        <f>IF($B335:$B335&gt;0,VLOOKUP($B335,'[1]PorEquipeHC 20aa_ddmmaaaa'!$EC$5:'[1]PorEquipeHC 20aa_ddmmaaaa'!$GS$1003,3,FALSE))</f>
        <v>ALICE KAZUKO</v>
      </c>
      <c r="F335" s="66" t="str">
        <f>IF($B335:$B335&gt;0,VLOOKUP($B335,'[1]PorEquipeHC 20aa_ddmmaaaa'!$EC$5:'[1]PorEquipeHC 20aa_ddmmaaaa'!$GS$1003,4,FALSE))</f>
        <v>F</v>
      </c>
      <c r="G335" s="65" t="str">
        <f>IF($B335:$B335&gt;0,VLOOKUP($B335,'[1]PorEquipeHC 20aa_ddmmaaaa'!$EC$5:'[1]PorEquipeHC 20aa_ddmmaaaa'!$GS$1003,5,FALSE))</f>
        <v>15. BIR</v>
      </c>
      <c r="H335" s="210">
        <f>IF($B335:$B335&gt;0,VLOOKUP($B335,'[1]PorEquipeHC 20aa_ddmmaaaa'!$EC$5:'[1]PorEquipeHC 20aa_ddmmaaaa'!$GS$1003,6,FALSE))</f>
        <v>15514</v>
      </c>
      <c r="I335" s="80">
        <f>IF($B335:$B335&gt;0,VLOOKUP($B335,'[1]PorEquipeHC 20aa_ddmmaaaa'!$EC$5:'[1]PorEquipeHC 20aa_ddmmaaaa'!$GS$1003,7,FALSE))</f>
        <v>12</v>
      </c>
      <c r="J335" s="209" t="str">
        <f>IF($B335:$B335&gt;0,VLOOKUP($B335,'[1]PorEquipeHC 20aa_ddmmaaaa'!$EC$5:'[1]PorEquipeHC 20aa_ddmmaaaa'!$GS$1003,8,FALSE))</f>
        <v>C</v>
      </c>
      <c r="K335" s="209" t="str">
        <f>IF($B335:$B335&gt;0,VLOOKUP($B335,'[1]PorEquipeHC 20aa_ddmmaaaa'!$EC$5:'[1]PorEquipeHC 20aa_ddmmaaaa'!$GS$1003,9,FALSE))</f>
        <v>SR</v>
      </c>
      <c r="L335" s="80">
        <f>IF($B335:$B335&gt;0,VLOOKUP($B335,'[1]PorEquipeHC 20aa_ddmmaaaa'!$EC$5:'[1]PorEquipeHC 20aa_ddmmaaaa'!$GS$1003,45,FALSE))</f>
        <v>1</v>
      </c>
      <c r="M335" s="65" t="str">
        <f>IF($B335:$B335&gt;0,VLOOKUP($B335,'[1]PorEquipeHC 20aa_ddmmaaaa'!$EC$5:'[1]PorEquipeHC 20aa_ddmmaaaa'!$GS$1003,46,FALSE))</f>
        <v>X</v>
      </c>
      <c r="N335" s="80" t="e">
        <f>IF($B335:$B335&gt;0,VLOOKUP($B335,'[1]PorEquipeHC 20aa_ddmmaaaa'!$EC$5:'[1]PorEquipeHC 20aa_ddmmaaaa'!$GS$1003,64,FALSE))</f>
        <v>#NUM!</v>
      </c>
      <c r="O335" s="211" t="str">
        <f>IF($B335:$B335&gt;0,VLOOKUP($B335,'[1]PorEquipeHC 20aa_ddmmaaaa'!$EC$5:'[1]PorEquipeHC 20aa_ddmmaaaa'!$GS$1003,10,FALSE))</f>
        <v xml:space="preserve"> </v>
      </c>
      <c r="P335" s="211" t="str">
        <f>IF($B335:$B335&gt;0,VLOOKUP($B335,'[1]PorEquipeHC 20aa_ddmmaaaa'!$EC$5:'[1]PorEquipeHC 20aa_ddmmaaaa'!$GS$1003,11,FALSE))</f>
        <v xml:space="preserve"> </v>
      </c>
      <c r="Q335" s="211" t="str">
        <f>IF($B335:$B335&gt;0,VLOOKUP($B335,'[1]PorEquipeHC 20aa_ddmmaaaa'!$EC$5:'[1]PorEquipeHC 20aa_ddmmaaaa'!$GS$1003,12,FALSE))</f>
        <v xml:space="preserve"> </v>
      </c>
      <c r="R335" s="211" t="str">
        <f>IF($B335:$B335&gt;0,VLOOKUP($B335,'[1]PorEquipeHC 20aa_ddmmaaaa'!$EC$5:'[1]PorEquipeHC 20aa_ddmmaaaa'!$GS$1003,13,FALSE))</f>
        <v xml:space="preserve"> </v>
      </c>
      <c r="S335" s="211" t="str">
        <f>IF($B335:$B335&gt;0,VLOOKUP($B335,'[1]PorEquipeHC 20aa_ddmmaaaa'!$EC$5:'[1]PorEquipeHC 20aa_ddmmaaaa'!$GS$1003,14,FALSE))</f>
        <v xml:space="preserve"> </v>
      </c>
      <c r="T335" s="211">
        <f>IF($B335:$B335&gt;0,VLOOKUP($B335,'[1]PorEquipeHC 20aa_ddmmaaaa'!$EC$5:'[1]PorEquipeHC 20aa_ddmmaaaa'!$GS$1003,15,FALSE))</f>
        <v>120</v>
      </c>
      <c r="U335" s="211" t="str">
        <f>IF($B335:$B335&gt;0,VLOOKUP($B335,'[1]PorEquipeHC 20aa_ddmmaaaa'!$EC$5:'[1]PorEquipeHC 20aa_ddmmaaaa'!$GS$1003,16,FALSE))</f>
        <v xml:space="preserve"> </v>
      </c>
      <c r="V335" s="211" t="b">
        <f>IF($B335:$B335&gt;0,VLOOKUP($B335,'[1]PorEquipeHC 20aa_ddmmaaaa'!$EC$5:'[1]PorEquipeHC 20aa_ddmmaaaa'!$GS$1003,17,FALSE))</f>
        <v>0</v>
      </c>
      <c r="W335" s="211" t="b">
        <f>IF($B335:$B335&gt;0,VLOOKUP($B335,'[1]PorEquipeHC 20aa_ddmmaaaa'!$EC$5:'[1]PorEquipeHC 20aa_ddmmaaaa'!$GS$1003,18,FALSE))</f>
        <v>0</v>
      </c>
      <c r="X335" s="211" t="b">
        <f>IF($B335:$B335&gt;0,VLOOKUP($B335,'[1]PorEquipeHC 20aa_ddmmaaaa'!$EC$5:'[1]PorEquipeHC 20aa_ddmmaaaa'!$GS$1003,19,FALSE))</f>
        <v>0</v>
      </c>
      <c r="Y335" s="207"/>
      <c r="Z335" s="207"/>
      <c r="AA335" s="154"/>
      <c r="AB335" s="154"/>
      <c r="AC335" s="65" t="str">
        <f>C335</f>
        <v>713</v>
      </c>
      <c r="AD335" s="65" t="str">
        <f>D335</f>
        <v>SUZUKI</v>
      </c>
      <c r="AE335" s="65" t="str">
        <f>E335</f>
        <v>ALICE KAZUKO</v>
      </c>
      <c r="AF335" s="65" t="str">
        <f>F335</f>
        <v>F</v>
      </c>
      <c r="AG335" s="65" t="str">
        <f>G335</f>
        <v>15. BIR</v>
      </c>
      <c r="AH335" s="208">
        <f>H335</f>
        <v>15514</v>
      </c>
      <c r="AI335">
        <f>I335</f>
        <v>12</v>
      </c>
      <c r="AJ335" t="str">
        <f>J335</f>
        <v>C</v>
      </c>
      <c r="AK335" s="209" t="str">
        <f>K335</f>
        <v>SR</v>
      </c>
      <c r="AL335" s="65">
        <f>L335</f>
        <v>1</v>
      </c>
      <c r="AM335" s="66" t="str">
        <f>M335</f>
        <v>X</v>
      </c>
      <c r="AN335" s="65" t="e">
        <f>N335</f>
        <v>#NUM!</v>
      </c>
      <c r="AO335" s="65" t="str">
        <f>O335</f>
        <v xml:space="preserve"> </v>
      </c>
      <c r="AP335" s="67" t="str">
        <f>IF(AO335=" "," ",(AO335-2*$AI335))</f>
        <v xml:space="preserve"> </v>
      </c>
      <c r="AQ335" s="68"/>
      <c r="AR335" s="69"/>
      <c r="AS335" s="72" t="str">
        <f>P335</f>
        <v xml:space="preserve"> </v>
      </c>
      <c r="AT335" s="67" t="str">
        <f>IF(AS335=" "," ",(AS335-2*$AI335))</f>
        <v xml:space="preserve"> </v>
      </c>
      <c r="AU335" s="65"/>
      <c r="AV335" s="67"/>
      <c r="AW335" s="72" t="str">
        <f>Q335</f>
        <v xml:space="preserve"> </v>
      </c>
      <c r="AX335" s="67" t="str">
        <f>IF(AW335=" "," ",(AW335-2*$AI335))</f>
        <v xml:space="preserve"> </v>
      </c>
      <c r="AY335" s="67"/>
      <c r="AZ335" s="65"/>
      <c r="BA335" s="67" t="str">
        <f>R335</f>
        <v xml:space="preserve"> </v>
      </c>
      <c r="BB335" s="67" t="str">
        <f>IF(BA335=" "," ",(BA335-2*$AI335))</f>
        <v xml:space="preserve"> </v>
      </c>
      <c r="BC335" s="67"/>
      <c r="BD335" s="67"/>
      <c r="BE335" s="71" t="str">
        <f>S335</f>
        <v xml:space="preserve"> </v>
      </c>
      <c r="BF335" s="67" t="str">
        <f>IF(BE335=" "," ",(BE335-2*$AI335))</f>
        <v xml:space="preserve"> </v>
      </c>
      <c r="BG335" s="67"/>
      <c r="BH335" s="67"/>
      <c r="BI335" s="72">
        <f>T335</f>
        <v>120</v>
      </c>
      <c r="BJ335" s="67">
        <f>IF(BI335=" "," ",(BI335-2*$AI335))</f>
        <v>96</v>
      </c>
      <c r="BK335" s="67"/>
      <c r="BL335" s="67"/>
      <c r="BM335" s="72" t="str">
        <f>U335</f>
        <v xml:space="preserve"> </v>
      </c>
      <c r="BN335" s="67" t="str">
        <f>IF(BM335=" "," ",(BM335-2*$AI335))</f>
        <v xml:space="preserve"> </v>
      </c>
      <c r="BO335" s="67"/>
      <c r="BP335" s="67"/>
      <c r="BQ335" s="67" t="b">
        <f>V335</f>
        <v>0</v>
      </c>
      <c r="BR335" s="67">
        <f>IF(BQ335=" "," ",(BQ335-2*$AI335))</f>
        <v>-24</v>
      </c>
      <c r="BS335" s="67"/>
      <c r="BT335" s="67"/>
      <c r="BU335" s="67" t="b">
        <f>W335</f>
        <v>0</v>
      </c>
      <c r="BV335" s="67">
        <f>IF(BU335=" "," ",(BU335-2*$AI335))</f>
        <v>-24</v>
      </c>
      <c r="BW335" s="67"/>
      <c r="BX335" s="67"/>
      <c r="BY335" s="67" t="b">
        <f>X335</f>
        <v>0</v>
      </c>
      <c r="BZ335" s="67">
        <f>IF(BY335=" "," ",(BY335-2*$AI335))</f>
        <v>-24</v>
      </c>
      <c r="CA335" s="67"/>
      <c r="CB335" s="67"/>
      <c r="CC335" s="209" t="str">
        <f>IF(AK335="Senior",AK335,"...")</f>
        <v>...</v>
      </c>
      <c r="CD335" s="65">
        <f>L335</f>
        <v>1</v>
      </c>
      <c r="CE335" s="66" t="str">
        <f>M335</f>
        <v>X</v>
      </c>
      <c r="CF335" s="73">
        <f>AQ335*AO$4+AU335*AS$4+AY335*AW$4+BC335*BA$4+BG335*BE$4+BK335*BI$4+BO335*BM$4+BS335*BQ$4+BW335*BU$4+CA335*BY$4</f>
        <v>0</v>
      </c>
      <c r="CG335" s="156"/>
      <c r="CH335" s="1"/>
      <c r="DA335" s="19"/>
      <c r="DB335" s="19"/>
      <c r="DC335" s="67" t="s">
        <v>712</v>
      </c>
      <c r="DD335" s="67" t="s">
        <v>1003</v>
      </c>
      <c r="DE335" s="67" t="s">
        <v>941</v>
      </c>
      <c r="DF335" s="67" t="s">
        <v>65</v>
      </c>
      <c r="DG335" s="67" t="s">
        <v>995</v>
      </c>
      <c r="DH335" s="75">
        <v>16029</v>
      </c>
      <c r="DI335" s="67">
        <v>5</v>
      </c>
      <c r="DJ335" s="67" t="s">
        <v>68</v>
      </c>
      <c r="DK335" s="76" t="s">
        <v>102</v>
      </c>
      <c r="DL335" s="67">
        <v>1</v>
      </c>
      <c r="DM335" s="77" t="s">
        <v>70</v>
      </c>
      <c r="DN335" s="67" t="e">
        <v>#NUM!</v>
      </c>
      <c r="DO335" s="67" t="s">
        <v>79</v>
      </c>
      <c r="DP335" s="67" t="s">
        <v>79</v>
      </c>
      <c r="DQ335" s="68"/>
      <c r="DR335" s="67"/>
      <c r="DS335" s="72" t="s">
        <v>79</v>
      </c>
      <c r="DT335" s="67" t="s">
        <v>79</v>
      </c>
      <c r="DU335" s="68"/>
      <c r="DV335" s="67"/>
      <c r="DW335" s="72" t="s">
        <v>79</v>
      </c>
      <c r="DX335" s="67" t="s">
        <v>79</v>
      </c>
      <c r="DY335" s="68"/>
      <c r="DZ335" s="69"/>
      <c r="EA335" s="67" t="s">
        <v>79</v>
      </c>
      <c r="EB335" s="67" t="s">
        <v>79</v>
      </c>
      <c r="EC335" s="67"/>
      <c r="ED335" s="67"/>
      <c r="EE335" s="71" t="s">
        <v>79</v>
      </c>
      <c r="EF335" s="67" t="s">
        <v>79</v>
      </c>
      <c r="EG335" s="68"/>
      <c r="EH335" s="69"/>
      <c r="EI335" s="72">
        <v>119</v>
      </c>
      <c r="EJ335" s="67">
        <v>109</v>
      </c>
      <c r="EK335" s="67"/>
      <c r="EL335" s="67"/>
      <c r="EM335" s="72" t="s">
        <v>79</v>
      </c>
      <c r="EN335" s="67" t="s">
        <v>79</v>
      </c>
      <c r="EO335" s="67"/>
      <c r="EP335" s="67"/>
      <c r="EQ335" s="67" t="b">
        <v>0</v>
      </c>
      <c r="ER335" s="67">
        <v>-10</v>
      </c>
      <c r="ES335" s="67"/>
      <c r="ET335" s="67"/>
      <c r="EU335" s="67" t="b">
        <v>0</v>
      </c>
      <c r="EV335" s="67">
        <v>-10</v>
      </c>
      <c r="EW335" s="67"/>
      <c r="EX335" s="67"/>
      <c r="EY335" s="67" t="b">
        <v>0</v>
      </c>
      <c r="EZ335" s="67">
        <v>-10</v>
      </c>
      <c r="FA335" s="68"/>
      <c r="FB335" s="69"/>
      <c r="FC335" s="76" t="s">
        <v>73</v>
      </c>
      <c r="FD335" s="67">
        <v>1</v>
      </c>
      <c r="FE335" s="77" t="s">
        <v>70</v>
      </c>
      <c r="FF335" s="68">
        <v>0</v>
      </c>
      <c r="FG335" s="83"/>
      <c r="FH335" s="65" t="str">
        <f t="shared" si="66"/>
        <v>SR</v>
      </c>
      <c r="FI335" s="65" t="str">
        <f t="shared" si="67"/>
        <v>M</v>
      </c>
      <c r="FJ335" s="65" t="str">
        <f t="shared" si="67"/>
        <v>15. BIR</v>
      </c>
      <c r="FK335" s="65">
        <f t="shared" si="68"/>
        <v>0</v>
      </c>
      <c r="FL335">
        <f t="shared" si="69"/>
        <v>26.5</v>
      </c>
      <c r="FM335" t="str">
        <f t="shared" si="63"/>
        <v>...</v>
      </c>
      <c r="FN335" t="str">
        <f t="shared" si="65"/>
        <v>...</v>
      </c>
      <c r="FO335" t="str">
        <f t="shared" si="64"/>
        <v>15. BIR</v>
      </c>
    </row>
    <row r="336" spans="1:171" ht="13.8" hidden="1" x14ac:dyDescent="0.25">
      <c r="A336" t="s">
        <v>1152</v>
      </c>
      <c r="B336" s="201" t="s">
        <v>452</v>
      </c>
      <c r="C336" s="80" t="str">
        <f>IF($B336:$B336&gt;0,VLOOKUP($B336,'[1]PorEquipeHC 20aa_ddmmaaaa'!$EC$5:'[1]PorEquipeHC 20aa_ddmmaaaa'!$GS$1003,1,FALSE))</f>
        <v>146</v>
      </c>
      <c r="D336" s="209" t="str">
        <f>IF($B336:$B336&gt;0,VLOOKUP($B336,'[1]PorEquipeHC 20aa_ddmmaaaa'!$EC$5:'[1]PorEquipeHC 20aa_ddmmaaaa'!$GS$1003,2,FALSE))</f>
        <v>YAMASHITA</v>
      </c>
      <c r="E336" s="209" t="str">
        <f>IF($B336:$B336&gt;0,VLOOKUP($B336,'[1]PorEquipeHC 20aa_ddmmaaaa'!$EC$5:'[1]PorEquipeHC 20aa_ddmmaaaa'!$GS$1003,3,FALSE))</f>
        <v>MISSAO</v>
      </c>
      <c r="F336" s="66" t="str">
        <f>IF($B336:$B336&gt;0,VLOOKUP($B336,'[1]PorEquipeHC 20aa_ddmmaaaa'!$EC$5:'[1]PorEquipeHC 20aa_ddmmaaaa'!$GS$1003,4,FALSE))</f>
        <v>F</v>
      </c>
      <c r="G336" s="65" t="str">
        <f>IF($B336:$B336&gt;0,VLOOKUP($B336,'[1]PorEquipeHC 20aa_ddmmaaaa'!$EC$5:'[1]PorEquipeHC 20aa_ddmmaaaa'!$GS$1003,5,FALSE))</f>
        <v>06. KOK</v>
      </c>
      <c r="H336" s="210">
        <f>IF($B336:$B336&gt;0,VLOOKUP($B336,'[1]PorEquipeHC 20aa_ddmmaaaa'!$EC$5:'[1]PorEquipeHC 20aa_ddmmaaaa'!$GS$1003,6,FALSE))</f>
        <v>15561</v>
      </c>
      <c r="I336" s="80">
        <f>IF($B336:$B336&gt;0,VLOOKUP($B336,'[1]PorEquipeHC 20aa_ddmmaaaa'!$EC$5:'[1]PorEquipeHC 20aa_ddmmaaaa'!$GS$1003,7,FALSE))</f>
        <v>12</v>
      </c>
      <c r="J336" s="209" t="str">
        <f>IF($B336:$B336&gt;0,VLOOKUP($B336,'[1]PorEquipeHC 20aa_ddmmaaaa'!$EC$5:'[1]PorEquipeHC 20aa_ddmmaaaa'!$GS$1003,8,FALSE))</f>
        <v>C</v>
      </c>
      <c r="K336" s="209" t="str">
        <f>IF($B336:$B336&gt;0,VLOOKUP($B336,'[1]PorEquipeHC 20aa_ddmmaaaa'!$EC$5:'[1]PorEquipeHC 20aa_ddmmaaaa'!$GS$1003,9,FALSE))</f>
        <v>SR</v>
      </c>
      <c r="L336" s="80">
        <f>IF($B336:$B336&gt;0,VLOOKUP($B336,'[1]PorEquipeHC 20aa_ddmmaaaa'!$EC$5:'[1]PorEquipeHC 20aa_ddmmaaaa'!$GS$1003,45,FALSE))</f>
        <v>0</v>
      </c>
      <c r="M336" s="65" t="str">
        <f>IF($B336:$B336&gt;0,VLOOKUP($B336,'[1]PorEquipeHC 20aa_ddmmaaaa'!$EC$5:'[1]PorEquipeHC 20aa_ddmmaaaa'!$GS$1003,46,FALSE))</f>
        <v>X</v>
      </c>
      <c r="N336" s="80" t="e">
        <f>IF($B336:$B336&gt;0,VLOOKUP($B336,'[1]PorEquipeHC 20aa_ddmmaaaa'!$EC$5:'[1]PorEquipeHC 20aa_ddmmaaaa'!$GS$1003,64,FALSE))</f>
        <v>#NUM!</v>
      </c>
      <c r="O336" s="211" t="str">
        <f>IF($B336:$B336&gt;0,VLOOKUP($B336,'[1]PorEquipeHC 20aa_ddmmaaaa'!$EC$5:'[1]PorEquipeHC 20aa_ddmmaaaa'!$GS$1003,10,FALSE))</f>
        <v xml:space="preserve"> </v>
      </c>
      <c r="P336" s="211" t="str">
        <f>IF($B336:$B336&gt;0,VLOOKUP($B336,'[1]PorEquipeHC 20aa_ddmmaaaa'!$EC$5:'[1]PorEquipeHC 20aa_ddmmaaaa'!$GS$1003,11,FALSE))</f>
        <v xml:space="preserve"> </v>
      </c>
      <c r="Q336" s="211" t="str">
        <f>IF($B336:$B336&gt;0,VLOOKUP($B336,'[1]PorEquipeHC 20aa_ddmmaaaa'!$EC$5:'[1]PorEquipeHC 20aa_ddmmaaaa'!$GS$1003,12,FALSE))</f>
        <v xml:space="preserve"> </v>
      </c>
      <c r="R336" s="211" t="str">
        <f>IF($B336:$B336&gt;0,VLOOKUP($B336,'[1]PorEquipeHC 20aa_ddmmaaaa'!$EC$5:'[1]PorEquipeHC 20aa_ddmmaaaa'!$GS$1003,13,FALSE))</f>
        <v xml:space="preserve"> </v>
      </c>
      <c r="S336" s="211" t="str">
        <f>IF($B336:$B336&gt;0,VLOOKUP($B336,'[1]PorEquipeHC 20aa_ddmmaaaa'!$EC$5:'[1]PorEquipeHC 20aa_ddmmaaaa'!$GS$1003,14,FALSE))</f>
        <v xml:space="preserve"> </v>
      </c>
      <c r="T336" s="211" t="str">
        <f>IF($B336:$B336&gt;0,VLOOKUP($B336,'[1]PorEquipeHC 20aa_ddmmaaaa'!$EC$5:'[1]PorEquipeHC 20aa_ddmmaaaa'!$GS$1003,15,FALSE))</f>
        <v xml:space="preserve"> </v>
      </c>
      <c r="U336" s="211" t="str">
        <f>IF($B336:$B336&gt;0,VLOOKUP($B336,'[1]PorEquipeHC 20aa_ddmmaaaa'!$EC$5:'[1]PorEquipeHC 20aa_ddmmaaaa'!$GS$1003,16,FALSE))</f>
        <v xml:space="preserve"> </v>
      </c>
      <c r="V336" s="211" t="b">
        <f>IF($B336:$B336&gt;0,VLOOKUP($B336,'[1]PorEquipeHC 20aa_ddmmaaaa'!$EC$5:'[1]PorEquipeHC 20aa_ddmmaaaa'!$GS$1003,17,FALSE))</f>
        <v>0</v>
      </c>
      <c r="W336" s="211" t="b">
        <f>IF($B336:$B336&gt;0,VLOOKUP($B336,'[1]PorEquipeHC 20aa_ddmmaaaa'!$EC$5:'[1]PorEquipeHC 20aa_ddmmaaaa'!$GS$1003,18,FALSE))</f>
        <v>0</v>
      </c>
      <c r="X336" s="211" t="b">
        <f>IF($B336:$B336&gt;0,VLOOKUP($B336,'[1]PorEquipeHC 20aa_ddmmaaaa'!$EC$5:'[1]PorEquipeHC 20aa_ddmmaaaa'!$GS$1003,19,FALSE))</f>
        <v>0</v>
      </c>
      <c r="Y336" s="207"/>
      <c r="Z336" s="207"/>
      <c r="AA336" s="154"/>
      <c r="AB336" s="154"/>
      <c r="AC336" s="65" t="str">
        <f>C336</f>
        <v>146</v>
      </c>
      <c r="AD336" s="65" t="str">
        <f>D336</f>
        <v>YAMASHITA</v>
      </c>
      <c r="AE336" s="65" t="str">
        <f>E336</f>
        <v>MISSAO</v>
      </c>
      <c r="AF336" s="65" t="str">
        <f>F336</f>
        <v>F</v>
      </c>
      <c r="AG336" s="65" t="str">
        <f>G336</f>
        <v>06. KOK</v>
      </c>
      <c r="AH336" s="208">
        <f>H336</f>
        <v>15561</v>
      </c>
      <c r="AI336">
        <f>I336</f>
        <v>12</v>
      </c>
      <c r="AJ336" t="str">
        <f>J336</f>
        <v>C</v>
      </c>
      <c r="AK336" s="209" t="str">
        <f>K336</f>
        <v>SR</v>
      </c>
      <c r="AL336" s="65">
        <f>L336</f>
        <v>0</v>
      </c>
      <c r="AM336" s="66" t="str">
        <f>M336</f>
        <v>X</v>
      </c>
      <c r="AN336" s="65" t="e">
        <f>N336</f>
        <v>#NUM!</v>
      </c>
      <c r="AO336" s="65" t="str">
        <f>O336</f>
        <v xml:space="preserve"> </v>
      </c>
      <c r="AP336" s="67" t="str">
        <f>IF(AO336=" "," ",(AO336-2*$AI336))</f>
        <v xml:space="preserve"> </v>
      </c>
      <c r="AQ336" s="68"/>
      <c r="AR336" s="69"/>
      <c r="AS336" s="72" t="str">
        <f>P336</f>
        <v xml:space="preserve"> </v>
      </c>
      <c r="AT336" s="67" t="str">
        <f>IF(AS336=" "," ",(AS336-2*$AI336))</f>
        <v xml:space="preserve"> </v>
      </c>
      <c r="AU336" s="65"/>
      <c r="AV336" s="67"/>
      <c r="AW336" s="72" t="str">
        <f>Q336</f>
        <v xml:space="preserve"> </v>
      </c>
      <c r="AX336" s="67" t="str">
        <f>IF(AW336=" "," ",(AW336-2*$AI336))</f>
        <v xml:space="preserve"> </v>
      </c>
      <c r="AY336" s="67"/>
      <c r="AZ336" s="65"/>
      <c r="BA336" s="67" t="str">
        <f>R336</f>
        <v xml:space="preserve"> </v>
      </c>
      <c r="BB336" s="67" t="str">
        <f>IF(BA336=" "," ",(BA336-2*$AI336))</f>
        <v xml:space="preserve"> </v>
      </c>
      <c r="BC336" s="67"/>
      <c r="BD336" s="67"/>
      <c r="BE336" s="71" t="str">
        <f>S336</f>
        <v xml:space="preserve"> </v>
      </c>
      <c r="BF336" s="67" t="str">
        <f>IF(BE336=" "," ",(BE336-2*$AI336))</f>
        <v xml:space="preserve"> </v>
      </c>
      <c r="BG336" s="67"/>
      <c r="BH336" s="67"/>
      <c r="BI336" s="72" t="str">
        <f>T336</f>
        <v xml:space="preserve"> </v>
      </c>
      <c r="BJ336" s="67" t="str">
        <f>IF(BI336=" "," ",(BI336-2*$AI336))</f>
        <v xml:space="preserve"> </v>
      </c>
      <c r="BK336" s="67"/>
      <c r="BL336" s="67"/>
      <c r="BM336" s="72" t="str">
        <f>U336</f>
        <v xml:space="preserve"> </v>
      </c>
      <c r="BN336" s="67" t="str">
        <f>IF(BM336=" "," ",(BM336-2*$AI336))</f>
        <v xml:space="preserve"> </v>
      </c>
      <c r="BO336" s="67"/>
      <c r="BP336" s="67"/>
      <c r="BQ336" s="67" t="b">
        <f>V336</f>
        <v>0</v>
      </c>
      <c r="BR336" s="67">
        <f>IF(BQ336=" "," ",(BQ336-2*$AI336))</f>
        <v>-24</v>
      </c>
      <c r="BS336" s="67"/>
      <c r="BT336" s="67"/>
      <c r="BU336" s="67" t="b">
        <f>W336</f>
        <v>0</v>
      </c>
      <c r="BV336" s="67">
        <f>IF(BU336=" "," ",(BU336-2*$AI336))</f>
        <v>-24</v>
      </c>
      <c r="BW336" s="67"/>
      <c r="BX336" s="67"/>
      <c r="BY336" s="67" t="b">
        <f>X336</f>
        <v>0</v>
      </c>
      <c r="BZ336" s="67">
        <f>IF(BY336=" "," ",(BY336-2*$AI336))</f>
        <v>-24</v>
      </c>
      <c r="CA336" s="67"/>
      <c r="CB336" s="67"/>
      <c r="CC336" s="209" t="str">
        <f>IF(AK336="Senior",AK336,"...")</f>
        <v>...</v>
      </c>
      <c r="CD336" s="65">
        <f>L336</f>
        <v>0</v>
      </c>
      <c r="CE336" s="66" t="str">
        <f>M336</f>
        <v>X</v>
      </c>
      <c r="CF336" s="73">
        <f>AQ336*AO$4+AU336*AS$4+AY336*AW$4+BC336*BA$4+BG336*BE$4+BK336*BI$4+BO336*BM$4+BS336*BQ$4+BW336*BU$4+CA336*BY$4</f>
        <v>0</v>
      </c>
      <c r="CG336" s="156"/>
      <c r="CH336" s="1"/>
      <c r="DA336" s="19"/>
      <c r="DB336" s="19"/>
      <c r="DC336" s="67" t="s">
        <v>641</v>
      </c>
      <c r="DD336" s="67" t="s">
        <v>1005</v>
      </c>
      <c r="DE336" s="67" t="s">
        <v>1006</v>
      </c>
      <c r="DF336" s="67" t="s">
        <v>65</v>
      </c>
      <c r="DG336" s="67" t="s">
        <v>995</v>
      </c>
      <c r="DH336" s="75">
        <v>17710</v>
      </c>
      <c r="DI336" s="67">
        <v>6</v>
      </c>
      <c r="DJ336" s="67" t="s">
        <v>68</v>
      </c>
      <c r="DK336" s="76" t="s">
        <v>102</v>
      </c>
      <c r="DL336" s="67">
        <v>6</v>
      </c>
      <c r="DM336" s="77" t="s">
        <v>70</v>
      </c>
      <c r="DN336" s="67">
        <v>697</v>
      </c>
      <c r="DO336" s="67">
        <v>110</v>
      </c>
      <c r="DP336" s="67">
        <v>98</v>
      </c>
      <c r="DQ336" s="68"/>
      <c r="DR336" s="67"/>
      <c r="DS336" s="72">
        <v>115</v>
      </c>
      <c r="DT336" s="67">
        <v>103</v>
      </c>
      <c r="DU336" s="68"/>
      <c r="DV336" s="67"/>
      <c r="DW336" s="72" t="s">
        <v>79</v>
      </c>
      <c r="DX336" s="67" t="s">
        <v>79</v>
      </c>
      <c r="DY336" s="67"/>
      <c r="DZ336" s="67"/>
      <c r="EA336" s="67">
        <v>123</v>
      </c>
      <c r="EB336" s="67">
        <v>111</v>
      </c>
      <c r="EC336" s="67"/>
      <c r="ED336" s="67"/>
      <c r="EE336" s="71">
        <v>117</v>
      </c>
      <c r="EF336" s="67">
        <v>105</v>
      </c>
      <c r="EG336" s="67"/>
      <c r="EH336" s="67"/>
      <c r="EI336" s="72">
        <v>113</v>
      </c>
      <c r="EJ336" s="67">
        <v>101</v>
      </c>
      <c r="EK336" s="67"/>
      <c r="EL336" s="67"/>
      <c r="EM336" s="72">
        <v>119</v>
      </c>
      <c r="EN336" s="67">
        <v>107</v>
      </c>
      <c r="EO336" s="67"/>
      <c r="EP336" s="67"/>
      <c r="EQ336" s="67" t="b">
        <v>0</v>
      </c>
      <c r="ER336" s="67">
        <v>-12</v>
      </c>
      <c r="ES336" s="68"/>
      <c r="ET336" s="69"/>
      <c r="EU336" s="67" t="b">
        <v>0</v>
      </c>
      <c r="EV336" s="67">
        <v>-12</v>
      </c>
      <c r="EW336" s="67"/>
      <c r="EX336" s="67"/>
      <c r="EY336" s="67" t="b">
        <v>0</v>
      </c>
      <c r="EZ336" s="67">
        <v>-12</v>
      </c>
      <c r="FA336" s="67"/>
      <c r="FB336" s="67"/>
      <c r="FC336" s="76" t="s">
        <v>73</v>
      </c>
      <c r="FD336" s="67">
        <v>6</v>
      </c>
      <c r="FE336" s="77" t="s">
        <v>70</v>
      </c>
      <c r="FF336" s="68">
        <v>0</v>
      </c>
      <c r="FG336" s="83"/>
      <c r="FH336" s="65" t="str">
        <f t="shared" si="66"/>
        <v>SR</v>
      </c>
      <c r="FI336" s="65" t="str">
        <f t="shared" si="67"/>
        <v>M</v>
      </c>
      <c r="FJ336" s="65" t="str">
        <f t="shared" si="67"/>
        <v>15. BIR</v>
      </c>
      <c r="FK336" s="65">
        <f t="shared" si="68"/>
        <v>0</v>
      </c>
      <c r="FL336">
        <f t="shared" si="69"/>
        <v>26.5</v>
      </c>
      <c r="FM336" t="str">
        <f t="shared" si="63"/>
        <v>...</v>
      </c>
      <c r="FN336" t="str">
        <f t="shared" si="65"/>
        <v>...</v>
      </c>
      <c r="FO336" t="str">
        <f t="shared" si="64"/>
        <v>15. BIR</v>
      </c>
    </row>
    <row r="337" spans="1:171" ht="13.8" hidden="1" x14ac:dyDescent="0.25">
      <c r="A337" t="s">
        <v>1152</v>
      </c>
      <c r="B337" s="201" t="s">
        <v>888</v>
      </c>
      <c r="C337" s="80" t="str">
        <f>IF($B337:$B337&gt;0,VLOOKUP($B337,'[1]PorEquipeHC 20aa_ddmmaaaa'!$EC$5:'[1]PorEquipeHC 20aa_ddmmaaaa'!$GS$1003,1,FALSE))</f>
        <v>577</v>
      </c>
      <c r="D337" s="209" t="str">
        <f>IF($B337:$B337&gt;0,VLOOKUP($B337,'[1]PorEquipeHC 20aa_ddmmaaaa'!$EC$5:'[1]PorEquipeHC 20aa_ddmmaaaa'!$GS$1003,2,FALSE))</f>
        <v>TERAZAKI</v>
      </c>
      <c r="E337" s="209" t="str">
        <f>IF($B337:$B337&gt;0,VLOOKUP($B337,'[1]PorEquipeHC 20aa_ddmmaaaa'!$EC$5:'[1]PorEquipeHC 20aa_ddmmaaaa'!$GS$1003,3,FALSE))</f>
        <v>AKIRA</v>
      </c>
      <c r="F337" s="66" t="str">
        <f>IF($B337:$B337&gt;0,VLOOKUP($B337,'[1]PorEquipeHC 20aa_ddmmaaaa'!$EC$5:'[1]PorEquipeHC 20aa_ddmmaaaa'!$GS$1003,4,FALSE))</f>
        <v>M</v>
      </c>
      <c r="G337" s="65" t="str">
        <f>IF($B337:$B337&gt;0,VLOOKUP($B337,'[1]PorEquipeHC 20aa_ddmmaaaa'!$EC$5:'[1]PorEquipeHC 20aa_ddmmaaaa'!$GS$1003,5,FALSE))</f>
        <v>11. NCC</v>
      </c>
      <c r="H337" s="210">
        <f>IF($B337:$B337&gt;0,VLOOKUP($B337,'[1]PorEquipeHC 20aa_ddmmaaaa'!$EC$5:'[1]PorEquipeHC 20aa_ddmmaaaa'!$GS$1003,6,FALSE))</f>
        <v>15592</v>
      </c>
      <c r="I337" s="80">
        <f>IF($B337:$B337&gt;0,VLOOKUP($B337,'[1]PorEquipeHC 20aa_ddmmaaaa'!$EC$5:'[1]PorEquipeHC 20aa_ddmmaaaa'!$GS$1003,7,FALSE))</f>
        <v>12</v>
      </c>
      <c r="J337" s="209" t="str">
        <f>IF($B337:$B337&gt;0,VLOOKUP($B337,'[1]PorEquipeHC 20aa_ddmmaaaa'!$EC$5:'[1]PorEquipeHC 20aa_ddmmaaaa'!$GS$1003,8,FALSE))</f>
        <v>C</v>
      </c>
      <c r="K337" s="209" t="str">
        <f>IF($B337:$B337&gt;0,VLOOKUP($B337,'[1]PorEquipeHC 20aa_ddmmaaaa'!$EC$5:'[1]PorEquipeHC 20aa_ddmmaaaa'!$GS$1003,9,FALSE))</f>
        <v>SR</v>
      </c>
      <c r="L337" s="80">
        <f>IF($B337:$B337&gt;0,VLOOKUP($B337,'[1]PorEquipeHC 20aa_ddmmaaaa'!$EC$5:'[1]PorEquipeHC 20aa_ddmmaaaa'!$GS$1003,45,FALSE))</f>
        <v>0</v>
      </c>
      <c r="M337" s="65" t="str">
        <f>IF($B337:$B337&gt;0,VLOOKUP($B337,'[1]PorEquipeHC 20aa_ddmmaaaa'!$EC$5:'[1]PorEquipeHC 20aa_ddmmaaaa'!$GS$1003,46,FALSE))</f>
        <v>X</v>
      </c>
      <c r="N337" s="80" t="e">
        <f>IF($B337:$B337&gt;0,VLOOKUP($B337,'[1]PorEquipeHC 20aa_ddmmaaaa'!$EC$5:'[1]PorEquipeHC 20aa_ddmmaaaa'!$GS$1003,64,FALSE))</f>
        <v>#NUM!</v>
      </c>
      <c r="O337" s="211" t="str">
        <f>IF($B337:$B337&gt;0,VLOOKUP($B337,'[1]PorEquipeHC 20aa_ddmmaaaa'!$EC$5:'[1]PorEquipeHC 20aa_ddmmaaaa'!$GS$1003,10,FALSE))</f>
        <v xml:space="preserve"> </v>
      </c>
      <c r="P337" s="211" t="str">
        <f>IF($B337:$B337&gt;0,VLOOKUP($B337,'[1]PorEquipeHC 20aa_ddmmaaaa'!$EC$5:'[1]PorEquipeHC 20aa_ddmmaaaa'!$GS$1003,11,FALSE))</f>
        <v xml:space="preserve"> </v>
      </c>
      <c r="Q337" s="211" t="str">
        <f>IF($B337:$B337&gt;0,VLOOKUP($B337,'[1]PorEquipeHC 20aa_ddmmaaaa'!$EC$5:'[1]PorEquipeHC 20aa_ddmmaaaa'!$GS$1003,12,FALSE))</f>
        <v xml:space="preserve"> </v>
      </c>
      <c r="R337" s="211" t="str">
        <f>IF($B337:$B337&gt;0,VLOOKUP($B337,'[1]PorEquipeHC 20aa_ddmmaaaa'!$EC$5:'[1]PorEquipeHC 20aa_ddmmaaaa'!$GS$1003,13,FALSE))</f>
        <v xml:space="preserve"> </v>
      </c>
      <c r="S337" s="211" t="str">
        <f>IF($B337:$B337&gt;0,VLOOKUP($B337,'[1]PorEquipeHC 20aa_ddmmaaaa'!$EC$5:'[1]PorEquipeHC 20aa_ddmmaaaa'!$GS$1003,14,FALSE))</f>
        <v xml:space="preserve"> </v>
      </c>
      <c r="T337" s="211" t="str">
        <f>IF($B337:$B337&gt;0,VLOOKUP($B337,'[1]PorEquipeHC 20aa_ddmmaaaa'!$EC$5:'[1]PorEquipeHC 20aa_ddmmaaaa'!$GS$1003,15,FALSE))</f>
        <v xml:space="preserve"> </v>
      </c>
      <c r="U337" s="211" t="str">
        <f>IF($B337:$B337&gt;0,VLOOKUP($B337,'[1]PorEquipeHC 20aa_ddmmaaaa'!$EC$5:'[1]PorEquipeHC 20aa_ddmmaaaa'!$GS$1003,16,FALSE))</f>
        <v xml:space="preserve"> </v>
      </c>
      <c r="V337" s="211" t="b">
        <f>IF($B337:$B337&gt;0,VLOOKUP($B337,'[1]PorEquipeHC 20aa_ddmmaaaa'!$EC$5:'[1]PorEquipeHC 20aa_ddmmaaaa'!$GS$1003,17,FALSE))</f>
        <v>0</v>
      </c>
      <c r="W337" s="211" t="b">
        <f>IF($B337:$B337&gt;0,VLOOKUP($B337,'[1]PorEquipeHC 20aa_ddmmaaaa'!$EC$5:'[1]PorEquipeHC 20aa_ddmmaaaa'!$GS$1003,18,FALSE))</f>
        <v>0</v>
      </c>
      <c r="X337" s="211" t="b">
        <f>IF($B337:$B337&gt;0,VLOOKUP($B337,'[1]PorEquipeHC 20aa_ddmmaaaa'!$EC$5:'[1]PorEquipeHC 20aa_ddmmaaaa'!$GS$1003,19,FALSE))</f>
        <v>0</v>
      </c>
      <c r="Y337" s="207"/>
      <c r="Z337" s="207"/>
      <c r="AA337" s="154"/>
      <c r="AB337" s="154"/>
      <c r="AC337" s="65" t="str">
        <f>C337</f>
        <v>577</v>
      </c>
      <c r="AD337" s="65" t="str">
        <f>D337</f>
        <v>TERAZAKI</v>
      </c>
      <c r="AE337" s="65" t="str">
        <f>E337</f>
        <v>AKIRA</v>
      </c>
      <c r="AF337" s="65" t="str">
        <f>F337</f>
        <v>M</v>
      </c>
      <c r="AG337" s="65" t="str">
        <f>G337</f>
        <v>11. NCC</v>
      </c>
      <c r="AH337" s="208">
        <f>H337</f>
        <v>15592</v>
      </c>
      <c r="AI337">
        <f>I337</f>
        <v>12</v>
      </c>
      <c r="AJ337" t="str">
        <f>J337</f>
        <v>C</v>
      </c>
      <c r="AK337" s="209" t="str">
        <f>K337</f>
        <v>SR</v>
      </c>
      <c r="AL337" s="65">
        <f>L337</f>
        <v>0</v>
      </c>
      <c r="AM337" s="66" t="str">
        <f>M337</f>
        <v>X</v>
      </c>
      <c r="AN337" s="65" t="e">
        <f>N337</f>
        <v>#NUM!</v>
      </c>
      <c r="AO337" s="65" t="str">
        <f>O337</f>
        <v xml:space="preserve"> </v>
      </c>
      <c r="AP337" s="67" t="str">
        <f>IF(AO337=" "," ",(AO337-2*$AI337))</f>
        <v xml:space="preserve"> </v>
      </c>
      <c r="AQ337" s="68"/>
      <c r="AR337" s="69"/>
      <c r="AS337" s="72" t="str">
        <f>P337</f>
        <v xml:space="preserve"> </v>
      </c>
      <c r="AT337" s="67" t="str">
        <f>IF(AS337=" "," ",(AS337-2*$AI337))</f>
        <v xml:space="preserve"> </v>
      </c>
      <c r="AU337" s="65"/>
      <c r="AV337" s="67"/>
      <c r="AW337" s="72" t="str">
        <f>Q337</f>
        <v xml:space="preserve"> </v>
      </c>
      <c r="AX337" s="67" t="str">
        <f>IF(AW337=" "," ",(AW337-2*$AI337))</f>
        <v xml:space="preserve"> </v>
      </c>
      <c r="AY337" s="67"/>
      <c r="AZ337" s="65"/>
      <c r="BA337" s="67" t="str">
        <f>R337</f>
        <v xml:space="preserve"> </v>
      </c>
      <c r="BB337" s="67" t="str">
        <f>IF(BA337=" "," ",(BA337-2*$AI337))</f>
        <v xml:space="preserve"> </v>
      </c>
      <c r="BC337" s="67"/>
      <c r="BD337" s="67"/>
      <c r="BE337" s="71" t="str">
        <f>S337</f>
        <v xml:space="preserve"> </v>
      </c>
      <c r="BF337" s="67" t="str">
        <f>IF(BE337=" "," ",(BE337-2*$AI337))</f>
        <v xml:space="preserve"> </v>
      </c>
      <c r="BG337" s="67"/>
      <c r="BH337" s="67"/>
      <c r="BI337" s="72" t="str">
        <f>T337</f>
        <v xml:space="preserve"> </v>
      </c>
      <c r="BJ337" s="67" t="str">
        <f>IF(BI337=" "," ",(BI337-2*$AI337))</f>
        <v xml:space="preserve"> </v>
      </c>
      <c r="BK337" s="67"/>
      <c r="BL337" s="67"/>
      <c r="BM337" s="72" t="str">
        <f>U337</f>
        <v xml:space="preserve"> </v>
      </c>
      <c r="BN337" s="67" t="str">
        <f>IF(BM337=" "," ",(BM337-2*$AI337))</f>
        <v xml:space="preserve"> </v>
      </c>
      <c r="BO337" s="67"/>
      <c r="BP337" s="67"/>
      <c r="BQ337" s="67" t="b">
        <f>V337</f>
        <v>0</v>
      </c>
      <c r="BR337" s="67">
        <f>IF(BQ337=" "," ",(BQ337-2*$AI337))</f>
        <v>-24</v>
      </c>
      <c r="BS337" s="67"/>
      <c r="BT337" s="67"/>
      <c r="BU337" s="67" t="b">
        <f>W337</f>
        <v>0</v>
      </c>
      <c r="BV337" s="67">
        <f>IF(BU337=" "," ",(BU337-2*$AI337))</f>
        <v>-24</v>
      </c>
      <c r="BW337" s="67"/>
      <c r="BX337" s="67"/>
      <c r="BY337" s="67" t="b">
        <f>X337</f>
        <v>0</v>
      </c>
      <c r="BZ337" s="67">
        <f>IF(BY337=" "," ",(BY337-2*$AI337))</f>
        <v>-24</v>
      </c>
      <c r="CA337" s="67"/>
      <c r="CB337" s="67"/>
      <c r="CC337" s="209" t="str">
        <f>IF(AK337="Senior",AK337,"...")</f>
        <v>...</v>
      </c>
      <c r="CD337" s="65">
        <f>L337</f>
        <v>0</v>
      </c>
      <c r="CE337" s="66" t="str">
        <f>M337</f>
        <v>X</v>
      </c>
      <c r="CF337" s="73">
        <f>AQ337*AO$4+AU337*AS$4+AY337*AW$4+BC337*BA$4+BG337*BE$4+BK337*BI$4+BO337*BM$4+BS337*BQ$4+BW337*BU$4+CA337*BY$4</f>
        <v>0</v>
      </c>
      <c r="CG337" s="156"/>
      <c r="CH337" s="1"/>
      <c r="DA337" s="19"/>
      <c r="DB337" s="19"/>
      <c r="DC337" s="67" t="s">
        <v>467</v>
      </c>
      <c r="DD337" s="67" t="s">
        <v>1008</v>
      </c>
      <c r="DE337" s="67" t="s">
        <v>359</v>
      </c>
      <c r="DF337" s="67" t="s">
        <v>65</v>
      </c>
      <c r="DG337" s="67" t="s">
        <v>995</v>
      </c>
      <c r="DH337" s="75">
        <v>17992</v>
      </c>
      <c r="DI337" s="67">
        <v>6</v>
      </c>
      <c r="DJ337" s="67" t="s">
        <v>68</v>
      </c>
      <c r="DK337" s="76" t="s">
        <v>102</v>
      </c>
      <c r="DL337" s="67">
        <v>6</v>
      </c>
      <c r="DM337" s="77" t="s">
        <v>70</v>
      </c>
      <c r="DN337" s="67">
        <v>689</v>
      </c>
      <c r="DO337" s="67">
        <v>107</v>
      </c>
      <c r="DP337" s="67">
        <v>95</v>
      </c>
      <c r="DQ337" s="68"/>
      <c r="DR337" s="67"/>
      <c r="DS337" s="72">
        <v>122</v>
      </c>
      <c r="DT337" s="67">
        <v>110</v>
      </c>
      <c r="DU337" s="68"/>
      <c r="DV337" s="67"/>
      <c r="DW337" s="72" t="s">
        <v>79</v>
      </c>
      <c r="DX337" s="67" t="s">
        <v>79</v>
      </c>
      <c r="DY337" s="67"/>
      <c r="DZ337" s="67"/>
      <c r="EA337" s="67">
        <v>115</v>
      </c>
      <c r="EB337" s="67">
        <v>103</v>
      </c>
      <c r="EC337" s="68"/>
      <c r="ED337" s="69"/>
      <c r="EE337" s="71">
        <v>110</v>
      </c>
      <c r="EF337" s="67">
        <v>98</v>
      </c>
      <c r="EG337" s="67"/>
      <c r="EH337" s="67"/>
      <c r="EI337" s="72">
        <v>117</v>
      </c>
      <c r="EJ337" s="67">
        <v>105</v>
      </c>
      <c r="EK337" s="68"/>
      <c r="EL337" s="69"/>
      <c r="EM337" s="72">
        <v>118</v>
      </c>
      <c r="EN337" s="67">
        <v>106</v>
      </c>
      <c r="EO337" s="68"/>
      <c r="EP337" s="69"/>
      <c r="EQ337" s="67" t="b">
        <v>0</v>
      </c>
      <c r="ER337" s="67">
        <v>-12</v>
      </c>
      <c r="ES337" s="67"/>
      <c r="ET337" s="67"/>
      <c r="EU337" s="67" t="b">
        <v>0</v>
      </c>
      <c r="EV337" s="67">
        <v>-12</v>
      </c>
      <c r="EW337" s="67"/>
      <c r="EX337" s="67"/>
      <c r="EY337" s="67" t="b">
        <v>0</v>
      </c>
      <c r="EZ337" s="67">
        <v>-12</v>
      </c>
      <c r="FA337" s="67"/>
      <c r="FB337" s="67"/>
      <c r="FC337" s="76" t="s">
        <v>73</v>
      </c>
      <c r="FD337" s="67">
        <v>6</v>
      </c>
      <c r="FE337" s="77" t="s">
        <v>70</v>
      </c>
      <c r="FF337" s="68">
        <v>0</v>
      </c>
      <c r="FG337" s="83"/>
      <c r="FH337" s="65" t="str">
        <f t="shared" si="66"/>
        <v>SR</v>
      </c>
      <c r="FI337" s="65" t="str">
        <f t="shared" si="67"/>
        <v>M</v>
      </c>
      <c r="FJ337" s="65" t="str">
        <f t="shared" si="67"/>
        <v>15. BIR</v>
      </c>
      <c r="FK337" s="65">
        <f t="shared" si="68"/>
        <v>0</v>
      </c>
      <c r="FL337">
        <f t="shared" si="69"/>
        <v>26.5</v>
      </c>
      <c r="FM337" t="str">
        <f t="shared" si="63"/>
        <v>...</v>
      </c>
      <c r="FN337" t="str">
        <f t="shared" si="65"/>
        <v>...</v>
      </c>
      <c r="FO337" t="str">
        <f t="shared" si="64"/>
        <v>15. BIR</v>
      </c>
    </row>
    <row r="338" spans="1:171" ht="13.8" hidden="1" x14ac:dyDescent="0.25">
      <c r="A338" t="s">
        <v>1152</v>
      </c>
      <c r="B338" s="65" t="s">
        <v>1007</v>
      </c>
      <c r="C338" s="80" t="str">
        <f>IF($B338:$B338&gt;0,VLOOKUP($B338,'[1]PorEquipeHC 20aa_ddmmaaaa'!$EC$5:'[1]PorEquipeHC 20aa_ddmmaaaa'!$GS$1003,1,FALSE))</f>
        <v>753</v>
      </c>
      <c r="D338" s="209" t="str">
        <f>IF($B338:$B338&gt;0,VLOOKUP($B338,'[1]PorEquipeHC 20aa_ddmmaaaa'!$EC$5:'[1]PorEquipeHC 20aa_ddmmaaaa'!$GS$1003,2,FALSE))</f>
        <v>TOYODA</v>
      </c>
      <c r="E338" s="209" t="str">
        <f>IF($B338:$B338&gt;0,VLOOKUP($B338,'[1]PorEquipeHC 20aa_ddmmaaaa'!$EC$5:'[1]PorEquipeHC 20aa_ddmmaaaa'!$GS$1003,3,FALSE))</f>
        <v>HEIKO</v>
      </c>
      <c r="F338" s="66" t="str">
        <f>IF($B338:$B338&gt;0,VLOOKUP($B338,'[1]PorEquipeHC 20aa_ddmmaaaa'!$EC$5:'[1]PorEquipeHC 20aa_ddmmaaaa'!$GS$1003,4,FALSE))</f>
        <v>F</v>
      </c>
      <c r="G338" s="65" t="str">
        <f>IF($B338:$B338&gt;0,VLOOKUP($B338,'[1]PorEquipeHC 20aa_ddmmaaaa'!$EC$5:'[1]PorEquipeHC 20aa_ddmmaaaa'!$GS$1003,5,FALSE))</f>
        <v>15. BIR</v>
      </c>
      <c r="H338" s="210">
        <f>IF($B338:$B338&gt;0,VLOOKUP($B338,'[1]PorEquipeHC 20aa_ddmmaaaa'!$EC$5:'[1]PorEquipeHC 20aa_ddmmaaaa'!$GS$1003,6,FALSE))</f>
        <v>15624</v>
      </c>
      <c r="I338" s="80">
        <f>IF($B338:$B338&gt;0,VLOOKUP($B338,'[1]PorEquipeHC 20aa_ddmmaaaa'!$EC$5:'[1]PorEquipeHC 20aa_ddmmaaaa'!$GS$1003,7,FALSE))</f>
        <v>12</v>
      </c>
      <c r="J338" s="209" t="str">
        <f>IF($B338:$B338&gt;0,VLOOKUP($B338,'[1]PorEquipeHC 20aa_ddmmaaaa'!$EC$5:'[1]PorEquipeHC 20aa_ddmmaaaa'!$GS$1003,8,FALSE))</f>
        <v>C</v>
      </c>
      <c r="K338" s="209" t="str">
        <f>IF($B338:$B338&gt;0,VLOOKUP($B338,'[1]PorEquipeHC 20aa_ddmmaaaa'!$EC$5:'[1]PorEquipeHC 20aa_ddmmaaaa'!$GS$1003,9,FALSE))</f>
        <v>SR</v>
      </c>
      <c r="L338" s="80">
        <f>IF($B338:$B338&gt;0,VLOOKUP($B338,'[1]PorEquipeHC 20aa_ddmmaaaa'!$EC$5:'[1]PorEquipeHC 20aa_ddmmaaaa'!$GS$1003,45,FALSE))</f>
        <v>1</v>
      </c>
      <c r="M338" s="65" t="str">
        <f>IF($B338:$B338&gt;0,VLOOKUP($B338,'[1]PorEquipeHC 20aa_ddmmaaaa'!$EC$5:'[1]PorEquipeHC 20aa_ddmmaaaa'!$GS$1003,46,FALSE))</f>
        <v>X</v>
      </c>
      <c r="N338" s="80" t="e">
        <f>IF($B338:$B338&gt;0,VLOOKUP($B338,'[1]PorEquipeHC 20aa_ddmmaaaa'!$EC$5:'[1]PorEquipeHC 20aa_ddmmaaaa'!$GS$1003,64,FALSE))</f>
        <v>#NUM!</v>
      </c>
      <c r="O338" s="211" t="str">
        <f>IF($B338:$B338&gt;0,VLOOKUP($B338,'[1]PorEquipeHC 20aa_ddmmaaaa'!$EC$5:'[1]PorEquipeHC 20aa_ddmmaaaa'!$GS$1003,10,FALSE))</f>
        <v xml:space="preserve"> </v>
      </c>
      <c r="P338" s="211" t="str">
        <f>IF($B338:$B338&gt;0,VLOOKUP($B338,'[1]PorEquipeHC 20aa_ddmmaaaa'!$EC$5:'[1]PorEquipeHC 20aa_ddmmaaaa'!$GS$1003,11,FALSE))</f>
        <v xml:space="preserve"> </v>
      </c>
      <c r="Q338" s="211" t="str">
        <f>IF($B338:$B338&gt;0,VLOOKUP($B338,'[1]PorEquipeHC 20aa_ddmmaaaa'!$EC$5:'[1]PorEquipeHC 20aa_ddmmaaaa'!$GS$1003,12,FALSE))</f>
        <v xml:space="preserve"> </v>
      </c>
      <c r="R338" s="211" t="str">
        <f>IF($B338:$B338&gt;0,VLOOKUP($B338,'[1]PorEquipeHC 20aa_ddmmaaaa'!$EC$5:'[1]PorEquipeHC 20aa_ddmmaaaa'!$GS$1003,13,FALSE))</f>
        <v xml:space="preserve"> </v>
      </c>
      <c r="S338" s="211" t="str">
        <f>IF($B338:$B338&gt;0,VLOOKUP($B338,'[1]PorEquipeHC 20aa_ddmmaaaa'!$EC$5:'[1]PorEquipeHC 20aa_ddmmaaaa'!$GS$1003,14,FALSE))</f>
        <v xml:space="preserve"> </v>
      </c>
      <c r="T338" s="211">
        <f>IF($B338:$B338&gt;0,VLOOKUP($B338,'[1]PorEquipeHC 20aa_ddmmaaaa'!$EC$5:'[1]PorEquipeHC 20aa_ddmmaaaa'!$GS$1003,15,FALSE))</f>
        <v>133</v>
      </c>
      <c r="U338" s="211" t="str">
        <f>IF($B338:$B338&gt;0,VLOOKUP($B338,'[1]PorEquipeHC 20aa_ddmmaaaa'!$EC$5:'[1]PorEquipeHC 20aa_ddmmaaaa'!$GS$1003,16,FALSE))</f>
        <v xml:space="preserve"> </v>
      </c>
      <c r="V338" s="211" t="b">
        <f>IF($B338:$B338&gt;0,VLOOKUP($B338,'[1]PorEquipeHC 20aa_ddmmaaaa'!$EC$5:'[1]PorEquipeHC 20aa_ddmmaaaa'!$GS$1003,17,FALSE))</f>
        <v>0</v>
      </c>
      <c r="W338" s="211" t="b">
        <f>IF($B338:$B338&gt;0,VLOOKUP($B338,'[1]PorEquipeHC 20aa_ddmmaaaa'!$EC$5:'[1]PorEquipeHC 20aa_ddmmaaaa'!$GS$1003,18,FALSE))</f>
        <v>0</v>
      </c>
      <c r="X338" s="211" t="b">
        <f>IF($B338:$B338&gt;0,VLOOKUP($B338,'[1]PorEquipeHC 20aa_ddmmaaaa'!$EC$5:'[1]PorEquipeHC 20aa_ddmmaaaa'!$GS$1003,19,FALSE))</f>
        <v>0</v>
      </c>
      <c r="Y338" s="207"/>
      <c r="Z338" s="207"/>
      <c r="AA338" s="154"/>
      <c r="AB338" s="154"/>
      <c r="AC338" s="65" t="str">
        <f>C338</f>
        <v>753</v>
      </c>
      <c r="AD338" s="65" t="str">
        <f>D338</f>
        <v>TOYODA</v>
      </c>
      <c r="AE338" s="65" t="str">
        <f>E338</f>
        <v>HEIKO</v>
      </c>
      <c r="AF338" s="65" t="str">
        <f>F338</f>
        <v>F</v>
      </c>
      <c r="AG338" s="65" t="str">
        <f>G338</f>
        <v>15. BIR</v>
      </c>
      <c r="AH338" s="208">
        <f>H338</f>
        <v>15624</v>
      </c>
      <c r="AI338">
        <f>I338</f>
        <v>12</v>
      </c>
      <c r="AJ338" t="str">
        <f>J338</f>
        <v>C</v>
      </c>
      <c r="AK338" s="209" t="str">
        <f>K338</f>
        <v>SR</v>
      </c>
      <c r="AL338" s="65">
        <f>L338</f>
        <v>1</v>
      </c>
      <c r="AM338" s="66" t="str">
        <f>M338</f>
        <v>X</v>
      </c>
      <c r="AN338" s="65" t="e">
        <f>N338</f>
        <v>#NUM!</v>
      </c>
      <c r="AO338" s="65" t="str">
        <f>O338</f>
        <v xml:space="preserve"> </v>
      </c>
      <c r="AP338" s="67" t="str">
        <f>IF(AO338=" "," ",(AO338-2*$AI338))</f>
        <v xml:space="preserve"> </v>
      </c>
      <c r="AQ338" s="68"/>
      <c r="AR338" s="69"/>
      <c r="AS338" s="72" t="str">
        <f>P338</f>
        <v xml:space="preserve"> </v>
      </c>
      <c r="AT338" s="67" t="str">
        <f>IF(AS338=" "," ",(AS338-2*$AI338))</f>
        <v xml:space="preserve"> </v>
      </c>
      <c r="AU338" s="65"/>
      <c r="AV338" s="67"/>
      <c r="AW338" s="72" t="str">
        <f>Q338</f>
        <v xml:space="preserve"> </v>
      </c>
      <c r="AX338" s="67" t="str">
        <f>IF(AW338=" "," ",(AW338-2*$AI338))</f>
        <v xml:space="preserve"> </v>
      </c>
      <c r="AY338" s="67"/>
      <c r="AZ338" s="65"/>
      <c r="BA338" s="67" t="str">
        <f>R338</f>
        <v xml:space="preserve"> </v>
      </c>
      <c r="BB338" s="67" t="str">
        <f>IF(BA338=" "," ",(BA338-2*$AI338))</f>
        <v xml:space="preserve"> </v>
      </c>
      <c r="BC338" s="67"/>
      <c r="BD338" s="67"/>
      <c r="BE338" s="71" t="str">
        <f>S338</f>
        <v xml:space="preserve"> </v>
      </c>
      <c r="BF338" s="67" t="str">
        <f>IF(BE338=" "," ",(BE338-2*$AI338))</f>
        <v xml:space="preserve"> </v>
      </c>
      <c r="BG338" s="67"/>
      <c r="BH338" s="67"/>
      <c r="BI338" s="72">
        <f>T338</f>
        <v>133</v>
      </c>
      <c r="BJ338" s="67">
        <f>IF(BI338=" "," ",(BI338-2*$AI338))</f>
        <v>109</v>
      </c>
      <c r="BK338" s="67"/>
      <c r="BL338" s="67"/>
      <c r="BM338" s="72" t="str">
        <f>U338</f>
        <v xml:space="preserve"> </v>
      </c>
      <c r="BN338" s="67" t="str">
        <f>IF(BM338=" "," ",(BM338-2*$AI338))</f>
        <v xml:space="preserve"> </v>
      </c>
      <c r="BO338" s="67"/>
      <c r="BP338" s="67"/>
      <c r="BQ338" s="67" t="b">
        <f>V338</f>
        <v>0</v>
      </c>
      <c r="BR338" s="67">
        <f>IF(BQ338=" "," ",(BQ338-2*$AI338))</f>
        <v>-24</v>
      </c>
      <c r="BS338" s="67"/>
      <c r="BT338" s="67"/>
      <c r="BU338" s="67" t="b">
        <f>W338</f>
        <v>0</v>
      </c>
      <c r="BV338" s="67">
        <f>IF(BU338=" "," ",(BU338-2*$AI338))</f>
        <v>-24</v>
      </c>
      <c r="BW338" s="67"/>
      <c r="BX338" s="67"/>
      <c r="BY338" s="67" t="b">
        <f>X338</f>
        <v>0</v>
      </c>
      <c r="BZ338" s="67">
        <f>IF(BY338=" "," ",(BY338-2*$AI338))</f>
        <v>-24</v>
      </c>
      <c r="CA338" s="67"/>
      <c r="CB338" s="67"/>
      <c r="CC338" s="209" t="str">
        <f>IF(AK338="Senior",AK338,"...")</f>
        <v>...</v>
      </c>
      <c r="CD338" s="65">
        <f>L338</f>
        <v>1</v>
      </c>
      <c r="CE338" s="66" t="str">
        <f>M338</f>
        <v>X</v>
      </c>
      <c r="CF338" s="73">
        <f>AQ338*AO$4+AU338*AS$4+AY338*AW$4+BC338*BA$4+BG338*BE$4+BK338*BI$4+BO338*BM$4+BS338*BQ$4+BW338*BU$4+CA338*BY$4</f>
        <v>0</v>
      </c>
      <c r="CG338" s="156"/>
      <c r="CH338" s="1"/>
      <c r="DA338" s="19"/>
      <c r="DB338" s="19"/>
      <c r="DC338" s="67" t="s">
        <v>445</v>
      </c>
      <c r="DD338" s="67" t="s">
        <v>1003</v>
      </c>
      <c r="DE338" s="67" t="s">
        <v>787</v>
      </c>
      <c r="DF338" s="67" t="s">
        <v>83</v>
      </c>
      <c r="DG338" s="67" t="s">
        <v>995</v>
      </c>
      <c r="DH338" s="75">
        <v>18584</v>
      </c>
      <c r="DI338" s="67">
        <v>7</v>
      </c>
      <c r="DJ338" s="67" t="s">
        <v>84</v>
      </c>
      <c r="DK338" s="76" t="s">
        <v>102</v>
      </c>
      <c r="DL338" s="67">
        <v>7</v>
      </c>
      <c r="DM338" s="77" t="s">
        <v>70</v>
      </c>
      <c r="DN338" s="67">
        <v>708</v>
      </c>
      <c r="DO338" s="67">
        <v>113</v>
      </c>
      <c r="DP338" s="67">
        <v>99</v>
      </c>
      <c r="DQ338" s="68"/>
      <c r="DR338" s="69"/>
      <c r="DS338" s="72">
        <v>121</v>
      </c>
      <c r="DT338" s="67">
        <v>107</v>
      </c>
      <c r="DU338" s="68"/>
      <c r="DV338" s="67"/>
      <c r="DW338" s="72">
        <v>123</v>
      </c>
      <c r="DX338" s="67">
        <v>109</v>
      </c>
      <c r="DY338" s="67"/>
      <c r="DZ338" s="67"/>
      <c r="EA338" s="67">
        <v>116</v>
      </c>
      <c r="EB338" s="67">
        <v>102</v>
      </c>
      <c r="EC338" s="67"/>
      <c r="ED338" s="67"/>
      <c r="EE338" s="71">
        <v>116</v>
      </c>
      <c r="EF338" s="67">
        <v>102</v>
      </c>
      <c r="EG338" s="67"/>
      <c r="EH338" s="67"/>
      <c r="EI338" s="72">
        <v>119</v>
      </c>
      <c r="EJ338" s="67">
        <v>105</v>
      </c>
      <c r="EK338" s="67"/>
      <c r="EL338" s="67"/>
      <c r="EM338" s="72">
        <v>128</v>
      </c>
      <c r="EN338" s="67">
        <v>114</v>
      </c>
      <c r="EO338" s="67"/>
      <c r="EP338" s="67"/>
      <c r="EQ338" s="67" t="b">
        <v>0</v>
      </c>
      <c r="ER338" s="67">
        <v>-14</v>
      </c>
      <c r="ES338" s="67"/>
      <c r="ET338" s="67"/>
      <c r="EU338" s="67" t="b">
        <v>0</v>
      </c>
      <c r="EV338" s="67">
        <v>-14</v>
      </c>
      <c r="EW338" s="67"/>
      <c r="EX338" s="67"/>
      <c r="EY338" s="67" t="b">
        <v>0</v>
      </c>
      <c r="EZ338" s="67">
        <v>-14</v>
      </c>
      <c r="FA338" s="67"/>
      <c r="FB338" s="67"/>
      <c r="FC338" s="76" t="s">
        <v>73</v>
      </c>
      <c r="FD338" s="67">
        <v>7</v>
      </c>
      <c r="FE338" s="77" t="s">
        <v>70</v>
      </c>
      <c r="FF338" s="68">
        <v>0</v>
      </c>
      <c r="FG338" s="83"/>
      <c r="FH338" s="65" t="str">
        <f t="shared" si="66"/>
        <v>SR</v>
      </c>
      <c r="FI338" s="65" t="str">
        <f t="shared" si="67"/>
        <v>F</v>
      </c>
      <c r="FJ338" s="65" t="str">
        <f t="shared" si="67"/>
        <v>15. BIR</v>
      </c>
      <c r="FK338" s="65">
        <f t="shared" si="68"/>
        <v>0</v>
      </c>
      <c r="FL338">
        <f t="shared" si="69"/>
        <v>26.5</v>
      </c>
      <c r="FM338" t="str">
        <f t="shared" si="63"/>
        <v>...</v>
      </c>
      <c r="FN338" t="str">
        <f t="shared" si="65"/>
        <v>...</v>
      </c>
      <c r="FO338" t="str">
        <f t="shared" si="64"/>
        <v>15. BIR</v>
      </c>
    </row>
    <row r="339" spans="1:171" ht="13.8" hidden="1" x14ac:dyDescent="0.25">
      <c r="A339" t="s">
        <v>1152</v>
      </c>
      <c r="B339" s="201" t="s">
        <v>610</v>
      </c>
      <c r="C339" s="80" t="str">
        <f>IF($B339:$B339&gt;0,VLOOKUP($B339,'[1]PorEquipeHC 20aa_ddmmaaaa'!$EC$5:'[1]PorEquipeHC 20aa_ddmmaaaa'!$GS$1003,1,FALSE))</f>
        <v>665</v>
      </c>
      <c r="D339" s="209" t="str">
        <f>IF($B339:$B339&gt;0,VLOOKUP($B339,'[1]PorEquipeHC 20aa_ddmmaaaa'!$EC$5:'[1]PorEquipeHC 20aa_ddmmaaaa'!$GS$1003,2,FALSE))</f>
        <v>UTSUMI</v>
      </c>
      <c r="E339" s="209" t="str">
        <f>IF($B339:$B339&gt;0,VLOOKUP($B339,'[1]PorEquipeHC 20aa_ddmmaaaa'!$EC$5:'[1]PorEquipeHC 20aa_ddmmaaaa'!$GS$1003,3,FALSE))</f>
        <v>KAZUKO</v>
      </c>
      <c r="F339" s="66" t="str">
        <f>IF($B339:$B339&gt;0,VLOOKUP($B339,'[1]PorEquipeHC 20aa_ddmmaaaa'!$EC$5:'[1]PorEquipeHC 20aa_ddmmaaaa'!$GS$1003,4,FALSE))</f>
        <v>F</v>
      </c>
      <c r="G339" s="65" t="str">
        <f>IF($B339:$B339&gt;0,VLOOKUP($B339,'[1]PorEquipeHC 20aa_ddmmaaaa'!$EC$5:'[1]PorEquipeHC 20aa_ddmmaaaa'!$GS$1003,5,FALSE))</f>
        <v>07. GSP</v>
      </c>
      <c r="H339" s="210">
        <f>IF($B339:$B339&gt;0,VLOOKUP($B339,'[1]PorEquipeHC 20aa_ddmmaaaa'!$EC$5:'[1]PorEquipeHC 20aa_ddmmaaaa'!$GS$1003,6,FALSE))</f>
        <v>15722</v>
      </c>
      <c r="I339" s="80">
        <f>IF($B339:$B339&gt;0,VLOOKUP($B339,'[1]PorEquipeHC 20aa_ddmmaaaa'!$EC$5:'[1]PorEquipeHC 20aa_ddmmaaaa'!$GS$1003,7,FALSE))</f>
        <v>12</v>
      </c>
      <c r="J339" s="209" t="str">
        <f>IF($B339:$B339&gt;0,VLOOKUP($B339,'[1]PorEquipeHC 20aa_ddmmaaaa'!$EC$5:'[1]PorEquipeHC 20aa_ddmmaaaa'!$GS$1003,8,FALSE))</f>
        <v>C</v>
      </c>
      <c r="K339" s="209" t="str">
        <f>IF($B339:$B339&gt;0,VLOOKUP($B339,'[1]PorEquipeHC 20aa_ddmmaaaa'!$EC$5:'[1]PorEquipeHC 20aa_ddmmaaaa'!$GS$1003,9,FALSE))</f>
        <v>SR</v>
      </c>
      <c r="L339" s="80">
        <f>IF($B339:$B339&gt;0,VLOOKUP($B339,'[1]PorEquipeHC 20aa_ddmmaaaa'!$EC$5:'[1]PorEquipeHC 20aa_ddmmaaaa'!$GS$1003,45,FALSE))</f>
        <v>2</v>
      </c>
      <c r="M339" s="65" t="str">
        <f>IF($B339:$B339&gt;0,VLOOKUP($B339,'[1]PorEquipeHC 20aa_ddmmaaaa'!$EC$5:'[1]PorEquipeHC 20aa_ddmmaaaa'!$GS$1003,46,FALSE))</f>
        <v>X</v>
      </c>
      <c r="N339" s="80" t="e">
        <f>IF($B339:$B339&gt;0,VLOOKUP($B339,'[1]PorEquipeHC 20aa_ddmmaaaa'!$EC$5:'[1]PorEquipeHC 20aa_ddmmaaaa'!$GS$1003,64,FALSE))</f>
        <v>#NUM!</v>
      </c>
      <c r="O339" s="211">
        <f>IF($B339:$B339&gt;0,VLOOKUP($B339,'[1]PorEquipeHC 20aa_ddmmaaaa'!$EC$5:'[1]PorEquipeHC 20aa_ddmmaaaa'!$GS$1003,10,FALSE))</f>
        <v>129</v>
      </c>
      <c r="P339" s="211" t="str">
        <f>IF($B339:$B339&gt;0,VLOOKUP($B339,'[1]PorEquipeHC 20aa_ddmmaaaa'!$EC$5:'[1]PorEquipeHC 20aa_ddmmaaaa'!$GS$1003,11,FALSE))</f>
        <v xml:space="preserve"> </v>
      </c>
      <c r="Q339" s="211">
        <f>IF($B339:$B339&gt;0,VLOOKUP($B339,'[1]PorEquipeHC 20aa_ddmmaaaa'!$EC$5:'[1]PorEquipeHC 20aa_ddmmaaaa'!$GS$1003,12,FALSE))</f>
        <v>131</v>
      </c>
      <c r="R339" s="211" t="str">
        <f>IF($B339:$B339&gt;0,VLOOKUP($B339,'[1]PorEquipeHC 20aa_ddmmaaaa'!$EC$5:'[1]PorEquipeHC 20aa_ddmmaaaa'!$GS$1003,13,FALSE))</f>
        <v xml:space="preserve"> </v>
      </c>
      <c r="S339" s="211" t="str">
        <f>IF($B339:$B339&gt;0,VLOOKUP($B339,'[1]PorEquipeHC 20aa_ddmmaaaa'!$EC$5:'[1]PorEquipeHC 20aa_ddmmaaaa'!$GS$1003,14,FALSE))</f>
        <v xml:space="preserve"> </v>
      </c>
      <c r="T339" s="211" t="str">
        <f>IF($B339:$B339&gt;0,VLOOKUP($B339,'[1]PorEquipeHC 20aa_ddmmaaaa'!$EC$5:'[1]PorEquipeHC 20aa_ddmmaaaa'!$GS$1003,15,FALSE))</f>
        <v xml:space="preserve"> </v>
      </c>
      <c r="U339" s="211" t="str">
        <f>IF($B339:$B339&gt;0,VLOOKUP($B339,'[1]PorEquipeHC 20aa_ddmmaaaa'!$EC$5:'[1]PorEquipeHC 20aa_ddmmaaaa'!$GS$1003,16,FALSE))</f>
        <v xml:space="preserve"> </v>
      </c>
      <c r="V339" s="211" t="b">
        <f>IF($B339:$B339&gt;0,VLOOKUP($B339,'[1]PorEquipeHC 20aa_ddmmaaaa'!$EC$5:'[1]PorEquipeHC 20aa_ddmmaaaa'!$GS$1003,17,FALSE))</f>
        <v>0</v>
      </c>
      <c r="W339" s="211" t="b">
        <f>IF($B339:$B339&gt;0,VLOOKUP($B339,'[1]PorEquipeHC 20aa_ddmmaaaa'!$EC$5:'[1]PorEquipeHC 20aa_ddmmaaaa'!$GS$1003,18,FALSE))</f>
        <v>0</v>
      </c>
      <c r="X339" s="211" t="b">
        <f>IF($B339:$B339&gt;0,VLOOKUP($B339,'[1]PorEquipeHC 20aa_ddmmaaaa'!$EC$5:'[1]PorEquipeHC 20aa_ddmmaaaa'!$GS$1003,19,FALSE))</f>
        <v>0</v>
      </c>
      <c r="Y339" s="207"/>
      <c r="Z339" s="207"/>
      <c r="AA339" s="154"/>
      <c r="AB339" s="154"/>
      <c r="AC339" s="65" t="str">
        <f>C339</f>
        <v>665</v>
      </c>
      <c r="AD339" s="65" t="str">
        <f>D339</f>
        <v>UTSUMI</v>
      </c>
      <c r="AE339" s="65" t="str">
        <f>E339</f>
        <v>KAZUKO</v>
      </c>
      <c r="AF339" s="65" t="str">
        <f>F339</f>
        <v>F</v>
      </c>
      <c r="AG339" s="65" t="str">
        <f>G339</f>
        <v>07. GSP</v>
      </c>
      <c r="AH339" s="208">
        <f>H339</f>
        <v>15722</v>
      </c>
      <c r="AI339">
        <f>I339</f>
        <v>12</v>
      </c>
      <c r="AJ339" t="str">
        <f>J339</f>
        <v>C</v>
      </c>
      <c r="AK339" s="209" t="str">
        <f>K339</f>
        <v>SR</v>
      </c>
      <c r="AL339" s="65">
        <f>L339</f>
        <v>2</v>
      </c>
      <c r="AM339" s="66" t="str">
        <f>M339</f>
        <v>X</v>
      </c>
      <c r="AN339" s="65" t="e">
        <f>N339</f>
        <v>#NUM!</v>
      </c>
      <c r="AO339" s="65">
        <f>O339</f>
        <v>129</v>
      </c>
      <c r="AP339" s="67">
        <f>IF(AO339=" "," ",(AO339-2*$AI339))</f>
        <v>105</v>
      </c>
      <c r="AQ339" s="68"/>
      <c r="AR339" s="69"/>
      <c r="AS339" s="72" t="str">
        <f>P339</f>
        <v xml:space="preserve"> </v>
      </c>
      <c r="AT339" s="67" t="str">
        <f>IF(AS339=" "," ",(AS339-2*$AI339))</f>
        <v xml:space="preserve"> </v>
      </c>
      <c r="AU339" s="65"/>
      <c r="AV339" s="67"/>
      <c r="AW339" s="72">
        <f>Q339</f>
        <v>131</v>
      </c>
      <c r="AX339" s="67">
        <f>IF(AW339=" "," ",(AW339-2*$AI339))</f>
        <v>107</v>
      </c>
      <c r="AY339" s="67"/>
      <c r="AZ339" s="65"/>
      <c r="BA339" s="67" t="str">
        <f>R339</f>
        <v xml:space="preserve"> </v>
      </c>
      <c r="BB339" s="67" t="str">
        <f>IF(BA339=" "," ",(BA339-2*$AI339))</f>
        <v xml:space="preserve"> </v>
      </c>
      <c r="BC339" s="67"/>
      <c r="BD339" s="67"/>
      <c r="BE339" s="71" t="str">
        <f>S339</f>
        <v xml:space="preserve"> </v>
      </c>
      <c r="BF339" s="67" t="str">
        <f>IF(BE339=" "," ",(BE339-2*$AI339))</f>
        <v xml:space="preserve"> </v>
      </c>
      <c r="BG339" s="67"/>
      <c r="BH339" s="67"/>
      <c r="BI339" s="72" t="str">
        <f>T339</f>
        <v xml:space="preserve"> </v>
      </c>
      <c r="BJ339" s="67" t="str">
        <f>IF(BI339=" "," ",(BI339-2*$AI339))</f>
        <v xml:space="preserve"> </v>
      </c>
      <c r="BK339" s="67"/>
      <c r="BL339" s="67"/>
      <c r="BM339" s="72" t="str">
        <f>U339</f>
        <v xml:space="preserve"> </v>
      </c>
      <c r="BN339" s="67" t="str">
        <f>IF(BM339=" "," ",(BM339-2*$AI339))</f>
        <v xml:space="preserve"> </v>
      </c>
      <c r="BO339" s="67"/>
      <c r="BP339" s="67"/>
      <c r="BQ339" s="67" t="b">
        <f>V339</f>
        <v>0</v>
      </c>
      <c r="BR339" s="67">
        <f>IF(BQ339=" "," ",(BQ339-2*$AI339))</f>
        <v>-24</v>
      </c>
      <c r="BS339" s="67"/>
      <c r="BT339" s="67"/>
      <c r="BU339" s="67" t="b">
        <f>W339</f>
        <v>0</v>
      </c>
      <c r="BV339" s="67">
        <f>IF(BU339=" "," ",(BU339-2*$AI339))</f>
        <v>-24</v>
      </c>
      <c r="BW339" s="67"/>
      <c r="BX339" s="67"/>
      <c r="BY339" s="67" t="b">
        <f>X339</f>
        <v>0</v>
      </c>
      <c r="BZ339" s="67">
        <f>IF(BY339=" "," ",(BY339-2*$AI339))</f>
        <v>-24</v>
      </c>
      <c r="CA339" s="67"/>
      <c r="CB339" s="67"/>
      <c r="CC339" s="209" t="str">
        <f>IF(AK339="Senior",AK339,"...")</f>
        <v>...</v>
      </c>
      <c r="CD339" s="65">
        <f>L339</f>
        <v>2</v>
      </c>
      <c r="CE339" s="66" t="str">
        <f>M339</f>
        <v>X</v>
      </c>
      <c r="CF339" s="73">
        <f>AQ339*AO$4+AU339*AS$4+AY339*AW$4+BC339*BA$4+BG339*BE$4+BK339*BI$4+BO339*BM$4+BS339*BQ$4+BW339*BU$4+CA339*BY$4</f>
        <v>0</v>
      </c>
      <c r="CG339" s="156"/>
      <c r="CH339" s="1"/>
      <c r="DA339" s="19"/>
      <c r="DB339" s="19"/>
      <c r="DC339" s="67" t="s">
        <v>283</v>
      </c>
      <c r="DD339" s="67" t="s">
        <v>1003</v>
      </c>
      <c r="DE339" s="67" t="s">
        <v>1009</v>
      </c>
      <c r="DF339" s="67" t="s">
        <v>65</v>
      </c>
      <c r="DG339" s="67" t="s">
        <v>995</v>
      </c>
      <c r="DH339" s="75">
        <v>19440</v>
      </c>
      <c r="DI339" s="67">
        <v>7</v>
      </c>
      <c r="DJ339" s="67" t="s">
        <v>84</v>
      </c>
      <c r="DK339" s="76" t="s">
        <v>69</v>
      </c>
      <c r="DL339" s="67">
        <v>6</v>
      </c>
      <c r="DM339" s="77" t="s">
        <v>70</v>
      </c>
      <c r="DN339" s="67">
        <v>685</v>
      </c>
      <c r="DO339" s="67">
        <v>113</v>
      </c>
      <c r="DP339" s="67">
        <v>99</v>
      </c>
      <c r="DQ339" s="68"/>
      <c r="DR339" s="67"/>
      <c r="DS339" s="72">
        <v>116</v>
      </c>
      <c r="DT339" s="67">
        <v>102</v>
      </c>
      <c r="DU339" s="68"/>
      <c r="DV339" s="67"/>
      <c r="DW339" s="72">
        <v>116</v>
      </c>
      <c r="DX339" s="67">
        <v>102</v>
      </c>
      <c r="DY339" s="67"/>
      <c r="DZ339" s="67"/>
      <c r="EA339" s="67">
        <v>112</v>
      </c>
      <c r="EB339" s="67">
        <v>98</v>
      </c>
      <c r="EC339" s="67"/>
      <c r="ED339" s="67"/>
      <c r="EE339" s="71">
        <v>115</v>
      </c>
      <c r="EF339" s="67">
        <v>101</v>
      </c>
      <c r="EG339" s="68"/>
      <c r="EH339" s="69"/>
      <c r="EI339" s="72" t="s">
        <v>79</v>
      </c>
      <c r="EJ339" s="67" t="s">
        <v>79</v>
      </c>
      <c r="EK339" s="67"/>
      <c r="EL339" s="67"/>
      <c r="EM339" s="72">
        <v>113</v>
      </c>
      <c r="EN339" s="67">
        <v>99</v>
      </c>
      <c r="EO339" s="67"/>
      <c r="EP339" s="67"/>
      <c r="EQ339" s="67" t="b">
        <v>0</v>
      </c>
      <c r="ER339" s="67">
        <v>-14</v>
      </c>
      <c r="ES339" s="67"/>
      <c r="ET339" s="67"/>
      <c r="EU339" s="67" t="b">
        <v>0</v>
      </c>
      <c r="EV339" s="67">
        <v>-14</v>
      </c>
      <c r="EW339" s="67"/>
      <c r="EX339" s="67"/>
      <c r="EY339" s="67" t="b">
        <v>0</v>
      </c>
      <c r="EZ339" s="67">
        <v>-14</v>
      </c>
      <c r="FA339" s="67"/>
      <c r="FB339" s="67"/>
      <c r="FC339" s="76" t="s">
        <v>73</v>
      </c>
      <c r="FD339" s="67">
        <v>6</v>
      </c>
      <c r="FE339" s="77" t="s">
        <v>70</v>
      </c>
      <c r="FF339" s="68">
        <v>0</v>
      </c>
      <c r="FG339" s="83"/>
      <c r="FH339" s="65" t="str">
        <f t="shared" si="66"/>
        <v>NSR</v>
      </c>
      <c r="FI339" s="65" t="str">
        <f t="shared" si="67"/>
        <v>M</v>
      </c>
      <c r="FJ339" s="65" t="str">
        <f t="shared" si="67"/>
        <v>15. BIR</v>
      </c>
      <c r="FK339" s="65">
        <f t="shared" si="68"/>
        <v>0</v>
      </c>
      <c r="FL339">
        <f t="shared" si="69"/>
        <v>26.5</v>
      </c>
      <c r="FM339" t="str">
        <f t="shared" si="63"/>
        <v>...</v>
      </c>
      <c r="FN339" t="str">
        <f t="shared" si="65"/>
        <v>...</v>
      </c>
      <c r="FO339" t="str">
        <f t="shared" si="64"/>
        <v>15. BIR</v>
      </c>
    </row>
    <row r="340" spans="1:171" ht="13.8" hidden="1" x14ac:dyDescent="0.25">
      <c r="A340" t="s">
        <v>1152</v>
      </c>
      <c r="B340" s="201">
        <v>596</v>
      </c>
      <c r="C340" s="80">
        <f>IF($B340:$B340&gt;0,VLOOKUP($B340,'[1]PorEquipeHC 20aa_ddmmaaaa'!$EC$5:'[1]PorEquipeHC 20aa_ddmmaaaa'!$GS$1003,1,FALSE))</f>
        <v>596</v>
      </c>
      <c r="D340" s="209" t="str">
        <f>IF($B340:$B340&gt;0,VLOOKUP($B340,'[1]PorEquipeHC 20aa_ddmmaaaa'!$EC$5:'[1]PorEquipeHC 20aa_ddmmaaaa'!$GS$1003,2,FALSE))</f>
        <v>TAMAI</v>
      </c>
      <c r="E340" s="209" t="str">
        <f>IF($B340:$B340&gt;0,VLOOKUP($B340,'[1]PorEquipeHC 20aa_ddmmaaaa'!$EC$5:'[1]PorEquipeHC 20aa_ddmmaaaa'!$GS$1003,3,FALSE))</f>
        <v>MARIA SATIKO</v>
      </c>
      <c r="F340" s="66" t="str">
        <f>IF($B340:$B340&gt;0,VLOOKUP($B340,'[1]PorEquipeHC 20aa_ddmmaaaa'!$EC$5:'[1]PorEquipeHC 20aa_ddmmaaaa'!$GS$1003,4,FALSE))</f>
        <v>F</v>
      </c>
      <c r="G340" s="65" t="str">
        <f>IF($B340:$B340&gt;0,VLOOKUP($B340,'[1]PorEquipeHC 20aa_ddmmaaaa'!$EC$5:'[1]PorEquipeHC 20aa_ddmmaaaa'!$GS$1003,5,FALSE))</f>
        <v>11. NCC</v>
      </c>
      <c r="H340" s="210">
        <f>IF($B340:$B340&gt;0,VLOOKUP($B340,'[1]PorEquipeHC 20aa_ddmmaaaa'!$EC$5:'[1]PorEquipeHC 20aa_ddmmaaaa'!$GS$1003,6,FALSE))</f>
        <v>15954</v>
      </c>
      <c r="I340" s="80">
        <f>IF($B340:$B340&gt;0,VLOOKUP($B340,'[1]PorEquipeHC 20aa_ddmmaaaa'!$EC$5:'[1]PorEquipeHC 20aa_ddmmaaaa'!$GS$1003,7,FALSE))</f>
        <v>12</v>
      </c>
      <c r="J340" s="209" t="str">
        <f>IF($B340:$B340&gt;0,VLOOKUP($B340,'[1]PorEquipeHC 20aa_ddmmaaaa'!$EC$5:'[1]PorEquipeHC 20aa_ddmmaaaa'!$GS$1003,8,FALSE))</f>
        <v>C</v>
      </c>
      <c r="K340" s="209" t="str">
        <f>IF($B340:$B340&gt;0,VLOOKUP($B340,'[1]PorEquipeHC 20aa_ddmmaaaa'!$EC$5:'[1]PorEquipeHC 20aa_ddmmaaaa'!$GS$1003,9,FALSE))</f>
        <v>SR</v>
      </c>
      <c r="L340" s="80">
        <f>IF($B340:$B340&gt;0,VLOOKUP($B340,'[1]PorEquipeHC 20aa_ddmmaaaa'!$EC$5:'[1]PorEquipeHC 20aa_ddmmaaaa'!$GS$1003,45,FALSE))</f>
        <v>0</v>
      </c>
      <c r="M340" s="65" t="str">
        <f>IF($B340:$B340&gt;0,VLOOKUP($B340,'[1]PorEquipeHC 20aa_ddmmaaaa'!$EC$5:'[1]PorEquipeHC 20aa_ddmmaaaa'!$GS$1003,46,FALSE))</f>
        <v>X</v>
      </c>
      <c r="N340" s="80" t="e">
        <f>IF($B340:$B340&gt;0,VLOOKUP($B340,'[1]PorEquipeHC 20aa_ddmmaaaa'!$EC$5:'[1]PorEquipeHC 20aa_ddmmaaaa'!$GS$1003,64,FALSE))</f>
        <v>#NUM!</v>
      </c>
      <c r="O340" s="211" t="str">
        <f>IF($B340:$B340&gt;0,VLOOKUP($B340,'[1]PorEquipeHC 20aa_ddmmaaaa'!$EC$5:'[1]PorEquipeHC 20aa_ddmmaaaa'!$GS$1003,10,FALSE))</f>
        <v xml:space="preserve"> </v>
      </c>
      <c r="P340" s="211" t="str">
        <f>IF($B340:$B340&gt;0,VLOOKUP($B340,'[1]PorEquipeHC 20aa_ddmmaaaa'!$EC$5:'[1]PorEquipeHC 20aa_ddmmaaaa'!$GS$1003,11,FALSE))</f>
        <v xml:space="preserve"> </v>
      </c>
      <c r="Q340" s="211" t="str">
        <f>IF($B340:$B340&gt;0,VLOOKUP($B340,'[1]PorEquipeHC 20aa_ddmmaaaa'!$EC$5:'[1]PorEquipeHC 20aa_ddmmaaaa'!$GS$1003,12,FALSE))</f>
        <v xml:space="preserve"> </v>
      </c>
      <c r="R340" s="211" t="str">
        <f>IF($B340:$B340&gt;0,VLOOKUP($B340,'[1]PorEquipeHC 20aa_ddmmaaaa'!$EC$5:'[1]PorEquipeHC 20aa_ddmmaaaa'!$GS$1003,13,FALSE))</f>
        <v xml:space="preserve"> </v>
      </c>
      <c r="S340" s="211" t="str">
        <f>IF($B340:$B340&gt;0,VLOOKUP($B340,'[1]PorEquipeHC 20aa_ddmmaaaa'!$EC$5:'[1]PorEquipeHC 20aa_ddmmaaaa'!$GS$1003,14,FALSE))</f>
        <v xml:space="preserve"> </v>
      </c>
      <c r="T340" s="211" t="str">
        <f>IF($B340:$B340&gt;0,VLOOKUP($B340,'[1]PorEquipeHC 20aa_ddmmaaaa'!$EC$5:'[1]PorEquipeHC 20aa_ddmmaaaa'!$GS$1003,15,FALSE))</f>
        <v xml:space="preserve"> </v>
      </c>
      <c r="U340" s="211" t="str">
        <f>IF($B340:$B340&gt;0,VLOOKUP($B340,'[1]PorEquipeHC 20aa_ddmmaaaa'!$EC$5:'[1]PorEquipeHC 20aa_ddmmaaaa'!$GS$1003,16,FALSE))</f>
        <v xml:space="preserve"> </v>
      </c>
      <c r="V340" s="211" t="b">
        <f>IF($B340:$B340&gt;0,VLOOKUP($B340,'[1]PorEquipeHC 20aa_ddmmaaaa'!$EC$5:'[1]PorEquipeHC 20aa_ddmmaaaa'!$GS$1003,17,FALSE))</f>
        <v>0</v>
      </c>
      <c r="W340" s="211" t="b">
        <f>IF($B340:$B340&gt;0,VLOOKUP($B340,'[1]PorEquipeHC 20aa_ddmmaaaa'!$EC$5:'[1]PorEquipeHC 20aa_ddmmaaaa'!$GS$1003,18,FALSE))</f>
        <v>0</v>
      </c>
      <c r="X340" s="211" t="b">
        <f>IF($B340:$B340&gt;0,VLOOKUP($B340,'[1]PorEquipeHC 20aa_ddmmaaaa'!$EC$5:'[1]PorEquipeHC 20aa_ddmmaaaa'!$GS$1003,19,FALSE))</f>
        <v>0</v>
      </c>
      <c r="Y340" s="207"/>
      <c r="Z340" s="207"/>
      <c r="AA340" s="154"/>
      <c r="AB340" s="154"/>
      <c r="AC340" s="65">
        <f>C340</f>
        <v>596</v>
      </c>
      <c r="AD340" s="65" t="str">
        <f>D340</f>
        <v>TAMAI</v>
      </c>
      <c r="AE340" s="65" t="str">
        <f>E340</f>
        <v>MARIA SATIKO</v>
      </c>
      <c r="AF340" s="65" t="str">
        <f>F340</f>
        <v>F</v>
      </c>
      <c r="AG340" s="65" t="str">
        <f>G340</f>
        <v>11. NCC</v>
      </c>
      <c r="AH340" s="208">
        <f>H340</f>
        <v>15954</v>
      </c>
      <c r="AI340">
        <f>I340</f>
        <v>12</v>
      </c>
      <c r="AJ340" t="str">
        <f>J340</f>
        <v>C</v>
      </c>
      <c r="AK340" s="209" t="str">
        <f>K340</f>
        <v>SR</v>
      </c>
      <c r="AL340" s="65">
        <f>L340</f>
        <v>0</v>
      </c>
      <c r="AM340" s="66" t="str">
        <f>M340</f>
        <v>X</v>
      </c>
      <c r="AN340" s="65" t="e">
        <f>N340</f>
        <v>#NUM!</v>
      </c>
      <c r="AO340" s="65" t="str">
        <f>O340</f>
        <v xml:space="preserve"> </v>
      </c>
      <c r="AP340" s="67" t="str">
        <f>IF(AO340=" "," ",(AO340-2*$AI340))</f>
        <v xml:space="preserve"> </v>
      </c>
      <c r="AQ340" s="68"/>
      <c r="AR340" s="69"/>
      <c r="AS340" s="72" t="str">
        <f>P340</f>
        <v xml:space="preserve"> </v>
      </c>
      <c r="AT340" s="67" t="str">
        <f>IF(AS340=" "," ",(AS340-2*$AI340))</f>
        <v xml:space="preserve"> </v>
      </c>
      <c r="AU340" s="65"/>
      <c r="AV340" s="67"/>
      <c r="AW340" s="72" t="str">
        <f>Q340</f>
        <v xml:space="preserve"> </v>
      </c>
      <c r="AX340" s="67" t="str">
        <f>IF(AW340=" "," ",(AW340-2*$AI340))</f>
        <v xml:space="preserve"> </v>
      </c>
      <c r="AY340" s="67"/>
      <c r="AZ340" s="65"/>
      <c r="BA340" s="67" t="str">
        <f>R340</f>
        <v xml:space="preserve"> </v>
      </c>
      <c r="BB340" s="67" t="str">
        <f>IF(BA340=" "," ",(BA340-2*$AI340))</f>
        <v xml:space="preserve"> </v>
      </c>
      <c r="BC340" s="67"/>
      <c r="BD340" s="67"/>
      <c r="BE340" s="71" t="str">
        <f>S340</f>
        <v xml:space="preserve"> </v>
      </c>
      <c r="BF340" s="67" t="str">
        <f>IF(BE340=" "," ",(BE340-2*$AI340))</f>
        <v xml:space="preserve"> </v>
      </c>
      <c r="BG340" s="67"/>
      <c r="BH340" s="67"/>
      <c r="BI340" s="72" t="str">
        <f>T340</f>
        <v xml:space="preserve"> </v>
      </c>
      <c r="BJ340" s="67" t="str">
        <f>IF(BI340=" "," ",(BI340-2*$AI340))</f>
        <v xml:space="preserve"> </v>
      </c>
      <c r="BK340" s="67"/>
      <c r="BL340" s="67"/>
      <c r="BM340" s="72" t="str">
        <f>U340</f>
        <v xml:space="preserve"> </v>
      </c>
      <c r="BN340" s="67" t="str">
        <f>IF(BM340=" "," ",(BM340-2*$AI340))</f>
        <v xml:space="preserve"> </v>
      </c>
      <c r="BO340" s="67"/>
      <c r="BP340" s="67"/>
      <c r="BQ340" s="67" t="b">
        <f>V340</f>
        <v>0</v>
      </c>
      <c r="BR340" s="67">
        <f>IF(BQ340=" "," ",(BQ340-2*$AI340))</f>
        <v>-24</v>
      </c>
      <c r="BS340" s="67"/>
      <c r="BT340" s="67"/>
      <c r="BU340" s="67" t="b">
        <f>W340</f>
        <v>0</v>
      </c>
      <c r="BV340" s="67">
        <f>IF(BU340=" "," ",(BU340-2*$AI340))</f>
        <v>-24</v>
      </c>
      <c r="BW340" s="67"/>
      <c r="BX340" s="67"/>
      <c r="BY340" s="67" t="b">
        <f>X340</f>
        <v>0</v>
      </c>
      <c r="BZ340" s="67">
        <f>IF(BY340=" "," ",(BY340-2*$AI340))</f>
        <v>-24</v>
      </c>
      <c r="CA340" s="67"/>
      <c r="CB340" s="67"/>
      <c r="CC340" s="209" t="str">
        <f>IF(AK340="Senior",AK340,"...")</f>
        <v>...</v>
      </c>
      <c r="CD340" s="65">
        <f>L340</f>
        <v>0</v>
      </c>
      <c r="CE340" s="66" t="str">
        <f>M340</f>
        <v>X</v>
      </c>
      <c r="CF340" s="73">
        <f>AQ340*AO$4+AU340*AS$4+AY340*AW$4+BC340*BA$4+BG340*BE$4+BK340*BI$4+BO340*BM$4+BS340*BQ$4+BW340*BU$4+CA340*BY$4</f>
        <v>0</v>
      </c>
      <c r="CG340" s="156"/>
      <c r="CH340" s="1"/>
      <c r="DA340" s="19"/>
      <c r="DB340" s="19"/>
      <c r="DC340" s="67" t="s">
        <v>400</v>
      </c>
      <c r="DD340" s="67" t="s">
        <v>1010</v>
      </c>
      <c r="DE340" s="67" t="s">
        <v>1011</v>
      </c>
      <c r="DF340" s="67" t="s">
        <v>65</v>
      </c>
      <c r="DG340" s="67" t="s">
        <v>995</v>
      </c>
      <c r="DH340" s="75">
        <v>21302</v>
      </c>
      <c r="DI340" s="67">
        <v>7</v>
      </c>
      <c r="DJ340" s="67" t="s">
        <v>84</v>
      </c>
      <c r="DK340" s="76" t="s">
        <v>69</v>
      </c>
      <c r="DL340" s="67">
        <v>7</v>
      </c>
      <c r="DM340" s="77" t="s">
        <v>70</v>
      </c>
      <c r="DN340" s="67">
        <v>689</v>
      </c>
      <c r="DO340" s="67">
        <v>107</v>
      </c>
      <c r="DP340" s="67">
        <v>93</v>
      </c>
      <c r="DQ340" s="68"/>
      <c r="DR340" s="67"/>
      <c r="DS340" s="72">
        <v>120</v>
      </c>
      <c r="DT340" s="67">
        <v>106</v>
      </c>
      <c r="DU340" s="68"/>
      <c r="DV340" s="67"/>
      <c r="DW340" s="72">
        <v>117</v>
      </c>
      <c r="DX340" s="67">
        <v>103</v>
      </c>
      <c r="DY340" s="67"/>
      <c r="DZ340" s="67"/>
      <c r="EA340" s="67">
        <v>115</v>
      </c>
      <c r="EB340" s="67">
        <v>101</v>
      </c>
      <c r="EC340" s="67"/>
      <c r="ED340" s="67"/>
      <c r="EE340" s="71">
        <v>119</v>
      </c>
      <c r="EF340" s="67">
        <v>105</v>
      </c>
      <c r="EG340" s="67"/>
      <c r="EH340" s="67"/>
      <c r="EI340" s="72">
        <v>111</v>
      </c>
      <c r="EJ340" s="67">
        <v>97</v>
      </c>
      <c r="EK340" s="67"/>
      <c r="EL340" s="67"/>
      <c r="EM340" s="72">
        <v>122</v>
      </c>
      <c r="EN340" s="67">
        <v>108</v>
      </c>
      <c r="EO340" s="67"/>
      <c r="EP340" s="67"/>
      <c r="EQ340" s="67" t="b">
        <v>0</v>
      </c>
      <c r="ER340" s="67">
        <v>-14</v>
      </c>
      <c r="ES340" s="68"/>
      <c r="ET340" s="69"/>
      <c r="EU340" s="67" t="b">
        <v>0</v>
      </c>
      <c r="EV340" s="67">
        <v>-14</v>
      </c>
      <c r="EW340" s="67"/>
      <c r="EX340" s="67"/>
      <c r="EY340" s="67" t="b">
        <v>0</v>
      </c>
      <c r="EZ340" s="67">
        <v>-14</v>
      </c>
      <c r="FA340" s="67"/>
      <c r="FB340" s="67"/>
      <c r="FC340" s="76" t="s">
        <v>73</v>
      </c>
      <c r="FD340" s="67">
        <v>7</v>
      </c>
      <c r="FE340" s="77" t="s">
        <v>70</v>
      </c>
      <c r="FF340" s="68">
        <v>0</v>
      </c>
      <c r="FG340" s="83"/>
      <c r="FH340" s="65" t="str">
        <f t="shared" si="66"/>
        <v>NSR</v>
      </c>
      <c r="FI340" s="65" t="str">
        <f t="shared" si="67"/>
        <v>M</v>
      </c>
      <c r="FJ340" s="65" t="str">
        <f t="shared" si="67"/>
        <v>15. BIR</v>
      </c>
      <c r="FK340" s="65">
        <f t="shared" si="68"/>
        <v>0</v>
      </c>
      <c r="FL340">
        <f t="shared" si="69"/>
        <v>26.5</v>
      </c>
      <c r="FM340" t="str">
        <f t="shared" si="63"/>
        <v>...</v>
      </c>
      <c r="FN340" t="str">
        <f t="shared" si="65"/>
        <v>...</v>
      </c>
      <c r="FO340" t="str">
        <f t="shared" si="64"/>
        <v>15. BIR</v>
      </c>
    </row>
    <row r="341" spans="1:171" ht="13.8" hidden="1" x14ac:dyDescent="0.25">
      <c r="A341" t="s">
        <v>1152</v>
      </c>
      <c r="B341" s="65" t="s">
        <v>170</v>
      </c>
      <c r="C341" s="80" t="str">
        <f>IF($B341:$B341&gt;0,VLOOKUP($B341,'[1]PorEquipeHC 20aa_ddmmaaaa'!$EC$5:'[1]PorEquipeHC 20aa_ddmmaaaa'!$GS$1003,1,FALSE))</f>
        <v>397</v>
      </c>
      <c r="D341" s="209" t="str">
        <f>IF($B341:$B341&gt;0,VLOOKUP($B341,'[1]PorEquipeHC 20aa_ddmmaaaa'!$EC$5:'[1]PorEquipeHC 20aa_ddmmaaaa'!$GS$1003,2,FALSE))</f>
        <v>NAKAZATO</v>
      </c>
      <c r="E341" s="209" t="str">
        <f>IF($B341:$B341&gt;0,VLOOKUP($B341,'[1]PorEquipeHC 20aa_ddmmaaaa'!$EC$5:'[1]PorEquipeHC 20aa_ddmmaaaa'!$GS$1003,3,FALSE))</f>
        <v>JORGE SHITOMI</v>
      </c>
      <c r="F341" s="66" t="str">
        <f>IF($B341:$B341&gt;0,VLOOKUP($B341,'[1]PorEquipeHC 20aa_ddmmaaaa'!$EC$5:'[1]PorEquipeHC 20aa_ddmmaaaa'!$GS$1003,4,FALSE))</f>
        <v>M</v>
      </c>
      <c r="G341" s="65" t="str">
        <f>IF($B341:$B341&gt;0,VLOOKUP($B341,'[1]PorEquipeHC 20aa_ddmmaaaa'!$EC$5:'[1]PorEquipeHC 20aa_ddmmaaaa'!$GS$1003,5,FALSE))</f>
        <v>01. PIE</v>
      </c>
      <c r="H341" s="210">
        <f>IF($B341:$B341&gt;0,VLOOKUP($B341,'[1]PorEquipeHC 20aa_ddmmaaaa'!$EC$5:'[1]PorEquipeHC 20aa_ddmmaaaa'!$GS$1003,6,FALSE))</f>
        <v>16003</v>
      </c>
      <c r="I341" s="80">
        <f>IF($B341:$B341&gt;0,VLOOKUP($B341,'[1]PorEquipeHC 20aa_ddmmaaaa'!$EC$5:'[1]PorEquipeHC 20aa_ddmmaaaa'!$GS$1003,7,FALSE))</f>
        <v>12</v>
      </c>
      <c r="J341" s="209" t="str">
        <f>IF($B341:$B341&gt;0,VLOOKUP($B341,'[1]PorEquipeHC 20aa_ddmmaaaa'!$EC$5:'[1]PorEquipeHC 20aa_ddmmaaaa'!$GS$1003,8,FALSE))</f>
        <v>C</v>
      </c>
      <c r="K341" s="209" t="str">
        <f>IF($B341:$B341&gt;0,VLOOKUP($B341,'[1]PorEquipeHC 20aa_ddmmaaaa'!$EC$5:'[1]PorEquipeHC 20aa_ddmmaaaa'!$GS$1003,9,FALSE))</f>
        <v>SR</v>
      </c>
      <c r="L341" s="80">
        <f>IF($B341:$B341&gt;0,VLOOKUP($B341,'[1]PorEquipeHC 20aa_ddmmaaaa'!$EC$5:'[1]PorEquipeHC 20aa_ddmmaaaa'!$GS$1003,45,FALSE))</f>
        <v>1</v>
      </c>
      <c r="M341" s="65" t="str">
        <f>IF($B341:$B341&gt;0,VLOOKUP($B341,'[1]PorEquipeHC 20aa_ddmmaaaa'!$EC$5:'[1]PorEquipeHC 20aa_ddmmaaaa'!$GS$1003,46,FALSE))</f>
        <v>X</v>
      </c>
      <c r="N341" s="80" t="e">
        <f>IF($B341:$B341&gt;0,VLOOKUP($B341,'[1]PorEquipeHC 20aa_ddmmaaaa'!$EC$5:'[1]PorEquipeHC 20aa_ddmmaaaa'!$GS$1003,64,FALSE))</f>
        <v>#NUM!</v>
      </c>
      <c r="O341" s="211" t="str">
        <f>IF($B341:$B341&gt;0,VLOOKUP($B341,'[1]PorEquipeHC 20aa_ddmmaaaa'!$EC$5:'[1]PorEquipeHC 20aa_ddmmaaaa'!$GS$1003,10,FALSE))</f>
        <v xml:space="preserve"> </v>
      </c>
      <c r="P341" s="211" t="str">
        <f>IF($B341:$B341&gt;0,VLOOKUP($B341,'[1]PorEquipeHC 20aa_ddmmaaaa'!$EC$5:'[1]PorEquipeHC 20aa_ddmmaaaa'!$GS$1003,11,FALSE))</f>
        <v xml:space="preserve"> </v>
      </c>
      <c r="Q341" s="211" t="str">
        <f>IF($B341:$B341&gt;0,VLOOKUP($B341,'[1]PorEquipeHC 20aa_ddmmaaaa'!$EC$5:'[1]PorEquipeHC 20aa_ddmmaaaa'!$GS$1003,12,FALSE))</f>
        <v xml:space="preserve"> </v>
      </c>
      <c r="R341" s="211">
        <f>IF($B341:$B341&gt;0,VLOOKUP($B341,'[1]PorEquipeHC 20aa_ddmmaaaa'!$EC$5:'[1]PorEquipeHC 20aa_ddmmaaaa'!$GS$1003,13,FALSE))</f>
        <v>153</v>
      </c>
      <c r="S341" s="211" t="str">
        <f>IF($B341:$B341&gt;0,VLOOKUP($B341,'[1]PorEquipeHC 20aa_ddmmaaaa'!$EC$5:'[1]PorEquipeHC 20aa_ddmmaaaa'!$GS$1003,14,FALSE))</f>
        <v xml:space="preserve"> </v>
      </c>
      <c r="T341" s="211" t="str">
        <f>IF($B341:$B341&gt;0,VLOOKUP($B341,'[1]PorEquipeHC 20aa_ddmmaaaa'!$EC$5:'[1]PorEquipeHC 20aa_ddmmaaaa'!$GS$1003,15,FALSE))</f>
        <v xml:space="preserve"> </v>
      </c>
      <c r="U341" s="211" t="str">
        <f>IF($B341:$B341&gt;0,VLOOKUP($B341,'[1]PorEquipeHC 20aa_ddmmaaaa'!$EC$5:'[1]PorEquipeHC 20aa_ddmmaaaa'!$GS$1003,16,FALSE))</f>
        <v xml:space="preserve"> </v>
      </c>
      <c r="V341" s="211" t="b">
        <f>IF($B341:$B341&gt;0,VLOOKUP($B341,'[1]PorEquipeHC 20aa_ddmmaaaa'!$EC$5:'[1]PorEquipeHC 20aa_ddmmaaaa'!$GS$1003,17,FALSE))</f>
        <v>0</v>
      </c>
      <c r="W341" s="211" t="b">
        <f>IF($B341:$B341&gt;0,VLOOKUP($B341,'[1]PorEquipeHC 20aa_ddmmaaaa'!$EC$5:'[1]PorEquipeHC 20aa_ddmmaaaa'!$GS$1003,18,FALSE))</f>
        <v>0</v>
      </c>
      <c r="X341" s="211" t="b">
        <f>IF($B341:$B341&gt;0,VLOOKUP($B341,'[1]PorEquipeHC 20aa_ddmmaaaa'!$EC$5:'[1]PorEquipeHC 20aa_ddmmaaaa'!$GS$1003,19,FALSE))</f>
        <v>0</v>
      </c>
      <c r="Y341" s="207"/>
      <c r="Z341" s="207"/>
      <c r="AA341" s="154"/>
      <c r="AB341" s="154"/>
      <c r="AC341" s="65" t="str">
        <f>C341</f>
        <v>397</v>
      </c>
      <c r="AD341" s="65" t="str">
        <f>D341</f>
        <v>NAKAZATO</v>
      </c>
      <c r="AE341" s="65" t="str">
        <f>E341</f>
        <v>JORGE SHITOMI</v>
      </c>
      <c r="AF341" s="65" t="str">
        <f>F341</f>
        <v>M</v>
      </c>
      <c r="AG341" s="65" t="str">
        <f>G341</f>
        <v>01. PIE</v>
      </c>
      <c r="AH341" s="208">
        <f>H341</f>
        <v>16003</v>
      </c>
      <c r="AI341">
        <f>I341</f>
        <v>12</v>
      </c>
      <c r="AJ341" t="str">
        <f>J341</f>
        <v>C</v>
      </c>
      <c r="AK341" s="209" t="str">
        <f>K341</f>
        <v>SR</v>
      </c>
      <c r="AL341" s="65">
        <f>L341</f>
        <v>1</v>
      </c>
      <c r="AM341" s="66" t="str">
        <f>M341</f>
        <v>X</v>
      </c>
      <c r="AN341" s="65" t="e">
        <f>N341</f>
        <v>#NUM!</v>
      </c>
      <c r="AO341" s="65" t="str">
        <f>O341</f>
        <v xml:space="preserve"> </v>
      </c>
      <c r="AP341" s="67" t="str">
        <f>IF(AO341=" "," ",(AO341-2*$AI341))</f>
        <v xml:space="preserve"> </v>
      </c>
      <c r="AQ341" s="68"/>
      <c r="AR341" s="69"/>
      <c r="AS341" s="72" t="str">
        <f>P341</f>
        <v xml:space="preserve"> </v>
      </c>
      <c r="AT341" s="67" t="str">
        <f>IF(AS341=" "," ",(AS341-2*$AI341))</f>
        <v xml:space="preserve"> </v>
      </c>
      <c r="AU341" s="65"/>
      <c r="AV341" s="67"/>
      <c r="AW341" s="72" t="str">
        <f>Q341</f>
        <v xml:space="preserve"> </v>
      </c>
      <c r="AX341" s="67" t="str">
        <f>IF(AW341=" "," ",(AW341-2*$AI341))</f>
        <v xml:space="preserve"> </v>
      </c>
      <c r="AY341" s="67"/>
      <c r="AZ341" s="65"/>
      <c r="BA341" s="67">
        <f>R341</f>
        <v>153</v>
      </c>
      <c r="BB341" s="67">
        <f>IF(BA341=" "," ",(BA341-2*$AI341))</f>
        <v>129</v>
      </c>
      <c r="BC341" s="67"/>
      <c r="BD341" s="67"/>
      <c r="BE341" s="71" t="str">
        <f>S341</f>
        <v xml:space="preserve"> </v>
      </c>
      <c r="BF341" s="67" t="str">
        <f>IF(BE341=" "," ",(BE341-2*$AI341))</f>
        <v xml:space="preserve"> </v>
      </c>
      <c r="BG341" s="67"/>
      <c r="BH341" s="67"/>
      <c r="BI341" s="72" t="str">
        <f>T341</f>
        <v xml:space="preserve"> </v>
      </c>
      <c r="BJ341" s="67" t="str">
        <f>IF(BI341=" "," ",(BI341-2*$AI341))</f>
        <v xml:space="preserve"> </v>
      </c>
      <c r="BK341" s="67"/>
      <c r="BL341" s="67"/>
      <c r="BM341" s="72" t="str">
        <f>U341</f>
        <v xml:space="preserve"> </v>
      </c>
      <c r="BN341" s="67" t="str">
        <f>IF(BM341=" "," ",(BM341-2*$AI341))</f>
        <v xml:space="preserve"> </v>
      </c>
      <c r="BO341" s="67"/>
      <c r="BP341" s="67"/>
      <c r="BQ341" s="67" t="b">
        <f>V341</f>
        <v>0</v>
      </c>
      <c r="BR341" s="67">
        <f>IF(BQ341=" "," ",(BQ341-2*$AI341))</f>
        <v>-24</v>
      </c>
      <c r="BS341" s="67"/>
      <c r="BT341" s="67"/>
      <c r="BU341" s="67" t="b">
        <f>W341</f>
        <v>0</v>
      </c>
      <c r="BV341" s="67">
        <f>IF(BU341=" "," ",(BU341-2*$AI341))</f>
        <v>-24</v>
      </c>
      <c r="BW341" s="67"/>
      <c r="BX341" s="67"/>
      <c r="BY341" s="67" t="b">
        <f>X341</f>
        <v>0</v>
      </c>
      <c r="BZ341" s="67">
        <f>IF(BY341=" "," ",(BY341-2*$AI341))</f>
        <v>-24</v>
      </c>
      <c r="CA341" s="67"/>
      <c r="CB341" s="67"/>
      <c r="CC341" s="209" t="str">
        <f>IF(AK341="Senior",AK341,"...")</f>
        <v>...</v>
      </c>
      <c r="CD341" s="65">
        <f>L341</f>
        <v>1</v>
      </c>
      <c r="CE341" s="66" t="str">
        <f>M341</f>
        <v>X</v>
      </c>
      <c r="CF341" s="73">
        <f>AQ341*AO$4+AU341*AS$4+AY341*AW$4+BC341*BA$4+BG341*BE$4+BK341*BI$4+BO341*BM$4+BS341*BQ$4+BW341*BU$4+CA341*BY$4</f>
        <v>0</v>
      </c>
      <c r="CG341" s="156"/>
      <c r="CH341" s="1"/>
      <c r="DA341" s="19"/>
      <c r="DB341" s="19"/>
      <c r="DC341" s="67" t="s">
        <v>809</v>
      </c>
      <c r="DD341" s="67" t="s">
        <v>1012</v>
      </c>
      <c r="DE341" s="67" t="s">
        <v>1013</v>
      </c>
      <c r="DF341" s="67" t="s">
        <v>65</v>
      </c>
      <c r="DG341" s="67" t="s">
        <v>995</v>
      </c>
      <c r="DH341" s="75">
        <v>14807</v>
      </c>
      <c r="DI341" s="67">
        <v>8</v>
      </c>
      <c r="DJ341" s="67" t="s">
        <v>84</v>
      </c>
      <c r="DK341" s="76" t="s">
        <v>85</v>
      </c>
      <c r="DL341" s="67">
        <v>1</v>
      </c>
      <c r="DM341" s="77" t="s">
        <v>70</v>
      </c>
      <c r="DN341" s="67" t="e">
        <v>#NUM!</v>
      </c>
      <c r="DO341" s="67" t="s">
        <v>79</v>
      </c>
      <c r="DP341" s="67" t="s">
        <v>79</v>
      </c>
      <c r="DQ341" s="68"/>
      <c r="DR341" s="67"/>
      <c r="DS341" s="72" t="s">
        <v>79</v>
      </c>
      <c r="DT341" s="67" t="s">
        <v>79</v>
      </c>
      <c r="DU341" s="68"/>
      <c r="DV341" s="67"/>
      <c r="DW341" s="72" t="s">
        <v>79</v>
      </c>
      <c r="DX341" s="67" t="s">
        <v>79</v>
      </c>
      <c r="DY341" s="68"/>
      <c r="DZ341" s="69"/>
      <c r="EA341" s="67" t="s">
        <v>79</v>
      </c>
      <c r="EB341" s="67" t="s">
        <v>79</v>
      </c>
      <c r="EC341" s="67"/>
      <c r="ED341" s="67"/>
      <c r="EE341" s="71" t="s">
        <v>79</v>
      </c>
      <c r="EF341" s="67" t="s">
        <v>79</v>
      </c>
      <c r="EG341" s="67"/>
      <c r="EH341" s="67"/>
      <c r="EI341" s="72">
        <v>110</v>
      </c>
      <c r="EJ341" s="67">
        <v>94</v>
      </c>
      <c r="EK341" s="67"/>
      <c r="EL341" s="67"/>
      <c r="EM341" s="72" t="s">
        <v>79</v>
      </c>
      <c r="EN341" s="67" t="s">
        <v>79</v>
      </c>
      <c r="EO341" s="67"/>
      <c r="EP341" s="67"/>
      <c r="EQ341" s="67" t="b">
        <v>0</v>
      </c>
      <c r="ER341" s="67">
        <v>-16</v>
      </c>
      <c r="ES341" s="67"/>
      <c r="ET341" s="67"/>
      <c r="EU341" s="67" t="b">
        <v>0</v>
      </c>
      <c r="EV341" s="67">
        <v>-16</v>
      </c>
      <c r="EW341" s="67"/>
      <c r="EX341" s="67"/>
      <c r="EY341" s="67" t="b">
        <v>0</v>
      </c>
      <c r="EZ341" s="67">
        <v>-16</v>
      </c>
      <c r="FA341" s="67"/>
      <c r="FB341" s="67"/>
      <c r="FC341" s="76" t="s">
        <v>73</v>
      </c>
      <c r="FD341" s="67">
        <v>1</v>
      </c>
      <c r="FE341" s="77" t="s">
        <v>70</v>
      </c>
      <c r="FF341" s="68">
        <v>0</v>
      </c>
      <c r="FG341" s="83"/>
      <c r="FH341" s="65" t="str">
        <f t="shared" si="66"/>
        <v>MR</v>
      </c>
      <c r="FI341" s="65" t="str">
        <f t="shared" si="67"/>
        <v>M</v>
      </c>
      <c r="FJ341" s="65" t="str">
        <f t="shared" si="67"/>
        <v>15. BIR</v>
      </c>
      <c r="FK341" s="65">
        <f t="shared" si="68"/>
        <v>0</v>
      </c>
      <c r="FL341">
        <f t="shared" si="69"/>
        <v>26.5</v>
      </c>
      <c r="FM341" t="str">
        <f t="shared" si="63"/>
        <v>...</v>
      </c>
      <c r="FN341" t="str">
        <f t="shared" si="65"/>
        <v>...</v>
      </c>
      <c r="FO341" t="str">
        <f t="shared" si="64"/>
        <v>15. BIR</v>
      </c>
    </row>
    <row r="342" spans="1:171" ht="13.8" hidden="1" x14ac:dyDescent="0.25">
      <c r="A342" t="s">
        <v>1152</v>
      </c>
      <c r="B342" s="201" t="s">
        <v>892</v>
      </c>
      <c r="C342" s="80" t="str">
        <f>IF($B342:$B342&gt;0,VLOOKUP($B342,'[1]PorEquipeHC 20aa_ddmmaaaa'!$EC$5:'[1]PorEquipeHC 20aa_ddmmaaaa'!$GS$1003,1,FALSE))</f>
        <v>674</v>
      </c>
      <c r="D342" s="209" t="str">
        <f>IF($B342:$B342&gt;0,VLOOKUP($B342,'[1]PorEquipeHC 20aa_ddmmaaaa'!$EC$5:'[1]PorEquipeHC 20aa_ddmmaaaa'!$GS$1003,2,FALSE))</f>
        <v>FUTAMI</v>
      </c>
      <c r="E342" s="209" t="str">
        <f>IF($B342:$B342&gt;0,VLOOKUP($B342,'[1]PorEquipeHC 20aa_ddmmaaaa'!$EC$5:'[1]PorEquipeHC 20aa_ddmmaaaa'!$GS$1003,3,FALSE))</f>
        <v>ISSAMU</v>
      </c>
      <c r="F342" s="66" t="str">
        <f>IF($B342:$B342&gt;0,VLOOKUP($B342,'[1]PorEquipeHC 20aa_ddmmaaaa'!$EC$5:'[1]PorEquipeHC 20aa_ddmmaaaa'!$GS$1003,4,FALSE))</f>
        <v>M</v>
      </c>
      <c r="G342" s="65" t="str">
        <f>IF($B342:$B342&gt;0,VLOOKUP($B342,'[1]PorEquipeHC 20aa_ddmmaaaa'!$EC$5:'[1]PorEquipeHC 20aa_ddmmaaaa'!$GS$1003,5,FALSE))</f>
        <v>11. NCC</v>
      </c>
      <c r="H342" s="210">
        <f>IF($B342:$B342&gt;0,VLOOKUP($B342,'[1]PorEquipeHC 20aa_ddmmaaaa'!$EC$5:'[1]PorEquipeHC 20aa_ddmmaaaa'!$GS$1003,6,FALSE))</f>
        <v>16210</v>
      </c>
      <c r="I342" s="80">
        <f>IF($B342:$B342&gt;0,VLOOKUP($B342,'[1]PorEquipeHC 20aa_ddmmaaaa'!$EC$5:'[1]PorEquipeHC 20aa_ddmmaaaa'!$GS$1003,7,FALSE))</f>
        <v>12</v>
      </c>
      <c r="J342" s="209" t="str">
        <f>IF($B342:$B342&gt;0,VLOOKUP($B342,'[1]PorEquipeHC 20aa_ddmmaaaa'!$EC$5:'[1]PorEquipeHC 20aa_ddmmaaaa'!$GS$1003,8,FALSE))</f>
        <v>C</v>
      </c>
      <c r="K342" s="209" t="str">
        <f>IF($B342:$B342&gt;0,VLOOKUP($B342,'[1]PorEquipeHC 20aa_ddmmaaaa'!$EC$5:'[1]PorEquipeHC 20aa_ddmmaaaa'!$GS$1003,9,FALSE))</f>
        <v>SR</v>
      </c>
      <c r="L342" s="80">
        <f>IF($B342:$B342&gt;0,VLOOKUP($B342,'[1]PorEquipeHC 20aa_ddmmaaaa'!$EC$5:'[1]PorEquipeHC 20aa_ddmmaaaa'!$GS$1003,45,FALSE))</f>
        <v>2</v>
      </c>
      <c r="M342" s="65" t="str">
        <f>IF($B342:$B342&gt;0,VLOOKUP($B342,'[1]PorEquipeHC 20aa_ddmmaaaa'!$EC$5:'[1]PorEquipeHC 20aa_ddmmaaaa'!$GS$1003,46,FALSE))</f>
        <v>X</v>
      </c>
      <c r="N342" s="80" t="e">
        <f>IF($B342:$B342&gt;0,VLOOKUP($B342,'[1]PorEquipeHC 20aa_ddmmaaaa'!$EC$5:'[1]PorEquipeHC 20aa_ddmmaaaa'!$GS$1003,64,FALSE))</f>
        <v>#NUM!</v>
      </c>
      <c r="O342" s="211" t="str">
        <f>IF($B342:$B342&gt;0,VLOOKUP($B342,'[1]PorEquipeHC 20aa_ddmmaaaa'!$EC$5:'[1]PorEquipeHC 20aa_ddmmaaaa'!$GS$1003,10,FALSE))</f>
        <v xml:space="preserve"> </v>
      </c>
      <c r="P342" s="211" t="str">
        <f>IF($B342:$B342&gt;0,VLOOKUP($B342,'[1]PorEquipeHC 20aa_ddmmaaaa'!$EC$5:'[1]PorEquipeHC 20aa_ddmmaaaa'!$GS$1003,11,FALSE))</f>
        <v xml:space="preserve"> </v>
      </c>
      <c r="Q342" s="211" t="str">
        <f>IF($B342:$B342&gt;0,VLOOKUP($B342,'[1]PorEquipeHC 20aa_ddmmaaaa'!$EC$5:'[1]PorEquipeHC 20aa_ddmmaaaa'!$GS$1003,12,FALSE))</f>
        <v xml:space="preserve"> </v>
      </c>
      <c r="R342" s="211" t="str">
        <f>IF($B342:$B342&gt;0,VLOOKUP($B342,'[1]PorEquipeHC 20aa_ddmmaaaa'!$EC$5:'[1]PorEquipeHC 20aa_ddmmaaaa'!$GS$1003,13,FALSE))</f>
        <v xml:space="preserve"> </v>
      </c>
      <c r="S342" s="211">
        <f>IF($B342:$B342&gt;0,VLOOKUP($B342,'[1]PorEquipeHC 20aa_ddmmaaaa'!$EC$5:'[1]PorEquipeHC 20aa_ddmmaaaa'!$GS$1003,14,FALSE))</f>
        <v>145</v>
      </c>
      <c r="T342" s="211">
        <f>IF($B342:$B342&gt;0,VLOOKUP($B342,'[1]PorEquipeHC 20aa_ddmmaaaa'!$EC$5:'[1]PorEquipeHC 20aa_ddmmaaaa'!$GS$1003,15,FALSE))</f>
        <v>136</v>
      </c>
      <c r="U342" s="211" t="str">
        <f>IF($B342:$B342&gt;0,VLOOKUP($B342,'[1]PorEquipeHC 20aa_ddmmaaaa'!$EC$5:'[1]PorEquipeHC 20aa_ddmmaaaa'!$GS$1003,16,FALSE))</f>
        <v xml:space="preserve"> </v>
      </c>
      <c r="V342" s="211" t="b">
        <f>IF($B342:$B342&gt;0,VLOOKUP($B342,'[1]PorEquipeHC 20aa_ddmmaaaa'!$EC$5:'[1]PorEquipeHC 20aa_ddmmaaaa'!$GS$1003,17,FALSE))</f>
        <v>0</v>
      </c>
      <c r="W342" s="211" t="b">
        <f>IF($B342:$B342&gt;0,VLOOKUP($B342,'[1]PorEquipeHC 20aa_ddmmaaaa'!$EC$5:'[1]PorEquipeHC 20aa_ddmmaaaa'!$GS$1003,18,FALSE))</f>
        <v>0</v>
      </c>
      <c r="X342" s="211" t="b">
        <f>IF($B342:$B342&gt;0,VLOOKUP($B342,'[1]PorEquipeHC 20aa_ddmmaaaa'!$EC$5:'[1]PorEquipeHC 20aa_ddmmaaaa'!$GS$1003,19,FALSE))</f>
        <v>0</v>
      </c>
      <c r="Y342" s="207"/>
      <c r="Z342" s="207"/>
      <c r="AA342" s="154"/>
      <c r="AB342" s="154"/>
      <c r="AC342" s="65" t="str">
        <f>C342</f>
        <v>674</v>
      </c>
      <c r="AD342" s="65" t="str">
        <f>D342</f>
        <v>FUTAMI</v>
      </c>
      <c r="AE342" s="65" t="str">
        <f>E342</f>
        <v>ISSAMU</v>
      </c>
      <c r="AF342" s="65" t="str">
        <f>F342</f>
        <v>M</v>
      </c>
      <c r="AG342" s="65" t="str">
        <f>G342</f>
        <v>11. NCC</v>
      </c>
      <c r="AH342" s="208">
        <f>H342</f>
        <v>16210</v>
      </c>
      <c r="AI342">
        <f>I342</f>
        <v>12</v>
      </c>
      <c r="AJ342" t="str">
        <f>J342</f>
        <v>C</v>
      </c>
      <c r="AK342" s="209" t="str">
        <f>K342</f>
        <v>SR</v>
      </c>
      <c r="AL342" s="65">
        <f>L342</f>
        <v>2</v>
      </c>
      <c r="AM342" s="66" t="str">
        <f>M342</f>
        <v>X</v>
      </c>
      <c r="AN342" s="65" t="e">
        <f>N342</f>
        <v>#NUM!</v>
      </c>
      <c r="AO342" s="65" t="str">
        <f>O342</f>
        <v xml:space="preserve"> </v>
      </c>
      <c r="AP342" s="67" t="str">
        <f>IF(AO342=" "," ",(AO342-2*$AI342))</f>
        <v xml:space="preserve"> </v>
      </c>
      <c r="AQ342" s="68"/>
      <c r="AR342" s="69"/>
      <c r="AS342" s="72" t="str">
        <f>P342</f>
        <v xml:space="preserve"> </v>
      </c>
      <c r="AT342" s="67" t="str">
        <f>IF(AS342=" "," ",(AS342-2*$AI342))</f>
        <v xml:space="preserve"> </v>
      </c>
      <c r="AU342" s="65"/>
      <c r="AV342" s="67"/>
      <c r="AW342" s="72" t="str">
        <f>Q342</f>
        <v xml:space="preserve"> </v>
      </c>
      <c r="AX342" s="67" t="str">
        <f>IF(AW342=" "," ",(AW342-2*$AI342))</f>
        <v xml:space="preserve"> </v>
      </c>
      <c r="AY342" s="67"/>
      <c r="AZ342" s="65"/>
      <c r="BA342" s="67" t="str">
        <f>R342</f>
        <v xml:space="preserve"> </v>
      </c>
      <c r="BB342" s="67" t="str">
        <f>IF(BA342=" "," ",(BA342-2*$AI342))</f>
        <v xml:space="preserve"> </v>
      </c>
      <c r="BC342" s="67"/>
      <c r="BD342" s="67"/>
      <c r="BE342" s="71">
        <f>S342</f>
        <v>145</v>
      </c>
      <c r="BF342" s="67">
        <f>IF(BE342=" "," ",(BE342-2*$AI342))</f>
        <v>121</v>
      </c>
      <c r="BG342" s="67"/>
      <c r="BH342" s="67"/>
      <c r="BI342" s="72">
        <f>T342</f>
        <v>136</v>
      </c>
      <c r="BJ342" s="67">
        <f>IF(BI342=" "," ",(BI342-2*$AI342))</f>
        <v>112</v>
      </c>
      <c r="BK342" s="67"/>
      <c r="BL342" s="67"/>
      <c r="BM342" s="72" t="str">
        <f>U342</f>
        <v xml:space="preserve"> </v>
      </c>
      <c r="BN342" s="67" t="str">
        <f>IF(BM342=" "," ",(BM342-2*$AI342))</f>
        <v xml:space="preserve"> </v>
      </c>
      <c r="BO342" s="67"/>
      <c r="BP342" s="67"/>
      <c r="BQ342" s="67" t="b">
        <f>V342</f>
        <v>0</v>
      </c>
      <c r="BR342" s="67">
        <f>IF(BQ342=" "," ",(BQ342-2*$AI342))</f>
        <v>-24</v>
      </c>
      <c r="BS342" s="67"/>
      <c r="BT342" s="67"/>
      <c r="BU342" s="67" t="b">
        <f>W342</f>
        <v>0</v>
      </c>
      <c r="BV342" s="67">
        <f>IF(BU342=" "," ",(BU342-2*$AI342))</f>
        <v>-24</v>
      </c>
      <c r="BW342" s="67"/>
      <c r="BX342" s="67"/>
      <c r="BY342" s="67" t="b">
        <f>X342</f>
        <v>0</v>
      </c>
      <c r="BZ342" s="67">
        <f>IF(BY342=" "," ",(BY342-2*$AI342))</f>
        <v>-24</v>
      </c>
      <c r="CA342" s="67"/>
      <c r="CB342" s="67"/>
      <c r="CC342" s="209" t="str">
        <f>IF(AK342="Senior",AK342,"...")</f>
        <v>...</v>
      </c>
      <c r="CD342" s="65">
        <f>L342</f>
        <v>2</v>
      </c>
      <c r="CE342" s="66" t="str">
        <f>M342</f>
        <v>X</v>
      </c>
      <c r="CF342" s="73">
        <f>AQ342*AO$4+AU342*AS$4+AY342*AW$4+BC342*BA$4+BG342*BE$4+BK342*BI$4+BO342*BM$4+BS342*BQ$4+BW342*BU$4+CA342*BY$4</f>
        <v>0</v>
      </c>
      <c r="CG342" s="156"/>
      <c r="CH342" s="1"/>
      <c r="DA342" s="19"/>
      <c r="DB342" s="19"/>
      <c r="DC342" s="67" t="s">
        <v>549</v>
      </c>
      <c r="DD342" s="67" t="s">
        <v>1016</v>
      </c>
      <c r="DE342" s="67" t="s">
        <v>1017</v>
      </c>
      <c r="DF342" s="67" t="s">
        <v>65</v>
      </c>
      <c r="DG342" s="67" t="s">
        <v>995</v>
      </c>
      <c r="DH342" s="75">
        <v>16804</v>
      </c>
      <c r="DI342" s="67">
        <v>8</v>
      </c>
      <c r="DJ342" s="67" t="s">
        <v>84</v>
      </c>
      <c r="DK342" s="76" t="s">
        <v>102</v>
      </c>
      <c r="DL342" s="67">
        <v>7</v>
      </c>
      <c r="DM342" s="77" t="s">
        <v>70</v>
      </c>
      <c r="DN342" s="67">
        <v>712</v>
      </c>
      <c r="DO342" s="67">
        <v>120</v>
      </c>
      <c r="DP342" s="67">
        <v>104</v>
      </c>
      <c r="DQ342" s="68"/>
      <c r="DR342" s="67"/>
      <c r="DS342" s="72">
        <v>119</v>
      </c>
      <c r="DT342" s="67">
        <v>103</v>
      </c>
      <c r="DU342" s="68"/>
      <c r="DV342" s="67"/>
      <c r="DW342" s="72">
        <v>119</v>
      </c>
      <c r="DX342" s="67">
        <v>103</v>
      </c>
      <c r="DY342" s="67"/>
      <c r="DZ342" s="67"/>
      <c r="EA342" s="67">
        <v>121</v>
      </c>
      <c r="EB342" s="67">
        <v>105</v>
      </c>
      <c r="EC342" s="67"/>
      <c r="ED342" s="67"/>
      <c r="EE342" s="71">
        <v>129</v>
      </c>
      <c r="EF342" s="67">
        <v>113</v>
      </c>
      <c r="EG342" s="67"/>
      <c r="EH342" s="67"/>
      <c r="EI342" s="72">
        <v>115</v>
      </c>
      <c r="EJ342" s="67">
        <v>99</v>
      </c>
      <c r="EK342" s="68"/>
      <c r="EL342" s="69"/>
      <c r="EM342" s="72">
        <v>118</v>
      </c>
      <c r="EN342" s="67">
        <v>102</v>
      </c>
      <c r="EO342" s="67"/>
      <c r="EP342" s="67"/>
      <c r="EQ342" s="67" t="b">
        <v>0</v>
      </c>
      <c r="ER342" s="67">
        <v>-16</v>
      </c>
      <c r="ES342" s="67"/>
      <c r="ET342" s="67"/>
      <c r="EU342" s="67" t="b">
        <v>0</v>
      </c>
      <c r="EV342" s="67">
        <v>-16</v>
      </c>
      <c r="EW342" s="67"/>
      <c r="EX342" s="67"/>
      <c r="EY342" s="67" t="b">
        <v>0</v>
      </c>
      <c r="EZ342" s="67">
        <v>-16</v>
      </c>
      <c r="FA342" s="67"/>
      <c r="FB342" s="67"/>
      <c r="FC342" s="76" t="s">
        <v>73</v>
      </c>
      <c r="FD342" s="67">
        <v>7</v>
      </c>
      <c r="FE342" s="77" t="s">
        <v>70</v>
      </c>
      <c r="FF342" s="68">
        <v>0</v>
      </c>
      <c r="FG342" s="83"/>
      <c r="FH342" s="65" t="str">
        <f t="shared" si="66"/>
        <v>SR</v>
      </c>
      <c r="FI342" s="65" t="str">
        <f t="shared" si="67"/>
        <v>M</v>
      </c>
      <c r="FJ342" s="65" t="str">
        <f t="shared" si="67"/>
        <v>15. BIR</v>
      </c>
      <c r="FK342" s="65">
        <f t="shared" si="68"/>
        <v>0</v>
      </c>
      <c r="FL342">
        <f t="shared" si="69"/>
        <v>26.5</v>
      </c>
      <c r="FM342" t="str">
        <f t="shared" si="63"/>
        <v>...</v>
      </c>
      <c r="FN342" t="str">
        <f t="shared" si="65"/>
        <v>...</v>
      </c>
      <c r="FO342" t="str">
        <f t="shared" si="64"/>
        <v>15. BIR</v>
      </c>
    </row>
    <row r="343" spans="1:171" ht="13.8" hidden="1" x14ac:dyDescent="0.25">
      <c r="A343" t="s">
        <v>1152</v>
      </c>
      <c r="B343" s="201" t="s">
        <v>976</v>
      </c>
      <c r="C343" s="80" t="str">
        <f>IF($B343:$B343&gt;0,VLOOKUP($B343,'[1]PorEquipeHC 20aa_ddmmaaaa'!$EC$5:'[1]PorEquipeHC 20aa_ddmmaaaa'!$GS$1003,1,FALSE))</f>
        <v>322</v>
      </c>
      <c r="D343" s="209" t="str">
        <f>IF($B343:$B343&gt;0,VLOOKUP($B343,'[1]PorEquipeHC 20aa_ddmmaaaa'!$EC$5:'[1]PorEquipeHC 20aa_ddmmaaaa'!$GS$1003,2,FALSE))</f>
        <v>COGA</v>
      </c>
      <c r="E343" s="209" t="str">
        <f>IF($B343:$B343&gt;0,VLOOKUP($B343,'[1]PorEquipeHC 20aa_ddmmaaaa'!$EC$5:'[1]PorEquipeHC 20aa_ddmmaaaa'!$GS$1003,3,FALSE))</f>
        <v>FUMIE</v>
      </c>
      <c r="F343" s="66" t="str">
        <f>IF($B343:$B343&gt;0,VLOOKUP($B343,'[1]PorEquipeHC 20aa_ddmmaaaa'!$EC$5:'[1]PorEquipeHC 20aa_ddmmaaaa'!$GS$1003,4,FALSE))</f>
        <v>F</v>
      </c>
      <c r="G343" s="65" t="str">
        <f>IF($B343:$B343&gt;0,VLOOKUP($B343,'[1]PorEquipeHC 20aa_ddmmaaaa'!$EC$5:'[1]PorEquipeHC 20aa_ddmmaaaa'!$GS$1003,5,FALSE))</f>
        <v>12. COO</v>
      </c>
      <c r="H343" s="210">
        <f>IF($B343:$B343&gt;0,VLOOKUP($B343,'[1]PorEquipeHC 20aa_ddmmaaaa'!$EC$5:'[1]PorEquipeHC 20aa_ddmmaaaa'!$GS$1003,6,FALSE))</f>
        <v>16466</v>
      </c>
      <c r="I343" s="80">
        <f>IF($B343:$B343&gt;0,VLOOKUP($B343,'[1]PorEquipeHC 20aa_ddmmaaaa'!$EC$5:'[1]PorEquipeHC 20aa_ddmmaaaa'!$GS$1003,7,FALSE))</f>
        <v>12</v>
      </c>
      <c r="J343" s="209" t="str">
        <f>IF($B343:$B343&gt;0,VLOOKUP($B343,'[1]PorEquipeHC 20aa_ddmmaaaa'!$EC$5:'[1]PorEquipeHC 20aa_ddmmaaaa'!$GS$1003,8,FALSE))</f>
        <v>C</v>
      </c>
      <c r="K343" s="209" t="str">
        <f>IF($B343:$B343&gt;0,VLOOKUP($B343,'[1]PorEquipeHC 20aa_ddmmaaaa'!$EC$5:'[1]PorEquipeHC 20aa_ddmmaaaa'!$GS$1003,9,FALSE))</f>
        <v>SR</v>
      </c>
      <c r="L343" s="80">
        <f>IF($B343:$B343&gt;0,VLOOKUP($B343,'[1]PorEquipeHC 20aa_ddmmaaaa'!$EC$5:'[1]PorEquipeHC 20aa_ddmmaaaa'!$GS$1003,45,FALSE))</f>
        <v>0</v>
      </c>
      <c r="M343" s="65" t="str">
        <f>IF($B343:$B343&gt;0,VLOOKUP($B343,'[1]PorEquipeHC 20aa_ddmmaaaa'!$EC$5:'[1]PorEquipeHC 20aa_ddmmaaaa'!$GS$1003,46,FALSE))</f>
        <v>X</v>
      </c>
      <c r="N343" s="80" t="e">
        <f>IF($B343:$B343&gt;0,VLOOKUP($B343,'[1]PorEquipeHC 20aa_ddmmaaaa'!$EC$5:'[1]PorEquipeHC 20aa_ddmmaaaa'!$GS$1003,64,FALSE))</f>
        <v>#NUM!</v>
      </c>
      <c r="O343" s="211" t="str">
        <f>IF($B343:$B343&gt;0,VLOOKUP($B343,'[1]PorEquipeHC 20aa_ddmmaaaa'!$EC$5:'[1]PorEquipeHC 20aa_ddmmaaaa'!$GS$1003,10,FALSE))</f>
        <v xml:space="preserve"> </v>
      </c>
      <c r="P343" s="211" t="str">
        <f>IF($B343:$B343&gt;0,VLOOKUP($B343,'[1]PorEquipeHC 20aa_ddmmaaaa'!$EC$5:'[1]PorEquipeHC 20aa_ddmmaaaa'!$GS$1003,11,FALSE))</f>
        <v xml:space="preserve"> </v>
      </c>
      <c r="Q343" s="211" t="str">
        <f>IF($B343:$B343&gt;0,VLOOKUP($B343,'[1]PorEquipeHC 20aa_ddmmaaaa'!$EC$5:'[1]PorEquipeHC 20aa_ddmmaaaa'!$GS$1003,12,FALSE))</f>
        <v xml:space="preserve"> </v>
      </c>
      <c r="R343" s="211" t="str">
        <f>IF($B343:$B343&gt;0,VLOOKUP($B343,'[1]PorEquipeHC 20aa_ddmmaaaa'!$EC$5:'[1]PorEquipeHC 20aa_ddmmaaaa'!$GS$1003,13,FALSE))</f>
        <v xml:space="preserve"> </v>
      </c>
      <c r="S343" s="211" t="str">
        <f>IF($B343:$B343&gt;0,VLOOKUP($B343,'[1]PorEquipeHC 20aa_ddmmaaaa'!$EC$5:'[1]PorEquipeHC 20aa_ddmmaaaa'!$GS$1003,14,FALSE))</f>
        <v xml:space="preserve"> </v>
      </c>
      <c r="T343" s="211" t="str">
        <f>IF($B343:$B343&gt;0,VLOOKUP($B343,'[1]PorEquipeHC 20aa_ddmmaaaa'!$EC$5:'[1]PorEquipeHC 20aa_ddmmaaaa'!$GS$1003,15,FALSE))</f>
        <v xml:space="preserve"> </v>
      </c>
      <c r="U343" s="211" t="str">
        <f>IF($B343:$B343&gt;0,VLOOKUP($B343,'[1]PorEquipeHC 20aa_ddmmaaaa'!$EC$5:'[1]PorEquipeHC 20aa_ddmmaaaa'!$GS$1003,16,FALSE))</f>
        <v xml:space="preserve"> </v>
      </c>
      <c r="V343" s="211" t="b">
        <f>IF($B343:$B343&gt;0,VLOOKUP($B343,'[1]PorEquipeHC 20aa_ddmmaaaa'!$EC$5:'[1]PorEquipeHC 20aa_ddmmaaaa'!$GS$1003,17,FALSE))</f>
        <v>0</v>
      </c>
      <c r="W343" s="211" t="b">
        <f>IF($B343:$B343&gt;0,VLOOKUP($B343,'[1]PorEquipeHC 20aa_ddmmaaaa'!$EC$5:'[1]PorEquipeHC 20aa_ddmmaaaa'!$GS$1003,18,FALSE))</f>
        <v>0</v>
      </c>
      <c r="X343" s="211" t="b">
        <f>IF($B343:$B343&gt;0,VLOOKUP($B343,'[1]PorEquipeHC 20aa_ddmmaaaa'!$EC$5:'[1]PorEquipeHC 20aa_ddmmaaaa'!$GS$1003,19,FALSE))</f>
        <v>0</v>
      </c>
      <c r="Y343" s="207"/>
      <c r="Z343" s="207"/>
      <c r="AA343" s="154"/>
      <c r="AB343" s="154"/>
      <c r="AC343" s="65" t="str">
        <f>C343</f>
        <v>322</v>
      </c>
      <c r="AD343" s="65" t="str">
        <f>D343</f>
        <v>COGA</v>
      </c>
      <c r="AE343" s="65" t="str">
        <f>E343</f>
        <v>FUMIE</v>
      </c>
      <c r="AF343" s="65" t="str">
        <f>F343</f>
        <v>F</v>
      </c>
      <c r="AG343" s="65" t="str">
        <f>G343</f>
        <v>12. COO</v>
      </c>
      <c r="AH343" s="208">
        <f>H343</f>
        <v>16466</v>
      </c>
      <c r="AI343">
        <f>I343</f>
        <v>12</v>
      </c>
      <c r="AJ343" t="str">
        <f>J343</f>
        <v>C</v>
      </c>
      <c r="AK343" s="209" t="str">
        <f>K343</f>
        <v>SR</v>
      </c>
      <c r="AL343" s="65">
        <f>L343</f>
        <v>0</v>
      </c>
      <c r="AM343" s="66" t="str">
        <f>M343</f>
        <v>X</v>
      </c>
      <c r="AN343" s="65" t="e">
        <f>N343</f>
        <v>#NUM!</v>
      </c>
      <c r="AO343" s="65" t="str">
        <f>O343</f>
        <v xml:space="preserve"> </v>
      </c>
      <c r="AP343" s="67" t="str">
        <f>IF(AO343=" "," ",(AO343-2*$AI343))</f>
        <v xml:space="preserve"> </v>
      </c>
      <c r="AQ343" s="68"/>
      <c r="AR343" s="69"/>
      <c r="AS343" s="72" t="str">
        <f>P343</f>
        <v xml:space="preserve"> </v>
      </c>
      <c r="AT343" s="67" t="str">
        <f>IF(AS343=" "," ",(AS343-2*$AI343))</f>
        <v xml:space="preserve"> </v>
      </c>
      <c r="AU343" s="65"/>
      <c r="AV343" s="67"/>
      <c r="AW343" s="72" t="str">
        <f>Q343</f>
        <v xml:space="preserve"> </v>
      </c>
      <c r="AX343" s="67" t="str">
        <f>IF(AW343=" "," ",(AW343-2*$AI343))</f>
        <v xml:space="preserve"> </v>
      </c>
      <c r="AY343" s="67"/>
      <c r="AZ343" s="65"/>
      <c r="BA343" s="67" t="str">
        <f>R343</f>
        <v xml:space="preserve"> </v>
      </c>
      <c r="BB343" s="67" t="str">
        <f>IF(BA343=" "," ",(BA343-2*$AI343))</f>
        <v xml:space="preserve"> </v>
      </c>
      <c r="BC343" s="67"/>
      <c r="BD343" s="67"/>
      <c r="BE343" s="71" t="str">
        <f>S343</f>
        <v xml:space="preserve"> </v>
      </c>
      <c r="BF343" s="67" t="str">
        <f>IF(BE343=" "," ",(BE343-2*$AI343))</f>
        <v xml:space="preserve"> </v>
      </c>
      <c r="BG343" s="67"/>
      <c r="BH343" s="67"/>
      <c r="BI343" s="72" t="str">
        <f>T343</f>
        <v xml:space="preserve"> </v>
      </c>
      <c r="BJ343" s="67" t="str">
        <f>IF(BI343=" "," ",(BI343-2*$AI343))</f>
        <v xml:space="preserve"> </v>
      </c>
      <c r="BK343" s="67"/>
      <c r="BL343" s="67"/>
      <c r="BM343" s="72" t="str">
        <f>U343</f>
        <v xml:space="preserve"> </v>
      </c>
      <c r="BN343" s="67" t="str">
        <f>IF(BM343=" "," ",(BM343-2*$AI343))</f>
        <v xml:space="preserve"> </v>
      </c>
      <c r="BO343" s="67"/>
      <c r="BP343" s="67"/>
      <c r="BQ343" s="67" t="b">
        <f>V343</f>
        <v>0</v>
      </c>
      <c r="BR343" s="67">
        <f>IF(BQ343=" "," ",(BQ343-2*$AI343))</f>
        <v>-24</v>
      </c>
      <c r="BS343" s="67"/>
      <c r="BT343" s="67"/>
      <c r="BU343" s="67" t="b">
        <f>W343</f>
        <v>0</v>
      </c>
      <c r="BV343" s="67">
        <f>IF(BU343=" "," ",(BU343-2*$AI343))</f>
        <v>-24</v>
      </c>
      <c r="BW343" s="67"/>
      <c r="BX343" s="67"/>
      <c r="BY343" s="67" t="b">
        <f>X343</f>
        <v>0</v>
      </c>
      <c r="BZ343" s="67">
        <f>IF(BY343=" "," ",(BY343-2*$AI343))</f>
        <v>-24</v>
      </c>
      <c r="CA343" s="67"/>
      <c r="CB343" s="67"/>
      <c r="CC343" s="209" t="str">
        <f>IF(AK343="Senior",AK343,"...")</f>
        <v>...</v>
      </c>
      <c r="CD343" s="65">
        <f>L343</f>
        <v>0</v>
      </c>
      <c r="CE343" s="66" t="str">
        <f>M343</f>
        <v>X</v>
      </c>
      <c r="CF343" s="73">
        <f>AQ343*AO$4+AU343*AS$4+AY343*AW$4+BC343*BA$4+BG343*BE$4+BK343*BI$4+BO343*BM$4+BS343*BQ$4+BW343*BU$4+CA343*BY$4</f>
        <v>0</v>
      </c>
      <c r="CG343" s="156"/>
      <c r="CH343" s="1"/>
      <c r="DA343" s="19"/>
      <c r="DB343" s="19"/>
      <c r="DC343" s="67" t="s">
        <v>523</v>
      </c>
      <c r="DD343" s="67" t="s">
        <v>1018</v>
      </c>
      <c r="DE343" s="67" t="s">
        <v>1019</v>
      </c>
      <c r="DF343" s="67" t="s">
        <v>83</v>
      </c>
      <c r="DG343" s="67" t="s">
        <v>995</v>
      </c>
      <c r="DH343" s="75">
        <v>21677</v>
      </c>
      <c r="DI343" s="67">
        <v>8</v>
      </c>
      <c r="DJ343" s="67" t="s">
        <v>84</v>
      </c>
      <c r="DK343" s="76" t="s">
        <v>69</v>
      </c>
      <c r="DL343" s="67">
        <v>7</v>
      </c>
      <c r="DM343" s="77" t="s">
        <v>70</v>
      </c>
      <c r="DN343" s="67">
        <v>695</v>
      </c>
      <c r="DO343" s="67">
        <v>119</v>
      </c>
      <c r="DP343" s="67">
        <v>103</v>
      </c>
      <c r="DQ343" s="68"/>
      <c r="DR343" s="67"/>
      <c r="DS343" s="72">
        <v>121</v>
      </c>
      <c r="DT343" s="67">
        <v>105</v>
      </c>
      <c r="DU343" s="68"/>
      <c r="DV343" s="67"/>
      <c r="DW343" s="72">
        <v>115</v>
      </c>
      <c r="DX343" s="67">
        <v>99</v>
      </c>
      <c r="DY343" s="67"/>
      <c r="DZ343" s="67"/>
      <c r="EA343" s="67">
        <v>120</v>
      </c>
      <c r="EB343" s="67">
        <v>104</v>
      </c>
      <c r="EC343" s="67"/>
      <c r="ED343" s="67"/>
      <c r="EE343" s="71">
        <v>112</v>
      </c>
      <c r="EF343" s="67">
        <v>96</v>
      </c>
      <c r="EG343" s="67"/>
      <c r="EH343" s="67"/>
      <c r="EI343" s="72">
        <v>112</v>
      </c>
      <c r="EJ343" s="67">
        <v>96</v>
      </c>
      <c r="EK343" s="67"/>
      <c r="EL343" s="67"/>
      <c r="EM343" s="72">
        <v>117</v>
      </c>
      <c r="EN343" s="67">
        <v>101</v>
      </c>
      <c r="EO343" s="67"/>
      <c r="EP343" s="67"/>
      <c r="EQ343" s="67" t="b">
        <v>0</v>
      </c>
      <c r="ER343" s="67">
        <v>-16</v>
      </c>
      <c r="ES343" s="67"/>
      <c r="ET343" s="67"/>
      <c r="EU343" s="67" t="b">
        <v>0</v>
      </c>
      <c r="EV343" s="67">
        <v>-16</v>
      </c>
      <c r="EW343" s="67"/>
      <c r="EX343" s="67"/>
      <c r="EY343" s="67" t="b">
        <v>0</v>
      </c>
      <c r="EZ343" s="67">
        <v>-16</v>
      </c>
      <c r="FA343" s="67"/>
      <c r="FB343" s="67"/>
      <c r="FC343" s="76" t="s">
        <v>73</v>
      </c>
      <c r="FD343" s="67">
        <v>7</v>
      </c>
      <c r="FE343" s="77" t="s">
        <v>70</v>
      </c>
      <c r="FF343" s="68">
        <v>0</v>
      </c>
      <c r="FG343" s="83"/>
      <c r="FH343" s="65" t="str">
        <f t="shared" si="66"/>
        <v>NSR</v>
      </c>
      <c r="FI343" s="65" t="str">
        <f t="shared" si="67"/>
        <v>F</v>
      </c>
      <c r="FJ343" s="65" t="str">
        <f t="shared" si="67"/>
        <v>15. BIR</v>
      </c>
      <c r="FK343" s="65">
        <f t="shared" si="68"/>
        <v>0</v>
      </c>
      <c r="FL343">
        <f t="shared" si="69"/>
        <v>26.5</v>
      </c>
      <c r="FM343" t="str">
        <f t="shared" si="63"/>
        <v>...</v>
      </c>
      <c r="FN343" t="str">
        <f t="shared" si="65"/>
        <v>...</v>
      </c>
      <c r="FO343" t="str">
        <f t="shared" si="64"/>
        <v>15. BIR</v>
      </c>
    </row>
    <row r="344" spans="1:171" ht="13.8" hidden="1" x14ac:dyDescent="0.25">
      <c r="A344" t="s">
        <v>1152</v>
      </c>
      <c r="B344" s="201" t="s">
        <v>895</v>
      </c>
      <c r="C344" s="80" t="str">
        <f>IF($B344:$B344&gt;0,VLOOKUP($B344,'[1]PorEquipeHC 20aa_ddmmaaaa'!$EC$5:'[1]PorEquipeHC 20aa_ddmmaaaa'!$GS$1003,1,FALSE))</f>
        <v>283</v>
      </c>
      <c r="D344" s="209" t="str">
        <f>IF($B344:$B344&gt;0,VLOOKUP($B344,'[1]PorEquipeHC 20aa_ddmmaaaa'!$EC$5:'[1]PorEquipeHC 20aa_ddmmaaaa'!$GS$1003,2,FALSE))</f>
        <v>FUKUDA</v>
      </c>
      <c r="E344" s="209" t="str">
        <f>IF($B344:$B344&gt;0,VLOOKUP($B344,'[1]PorEquipeHC 20aa_ddmmaaaa'!$EC$5:'[1]PorEquipeHC 20aa_ddmmaaaa'!$GS$1003,3,FALSE))</f>
        <v>ELSA</v>
      </c>
      <c r="F344" s="66" t="str">
        <f>IF($B344:$B344&gt;0,VLOOKUP($B344,'[1]PorEquipeHC 20aa_ddmmaaaa'!$EC$5:'[1]PorEquipeHC 20aa_ddmmaaaa'!$GS$1003,4,FALSE))</f>
        <v>F</v>
      </c>
      <c r="G344" s="65" t="str">
        <f>IF($B344:$B344&gt;0,VLOOKUP($B344,'[1]PorEquipeHC 20aa_ddmmaaaa'!$EC$5:'[1]PorEquipeHC 20aa_ddmmaaaa'!$GS$1003,5,FALSE))</f>
        <v>11. NCC</v>
      </c>
      <c r="H344" s="210">
        <f>IF($B344:$B344&gt;0,VLOOKUP($B344,'[1]PorEquipeHC 20aa_ddmmaaaa'!$EC$5:'[1]PorEquipeHC 20aa_ddmmaaaa'!$GS$1003,6,FALSE))</f>
        <v>16518</v>
      </c>
      <c r="I344" s="80">
        <f>IF($B344:$B344&gt;0,VLOOKUP($B344,'[1]PorEquipeHC 20aa_ddmmaaaa'!$EC$5:'[1]PorEquipeHC 20aa_ddmmaaaa'!$GS$1003,7,FALSE))</f>
        <v>12</v>
      </c>
      <c r="J344" s="209" t="str">
        <f>IF($B344:$B344&gt;0,VLOOKUP($B344,'[1]PorEquipeHC 20aa_ddmmaaaa'!$EC$5:'[1]PorEquipeHC 20aa_ddmmaaaa'!$GS$1003,8,FALSE))</f>
        <v>C</v>
      </c>
      <c r="K344" s="209" t="str">
        <f>IF($B344:$B344&gt;0,VLOOKUP($B344,'[1]PorEquipeHC 20aa_ddmmaaaa'!$EC$5:'[1]PorEquipeHC 20aa_ddmmaaaa'!$GS$1003,9,FALSE))</f>
        <v>SR</v>
      </c>
      <c r="L344" s="80">
        <f>IF($B344:$B344&gt;0,VLOOKUP($B344,'[1]PorEquipeHC 20aa_ddmmaaaa'!$EC$5:'[1]PorEquipeHC 20aa_ddmmaaaa'!$GS$1003,45,FALSE))</f>
        <v>1</v>
      </c>
      <c r="M344" s="65" t="str">
        <f>IF($B344:$B344&gt;0,VLOOKUP($B344,'[1]PorEquipeHC 20aa_ddmmaaaa'!$EC$5:'[1]PorEquipeHC 20aa_ddmmaaaa'!$GS$1003,46,FALSE))</f>
        <v>X</v>
      </c>
      <c r="N344" s="80" t="e">
        <f>IF($B344:$B344&gt;0,VLOOKUP($B344,'[1]PorEquipeHC 20aa_ddmmaaaa'!$EC$5:'[1]PorEquipeHC 20aa_ddmmaaaa'!$GS$1003,64,FALSE))</f>
        <v>#NUM!</v>
      </c>
      <c r="O344" s="211" t="str">
        <f>IF($B344:$B344&gt;0,VLOOKUP($B344,'[1]PorEquipeHC 20aa_ddmmaaaa'!$EC$5:'[1]PorEquipeHC 20aa_ddmmaaaa'!$GS$1003,10,FALSE))</f>
        <v xml:space="preserve"> </v>
      </c>
      <c r="P344" s="211" t="str">
        <f>IF($B344:$B344&gt;0,VLOOKUP($B344,'[1]PorEquipeHC 20aa_ddmmaaaa'!$EC$5:'[1]PorEquipeHC 20aa_ddmmaaaa'!$GS$1003,11,FALSE))</f>
        <v xml:space="preserve"> </v>
      </c>
      <c r="Q344" s="211">
        <f>IF($B344:$B344&gt;0,VLOOKUP($B344,'[1]PorEquipeHC 20aa_ddmmaaaa'!$EC$5:'[1]PorEquipeHC 20aa_ddmmaaaa'!$GS$1003,12,FALSE))</f>
        <v>149</v>
      </c>
      <c r="R344" s="211" t="str">
        <f>IF($B344:$B344&gt;0,VLOOKUP($B344,'[1]PorEquipeHC 20aa_ddmmaaaa'!$EC$5:'[1]PorEquipeHC 20aa_ddmmaaaa'!$GS$1003,13,FALSE))</f>
        <v xml:space="preserve"> </v>
      </c>
      <c r="S344" s="211" t="str">
        <f>IF($B344:$B344&gt;0,VLOOKUP($B344,'[1]PorEquipeHC 20aa_ddmmaaaa'!$EC$5:'[1]PorEquipeHC 20aa_ddmmaaaa'!$GS$1003,14,FALSE))</f>
        <v xml:space="preserve"> </v>
      </c>
      <c r="T344" s="211" t="str">
        <f>IF($B344:$B344&gt;0,VLOOKUP($B344,'[1]PorEquipeHC 20aa_ddmmaaaa'!$EC$5:'[1]PorEquipeHC 20aa_ddmmaaaa'!$GS$1003,15,FALSE))</f>
        <v xml:space="preserve"> </v>
      </c>
      <c r="U344" s="211" t="str">
        <f>IF($B344:$B344&gt;0,VLOOKUP($B344,'[1]PorEquipeHC 20aa_ddmmaaaa'!$EC$5:'[1]PorEquipeHC 20aa_ddmmaaaa'!$GS$1003,16,FALSE))</f>
        <v xml:space="preserve"> </v>
      </c>
      <c r="V344" s="211" t="b">
        <f>IF($B344:$B344&gt;0,VLOOKUP($B344,'[1]PorEquipeHC 20aa_ddmmaaaa'!$EC$5:'[1]PorEquipeHC 20aa_ddmmaaaa'!$GS$1003,17,FALSE))</f>
        <v>0</v>
      </c>
      <c r="W344" s="211" t="b">
        <f>IF($B344:$B344&gt;0,VLOOKUP($B344,'[1]PorEquipeHC 20aa_ddmmaaaa'!$EC$5:'[1]PorEquipeHC 20aa_ddmmaaaa'!$GS$1003,18,FALSE))</f>
        <v>0</v>
      </c>
      <c r="X344" s="211" t="b">
        <f>IF($B344:$B344&gt;0,VLOOKUP($B344,'[1]PorEquipeHC 20aa_ddmmaaaa'!$EC$5:'[1]PorEquipeHC 20aa_ddmmaaaa'!$GS$1003,19,FALSE))</f>
        <v>0</v>
      </c>
      <c r="Y344" s="207"/>
      <c r="Z344" s="207"/>
      <c r="AA344" s="154"/>
      <c r="AB344" s="154"/>
      <c r="AC344" s="65" t="str">
        <f>C344</f>
        <v>283</v>
      </c>
      <c r="AD344" s="65" t="str">
        <f>D344</f>
        <v>FUKUDA</v>
      </c>
      <c r="AE344" s="65" t="str">
        <f>E344</f>
        <v>ELSA</v>
      </c>
      <c r="AF344" s="65" t="str">
        <f>F344</f>
        <v>F</v>
      </c>
      <c r="AG344" s="65" t="str">
        <f>G344</f>
        <v>11. NCC</v>
      </c>
      <c r="AH344" s="208">
        <f>H344</f>
        <v>16518</v>
      </c>
      <c r="AI344">
        <f>I344</f>
        <v>12</v>
      </c>
      <c r="AJ344" t="str">
        <f>J344</f>
        <v>C</v>
      </c>
      <c r="AK344" s="209" t="str">
        <f>K344</f>
        <v>SR</v>
      </c>
      <c r="AL344" s="65">
        <f>L344</f>
        <v>1</v>
      </c>
      <c r="AM344" s="66" t="str">
        <f>M344</f>
        <v>X</v>
      </c>
      <c r="AN344" s="65" t="e">
        <f>N344</f>
        <v>#NUM!</v>
      </c>
      <c r="AO344" s="65" t="str">
        <f>O344</f>
        <v xml:space="preserve"> </v>
      </c>
      <c r="AP344" s="67" t="str">
        <f>IF(AO344=" "," ",(AO344-2*$AI344))</f>
        <v xml:space="preserve"> </v>
      </c>
      <c r="AQ344" s="68"/>
      <c r="AR344" s="69"/>
      <c r="AS344" s="72" t="str">
        <f>P344</f>
        <v xml:space="preserve"> </v>
      </c>
      <c r="AT344" s="67" t="str">
        <f>IF(AS344=" "," ",(AS344-2*$AI344))</f>
        <v xml:space="preserve"> </v>
      </c>
      <c r="AU344" s="65"/>
      <c r="AV344" s="67"/>
      <c r="AW344" s="72">
        <f>Q344</f>
        <v>149</v>
      </c>
      <c r="AX344" s="67">
        <f>IF(AW344=" "," ",(AW344-2*$AI344))</f>
        <v>125</v>
      </c>
      <c r="AY344" s="67"/>
      <c r="AZ344" s="65"/>
      <c r="BA344" s="67" t="str">
        <f>R344</f>
        <v xml:space="preserve"> </v>
      </c>
      <c r="BB344" s="67" t="str">
        <f>IF(BA344=" "," ",(BA344-2*$AI344))</f>
        <v xml:space="preserve"> </v>
      </c>
      <c r="BC344" s="67"/>
      <c r="BD344" s="67"/>
      <c r="BE344" s="71" t="str">
        <f>S344</f>
        <v xml:space="preserve"> </v>
      </c>
      <c r="BF344" s="67" t="str">
        <f>IF(BE344=" "," ",(BE344-2*$AI344))</f>
        <v xml:space="preserve"> </v>
      </c>
      <c r="BG344" s="67"/>
      <c r="BH344" s="67"/>
      <c r="BI344" s="72" t="str">
        <f>T344</f>
        <v xml:space="preserve"> </v>
      </c>
      <c r="BJ344" s="67" t="str">
        <f>IF(BI344=" "," ",(BI344-2*$AI344))</f>
        <v xml:space="preserve"> </v>
      </c>
      <c r="BK344" s="67"/>
      <c r="BL344" s="67"/>
      <c r="BM344" s="72" t="str">
        <f>U344</f>
        <v xml:space="preserve"> </v>
      </c>
      <c r="BN344" s="67" t="str">
        <f>IF(BM344=" "," ",(BM344-2*$AI344))</f>
        <v xml:space="preserve"> </v>
      </c>
      <c r="BO344" s="67"/>
      <c r="BP344" s="67"/>
      <c r="BQ344" s="67" t="b">
        <f>V344</f>
        <v>0</v>
      </c>
      <c r="BR344" s="67">
        <f>IF(BQ344=" "," ",(BQ344-2*$AI344))</f>
        <v>-24</v>
      </c>
      <c r="BS344" s="67"/>
      <c r="BT344" s="67"/>
      <c r="BU344" s="67" t="b">
        <f>W344</f>
        <v>0</v>
      </c>
      <c r="BV344" s="67">
        <f>IF(BU344=" "," ",(BU344-2*$AI344))</f>
        <v>-24</v>
      </c>
      <c r="BW344" s="67"/>
      <c r="BX344" s="67"/>
      <c r="BY344" s="67" t="b">
        <f>X344</f>
        <v>0</v>
      </c>
      <c r="BZ344" s="67">
        <f>IF(BY344=" "," ",(BY344-2*$AI344))</f>
        <v>-24</v>
      </c>
      <c r="CA344" s="67"/>
      <c r="CB344" s="67"/>
      <c r="CC344" s="209" t="str">
        <f>IF(AK344="Senior",AK344,"...")</f>
        <v>...</v>
      </c>
      <c r="CD344" s="65">
        <f>L344</f>
        <v>1</v>
      </c>
      <c r="CE344" s="66" t="str">
        <f>M344</f>
        <v>X</v>
      </c>
      <c r="CF344" s="73">
        <f>AQ344*AO$4+AU344*AS$4+AY344*AW$4+BC344*BA$4+BG344*BE$4+BK344*BI$4+BO344*BM$4+BS344*BQ$4+BW344*BU$4+CA344*BY$4</f>
        <v>0</v>
      </c>
      <c r="CG344" s="156"/>
      <c r="CH344" s="1"/>
      <c r="DA344" s="19"/>
      <c r="DB344" s="19"/>
      <c r="DC344" s="67" t="s">
        <v>844</v>
      </c>
      <c r="DD344" s="67" t="s">
        <v>1020</v>
      </c>
      <c r="DE344" s="67" t="s">
        <v>1021</v>
      </c>
      <c r="DF344" s="67" t="s">
        <v>65</v>
      </c>
      <c r="DG344" s="67" t="s">
        <v>995</v>
      </c>
      <c r="DH344" s="75">
        <v>13264</v>
      </c>
      <c r="DI344" s="67">
        <v>9</v>
      </c>
      <c r="DJ344" s="67" t="s">
        <v>84</v>
      </c>
      <c r="DK344" s="76" t="s">
        <v>85</v>
      </c>
      <c r="DL344" s="67">
        <v>1</v>
      </c>
      <c r="DM344" s="77" t="s">
        <v>70</v>
      </c>
      <c r="DN344" s="67" t="e">
        <v>#NUM!</v>
      </c>
      <c r="DO344" s="67" t="s">
        <v>79</v>
      </c>
      <c r="DP344" s="67" t="s">
        <v>79</v>
      </c>
      <c r="DQ344" s="68"/>
      <c r="DR344" s="67"/>
      <c r="DS344" s="72" t="s">
        <v>79</v>
      </c>
      <c r="DT344" s="67" t="s">
        <v>79</v>
      </c>
      <c r="DU344" s="68"/>
      <c r="DV344" s="67"/>
      <c r="DW344" s="72" t="s">
        <v>79</v>
      </c>
      <c r="DX344" s="67" t="s">
        <v>79</v>
      </c>
      <c r="DY344" s="67"/>
      <c r="DZ344" s="67"/>
      <c r="EA344" s="67" t="s">
        <v>79</v>
      </c>
      <c r="EB344" s="67" t="s">
        <v>79</v>
      </c>
      <c r="EC344" s="67"/>
      <c r="ED344" s="67"/>
      <c r="EE344" s="71" t="s">
        <v>79</v>
      </c>
      <c r="EF344" s="67" t="s">
        <v>79</v>
      </c>
      <c r="EG344" s="67"/>
      <c r="EH344" s="67"/>
      <c r="EI344" s="72">
        <v>113</v>
      </c>
      <c r="EJ344" s="67">
        <v>95</v>
      </c>
      <c r="EK344" s="67"/>
      <c r="EL344" s="67"/>
      <c r="EM344" s="72" t="s">
        <v>79</v>
      </c>
      <c r="EN344" s="67" t="s">
        <v>79</v>
      </c>
      <c r="EO344" s="67"/>
      <c r="EP344" s="67"/>
      <c r="EQ344" s="67" t="b">
        <v>0</v>
      </c>
      <c r="ER344" s="67">
        <v>-18</v>
      </c>
      <c r="ES344" s="67"/>
      <c r="ET344" s="67"/>
      <c r="EU344" s="67" t="b">
        <v>0</v>
      </c>
      <c r="EV344" s="67">
        <v>-18</v>
      </c>
      <c r="EW344" s="67"/>
      <c r="EX344" s="67"/>
      <c r="EY344" s="67" t="b">
        <v>0</v>
      </c>
      <c r="EZ344" s="67">
        <v>-18</v>
      </c>
      <c r="FA344" s="67"/>
      <c r="FB344" s="67"/>
      <c r="FC344" s="76" t="s">
        <v>73</v>
      </c>
      <c r="FD344" s="67">
        <v>1</v>
      </c>
      <c r="FE344" s="77" t="s">
        <v>70</v>
      </c>
      <c r="FF344" s="68">
        <v>0</v>
      </c>
      <c r="FG344" s="83"/>
      <c r="FH344" s="65" t="str">
        <f t="shared" si="66"/>
        <v>MR</v>
      </c>
      <c r="FI344" s="65" t="str">
        <f t="shared" si="67"/>
        <v>M</v>
      </c>
      <c r="FJ344" s="65" t="str">
        <f t="shared" si="67"/>
        <v>15. BIR</v>
      </c>
      <c r="FK344" s="65">
        <f t="shared" si="68"/>
        <v>0</v>
      </c>
      <c r="FL344">
        <f t="shared" si="69"/>
        <v>26.5</v>
      </c>
      <c r="FM344" t="str">
        <f t="shared" si="63"/>
        <v>...</v>
      </c>
      <c r="FN344" t="str">
        <f t="shared" si="65"/>
        <v>...</v>
      </c>
      <c r="FO344" t="str">
        <f t="shared" si="64"/>
        <v>15. BIR</v>
      </c>
    </row>
    <row r="345" spans="1:171" ht="13.8" hidden="1" x14ac:dyDescent="0.25">
      <c r="A345" t="s">
        <v>1152</v>
      </c>
      <c r="B345" s="201" t="s">
        <v>301</v>
      </c>
      <c r="C345" s="80" t="str">
        <f>IF($B345:$B345&gt;0,VLOOKUP($B345,'[1]PorEquipeHC 20aa_ddmmaaaa'!$EC$5:'[1]PorEquipeHC 20aa_ddmmaaaa'!$GS$1003,1,FALSE))</f>
        <v>022</v>
      </c>
      <c r="D345" s="209" t="str">
        <f>IF($B345:$B345&gt;0,VLOOKUP($B345,'[1]PorEquipeHC 20aa_ddmmaaaa'!$EC$5:'[1]PorEquipeHC 20aa_ddmmaaaa'!$GS$1003,2,FALSE))</f>
        <v>MIYAJI</v>
      </c>
      <c r="E345" s="209" t="str">
        <f>IF($B345:$B345&gt;0,VLOOKUP($B345,'[1]PorEquipeHC 20aa_ddmmaaaa'!$EC$5:'[1]PorEquipeHC 20aa_ddmmaaaa'!$GS$1003,3,FALSE))</f>
        <v>SETSUKO</v>
      </c>
      <c r="F345" s="66" t="str">
        <f>IF($B345:$B345&gt;0,VLOOKUP($B345,'[1]PorEquipeHC 20aa_ddmmaaaa'!$EC$5:'[1]PorEquipeHC 20aa_ddmmaaaa'!$GS$1003,4,FALSE))</f>
        <v>F</v>
      </c>
      <c r="G345" s="65" t="str">
        <f>IF($B345:$B345&gt;0,VLOOKUP($B345,'[1]PorEquipeHC 20aa_ddmmaaaa'!$EC$5:'[1]PorEquipeHC 20aa_ddmmaaaa'!$GS$1003,5,FALSE))</f>
        <v>03. IBI</v>
      </c>
      <c r="H345" s="210">
        <f>IF($B345:$B345&gt;0,VLOOKUP($B345,'[1]PorEquipeHC 20aa_ddmmaaaa'!$EC$5:'[1]PorEquipeHC 20aa_ddmmaaaa'!$GS$1003,6,FALSE))</f>
        <v>16538</v>
      </c>
      <c r="I345" s="80">
        <f>IF($B345:$B345&gt;0,VLOOKUP($B345,'[1]PorEquipeHC 20aa_ddmmaaaa'!$EC$5:'[1]PorEquipeHC 20aa_ddmmaaaa'!$GS$1003,7,FALSE))</f>
        <v>12</v>
      </c>
      <c r="J345" s="209" t="str">
        <f>IF($B345:$B345&gt;0,VLOOKUP($B345,'[1]PorEquipeHC 20aa_ddmmaaaa'!$EC$5:'[1]PorEquipeHC 20aa_ddmmaaaa'!$GS$1003,8,FALSE))</f>
        <v>C</v>
      </c>
      <c r="K345" s="209" t="str">
        <f>IF($B345:$B345&gt;0,VLOOKUP($B345,'[1]PorEquipeHC 20aa_ddmmaaaa'!$EC$5:'[1]PorEquipeHC 20aa_ddmmaaaa'!$GS$1003,9,FALSE))</f>
        <v>SR</v>
      </c>
      <c r="L345" s="80">
        <f>IF($B345:$B345&gt;0,VLOOKUP($B345,'[1]PorEquipeHC 20aa_ddmmaaaa'!$EC$5:'[1]PorEquipeHC 20aa_ddmmaaaa'!$GS$1003,45,FALSE))</f>
        <v>0</v>
      </c>
      <c r="M345" s="65" t="str">
        <f>IF($B345:$B345&gt;0,VLOOKUP($B345,'[1]PorEquipeHC 20aa_ddmmaaaa'!$EC$5:'[1]PorEquipeHC 20aa_ddmmaaaa'!$GS$1003,46,FALSE))</f>
        <v>X</v>
      </c>
      <c r="N345" s="80" t="e">
        <f>IF($B345:$B345&gt;0,VLOOKUP($B345,'[1]PorEquipeHC 20aa_ddmmaaaa'!$EC$5:'[1]PorEquipeHC 20aa_ddmmaaaa'!$GS$1003,64,FALSE))</f>
        <v>#NUM!</v>
      </c>
      <c r="O345" s="211" t="str">
        <f>IF($B345:$B345&gt;0,VLOOKUP($B345,'[1]PorEquipeHC 20aa_ddmmaaaa'!$EC$5:'[1]PorEquipeHC 20aa_ddmmaaaa'!$GS$1003,10,FALSE))</f>
        <v xml:space="preserve"> </v>
      </c>
      <c r="P345" s="211" t="str">
        <f>IF($B345:$B345&gt;0,VLOOKUP($B345,'[1]PorEquipeHC 20aa_ddmmaaaa'!$EC$5:'[1]PorEquipeHC 20aa_ddmmaaaa'!$GS$1003,11,FALSE))</f>
        <v xml:space="preserve"> </v>
      </c>
      <c r="Q345" s="211" t="str">
        <f>IF($B345:$B345&gt;0,VLOOKUP($B345,'[1]PorEquipeHC 20aa_ddmmaaaa'!$EC$5:'[1]PorEquipeHC 20aa_ddmmaaaa'!$GS$1003,12,FALSE))</f>
        <v xml:space="preserve"> </v>
      </c>
      <c r="R345" s="211" t="str">
        <f>IF($B345:$B345&gt;0,VLOOKUP($B345,'[1]PorEquipeHC 20aa_ddmmaaaa'!$EC$5:'[1]PorEquipeHC 20aa_ddmmaaaa'!$GS$1003,13,FALSE))</f>
        <v xml:space="preserve"> </v>
      </c>
      <c r="S345" s="211" t="str">
        <f>IF($B345:$B345&gt;0,VLOOKUP($B345,'[1]PorEquipeHC 20aa_ddmmaaaa'!$EC$5:'[1]PorEquipeHC 20aa_ddmmaaaa'!$GS$1003,14,FALSE))</f>
        <v xml:space="preserve"> </v>
      </c>
      <c r="T345" s="211" t="str">
        <f>IF($B345:$B345&gt;0,VLOOKUP($B345,'[1]PorEquipeHC 20aa_ddmmaaaa'!$EC$5:'[1]PorEquipeHC 20aa_ddmmaaaa'!$GS$1003,15,FALSE))</f>
        <v xml:space="preserve"> </v>
      </c>
      <c r="U345" s="211" t="str">
        <f>IF($B345:$B345&gt;0,VLOOKUP($B345,'[1]PorEquipeHC 20aa_ddmmaaaa'!$EC$5:'[1]PorEquipeHC 20aa_ddmmaaaa'!$GS$1003,16,FALSE))</f>
        <v xml:space="preserve"> </v>
      </c>
      <c r="V345" s="211" t="b">
        <f>IF($B345:$B345&gt;0,VLOOKUP($B345,'[1]PorEquipeHC 20aa_ddmmaaaa'!$EC$5:'[1]PorEquipeHC 20aa_ddmmaaaa'!$GS$1003,17,FALSE))</f>
        <v>0</v>
      </c>
      <c r="W345" s="211" t="b">
        <f>IF($B345:$B345&gt;0,VLOOKUP($B345,'[1]PorEquipeHC 20aa_ddmmaaaa'!$EC$5:'[1]PorEquipeHC 20aa_ddmmaaaa'!$GS$1003,18,FALSE))</f>
        <v>0</v>
      </c>
      <c r="X345" s="211" t="b">
        <f>IF($B345:$B345&gt;0,VLOOKUP($B345,'[1]PorEquipeHC 20aa_ddmmaaaa'!$EC$5:'[1]PorEquipeHC 20aa_ddmmaaaa'!$GS$1003,19,FALSE))</f>
        <v>0</v>
      </c>
      <c r="Y345" s="207"/>
      <c r="Z345" s="207"/>
      <c r="AA345" s="154"/>
      <c r="AB345" s="154"/>
      <c r="AC345" s="65" t="str">
        <f>C345</f>
        <v>022</v>
      </c>
      <c r="AD345" s="65" t="str">
        <f>D345</f>
        <v>MIYAJI</v>
      </c>
      <c r="AE345" s="65" t="str">
        <f>E345</f>
        <v>SETSUKO</v>
      </c>
      <c r="AF345" s="65" t="str">
        <f>F345</f>
        <v>F</v>
      </c>
      <c r="AG345" s="65" t="str">
        <f>G345</f>
        <v>03. IBI</v>
      </c>
      <c r="AH345" s="208">
        <f>H345</f>
        <v>16538</v>
      </c>
      <c r="AI345">
        <f>I345</f>
        <v>12</v>
      </c>
      <c r="AJ345" t="str">
        <f>J345</f>
        <v>C</v>
      </c>
      <c r="AK345" s="209" t="str">
        <f>K345</f>
        <v>SR</v>
      </c>
      <c r="AL345" s="65">
        <f>L345</f>
        <v>0</v>
      </c>
      <c r="AM345" s="66" t="str">
        <f>M345</f>
        <v>X</v>
      </c>
      <c r="AN345" s="65" t="e">
        <f>N345</f>
        <v>#NUM!</v>
      </c>
      <c r="AO345" s="65" t="str">
        <f>O345</f>
        <v xml:space="preserve"> </v>
      </c>
      <c r="AP345" s="67" t="str">
        <f>IF(AO345=" "," ",(AO345-2*$AI345))</f>
        <v xml:space="preserve"> </v>
      </c>
      <c r="AQ345" s="68"/>
      <c r="AR345" s="69"/>
      <c r="AS345" s="72" t="str">
        <f>P345</f>
        <v xml:space="preserve"> </v>
      </c>
      <c r="AT345" s="67" t="str">
        <f>IF(AS345=" "," ",(AS345-2*$AI345))</f>
        <v xml:space="preserve"> </v>
      </c>
      <c r="AU345" s="65"/>
      <c r="AV345" s="67"/>
      <c r="AW345" s="72" t="str">
        <f>Q345</f>
        <v xml:space="preserve"> </v>
      </c>
      <c r="AX345" s="67" t="str">
        <f>IF(AW345=" "," ",(AW345-2*$AI345))</f>
        <v xml:space="preserve"> </v>
      </c>
      <c r="AY345" s="67"/>
      <c r="AZ345" s="65"/>
      <c r="BA345" s="67" t="str">
        <f>R345</f>
        <v xml:space="preserve"> </v>
      </c>
      <c r="BB345" s="67" t="str">
        <f>IF(BA345=" "," ",(BA345-2*$AI345))</f>
        <v xml:space="preserve"> </v>
      </c>
      <c r="BC345" s="67"/>
      <c r="BD345" s="67"/>
      <c r="BE345" s="71" t="str">
        <f>S345</f>
        <v xml:space="preserve"> </v>
      </c>
      <c r="BF345" s="67" t="str">
        <f>IF(BE345=" "," ",(BE345-2*$AI345))</f>
        <v xml:space="preserve"> </v>
      </c>
      <c r="BG345" s="67"/>
      <c r="BH345" s="67"/>
      <c r="BI345" s="72" t="str">
        <f>T345</f>
        <v xml:space="preserve"> </v>
      </c>
      <c r="BJ345" s="67" t="str">
        <f>IF(BI345=" "," ",(BI345-2*$AI345))</f>
        <v xml:space="preserve"> </v>
      </c>
      <c r="BK345" s="67"/>
      <c r="BL345" s="67"/>
      <c r="BM345" s="72" t="str">
        <f>U345</f>
        <v xml:space="preserve"> </v>
      </c>
      <c r="BN345" s="67" t="str">
        <f>IF(BM345=" "," ",(BM345-2*$AI345))</f>
        <v xml:space="preserve"> </v>
      </c>
      <c r="BO345" s="67"/>
      <c r="BP345" s="67"/>
      <c r="BQ345" s="67" t="b">
        <f>V345</f>
        <v>0</v>
      </c>
      <c r="BR345" s="67">
        <f>IF(BQ345=" "," ",(BQ345-2*$AI345))</f>
        <v>-24</v>
      </c>
      <c r="BS345" s="67"/>
      <c r="BT345" s="67"/>
      <c r="BU345" s="67" t="b">
        <f>W345</f>
        <v>0</v>
      </c>
      <c r="BV345" s="67">
        <f>IF(BU345=" "," ",(BU345-2*$AI345))</f>
        <v>-24</v>
      </c>
      <c r="BW345" s="67"/>
      <c r="BX345" s="67"/>
      <c r="BY345" s="67" t="b">
        <f>X345</f>
        <v>0</v>
      </c>
      <c r="BZ345" s="67">
        <f>IF(BY345=" "," ",(BY345-2*$AI345))</f>
        <v>-24</v>
      </c>
      <c r="CA345" s="67"/>
      <c r="CB345" s="67"/>
      <c r="CC345" s="209" t="str">
        <f>IF(AK345="Senior",AK345,"...")</f>
        <v>...</v>
      </c>
      <c r="CD345" s="65">
        <f>L345</f>
        <v>0</v>
      </c>
      <c r="CE345" s="66" t="str">
        <f>M345</f>
        <v>X</v>
      </c>
      <c r="CF345" s="73">
        <f>AQ345*AO$4+AU345*AS$4+AY345*AW$4+BC345*BA$4+BG345*BE$4+BK345*BI$4+BO345*BM$4+BS345*BQ$4+BW345*BU$4+CA345*BY$4</f>
        <v>0</v>
      </c>
      <c r="CG345" s="156"/>
      <c r="CH345" s="1"/>
      <c r="DA345" s="19"/>
      <c r="DB345" s="19"/>
      <c r="DC345" s="67" t="s">
        <v>631</v>
      </c>
      <c r="DD345" s="67" t="s">
        <v>1022</v>
      </c>
      <c r="DE345" s="67" t="s">
        <v>340</v>
      </c>
      <c r="DF345" s="67" t="s">
        <v>65</v>
      </c>
      <c r="DG345" s="67" t="s">
        <v>995</v>
      </c>
      <c r="DH345" s="75">
        <v>13888</v>
      </c>
      <c r="DI345" s="67">
        <v>9</v>
      </c>
      <c r="DJ345" s="67" t="s">
        <v>84</v>
      </c>
      <c r="DK345" s="76" t="s">
        <v>85</v>
      </c>
      <c r="DL345" s="67">
        <v>4</v>
      </c>
      <c r="DM345" s="77" t="s">
        <v>70</v>
      </c>
      <c r="DN345" s="67" t="e">
        <v>#NUM!</v>
      </c>
      <c r="DO345" s="67">
        <v>116</v>
      </c>
      <c r="DP345" s="67">
        <v>98</v>
      </c>
      <c r="DQ345" s="68"/>
      <c r="DR345" s="67"/>
      <c r="DS345" s="72" t="s">
        <v>79</v>
      </c>
      <c r="DT345" s="67" t="s">
        <v>79</v>
      </c>
      <c r="DU345" s="68"/>
      <c r="DV345" s="67"/>
      <c r="DW345" s="72" t="s">
        <v>79</v>
      </c>
      <c r="DX345" s="67" t="s">
        <v>79</v>
      </c>
      <c r="DY345" s="68"/>
      <c r="DZ345" s="69"/>
      <c r="EA345" s="67">
        <v>128</v>
      </c>
      <c r="EB345" s="67">
        <v>110</v>
      </c>
      <c r="EC345" s="68"/>
      <c r="ED345" s="67"/>
      <c r="EE345" s="71">
        <v>124</v>
      </c>
      <c r="EF345" s="67">
        <v>106</v>
      </c>
      <c r="EG345" s="67"/>
      <c r="EH345" s="67"/>
      <c r="EI345" s="72">
        <v>129</v>
      </c>
      <c r="EJ345" s="67">
        <v>111</v>
      </c>
      <c r="EK345" s="67"/>
      <c r="EL345" s="67"/>
      <c r="EM345" s="72" t="s">
        <v>79</v>
      </c>
      <c r="EN345" s="67" t="s">
        <v>79</v>
      </c>
      <c r="EO345" s="67"/>
      <c r="EP345" s="67"/>
      <c r="EQ345" s="67" t="b">
        <v>0</v>
      </c>
      <c r="ER345" s="67">
        <v>-18</v>
      </c>
      <c r="ES345" s="67"/>
      <c r="ET345" s="67"/>
      <c r="EU345" s="67" t="b">
        <v>0</v>
      </c>
      <c r="EV345" s="67">
        <v>-18</v>
      </c>
      <c r="EW345" s="67"/>
      <c r="EX345" s="67"/>
      <c r="EY345" s="67" t="b">
        <v>0</v>
      </c>
      <c r="EZ345" s="67">
        <v>-18</v>
      </c>
      <c r="FA345" s="67"/>
      <c r="FB345" s="67"/>
      <c r="FC345" s="76" t="s">
        <v>73</v>
      </c>
      <c r="FD345" s="67">
        <v>4</v>
      </c>
      <c r="FE345" s="77" t="s">
        <v>70</v>
      </c>
      <c r="FF345" s="68">
        <v>0</v>
      </c>
      <c r="FG345" s="83"/>
      <c r="FH345" s="65" t="str">
        <f t="shared" si="66"/>
        <v>MR</v>
      </c>
      <c r="FI345" s="65" t="str">
        <f t="shared" si="67"/>
        <v>M</v>
      </c>
      <c r="FJ345" s="65" t="str">
        <f t="shared" si="67"/>
        <v>15. BIR</v>
      </c>
      <c r="FK345" s="65">
        <f t="shared" si="68"/>
        <v>0</v>
      </c>
      <c r="FL345">
        <f t="shared" si="69"/>
        <v>26.5</v>
      </c>
      <c r="FM345" t="str">
        <f t="shared" si="63"/>
        <v>...</v>
      </c>
      <c r="FN345" t="str">
        <f t="shared" si="65"/>
        <v>...</v>
      </c>
      <c r="FO345" t="str">
        <f t="shared" si="64"/>
        <v>15. BIR</v>
      </c>
    </row>
    <row r="346" spans="1:171" ht="13.8" hidden="1" x14ac:dyDescent="0.25">
      <c r="A346" t="s">
        <v>1154</v>
      </c>
      <c r="B346" s="201" t="s">
        <v>897</v>
      </c>
      <c r="C346" s="80" t="str">
        <f>IF($B346:$B346&gt;0,VLOOKUP($B346,'[1]PorEquipeHC 20aa_ddmmaaaa'!$EC$5:'[1]PorEquipeHC 20aa_ddmmaaaa'!$GS$1003,1,FALSE))</f>
        <v>906</v>
      </c>
      <c r="D346" s="209" t="str">
        <f>IF($B346:$B346&gt;0,VLOOKUP($B346,'[1]PorEquipeHC 20aa_ddmmaaaa'!$EC$5:'[1]PorEquipeHC 20aa_ddmmaaaa'!$GS$1003,2,FALSE))</f>
        <v>KIKUDOME</v>
      </c>
      <c r="E346" s="209" t="str">
        <f>IF($B346:$B346&gt;0,VLOOKUP($B346,'[1]PorEquipeHC 20aa_ddmmaaaa'!$EC$5:'[1]PorEquipeHC 20aa_ddmmaaaa'!$GS$1003,3,FALSE))</f>
        <v>KATUTOSSI</v>
      </c>
      <c r="F346" s="66" t="str">
        <f>IF($B346:$B346&gt;0,VLOOKUP($B346,'[1]PorEquipeHC 20aa_ddmmaaaa'!$EC$5:'[1]PorEquipeHC 20aa_ddmmaaaa'!$GS$1003,4,FALSE))</f>
        <v>M</v>
      </c>
      <c r="G346" s="65" t="str">
        <f>IF($B346:$B346&gt;0,VLOOKUP($B346,'[1]PorEquipeHC 20aa_ddmmaaaa'!$EC$5:'[1]PorEquipeHC 20aa_ddmmaaaa'!$GS$1003,5,FALSE))</f>
        <v>11. NCC</v>
      </c>
      <c r="H346" s="210">
        <f>IF($B346:$B346&gt;0,VLOOKUP($B346,'[1]PorEquipeHC 20aa_ddmmaaaa'!$EC$5:'[1]PorEquipeHC 20aa_ddmmaaaa'!$GS$1003,6,FALSE))</f>
        <v>16572</v>
      </c>
      <c r="I346" s="80">
        <f>IF($B346:$B346&gt;0,VLOOKUP($B346,'[1]PorEquipeHC 20aa_ddmmaaaa'!$EC$5:'[1]PorEquipeHC 20aa_ddmmaaaa'!$GS$1003,7,FALSE))</f>
        <v>12</v>
      </c>
      <c r="J346" s="209" t="str">
        <f>IF($B346:$B346&gt;0,VLOOKUP($B346,'[1]PorEquipeHC 20aa_ddmmaaaa'!$EC$5:'[1]PorEquipeHC 20aa_ddmmaaaa'!$GS$1003,8,FALSE))</f>
        <v>C</v>
      </c>
      <c r="K346" s="209" t="str">
        <f>IF($B346:$B346&gt;0,VLOOKUP($B346,'[1]PorEquipeHC 20aa_ddmmaaaa'!$EC$5:'[1]PorEquipeHC 20aa_ddmmaaaa'!$GS$1003,9,FALSE))</f>
        <v>SR</v>
      </c>
      <c r="L346" s="80">
        <f>IF($B346:$B346&gt;0,VLOOKUP($B346,'[1]PorEquipeHC 20aa_ddmmaaaa'!$EC$5:'[1]PorEquipeHC 20aa_ddmmaaaa'!$GS$1003,45,FALSE))</f>
        <v>0</v>
      </c>
      <c r="M346" s="65" t="str">
        <f>IF($B346:$B346&gt;0,VLOOKUP($B346,'[1]PorEquipeHC 20aa_ddmmaaaa'!$EC$5:'[1]PorEquipeHC 20aa_ddmmaaaa'!$GS$1003,46,FALSE))</f>
        <v>X</v>
      </c>
      <c r="N346" s="80" t="e">
        <f>IF($B346:$B346&gt;0,VLOOKUP($B346,'[1]PorEquipeHC 20aa_ddmmaaaa'!$EC$5:'[1]PorEquipeHC 20aa_ddmmaaaa'!$GS$1003,64,FALSE))</f>
        <v>#NUM!</v>
      </c>
      <c r="O346" s="211" t="str">
        <f>IF($B346:$B346&gt;0,VLOOKUP($B346,'[1]PorEquipeHC 20aa_ddmmaaaa'!$EC$5:'[1]PorEquipeHC 20aa_ddmmaaaa'!$GS$1003,10,FALSE))</f>
        <v xml:space="preserve"> </v>
      </c>
      <c r="P346" s="211" t="str">
        <f>IF($B346:$B346&gt;0,VLOOKUP($B346,'[1]PorEquipeHC 20aa_ddmmaaaa'!$EC$5:'[1]PorEquipeHC 20aa_ddmmaaaa'!$GS$1003,11,FALSE))</f>
        <v xml:space="preserve"> </v>
      </c>
      <c r="Q346" s="211" t="str">
        <f>IF($B346:$B346&gt;0,VLOOKUP($B346,'[1]PorEquipeHC 20aa_ddmmaaaa'!$EC$5:'[1]PorEquipeHC 20aa_ddmmaaaa'!$GS$1003,12,FALSE))</f>
        <v xml:space="preserve"> </v>
      </c>
      <c r="R346" s="211" t="str">
        <f>IF($B346:$B346&gt;0,VLOOKUP($B346,'[1]PorEquipeHC 20aa_ddmmaaaa'!$EC$5:'[1]PorEquipeHC 20aa_ddmmaaaa'!$GS$1003,13,FALSE))</f>
        <v xml:space="preserve"> </v>
      </c>
      <c r="S346" s="211" t="str">
        <f>IF($B346:$B346&gt;0,VLOOKUP($B346,'[1]PorEquipeHC 20aa_ddmmaaaa'!$EC$5:'[1]PorEquipeHC 20aa_ddmmaaaa'!$GS$1003,14,FALSE))</f>
        <v xml:space="preserve"> </v>
      </c>
      <c r="T346" s="211" t="str">
        <f>IF($B346:$B346&gt;0,VLOOKUP($B346,'[1]PorEquipeHC 20aa_ddmmaaaa'!$EC$5:'[1]PorEquipeHC 20aa_ddmmaaaa'!$GS$1003,15,FALSE))</f>
        <v xml:space="preserve"> </v>
      </c>
      <c r="U346" s="211" t="str">
        <f>IF($B346:$B346&gt;0,VLOOKUP($B346,'[1]PorEquipeHC 20aa_ddmmaaaa'!$EC$5:'[1]PorEquipeHC 20aa_ddmmaaaa'!$GS$1003,16,FALSE))</f>
        <v xml:space="preserve"> </v>
      </c>
      <c r="V346" s="211" t="b">
        <f>IF($B346:$B346&gt;0,VLOOKUP($B346,'[1]PorEquipeHC 20aa_ddmmaaaa'!$EC$5:'[1]PorEquipeHC 20aa_ddmmaaaa'!$GS$1003,17,FALSE))</f>
        <v>0</v>
      </c>
      <c r="W346" s="211" t="b">
        <f>IF($B346:$B346&gt;0,VLOOKUP($B346,'[1]PorEquipeHC 20aa_ddmmaaaa'!$EC$5:'[1]PorEquipeHC 20aa_ddmmaaaa'!$GS$1003,18,FALSE))</f>
        <v>0</v>
      </c>
      <c r="X346" s="211" t="b">
        <f>IF($B346:$B346&gt;0,VLOOKUP($B346,'[1]PorEquipeHC 20aa_ddmmaaaa'!$EC$5:'[1]PorEquipeHC 20aa_ddmmaaaa'!$GS$1003,19,FALSE))</f>
        <v>0</v>
      </c>
      <c r="Y346" s="207"/>
      <c r="Z346" s="207"/>
      <c r="AA346" s="154"/>
      <c r="AB346" s="154"/>
      <c r="AC346" s="65" t="str">
        <f>C346</f>
        <v>906</v>
      </c>
      <c r="AD346" s="65" t="str">
        <f>D346</f>
        <v>KIKUDOME</v>
      </c>
      <c r="AE346" s="65" t="str">
        <f>E346</f>
        <v>KATUTOSSI</v>
      </c>
      <c r="AF346" s="65" t="str">
        <f>F346</f>
        <v>M</v>
      </c>
      <c r="AG346" s="65" t="str">
        <f>G346</f>
        <v>11. NCC</v>
      </c>
      <c r="AH346" s="208">
        <f>H346</f>
        <v>16572</v>
      </c>
      <c r="AI346">
        <f>I346</f>
        <v>12</v>
      </c>
      <c r="AJ346" t="str">
        <f>J346</f>
        <v>C</v>
      </c>
      <c r="AK346" s="209" t="str">
        <f>K346</f>
        <v>SR</v>
      </c>
      <c r="AL346" s="65">
        <f>L346</f>
        <v>0</v>
      </c>
      <c r="AM346" s="66" t="str">
        <f>M346</f>
        <v>X</v>
      </c>
      <c r="AN346" s="65" t="e">
        <f>N346</f>
        <v>#NUM!</v>
      </c>
      <c r="AO346" s="65" t="str">
        <f>O346</f>
        <v xml:space="preserve"> </v>
      </c>
      <c r="AP346" s="67" t="str">
        <f>IF(AO346=" "," ",(AO346-2*$AI346))</f>
        <v xml:space="preserve"> </v>
      </c>
      <c r="AQ346" s="68"/>
      <c r="AR346" s="69"/>
      <c r="AS346" s="72" t="str">
        <f>P346</f>
        <v xml:space="preserve"> </v>
      </c>
      <c r="AT346" s="67" t="str">
        <f>IF(AS346=" "," ",(AS346-2*$AI346))</f>
        <v xml:space="preserve"> </v>
      </c>
      <c r="AU346" s="65"/>
      <c r="AV346" s="67"/>
      <c r="AW346" s="72" t="str">
        <f>Q346</f>
        <v xml:space="preserve"> </v>
      </c>
      <c r="AX346" s="67" t="str">
        <f>IF(AW346=" "," ",(AW346-2*$AI346))</f>
        <v xml:space="preserve"> </v>
      </c>
      <c r="AY346" s="67"/>
      <c r="AZ346" s="65"/>
      <c r="BA346" s="67" t="str">
        <f>R346</f>
        <v xml:space="preserve"> </v>
      </c>
      <c r="BB346" s="67" t="str">
        <f>IF(BA346=" "," ",(BA346-2*$AI346))</f>
        <v xml:space="preserve"> </v>
      </c>
      <c r="BC346" s="67"/>
      <c r="BD346" s="67"/>
      <c r="BE346" s="71" t="str">
        <f>S346</f>
        <v xml:space="preserve"> </v>
      </c>
      <c r="BF346" s="67" t="str">
        <f>IF(BE346=" "," ",(BE346-2*$AI346))</f>
        <v xml:space="preserve"> </v>
      </c>
      <c r="BG346" s="67"/>
      <c r="BH346" s="67"/>
      <c r="BI346" s="72" t="str">
        <f>T346</f>
        <v xml:space="preserve"> </v>
      </c>
      <c r="BJ346" s="67" t="str">
        <f>IF(BI346=" "," ",(BI346-2*$AI346))</f>
        <v xml:space="preserve"> </v>
      </c>
      <c r="BK346" s="67"/>
      <c r="BL346" s="67"/>
      <c r="BM346" s="72" t="str">
        <f>U346</f>
        <v xml:space="preserve"> </v>
      </c>
      <c r="BN346" s="67" t="str">
        <f>IF(BM346=" "," ",(BM346-2*$AI346))</f>
        <v xml:space="preserve"> </v>
      </c>
      <c r="BO346" s="67"/>
      <c r="BP346" s="67"/>
      <c r="BQ346" s="67" t="b">
        <f>V346</f>
        <v>0</v>
      </c>
      <c r="BR346" s="67">
        <f>IF(BQ346=" "," ",(BQ346-2*$AI346))</f>
        <v>-24</v>
      </c>
      <c r="BS346" s="67"/>
      <c r="BT346" s="67"/>
      <c r="BU346" s="67" t="b">
        <f>W346</f>
        <v>0</v>
      </c>
      <c r="BV346" s="67">
        <f>IF(BU346=" "," ",(BU346-2*$AI346))</f>
        <v>-24</v>
      </c>
      <c r="BW346" s="67"/>
      <c r="BX346" s="67"/>
      <c r="BY346" s="67" t="b">
        <f>X346</f>
        <v>0</v>
      </c>
      <c r="BZ346" s="67">
        <f>IF(BY346=" "," ",(BY346-2*$AI346))</f>
        <v>-24</v>
      </c>
      <c r="CA346" s="67"/>
      <c r="CB346" s="67"/>
      <c r="CC346" s="209" t="str">
        <f>IF(AK346="Senior",AK346,"...")</f>
        <v>...</v>
      </c>
      <c r="CD346" s="65">
        <f>L346</f>
        <v>0</v>
      </c>
      <c r="CE346" s="66" t="str">
        <f>M346</f>
        <v>X</v>
      </c>
      <c r="CF346" s="73">
        <f>AQ346*AO$4+AU346*AS$4+AY346*AW$4+BC346*BA$4+BG346*BE$4+BK346*BI$4+BO346*BM$4+BS346*BQ$4+BW346*BU$4+CA346*BY$4</f>
        <v>0</v>
      </c>
      <c r="CG346" s="156"/>
      <c r="CH346" s="1"/>
      <c r="DA346" s="19"/>
      <c r="DB346" s="19"/>
      <c r="DC346" s="67" t="s">
        <v>161</v>
      </c>
      <c r="DD346" s="67" t="s">
        <v>1023</v>
      </c>
      <c r="DE346" s="67" t="s">
        <v>264</v>
      </c>
      <c r="DF346" s="67" t="s">
        <v>65</v>
      </c>
      <c r="DG346" s="67" t="s">
        <v>995</v>
      </c>
      <c r="DH346" s="75">
        <v>15211</v>
      </c>
      <c r="DI346" s="67">
        <v>9</v>
      </c>
      <c r="DJ346" s="67" t="s">
        <v>84</v>
      </c>
      <c r="DK346" s="76" t="s">
        <v>85</v>
      </c>
      <c r="DL346" s="67">
        <v>7</v>
      </c>
      <c r="DM346" s="77" t="s">
        <v>70</v>
      </c>
      <c r="DN346" s="67">
        <v>709</v>
      </c>
      <c r="DO346" s="67">
        <v>117</v>
      </c>
      <c r="DP346" s="67">
        <v>99</v>
      </c>
      <c r="DQ346" s="68"/>
      <c r="DR346" s="67"/>
      <c r="DS346" s="72">
        <v>126</v>
      </c>
      <c r="DT346" s="67">
        <v>108</v>
      </c>
      <c r="DU346" s="68"/>
      <c r="DV346" s="67"/>
      <c r="DW346" s="72">
        <v>115</v>
      </c>
      <c r="DX346" s="67">
        <v>97</v>
      </c>
      <c r="DY346" s="67"/>
      <c r="DZ346" s="67"/>
      <c r="EA346" s="67">
        <v>111</v>
      </c>
      <c r="EB346" s="67">
        <v>93</v>
      </c>
      <c r="EC346" s="67"/>
      <c r="ED346" s="67"/>
      <c r="EE346" s="71">
        <v>118</v>
      </c>
      <c r="EF346" s="67">
        <v>100</v>
      </c>
      <c r="EG346" s="67"/>
      <c r="EH346" s="67"/>
      <c r="EI346" s="72">
        <v>122</v>
      </c>
      <c r="EJ346" s="67">
        <v>104</v>
      </c>
      <c r="EK346" s="67"/>
      <c r="EL346" s="67"/>
      <c r="EM346" s="72">
        <v>127</v>
      </c>
      <c r="EN346" s="67">
        <v>109</v>
      </c>
      <c r="EO346" s="67"/>
      <c r="EP346" s="67"/>
      <c r="EQ346" s="67" t="b">
        <v>0</v>
      </c>
      <c r="ER346" s="67">
        <v>-18</v>
      </c>
      <c r="ES346" s="68"/>
      <c r="ET346" s="69"/>
      <c r="EU346" s="67" t="b">
        <v>0</v>
      </c>
      <c r="EV346" s="67">
        <v>-18</v>
      </c>
      <c r="EW346" s="67"/>
      <c r="EX346" s="67"/>
      <c r="EY346" s="67" t="b">
        <v>0</v>
      </c>
      <c r="EZ346" s="67">
        <v>-18</v>
      </c>
      <c r="FA346" s="67"/>
      <c r="FB346" s="67"/>
      <c r="FC346" s="76" t="s">
        <v>73</v>
      </c>
      <c r="FD346" s="67">
        <v>7</v>
      </c>
      <c r="FE346" s="77" t="s">
        <v>70</v>
      </c>
      <c r="FF346" s="68">
        <v>0</v>
      </c>
      <c r="FG346" s="83"/>
      <c r="FH346" s="65" t="str">
        <f t="shared" si="66"/>
        <v>MR</v>
      </c>
      <c r="FI346" s="65" t="str">
        <f t="shared" si="67"/>
        <v>M</v>
      </c>
      <c r="FJ346" s="65" t="str">
        <f t="shared" si="67"/>
        <v>15. BIR</v>
      </c>
      <c r="FK346" s="65">
        <f t="shared" si="68"/>
        <v>0</v>
      </c>
      <c r="FL346">
        <f t="shared" si="69"/>
        <v>26.5</v>
      </c>
      <c r="FM346" t="str">
        <f t="shared" si="63"/>
        <v>...</v>
      </c>
      <c r="FN346" t="str">
        <f t="shared" si="65"/>
        <v>...</v>
      </c>
      <c r="FO346" t="str">
        <f t="shared" si="64"/>
        <v>15. BIR</v>
      </c>
    </row>
    <row r="347" spans="1:171" ht="13.8" hidden="1" x14ac:dyDescent="0.25">
      <c r="A347" t="s">
        <v>1152</v>
      </c>
      <c r="B347" s="201" t="s">
        <v>456</v>
      </c>
      <c r="C347" s="80" t="str">
        <f>IF($B347:$B347&gt;0,VLOOKUP($B347,'[1]PorEquipeHC 20aa_ddmmaaaa'!$EC$5:'[1]PorEquipeHC 20aa_ddmmaaaa'!$GS$1003,1,FALSE))</f>
        <v>632</v>
      </c>
      <c r="D347" s="209" t="str">
        <f>IF($B347:$B347&gt;0,VLOOKUP($B347,'[1]PorEquipeHC 20aa_ddmmaaaa'!$EC$5:'[1]PorEquipeHC 20aa_ddmmaaaa'!$GS$1003,2,FALSE))</f>
        <v>U. MORIOKA</v>
      </c>
      <c r="E347" s="209" t="str">
        <f>IF($B347:$B347&gt;0,VLOOKUP($B347,'[1]PorEquipeHC 20aa_ddmmaaaa'!$EC$5:'[1]PorEquipeHC 20aa_ddmmaaaa'!$GS$1003,3,FALSE))</f>
        <v>YOMEI</v>
      </c>
      <c r="F347" s="66" t="str">
        <f>IF($B347:$B347&gt;0,VLOOKUP($B347,'[1]PorEquipeHC 20aa_ddmmaaaa'!$EC$5:'[1]PorEquipeHC 20aa_ddmmaaaa'!$GS$1003,4,FALSE))</f>
        <v>M</v>
      </c>
      <c r="G347" s="65" t="str">
        <f>IF($B347:$B347&gt;0,VLOOKUP($B347,'[1]PorEquipeHC 20aa_ddmmaaaa'!$EC$5:'[1]PorEquipeHC 20aa_ddmmaaaa'!$GS$1003,5,FALSE))</f>
        <v>06. KOK</v>
      </c>
      <c r="H347" s="210">
        <f>IF($B347:$B347&gt;0,VLOOKUP($B347,'[1]PorEquipeHC 20aa_ddmmaaaa'!$EC$5:'[1]PorEquipeHC 20aa_ddmmaaaa'!$GS$1003,6,FALSE))</f>
        <v>16671</v>
      </c>
      <c r="I347" s="80">
        <f>IF($B347:$B347&gt;0,VLOOKUP($B347,'[1]PorEquipeHC 20aa_ddmmaaaa'!$EC$5:'[1]PorEquipeHC 20aa_ddmmaaaa'!$GS$1003,7,FALSE))</f>
        <v>12</v>
      </c>
      <c r="J347" s="209" t="str">
        <f>IF($B347:$B347&gt;0,VLOOKUP($B347,'[1]PorEquipeHC 20aa_ddmmaaaa'!$EC$5:'[1]PorEquipeHC 20aa_ddmmaaaa'!$GS$1003,8,FALSE))</f>
        <v>C</v>
      </c>
      <c r="K347" s="209" t="str">
        <f>IF($B347:$B347&gt;0,VLOOKUP($B347,'[1]PorEquipeHC 20aa_ddmmaaaa'!$EC$5:'[1]PorEquipeHC 20aa_ddmmaaaa'!$GS$1003,9,FALSE))</f>
        <v>SR</v>
      </c>
      <c r="L347" s="80">
        <f>IF($B347:$B347&gt;0,VLOOKUP($B347,'[1]PorEquipeHC 20aa_ddmmaaaa'!$EC$5:'[1]PorEquipeHC 20aa_ddmmaaaa'!$GS$1003,45,FALSE))</f>
        <v>0</v>
      </c>
      <c r="M347" s="65" t="str">
        <f>IF($B347:$B347&gt;0,VLOOKUP($B347,'[1]PorEquipeHC 20aa_ddmmaaaa'!$EC$5:'[1]PorEquipeHC 20aa_ddmmaaaa'!$GS$1003,46,FALSE))</f>
        <v>X</v>
      </c>
      <c r="N347" s="80" t="e">
        <f>IF($B347:$B347&gt;0,VLOOKUP($B347,'[1]PorEquipeHC 20aa_ddmmaaaa'!$EC$5:'[1]PorEquipeHC 20aa_ddmmaaaa'!$GS$1003,64,FALSE))</f>
        <v>#NUM!</v>
      </c>
      <c r="O347" s="211" t="str">
        <f>IF($B347:$B347&gt;0,VLOOKUP($B347,'[1]PorEquipeHC 20aa_ddmmaaaa'!$EC$5:'[1]PorEquipeHC 20aa_ddmmaaaa'!$GS$1003,10,FALSE))</f>
        <v xml:space="preserve"> </v>
      </c>
      <c r="P347" s="211" t="str">
        <f>IF($B347:$B347&gt;0,VLOOKUP($B347,'[1]PorEquipeHC 20aa_ddmmaaaa'!$EC$5:'[1]PorEquipeHC 20aa_ddmmaaaa'!$GS$1003,11,FALSE))</f>
        <v xml:space="preserve"> </v>
      </c>
      <c r="Q347" s="211" t="str">
        <f>IF($B347:$B347&gt;0,VLOOKUP($B347,'[1]PorEquipeHC 20aa_ddmmaaaa'!$EC$5:'[1]PorEquipeHC 20aa_ddmmaaaa'!$GS$1003,12,FALSE))</f>
        <v xml:space="preserve"> </v>
      </c>
      <c r="R347" s="211" t="str">
        <f>IF($B347:$B347&gt;0,VLOOKUP($B347,'[1]PorEquipeHC 20aa_ddmmaaaa'!$EC$5:'[1]PorEquipeHC 20aa_ddmmaaaa'!$GS$1003,13,FALSE))</f>
        <v xml:space="preserve"> </v>
      </c>
      <c r="S347" s="211" t="str">
        <f>IF($B347:$B347&gt;0,VLOOKUP($B347,'[1]PorEquipeHC 20aa_ddmmaaaa'!$EC$5:'[1]PorEquipeHC 20aa_ddmmaaaa'!$GS$1003,14,FALSE))</f>
        <v xml:space="preserve"> </v>
      </c>
      <c r="T347" s="211" t="str">
        <f>IF($B347:$B347&gt;0,VLOOKUP($B347,'[1]PorEquipeHC 20aa_ddmmaaaa'!$EC$5:'[1]PorEquipeHC 20aa_ddmmaaaa'!$GS$1003,15,FALSE))</f>
        <v xml:space="preserve"> </v>
      </c>
      <c r="U347" s="211" t="str">
        <f>IF($B347:$B347&gt;0,VLOOKUP($B347,'[1]PorEquipeHC 20aa_ddmmaaaa'!$EC$5:'[1]PorEquipeHC 20aa_ddmmaaaa'!$GS$1003,16,FALSE))</f>
        <v xml:space="preserve"> </v>
      </c>
      <c r="V347" s="211" t="b">
        <f>IF($B347:$B347&gt;0,VLOOKUP($B347,'[1]PorEquipeHC 20aa_ddmmaaaa'!$EC$5:'[1]PorEquipeHC 20aa_ddmmaaaa'!$GS$1003,17,FALSE))</f>
        <v>0</v>
      </c>
      <c r="W347" s="211" t="b">
        <f>IF($B347:$B347&gt;0,VLOOKUP($B347,'[1]PorEquipeHC 20aa_ddmmaaaa'!$EC$5:'[1]PorEquipeHC 20aa_ddmmaaaa'!$GS$1003,18,FALSE))</f>
        <v>0</v>
      </c>
      <c r="X347" s="211" t="b">
        <f>IF($B347:$B347&gt;0,VLOOKUP($B347,'[1]PorEquipeHC 20aa_ddmmaaaa'!$EC$5:'[1]PorEquipeHC 20aa_ddmmaaaa'!$GS$1003,19,FALSE))</f>
        <v>0</v>
      </c>
      <c r="Y347" s="207"/>
      <c r="Z347" s="207"/>
      <c r="AA347" s="154"/>
      <c r="AB347" s="154"/>
      <c r="AC347" s="65" t="str">
        <f>C347</f>
        <v>632</v>
      </c>
      <c r="AD347" s="65" t="str">
        <f>D347</f>
        <v>U. MORIOKA</v>
      </c>
      <c r="AE347" s="65" t="str">
        <f>E347</f>
        <v>YOMEI</v>
      </c>
      <c r="AF347" s="65" t="str">
        <f>F347</f>
        <v>M</v>
      </c>
      <c r="AG347" s="65" t="str">
        <f>G347</f>
        <v>06. KOK</v>
      </c>
      <c r="AH347" s="208">
        <f>H347</f>
        <v>16671</v>
      </c>
      <c r="AI347">
        <f>I347</f>
        <v>12</v>
      </c>
      <c r="AJ347" t="str">
        <f>J347</f>
        <v>C</v>
      </c>
      <c r="AK347" s="209" t="str">
        <f>K347</f>
        <v>SR</v>
      </c>
      <c r="AL347" s="65">
        <f>L347</f>
        <v>0</v>
      </c>
      <c r="AM347" s="66" t="str">
        <f>M347</f>
        <v>X</v>
      </c>
      <c r="AN347" s="65" t="e">
        <f>N347</f>
        <v>#NUM!</v>
      </c>
      <c r="AO347" s="65" t="str">
        <f>O347</f>
        <v xml:space="preserve"> </v>
      </c>
      <c r="AP347" s="67" t="str">
        <f>IF(AO347=" "," ",(AO347-2*$AI347))</f>
        <v xml:space="preserve"> </v>
      </c>
      <c r="AQ347" s="68"/>
      <c r="AR347" s="69"/>
      <c r="AS347" s="72" t="str">
        <f>P347</f>
        <v xml:space="preserve"> </v>
      </c>
      <c r="AT347" s="67" t="str">
        <f>IF(AS347=" "," ",(AS347-2*$AI347))</f>
        <v xml:space="preserve"> </v>
      </c>
      <c r="AU347" s="65"/>
      <c r="AV347" s="67"/>
      <c r="AW347" s="72" t="str">
        <f>Q347</f>
        <v xml:space="preserve"> </v>
      </c>
      <c r="AX347" s="67" t="str">
        <f>IF(AW347=" "," ",(AW347-2*$AI347))</f>
        <v xml:space="preserve"> </v>
      </c>
      <c r="AY347" s="67"/>
      <c r="AZ347" s="65"/>
      <c r="BA347" s="67" t="str">
        <f>R347</f>
        <v xml:space="preserve"> </v>
      </c>
      <c r="BB347" s="67" t="str">
        <f>IF(BA347=" "," ",(BA347-2*$AI347))</f>
        <v xml:space="preserve"> </v>
      </c>
      <c r="BC347" s="67"/>
      <c r="BD347" s="67"/>
      <c r="BE347" s="71" t="str">
        <f>S347</f>
        <v xml:space="preserve"> </v>
      </c>
      <c r="BF347" s="67" t="str">
        <f>IF(BE347=" "," ",(BE347-2*$AI347))</f>
        <v xml:space="preserve"> </v>
      </c>
      <c r="BG347" s="67"/>
      <c r="BH347" s="67"/>
      <c r="BI347" s="72" t="str">
        <f>T347</f>
        <v xml:space="preserve"> </v>
      </c>
      <c r="BJ347" s="67" t="str">
        <f>IF(BI347=" "," ",(BI347-2*$AI347))</f>
        <v xml:space="preserve"> </v>
      </c>
      <c r="BK347" s="67"/>
      <c r="BL347" s="67"/>
      <c r="BM347" s="72" t="str">
        <f>U347</f>
        <v xml:space="preserve"> </v>
      </c>
      <c r="BN347" s="67" t="str">
        <f>IF(BM347=" "," ",(BM347-2*$AI347))</f>
        <v xml:space="preserve"> </v>
      </c>
      <c r="BO347" s="67"/>
      <c r="BP347" s="67"/>
      <c r="BQ347" s="67" t="b">
        <f>V347</f>
        <v>0</v>
      </c>
      <c r="BR347" s="67">
        <f>IF(BQ347=" "," ",(BQ347-2*$AI347))</f>
        <v>-24</v>
      </c>
      <c r="BS347" s="67"/>
      <c r="BT347" s="67"/>
      <c r="BU347" s="67" t="b">
        <f>W347</f>
        <v>0</v>
      </c>
      <c r="BV347" s="67">
        <f>IF(BU347=" "," ",(BU347-2*$AI347))</f>
        <v>-24</v>
      </c>
      <c r="BW347" s="67"/>
      <c r="BX347" s="67"/>
      <c r="BY347" s="67" t="b">
        <f>X347</f>
        <v>0</v>
      </c>
      <c r="BZ347" s="67">
        <f>IF(BY347=" "," ",(BY347-2*$AI347))</f>
        <v>-24</v>
      </c>
      <c r="CA347" s="67"/>
      <c r="CB347" s="67"/>
      <c r="CC347" s="209" t="str">
        <f>IF(AK347="Senior",AK347,"...")</f>
        <v>...</v>
      </c>
      <c r="CD347" s="65">
        <f>L347</f>
        <v>0</v>
      </c>
      <c r="CE347" s="66" t="str">
        <f>M347</f>
        <v>X</v>
      </c>
      <c r="CF347" s="73">
        <f>AQ347*AO$4+AU347*AS$4+AY347*AW$4+BC347*BA$4+BG347*BE$4+BK347*BI$4+BO347*BM$4+BS347*BQ$4+BW347*BU$4+CA347*BY$4</f>
        <v>0</v>
      </c>
      <c r="CG347" s="156"/>
      <c r="CH347" s="1"/>
      <c r="DA347" s="19"/>
      <c r="DB347" s="19"/>
      <c r="DC347" s="67" t="s">
        <v>221</v>
      </c>
      <c r="DD347" s="67" t="s">
        <v>1024</v>
      </c>
      <c r="DE347" s="67" t="s">
        <v>1025</v>
      </c>
      <c r="DF347" s="67" t="s">
        <v>65</v>
      </c>
      <c r="DG347" s="67" t="s">
        <v>995</v>
      </c>
      <c r="DH347" s="75">
        <v>16355</v>
      </c>
      <c r="DI347" s="67">
        <v>9</v>
      </c>
      <c r="DJ347" s="67" t="s">
        <v>84</v>
      </c>
      <c r="DK347" s="76" t="s">
        <v>102</v>
      </c>
      <c r="DL347" s="67">
        <v>4</v>
      </c>
      <c r="DM347" s="77" t="s">
        <v>70</v>
      </c>
      <c r="DN347" s="67" t="e">
        <v>#NUM!</v>
      </c>
      <c r="DO347" s="67" t="s">
        <v>79</v>
      </c>
      <c r="DP347" s="67" t="s">
        <v>79</v>
      </c>
      <c r="DQ347" s="68"/>
      <c r="DR347" s="67"/>
      <c r="DS347" s="72" t="s">
        <v>79</v>
      </c>
      <c r="DT347" s="67" t="s">
        <v>79</v>
      </c>
      <c r="DU347" s="68"/>
      <c r="DV347" s="67"/>
      <c r="DW347" s="72">
        <v>132</v>
      </c>
      <c r="DX347" s="67">
        <v>114</v>
      </c>
      <c r="DY347" s="67"/>
      <c r="DZ347" s="67"/>
      <c r="EA347" s="67">
        <v>114</v>
      </c>
      <c r="EB347" s="67">
        <v>96</v>
      </c>
      <c r="EC347" s="68"/>
      <c r="ED347" s="67"/>
      <c r="EE347" s="71">
        <v>127</v>
      </c>
      <c r="EF347" s="67">
        <v>109</v>
      </c>
      <c r="EG347" s="67"/>
      <c r="EH347" s="67"/>
      <c r="EI347" s="72">
        <v>129</v>
      </c>
      <c r="EJ347" s="67">
        <v>111</v>
      </c>
      <c r="EK347" s="67"/>
      <c r="EL347" s="67"/>
      <c r="EM347" s="72" t="s">
        <v>79</v>
      </c>
      <c r="EN347" s="67" t="s">
        <v>79</v>
      </c>
      <c r="EO347" s="67"/>
      <c r="EP347" s="67"/>
      <c r="EQ347" s="67" t="b">
        <v>0</v>
      </c>
      <c r="ER347" s="67">
        <v>-18</v>
      </c>
      <c r="ES347" s="67"/>
      <c r="ET347" s="67"/>
      <c r="EU347" s="67" t="b">
        <v>0</v>
      </c>
      <c r="EV347" s="67">
        <v>-18</v>
      </c>
      <c r="EW347" s="67"/>
      <c r="EX347" s="67"/>
      <c r="EY347" s="67" t="b">
        <v>0</v>
      </c>
      <c r="EZ347" s="67">
        <v>-18</v>
      </c>
      <c r="FA347" s="67"/>
      <c r="FB347" s="67"/>
      <c r="FC347" s="76" t="s">
        <v>73</v>
      </c>
      <c r="FD347" s="67">
        <v>4</v>
      </c>
      <c r="FE347" s="77" t="s">
        <v>70</v>
      </c>
      <c r="FF347" s="68">
        <v>0</v>
      </c>
      <c r="FG347" s="83"/>
      <c r="FH347" s="65" t="str">
        <f t="shared" si="66"/>
        <v>SR</v>
      </c>
      <c r="FI347" s="65" t="str">
        <f t="shared" si="67"/>
        <v>M</v>
      </c>
      <c r="FJ347" s="65" t="str">
        <f t="shared" si="67"/>
        <v>15. BIR</v>
      </c>
      <c r="FK347" s="65">
        <f t="shared" si="68"/>
        <v>0</v>
      </c>
      <c r="FL347">
        <f t="shared" si="69"/>
        <v>26.5</v>
      </c>
      <c r="FM347" t="str">
        <f t="shared" si="63"/>
        <v>...</v>
      </c>
      <c r="FN347" t="str">
        <f t="shared" si="65"/>
        <v>...</v>
      </c>
      <c r="FO347" t="str">
        <f t="shared" si="64"/>
        <v>15. BIR</v>
      </c>
    </row>
    <row r="348" spans="1:171" ht="13.8" hidden="1" x14ac:dyDescent="0.25">
      <c r="A348" t="s">
        <v>1152</v>
      </c>
      <c r="B348" s="201" t="s">
        <v>900</v>
      </c>
      <c r="C348" s="80" t="str">
        <f>IF($B348:$B348&gt;0,VLOOKUP($B348,'[1]PorEquipeHC 20aa_ddmmaaaa'!$EC$5:'[1]PorEquipeHC 20aa_ddmmaaaa'!$GS$1003,1,FALSE))</f>
        <v>851</v>
      </c>
      <c r="D348" s="209" t="str">
        <f>IF($B348:$B348&gt;0,VLOOKUP($B348,'[1]PorEquipeHC 20aa_ddmmaaaa'!$EC$5:'[1]PorEquipeHC 20aa_ddmmaaaa'!$GS$1003,2,FALSE))</f>
        <v>TANAKA</v>
      </c>
      <c r="E348" s="209" t="str">
        <f>IF($B348:$B348&gt;0,VLOOKUP($B348,'[1]PorEquipeHC 20aa_ddmmaaaa'!$EC$5:'[1]PorEquipeHC 20aa_ddmmaaaa'!$GS$1003,3,FALSE))</f>
        <v>TEREZINHA</v>
      </c>
      <c r="F348" s="66" t="str">
        <f>IF($B348:$B348&gt;0,VLOOKUP($B348,'[1]PorEquipeHC 20aa_ddmmaaaa'!$EC$5:'[1]PorEquipeHC 20aa_ddmmaaaa'!$GS$1003,4,FALSE))</f>
        <v>F</v>
      </c>
      <c r="G348" s="65" t="str">
        <f>IF($B348:$B348&gt;0,VLOOKUP($B348,'[1]PorEquipeHC 20aa_ddmmaaaa'!$EC$5:'[1]PorEquipeHC 20aa_ddmmaaaa'!$GS$1003,5,FALSE))</f>
        <v>11. NCC</v>
      </c>
      <c r="H348" s="210">
        <f>IF($B348:$B348&gt;0,VLOOKUP($B348,'[1]PorEquipeHC 20aa_ddmmaaaa'!$EC$5:'[1]PorEquipeHC 20aa_ddmmaaaa'!$GS$1003,6,FALSE))</f>
        <v>16894</v>
      </c>
      <c r="I348" s="80">
        <f>IF($B348:$B348&gt;0,VLOOKUP($B348,'[1]PorEquipeHC 20aa_ddmmaaaa'!$EC$5:'[1]PorEquipeHC 20aa_ddmmaaaa'!$GS$1003,7,FALSE))</f>
        <v>12</v>
      </c>
      <c r="J348" s="209" t="str">
        <f>IF($B348:$B348&gt;0,VLOOKUP($B348,'[1]PorEquipeHC 20aa_ddmmaaaa'!$EC$5:'[1]PorEquipeHC 20aa_ddmmaaaa'!$GS$1003,8,FALSE))</f>
        <v>C</v>
      </c>
      <c r="K348" s="209" t="str">
        <f>IF($B348:$B348&gt;0,VLOOKUP($B348,'[1]PorEquipeHC 20aa_ddmmaaaa'!$EC$5:'[1]PorEquipeHC 20aa_ddmmaaaa'!$GS$1003,9,FALSE))</f>
        <v>SR</v>
      </c>
      <c r="L348" s="80">
        <f>IF($B348:$B348&gt;0,VLOOKUP($B348,'[1]PorEquipeHC 20aa_ddmmaaaa'!$EC$5:'[1]PorEquipeHC 20aa_ddmmaaaa'!$GS$1003,45,FALSE))</f>
        <v>0</v>
      </c>
      <c r="M348" s="65" t="str">
        <f>IF($B348:$B348&gt;0,VLOOKUP($B348,'[1]PorEquipeHC 20aa_ddmmaaaa'!$EC$5:'[1]PorEquipeHC 20aa_ddmmaaaa'!$GS$1003,46,FALSE))</f>
        <v>X</v>
      </c>
      <c r="N348" s="80" t="e">
        <f>IF($B348:$B348&gt;0,VLOOKUP($B348,'[1]PorEquipeHC 20aa_ddmmaaaa'!$EC$5:'[1]PorEquipeHC 20aa_ddmmaaaa'!$GS$1003,64,FALSE))</f>
        <v>#NUM!</v>
      </c>
      <c r="O348" s="211" t="str">
        <f>IF($B348:$B348&gt;0,VLOOKUP($B348,'[1]PorEquipeHC 20aa_ddmmaaaa'!$EC$5:'[1]PorEquipeHC 20aa_ddmmaaaa'!$GS$1003,10,FALSE))</f>
        <v xml:space="preserve"> </v>
      </c>
      <c r="P348" s="211" t="str">
        <f>IF($B348:$B348&gt;0,VLOOKUP($B348,'[1]PorEquipeHC 20aa_ddmmaaaa'!$EC$5:'[1]PorEquipeHC 20aa_ddmmaaaa'!$GS$1003,11,FALSE))</f>
        <v xml:space="preserve"> </v>
      </c>
      <c r="Q348" s="211" t="str">
        <f>IF($B348:$B348&gt;0,VLOOKUP($B348,'[1]PorEquipeHC 20aa_ddmmaaaa'!$EC$5:'[1]PorEquipeHC 20aa_ddmmaaaa'!$GS$1003,12,FALSE))</f>
        <v xml:space="preserve"> </v>
      </c>
      <c r="R348" s="211" t="str">
        <f>IF($B348:$B348&gt;0,VLOOKUP($B348,'[1]PorEquipeHC 20aa_ddmmaaaa'!$EC$5:'[1]PorEquipeHC 20aa_ddmmaaaa'!$GS$1003,13,FALSE))</f>
        <v xml:space="preserve"> </v>
      </c>
      <c r="S348" s="211" t="str">
        <f>IF($B348:$B348&gt;0,VLOOKUP($B348,'[1]PorEquipeHC 20aa_ddmmaaaa'!$EC$5:'[1]PorEquipeHC 20aa_ddmmaaaa'!$GS$1003,14,FALSE))</f>
        <v xml:space="preserve"> </v>
      </c>
      <c r="T348" s="211" t="str">
        <f>IF($B348:$B348&gt;0,VLOOKUP($B348,'[1]PorEquipeHC 20aa_ddmmaaaa'!$EC$5:'[1]PorEquipeHC 20aa_ddmmaaaa'!$GS$1003,15,FALSE))</f>
        <v xml:space="preserve"> </v>
      </c>
      <c r="U348" s="211" t="str">
        <f>IF($B348:$B348&gt;0,VLOOKUP($B348,'[1]PorEquipeHC 20aa_ddmmaaaa'!$EC$5:'[1]PorEquipeHC 20aa_ddmmaaaa'!$GS$1003,16,FALSE))</f>
        <v xml:space="preserve"> </v>
      </c>
      <c r="V348" s="211" t="b">
        <f>IF($B348:$B348&gt;0,VLOOKUP($B348,'[1]PorEquipeHC 20aa_ddmmaaaa'!$EC$5:'[1]PorEquipeHC 20aa_ddmmaaaa'!$GS$1003,17,FALSE))</f>
        <v>0</v>
      </c>
      <c r="W348" s="211" t="b">
        <f>IF($B348:$B348&gt;0,VLOOKUP($B348,'[1]PorEquipeHC 20aa_ddmmaaaa'!$EC$5:'[1]PorEquipeHC 20aa_ddmmaaaa'!$GS$1003,18,FALSE))</f>
        <v>0</v>
      </c>
      <c r="X348" s="211" t="b">
        <f>IF($B348:$B348&gt;0,VLOOKUP($B348,'[1]PorEquipeHC 20aa_ddmmaaaa'!$EC$5:'[1]PorEquipeHC 20aa_ddmmaaaa'!$GS$1003,19,FALSE))</f>
        <v>0</v>
      </c>
      <c r="Y348" s="207"/>
      <c r="Z348" s="207"/>
      <c r="AA348" s="154"/>
      <c r="AB348" s="154"/>
      <c r="AC348" s="65" t="str">
        <f>C348</f>
        <v>851</v>
      </c>
      <c r="AD348" s="65" t="str">
        <f>D348</f>
        <v>TANAKA</v>
      </c>
      <c r="AE348" s="65" t="str">
        <f>E348</f>
        <v>TEREZINHA</v>
      </c>
      <c r="AF348" s="65" t="str">
        <f>F348</f>
        <v>F</v>
      </c>
      <c r="AG348" s="65" t="str">
        <f>G348</f>
        <v>11. NCC</v>
      </c>
      <c r="AH348" s="208">
        <f>H348</f>
        <v>16894</v>
      </c>
      <c r="AI348">
        <f>I348</f>
        <v>12</v>
      </c>
      <c r="AJ348" t="str">
        <f>J348</f>
        <v>C</v>
      </c>
      <c r="AK348" s="209" t="str">
        <f>K348</f>
        <v>SR</v>
      </c>
      <c r="AL348" s="65">
        <f>L348</f>
        <v>0</v>
      </c>
      <c r="AM348" s="66" t="str">
        <f>M348</f>
        <v>X</v>
      </c>
      <c r="AN348" s="65" t="e">
        <f>N348</f>
        <v>#NUM!</v>
      </c>
      <c r="AO348" s="65" t="str">
        <f>O348</f>
        <v xml:space="preserve"> </v>
      </c>
      <c r="AP348" s="67" t="str">
        <f>IF(AO348=" "," ",(AO348-2*$AI348))</f>
        <v xml:space="preserve"> </v>
      </c>
      <c r="AQ348" s="68"/>
      <c r="AR348" s="69"/>
      <c r="AS348" s="72" t="str">
        <f>P348</f>
        <v xml:space="preserve"> </v>
      </c>
      <c r="AT348" s="67" t="str">
        <f>IF(AS348=" "," ",(AS348-2*$AI348))</f>
        <v xml:space="preserve"> </v>
      </c>
      <c r="AU348" s="65"/>
      <c r="AV348" s="67"/>
      <c r="AW348" s="72" t="str">
        <f>Q348</f>
        <v xml:space="preserve"> </v>
      </c>
      <c r="AX348" s="67" t="str">
        <f>IF(AW348=" "," ",(AW348-2*$AI348))</f>
        <v xml:space="preserve"> </v>
      </c>
      <c r="AY348" s="67"/>
      <c r="AZ348" s="65"/>
      <c r="BA348" s="67" t="str">
        <f>R348</f>
        <v xml:space="preserve"> </v>
      </c>
      <c r="BB348" s="67" t="str">
        <f>IF(BA348=" "," ",(BA348-2*$AI348))</f>
        <v xml:space="preserve"> </v>
      </c>
      <c r="BC348" s="67"/>
      <c r="BD348" s="67"/>
      <c r="BE348" s="71" t="str">
        <f>S348</f>
        <v xml:space="preserve"> </v>
      </c>
      <c r="BF348" s="67" t="str">
        <f>IF(BE348=" "," ",(BE348-2*$AI348))</f>
        <v xml:space="preserve"> </v>
      </c>
      <c r="BG348" s="67"/>
      <c r="BH348" s="67"/>
      <c r="BI348" s="72" t="str">
        <f>T348</f>
        <v xml:space="preserve"> </v>
      </c>
      <c r="BJ348" s="67" t="str">
        <f>IF(BI348=" "," ",(BI348-2*$AI348))</f>
        <v xml:space="preserve"> </v>
      </c>
      <c r="BK348" s="67"/>
      <c r="BL348" s="67"/>
      <c r="BM348" s="72" t="str">
        <f>U348</f>
        <v xml:space="preserve"> </v>
      </c>
      <c r="BN348" s="67" t="str">
        <f>IF(BM348=" "," ",(BM348-2*$AI348))</f>
        <v xml:space="preserve"> </v>
      </c>
      <c r="BO348" s="67"/>
      <c r="BP348" s="67"/>
      <c r="BQ348" s="67" t="b">
        <f>V348</f>
        <v>0</v>
      </c>
      <c r="BR348" s="67">
        <f>IF(BQ348=" "," ",(BQ348-2*$AI348))</f>
        <v>-24</v>
      </c>
      <c r="BS348" s="67"/>
      <c r="BT348" s="67"/>
      <c r="BU348" s="67" t="b">
        <f>W348</f>
        <v>0</v>
      </c>
      <c r="BV348" s="67">
        <f>IF(BU348=" "," ",(BU348-2*$AI348))</f>
        <v>-24</v>
      </c>
      <c r="BW348" s="67"/>
      <c r="BX348" s="67"/>
      <c r="BY348" s="67" t="b">
        <f>X348</f>
        <v>0</v>
      </c>
      <c r="BZ348" s="67">
        <f>IF(BY348=" "," ",(BY348-2*$AI348))</f>
        <v>-24</v>
      </c>
      <c r="CA348" s="67"/>
      <c r="CB348" s="67"/>
      <c r="CC348" s="209" t="str">
        <f>IF(AK348="Senior",AK348,"...")</f>
        <v>...</v>
      </c>
      <c r="CD348" s="65">
        <f>L348</f>
        <v>0</v>
      </c>
      <c r="CE348" s="66" t="str">
        <f>M348</f>
        <v>X</v>
      </c>
      <c r="CF348" s="73">
        <f>AQ348*AO$4+AU348*AS$4+AY348*AW$4+BC348*BA$4+BG348*BE$4+BK348*BI$4+BO348*BM$4+BS348*BQ$4+BW348*BU$4+CA348*BY$4</f>
        <v>0</v>
      </c>
      <c r="CG348" s="156"/>
      <c r="CH348" s="1"/>
      <c r="DA348" s="19"/>
      <c r="DB348" s="19"/>
      <c r="DC348" s="67" t="s">
        <v>529</v>
      </c>
      <c r="DD348" s="67" t="s">
        <v>517</v>
      </c>
      <c r="DE348" s="67" t="s">
        <v>1026</v>
      </c>
      <c r="DF348" s="67" t="s">
        <v>65</v>
      </c>
      <c r="DG348" s="67" t="s">
        <v>995</v>
      </c>
      <c r="DH348" s="75">
        <v>17605</v>
      </c>
      <c r="DI348" s="67">
        <v>9</v>
      </c>
      <c r="DJ348" s="67" t="s">
        <v>84</v>
      </c>
      <c r="DK348" s="76" t="s">
        <v>102</v>
      </c>
      <c r="DL348" s="67">
        <v>7</v>
      </c>
      <c r="DM348" s="77" t="s">
        <v>70</v>
      </c>
      <c r="DN348" s="67">
        <v>743</v>
      </c>
      <c r="DO348" s="67">
        <v>125</v>
      </c>
      <c r="DP348" s="67">
        <v>107</v>
      </c>
      <c r="DQ348" s="68"/>
      <c r="DR348" s="67"/>
      <c r="DS348" s="72">
        <v>130</v>
      </c>
      <c r="DT348" s="67">
        <v>112</v>
      </c>
      <c r="DU348" s="68"/>
      <c r="DV348" s="67"/>
      <c r="DW348" s="72">
        <v>118</v>
      </c>
      <c r="DX348" s="67">
        <v>100</v>
      </c>
      <c r="DY348" s="68"/>
      <c r="DZ348" s="69"/>
      <c r="EA348" s="67">
        <v>122</v>
      </c>
      <c r="EB348" s="67">
        <v>104</v>
      </c>
      <c r="EC348" s="67"/>
      <c r="ED348" s="67"/>
      <c r="EE348" s="71">
        <v>124</v>
      </c>
      <c r="EF348" s="67">
        <v>106</v>
      </c>
      <c r="EG348" s="67"/>
      <c r="EH348" s="67"/>
      <c r="EI348" s="72">
        <v>127</v>
      </c>
      <c r="EJ348" s="67">
        <v>109</v>
      </c>
      <c r="EK348" s="67"/>
      <c r="EL348" s="67"/>
      <c r="EM348" s="72">
        <v>127</v>
      </c>
      <c r="EN348" s="67">
        <v>109</v>
      </c>
      <c r="EO348" s="67"/>
      <c r="EP348" s="67"/>
      <c r="EQ348" s="67" t="b">
        <v>0</v>
      </c>
      <c r="ER348" s="67">
        <v>-18</v>
      </c>
      <c r="ES348" s="67"/>
      <c r="ET348" s="67"/>
      <c r="EU348" s="67" t="b">
        <v>0</v>
      </c>
      <c r="EV348" s="67">
        <v>-18</v>
      </c>
      <c r="EW348" s="67"/>
      <c r="EX348" s="67"/>
      <c r="EY348" s="67" t="b">
        <v>0</v>
      </c>
      <c r="EZ348" s="67">
        <v>-18</v>
      </c>
      <c r="FA348" s="67"/>
      <c r="FB348" s="67"/>
      <c r="FC348" s="76" t="s">
        <v>73</v>
      </c>
      <c r="FD348" s="67">
        <v>7</v>
      </c>
      <c r="FE348" s="77" t="s">
        <v>70</v>
      </c>
      <c r="FF348" s="68">
        <v>0</v>
      </c>
      <c r="FG348" s="83"/>
      <c r="FH348" s="65" t="str">
        <f t="shared" si="66"/>
        <v>SR</v>
      </c>
      <c r="FI348" s="65" t="str">
        <f t="shared" si="67"/>
        <v>M</v>
      </c>
      <c r="FJ348" s="65" t="str">
        <f t="shared" si="67"/>
        <v>15. BIR</v>
      </c>
      <c r="FK348" s="65">
        <f t="shared" si="68"/>
        <v>0</v>
      </c>
      <c r="FL348">
        <f t="shared" si="69"/>
        <v>26.5</v>
      </c>
      <c r="FM348" t="str">
        <f t="shared" si="63"/>
        <v>...</v>
      </c>
      <c r="FN348" t="str">
        <f t="shared" si="65"/>
        <v>...</v>
      </c>
      <c r="FO348" t="str">
        <f t="shared" si="64"/>
        <v>15. BIR</v>
      </c>
    </row>
    <row r="349" spans="1:171" ht="13.8" hidden="1" x14ac:dyDescent="0.25">
      <c r="A349" t="s">
        <v>1152</v>
      </c>
      <c r="B349" s="201" t="s">
        <v>982</v>
      </c>
      <c r="C349" s="80" t="str">
        <f>IF($B349:$B349&gt;0,VLOOKUP($B349,'[1]PorEquipeHC 20aa_ddmmaaaa'!$EC$5:'[1]PorEquipeHC 20aa_ddmmaaaa'!$GS$1003,1,FALSE))</f>
        <v>871</v>
      </c>
      <c r="D349" s="209" t="str">
        <f>IF($B349:$B349&gt;0,VLOOKUP($B349,'[1]PorEquipeHC 20aa_ddmmaaaa'!$EC$5:'[1]PorEquipeHC 20aa_ddmmaaaa'!$GS$1003,2,FALSE))</f>
        <v>YASSUDA</v>
      </c>
      <c r="E349" s="209" t="str">
        <f>IF($B349:$B349&gt;0,VLOOKUP($B349,'[1]PorEquipeHC 20aa_ddmmaaaa'!$EC$5:'[1]PorEquipeHC 20aa_ddmmaaaa'!$GS$1003,3,FALSE))</f>
        <v>LENITA NOBUKO</v>
      </c>
      <c r="F349" s="66" t="str">
        <f>IF($B349:$B349&gt;0,VLOOKUP($B349,'[1]PorEquipeHC 20aa_ddmmaaaa'!$EC$5:'[1]PorEquipeHC 20aa_ddmmaaaa'!$GS$1003,4,FALSE))</f>
        <v>F</v>
      </c>
      <c r="G349" s="65" t="str">
        <f>IF($B349:$B349&gt;0,VLOOKUP($B349,'[1]PorEquipeHC 20aa_ddmmaaaa'!$EC$5:'[1]PorEquipeHC 20aa_ddmmaaaa'!$GS$1003,5,FALSE))</f>
        <v>12. COO</v>
      </c>
      <c r="H349" s="210">
        <f>IF($B349:$B349&gt;0,VLOOKUP($B349,'[1]PorEquipeHC 20aa_ddmmaaaa'!$EC$5:'[1]PorEquipeHC 20aa_ddmmaaaa'!$GS$1003,6,FALSE))</f>
        <v>16949</v>
      </c>
      <c r="I349" s="80">
        <f>IF($B349:$B349&gt;0,VLOOKUP($B349,'[1]PorEquipeHC 20aa_ddmmaaaa'!$EC$5:'[1]PorEquipeHC 20aa_ddmmaaaa'!$GS$1003,7,FALSE))</f>
        <v>12</v>
      </c>
      <c r="J349" s="209" t="str">
        <f>IF($B349:$B349&gt;0,VLOOKUP($B349,'[1]PorEquipeHC 20aa_ddmmaaaa'!$EC$5:'[1]PorEquipeHC 20aa_ddmmaaaa'!$GS$1003,8,FALSE))</f>
        <v>C</v>
      </c>
      <c r="K349" s="209" t="str">
        <f>IF($B349:$B349&gt;0,VLOOKUP($B349,'[1]PorEquipeHC 20aa_ddmmaaaa'!$EC$5:'[1]PorEquipeHC 20aa_ddmmaaaa'!$GS$1003,9,FALSE))</f>
        <v>SR</v>
      </c>
      <c r="L349" s="80">
        <f>IF($B349:$B349&gt;0,VLOOKUP($B349,'[1]PorEquipeHC 20aa_ddmmaaaa'!$EC$5:'[1]PorEquipeHC 20aa_ddmmaaaa'!$GS$1003,45,FALSE))</f>
        <v>2</v>
      </c>
      <c r="M349" s="65" t="str">
        <f>IF($B349:$B349&gt;0,VLOOKUP($B349,'[1]PorEquipeHC 20aa_ddmmaaaa'!$EC$5:'[1]PorEquipeHC 20aa_ddmmaaaa'!$GS$1003,46,FALSE))</f>
        <v>X</v>
      </c>
      <c r="N349" s="80" t="e">
        <f>IF($B349:$B349&gt;0,VLOOKUP($B349,'[1]PorEquipeHC 20aa_ddmmaaaa'!$EC$5:'[1]PorEquipeHC 20aa_ddmmaaaa'!$GS$1003,64,FALSE))</f>
        <v>#NUM!</v>
      </c>
      <c r="O349" s="211" t="str">
        <f>IF($B349:$B349&gt;0,VLOOKUP($B349,'[1]PorEquipeHC 20aa_ddmmaaaa'!$EC$5:'[1]PorEquipeHC 20aa_ddmmaaaa'!$GS$1003,10,FALSE))</f>
        <v xml:space="preserve"> </v>
      </c>
      <c r="P349" s="211">
        <f>IF($B349:$B349&gt;0,VLOOKUP($B349,'[1]PorEquipeHC 20aa_ddmmaaaa'!$EC$5:'[1]PorEquipeHC 20aa_ddmmaaaa'!$GS$1003,11,FALSE))</f>
        <v>134</v>
      </c>
      <c r="Q349" s="211">
        <f>IF($B349:$B349&gt;0,VLOOKUP($B349,'[1]PorEquipeHC 20aa_ddmmaaaa'!$EC$5:'[1]PorEquipeHC 20aa_ddmmaaaa'!$GS$1003,12,FALSE))</f>
        <v>123</v>
      </c>
      <c r="R349" s="211" t="str">
        <f>IF($B349:$B349&gt;0,VLOOKUP($B349,'[1]PorEquipeHC 20aa_ddmmaaaa'!$EC$5:'[1]PorEquipeHC 20aa_ddmmaaaa'!$GS$1003,13,FALSE))</f>
        <v xml:space="preserve"> </v>
      </c>
      <c r="S349" s="211" t="str">
        <f>IF($B349:$B349&gt;0,VLOOKUP($B349,'[1]PorEquipeHC 20aa_ddmmaaaa'!$EC$5:'[1]PorEquipeHC 20aa_ddmmaaaa'!$GS$1003,14,FALSE))</f>
        <v xml:space="preserve"> </v>
      </c>
      <c r="T349" s="211" t="str">
        <f>IF($B349:$B349&gt;0,VLOOKUP($B349,'[1]PorEquipeHC 20aa_ddmmaaaa'!$EC$5:'[1]PorEquipeHC 20aa_ddmmaaaa'!$GS$1003,15,FALSE))</f>
        <v xml:space="preserve"> </v>
      </c>
      <c r="U349" s="211" t="str">
        <f>IF($B349:$B349&gt;0,VLOOKUP($B349,'[1]PorEquipeHC 20aa_ddmmaaaa'!$EC$5:'[1]PorEquipeHC 20aa_ddmmaaaa'!$GS$1003,16,FALSE))</f>
        <v xml:space="preserve"> </v>
      </c>
      <c r="V349" s="211" t="b">
        <f>IF($B349:$B349&gt;0,VLOOKUP($B349,'[1]PorEquipeHC 20aa_ddmmaaaa'!$EC$5:'[1]PorEquipeHC 20aa_ddmmaaaa'!$GS$1003,17,FALSE))</f>
        <v>0</v>
      </c>
      <c r="W349" s="211" t="b">
        <f>IF($B349:$B349&gt;0,VLOOKUP($B349,'[1]PorEquipeHC 20aa_ddmmaaaa'!$EC$5:'[1]PorEquipeHC 20aa_ddmmaaaa'!$GS$1003,18,FALSE))</f>
        <v>0</v>
      </c>
      <c r="X349" s="211" t="b">
        <f>IF($B349:$B349&gt;0,VLOOKUP($B349,'[1]PorEquipeHC 20aa_ddmmaaaa'!$EC$5:'[1]PorEquipeHC 20aa_ddmmaaaa'!$GS$1003,19,FALSE))</f>
        <v>0</v>
      </c>
      <c r="Y349" s="207"/>
      <c r="Z349" s="207"/>
      <c r="AA349" s="154"/>
      <c r="AB349" s="154"/>
      <c r="AC349" s="65" t="str">
        <f>C349</f>
        <v>871</v>
      </c>
      <c r="AD349" s="65" t="str">
        <f>D349</f>
        <v>YASSUDA</v>
      </c>
      <c r="AE349" s="65" t="str">
        <f>E349</f>
        <v>LENITA NOBUKO</v>
      </c>
      <c r="AF349" s="65" t="str">
        <f>F349</f>
        <v>F</v>
      </c>
      <c r="AG349" s="65" t="str">
        <f>G349</f>
        <v>12. COO</v>
      </c>
      <c r="AH349" s="208">
        <f>H349</f>
        <v>16949</v>
      </c>
      <c r="AI349">
        <f>I349</f>
        <v>12</v>
      </c>
      <c r="AJ349" t="str">
        <f>J349</f>
        <v>C</v>
      </c>
      <c r="AK349" s="209" t="str">
        <f>K349</f>
        <v>SR</v>
      </c>
      <c r="AL349" s="65">
        <f>L349</f>
        <v>2</v>
      </c>
      <c r="AM349" s="66" t="str">
        <f>M349</f>
        <v>X</v>
      </c>
      <c r="AN349" s="65" t="e">
        <f>N349</f>
        <v>#NUM!</v>
      </c>
      <c r="AO349" s="65" t="str">
        <f>O349</f>
        <v xml:space="preserve"> </v>
      </c>
      <c r="AP349" s="67" t="str">
        <f>IF(AO349=" "," ",(AO349-2*$AI349))</f>
        <v xml:space="preserve"> </v>
      </c>
      <c r="AQ349" s="68"/>
      <c r="AR349" s="69"/>
      <c r="AS349" s="72">
        <f>P349</f>
        <v>134</v>
      </c>
      <c r="AT349" s="67">
        <f>IF(AS349=" "," ",(AS349-2*$AI349))</f>
        <v>110</v>
      </c>
      <c r="AU349" s="65"/>
      <c r="AV349" s="67"/>
      <c r="AW349" s="72">
        <f>Q349</f>
        <v>123</v>
      </c>
      <c r="AX349" s="67">
        <f>IF(AW349=" "," ",(AW349-2*$AI349))</f>
        <v>99</v>
      </c>
      <c r="AY349" s="67"/>
      <c r="AZ349" s="65"/>
      <c r="BA349" s="67" t="str">
        <f>R349</f>
        <v xml:space="preserve"> </v>
      </c>
      <c r="BB349" s="67" t="str">
        <f>IF(BA349=" "," ",(BA349-2*$AI349))</f>
        <v xml:space="preserve"> </v>
      </c>
      <c r="BC349" s="67"/>
      <c r="BD349" s="67"/>
      <c r="BE349" s="71" t="str">
        <f>S349</f>
        <v xml:space="preserve"> </v>
      </c>
      <c r="BF349" s="67" t="str">
        <f>IF(BE349=" "," ",(BE349-2*$AI349))</f>
        <v xml:space="preserve"> </v>
      </c>
      <c r="BG349" s="67"/>
      <c r="BH349" s="67"/>
      <c r="BI349" s="72" t="str">
        <f>T349</f>
        <v xml:space="preserve"> </v>
      </c>
      <c r="BJ349" s="67" t="str">
        <f>IF(BI349=" "," ",(BI349-2*$AI349))</f>
        <v xml:space="preserve"> </v>
      </c>
      <c r="BK349" s="67"/>
      <c r="BL349" s="67"/>
      <c r="BM349" s="72" t="str">
        <f>U349</f>
        <v xml:space="preserve"> </v>
      </c>
      <c r="BN349" s="67" t="str">
        <f>IF(BM349=" "," ",(BM349-2*$AI349))</f>
        <v xml:space="preserve"> </v>
      </c>
      <c r="BO349" s="67"/>
      <c r="BP349" s="67"/>
      <c r="BQ349" s="67" t="b">
        <f>V349</f>
        <v>0</v>
      </c>
      <c r="BR349" s="67">
        <f>IF(BQ349=" "," ",(BQ349-2*$AI349))</f>
        <v>-24</v>
      </c>
      <c r="BS349" s="67"/>
      <c r="BT349" s="67"/>
      <c r="BU349" s="67" t="b">
        <f>W349</f>
        <v>0</v>
      </c>
      <c r="BV349" s="67">
        <f>IF(BU349=" "," ",(BU349-2*$AI349))</f>
        <v>-24</v>
      </c>
      <c r="BW349" s="67"/>
      <c r="BX349" s="67"/>
      <c r="BY349" s="67" t="b">
        <f>X349</f>
        <v>0</v>
      </c>
      <c r="BZ349" s="67">
        <f>IF(BY349=" "," ",(BY349-2*$AI349))</f>
        <v>-24</v>
      </c>
      <c r="CA349" s="67"/>
      <c r="CB349" s="67"/>
      <c r="CC349" s="209" t="str">
        <f>IF(AK349="Senior",AK349,"...")</f>
        <v>...</v>
      </c>
      <c r="CD349" s="65">
        <f>L349</f>
        <v>2</v>
      </c>
      <c r="CE349" s="66" t="str">
        <f>M349</f>
        <v>X</v>
      </c>
      <c r="CF349" s="73">
        <f>AQ349*AO$4+AU349*AS$4+AY349*AW$4+BC349*BA$4+BG349*BE$4+BK349*BI$4+BO349*BM$4+BS349*BQ$4+BW349*BU$4+CA349*BY$4</f>
        <v>0</v>
      </c>
      <c r="CG349" s="156"/>
      <c r="CH349" s="1"/>
      <c r="DA349" s="19"/>
      <c r="DB349" s="19"/>
      <c r="DC349" s="67" t="s">
        <v>660</v>
      </c>
      <c r="DD349" s="67" t="s">
        <v>1005</v>
      </c>
      <c r="DE349" s="67" t="s">
        <v>828</v>
      </c>
      <c r="DF349" s="67" t="s">
        <v>83</v>
      </c>
      <c r="DG349" s="67" t="s">
        <v>995</v>
      </c>
      <c r="DH349" s="75">
        <v>17976</v>
      </c>
      <c r="DI349" s="67">
        <v>9</v>
      </c>
      <c r="DJ349" s="67" t="s">
        <v>84</v>
      </c>
      <c r="DK349" s="76" t="s">
        <v>102</v>
      </c>
      <c r="DL349" s="67">
        <v>6</v>
      </c>
      <c r="DM349" s="77" t="s">
        <v>70</v>
      </c>
      <c r="DN349" s="67">
        <v>761</v>
      </c>
      <c r="DO349" s="67">
        <v>128</v>
      </c>
      <c r="DP349" s="67">
        <v>110</v>
      </c>
      <c r="DQ349" s="68"/>
      <c r="DR349" s="67"/>
      <c r="DS349" s="72">
        <v>128</v>
      </c>
      <c r="DT349" s="67">
        <v>110</v>
      </c>
      <c r="DU349" s="68"/>
      <c r="DV349" s="67"/>
      <c r="DW349" s="72" t="s">
        <v>79</v>
      </c>
      <c r="DX349" s="67" t="s">
        <v>79</v>
      </c>
      <c r="DY349" s="67"/>
      <c r="DZ349" s="67"/>
      <c r="EA349" s="67">
        <v>134</v>
      </c>
      <c r="EB349" s="67">
        <v>116</v>
      </c>
      <c r="EC349" s="67"/>
      <c r="ED349" s="67"/>
      <c r="EE349" s="71">
        <v>125</v>
      </c>
      <c r="EF349" s="67">
        <v>107</v>
      </c>
      <c r="EG349" s="67"/>
      <c r="EH349" s="67"/>
      <c r="EI349" s="72">
        <v>114</v>
      </c>
      <c r="EJ349" s="67">
        <v>96</v>
      </c>
      <c r="EK349" s="67"/>
      <c r="EL349" s="67"/>
      <c r="EM349" s="72">
        <v>132</v>
      </c>
      <c r="EN349" s="67">
        <v>114</v>
      </c>
      <c r="EO349" s="67"/>
      <c r="EP349" s="67"/>
      <c r="EQ349" s="67" t="b">
        <v>0</v>
      </c>
      <c r="ER349" s="67">
        <v>-18</v>
      </c>
      <c r="ES349" s="67"/>
      <c r="ET349" s="67"/>
      <c r="EU349" s="67" t="b">
        <v>0</v>
      </c>
      <c r="EV349" s="67">
        <v>-18</v>
      </c>
      <c r="EW349" s="67"/>
      <c r="EX349" s="67"/>
      <c r="EY349" s="67" t="b">
        <v>0</v>
      </c>
      <c r="EZ349" s="67">
        <v>-18</v>
      </c>
      <c r="FA349" s="67"/>
      <c r="FB349" s="67"/>
      <c r="FC349" s="76" t="s">
        <v>73</v>
      </c>
      <c r="FD349" s="67">
        <v>6</v>
      </c>
      <c r="FE349" s="77" t="s">
        <v>70</v>
      </c>
      <c r="FF349" s="68">
        <v>0</v>
      </c>
      <c r="FG349" s="83"/>
      <c r="FH349" s="65" t="str">
        <f t="shared" si="66"/>
        <v>SR</v>
      </c>
      <c r="FI349" s="65" t="str">
        <f t="shared" si="67"/>
        <v>F</v>
      </c>
      <c r="FJ349" s="65" t="str">
        <f t="shared" si="67"/>
        <v>15. BIR</v>
      </c>
      <c r="FK349" s="65">
        <f t="shared" si="68"/>
        <v>0</v>
      </c>
      <c r="FL349">
        <f t="shared" si="69"/>
        <v>26.5</v>
      </c>
      <c r="FM349" t="str">
        <f t="shared" si="63"/>
        <v>...</v>
      </c>
      <c r="FN349" t="str">
        <f t="shared" si="65"/>
        <v>...</v>
      </c>
      <c r="FO349" t="str">
        <f t="shared" si="64"/>
        <v>15. BIR</v>
      </c>
    </row>
    <row r="350" spans="1:171" ht="13.8" hidden="1" x14ac:dyDescent="0.25">
      <c r="A350" t="s">
        <v>1152</v>
      </c>
      <c r="B350" s="201" t="s">
        <v>985</v>
      </c>
      <c r="C350" s="80" t="str">
        <f>IF($B350:$B350&gt;0,VLOOKUP($B350,'[1]PorEquipeHC 20aa_ddmmaaaa'!$EC$5:'[1]PorEquipeHC 20aa_ddmmaaaa'!$GS$1003,1,FALSE))</f>
        <v>870</v>
      </c>
      <c r="D350" s="209" t="str">
        <f>IF($B350:$B350&gt;0,VLOOKUP($B350,'[1]PorEquipeHC 20aa_ddmmaaaa'!$EC$5:'[1]PorEquipeHC 20aa_ddmmaaaa'!$GS$1003,2,FALSE))</f>
        <v>SAKAE HAMADA</v>
      </c>
      <c r="E350" s="209" t="str">
        <f>IF($B350:$B350&gt;0,VLOOKUP($B350,'[1]PorEquipeHC 20aa_ddmmaaaa'!$EC$5:'[1]PorEquipeHC 20aa_ddmmaaaa'!$GS$1003,3,FALSE))</f>
        <v>FLORINDA G.</v>
      </c>
      <c r="F350" s="66" t="str">
        <f>IF($B350:$B350&gt;0,VLOOKUP($B350,'[1]PorEquipeHC 20aa_ddmmaaaa'!$EC$5:'[1]PorEquipeHC 20aa_ddmmaaaa'!$GS$1003,4,FALSE))</f>
        <v>F</v>
      </c>
      <c r="G350" s="65" t="str">
        <f>IF($B350:$B350&gt;0,VLOOKUP($B350,'[1]PorEquipeHC 20aa_ddmmaaaa'!$EC$5:'[1]PorEquipeHC 20aa_ddmmaaaa'!$GS$1003,5,FALSE))</f>
        <v>12. COO</v>
      </c>
      <c r="H350" s="210">
        <f>IF($B350:$B350&gt;0,VLOOKUP($B350,'[1]PorEquipeHC 20aa_ddmmaaaa'!$EC$5:'[1]PorEquipeHC 20aa_ddmmaaaa'!$GS$1003,6,FALSE))</f>
        <v>17286</v>
      </c>
      <c r="I350" s="80">
        <f>IF($B350:$B350&gt;0,VLOOKUP($B350,'[1]PorEquipeHC 20aa_ddmmaaaa'!$EC$5:'[1]PorEquipeHC 20aa_ddmmaaaa'!$GS$1003,7,FALSE))</f>
        <v>12</v>
      </c>
      <c r="J350" s="209" t="str">
        <f>IF($B350:$B350&gt;0,VLOOKUP($B350,'[1]PorEquipeHC 20aa_ddmmaaaa'!$EC$5:'[1]PorEquipeHC 20aa_ddmmaaaa'!$GS$1003,8,FALSE))</f>
        <v>C</v>
      </c>
      <c r="K350" s="209" t="str">
        <f>IF($B350:$B350&gt;0,VLOOKUP($B350,'[1]PorEquipeHC 20aa_ddmmaaaa'!$EC$5:'[1]PorEquipeHC 20aa_ddmmaaaa'!$GS$1003,9,FALSE))</f>
        <v>SR</v>
      </c>
      <c r="L350" s="80">
        <f>IF($B350:$B350&gt;0,VLOOKUP($B350,'[1]PorEquipeHC 20aa_ddmmaaaa'!$EC$5:'[1]PorEquipeHC 20aa_ddmmaaaa'!$GS$1003,45,FALSE))</f>
        <v>2</v>
      </c>
      <c r="M350" s="65" t="str">
        <f>IF($B350:$B350&gt;0,VLOOKUP($B350,'[1]PorEquipeHC 20aa_ddmmaaaa'!$EC$5:'[1]PorEquipeHC 20aa_ddmmaaaa'!$GS$1003,46,FALSE))</f>
        <v>X</v>
      </c>
      <c r="N350" s="80" t="e">
        <f>IF($B350:$B350&gt;0,VLOOKUP($B350,'[1]PorEquipeHC 20aa_ddmmaaaa'!$EC$5:'[1]PorEquipeHC 20aa_ddmmaaaa'!$GS$1003,64,FALSE))</f>
        <v>#NUM!</v>
      </c>
      <c r="O350" s="211" t="str">
        <f>IF($B350:$B350&gt;0,VLOOKUP($B350,'[1]PorEquipeHC 20aa_ddmmaaaa'!$EC$5:'[1]PorEquipeHC 20aa_ddmmaaaa'!$GS$1003,10,FALSE))</f>
        <v xml:space="preserve"> </v>
      </c>
      <c r="P350" s="211">
        <f>IF($B350:$B350&gt;0,VLOOKUP($B350,'[1]PorEquipeHC 20aa_ddmmaaaa'!$EC$5:'[1]PorEquipeHC 20aa_ddmmaaaa'!$GS$1003,11,FALSE))</f>
        <v>145</v>
      </c>
      <c r="Q350" s="211">
        <f>IF($B350:$B350&gt;0,VLOOKUP($B350,'[1]PorEquipeHC 20aa_ddmmaaaa'!$EC$5:'[1]PorEquipeHC 20aa_ddmmaaaa'!$GS$1003,12,FALSE))</f>
        <v>152</v>
      </c>
      <c r="R350" s="211" t="str">
        <f>IF($B350:$B350&gt;0,VLOOKUP($B350,'[1]PorEquipeHC 20aa_ddmmaaaa'!$EC$5:'[1]PorEquipeHC 20aa_ddmmaaaa'!$GS$1003,13,FALSE))</f>
        <v xml:space="preserve"> </v>
      </c>
      <c r="S350" s="211" t="str">
        <f>IF($B350:$B350&gt;0,VLOOKUP($B350,'[1]PorEquipeHC 20aa_ddmmaaaa'!$EC$5:'[1]PorEquipeHC 20aa_ddmmaaaa'!$GS$1003,14,FALSE))</f>
        <v xml:space="preserve"> </v>
      </c>
      <c r="T350" s="211" t="str">
        <f>IF($B350:$B350&gt;0,VLOOKUP($B350,'[1]PorEquipeHC 20aa_ddmmaaaa'!$EC$5:'[1]PorEquipeHC 20aa_ddmmaaaa'!$GS$1003,15,FALSE))</f>
        <v xml:space="preserve"> </v>
      </c>
      <c r="U350" s="211" t="str">
        <f>IF($B350:$B350&gt;0,VLOOKUP($B350,'[1]PorEquipeHC 20aa_ddmmaaaa'!$EC$5:'[1]PorEquipeHC 20aa_ddmmaaaa'!$GS$1003,16,FALSE))</f>
        <v xml:space="preserve"> </v>
      </c>
      <c r="V350" s="211" t="b">
        <f>IF($B350:$B350&gt;0,VLOOKUP($B350,'[1]PorEquipeHC 20aa_ddmmaaaa'!$EC$5:'[1]PorEquipeHC 20aa_ddmmaaaa'!$GS$1003,17,FALSE))</f>
        <v>0</v>
      </c>
      <c r="W350" s="211" t="b">
        <f>IF($B350:$B350&gt;0,VLOOKUP($B350,'[1]PorEquipeHC 20aa_ddmmaaaa'!$EC$5:'[1]PorEquipeHC 20aa_ddmmaaaa'!$GS$1003,18,FALSE))</f>
        <v>0</v>
      </c>
      <c r="X350" s="211" t="b">
        <f>IF($B350:$B350&gt;0,VLOOKUP($B350,'[1]PorEquipeHC 20aa_ddmmaaaa'!$EC$5:'[1]PorEquipeHC 20aa_ddmmaaaa'!$GS$1003,19,FALSE))</f>
        <v>0</v>
      </c>
      <c r="Y350" s="207"/>
      <c r="Z350" s="207"/>
      <c r="AA350" s="154"/>
      <c r="AB350" s="154"/>
      <c r="AC350" s="65" t="str">
        <f>C350</f>
        <v>870</v>
      </c>
      <c r="AD350" s="65" t="str">
        <f>D350</f>
        <v>SAKAE HAMADA</v>
      </c>
      <c r="AE350" s="65" t="str">
        <f>E350</f>
        <v>FLORINDA G.</v>
      </c>
      <c r="AF350" s="65" t="str">
        <f>F350</f>
        <v>F</v>
      </c>
      <c r="AG350" s="65" t="str">
        <f>G350</f>
        <v>12. COO</v>
      </c>
      <c r="AH350" s="208">
        <f>H350</f>
        <v>17286</v>
      </c>
      <c r="AI350">
        <f>I350</f>
        <v>12</v>
      </c>
      <c r="AJ350" t="str">
        <f>J350</f>
        <v>C</v>
      </c>
      <c r="AK350" s="209" t="str">
        <f>K350</f>
        <v>SR</v>
      </c>
      <c r="AL350" s="65">
        <f>L350</f>
        <v>2</v>
      </c>
      <c r="AM350" s="66" t="str">
        <f>M350</f>
        <v>X</v>
      </c>
      <c r="AN350" s="65" t="e">
        <f>N350</f>
        <v>#NUM!</v>
      </c>
      <c r="AO350" s="65" t="str">
        <f>O350</f>
        <v xml:space="preserve"> </v>
      </c>
      <c r="AP350" s="67" t="str">
        <f>IF(AO350=" "," ",(AO350-2*$AI350))</f>
        <v xml:space="preserve"> </v>
      </c>
      <c r="AQ350" s="68"/>
      <c r="AR350" s="69"/>
      <c r="AS350" s="72">
        <f>P350</f>
        <v>145</v>
      </c>
      <c r="AT350" s="67">
        <f>IF(AS350=" "," ",(AS350-2*$AI350))</f>
        <v>121</v>
      </c>
      <c r="AU350" s="65"/>
      <c r="AV350" s="67"/>
      <c r="AW350" s="72">
        <f>Q350</f>
        <v>152</v>
      </c>
      <c r="AX350" s="67">
        <f>IF(AW350=" "," ",(AW350-2*$AI350))</f>
        <v>128</v>
      </c>
      <c r="AY350" s="67"/>
      <c r="AZ350" s="65"/>
      <c r="BA350" s="67" t="str">
        <f>R350</f>
        <v xml:space="preserve"> </v>
      </c>
      <c r="BB350" s="67" t="str">
        <f>IF(BA350=" "," ",(BA350-2*$AI350))</f>
        <v xml:space="preserve"> </v>
      </c>
      <c r="BC350" s="67"/>
      <c r="BD350" s="67"/>
      <c r="BE350" s="71" t="str">
        <f>S350</f>
        <v xml:space="preserve"> </v>
      </c>
      <c r="BF350" s="67" t="str">
        <f>IF(BE350=" "," ",(BE350-2*$AI350))</f>
        <v xml:space="preserve"> </v>
      </c>
      <c r="BG350" s="67"/>
      <c r="BH350" s="67"/>
      <c r="BI350" s="72" t="str">
        <f>T350</f>
        <v xml:space="preserve"> </v>
      </c>
      <c r="BJ350" s="67" t="str">
        <f>IF(BI350=" "," ",(BI350-2*$AI350))</f>
        <v xml:space="preserve"> </v>
      </c>
      <c r="BK350" s="67"/>
      <c r="BL350" s="67"/>
      <c r="BM350" s="72" t="str">
        <f>U350</f>
        <v xml:space="preserve"> </v>
      </c>
      <c r="BN350" s="67" t="str">
        <f>IF(BM350=" "," ",(BM350-2*$AI350))</f>
        <v xml:space="preserve"> </v>
      </c>
      <c r="BO350" s="67"/>
      <c r="BP350" s="67"/>
      <c r="BQ350" s="67" t="b">
        <f>V350</f>
        <v>0</v>
      </c>
      <c r="BR350" s="67">
        <f>IF(BQ350=" "," ",(BQ350-2*$AI350))</f>
        <v>-24</v>
      </c>
      <c r="BS350" s="67"/>
      <c r="BT350" s="67"/>
      <c r="BU350" s="67" t="b">
        <f>W350</f>
        <v>0</v>
      </c>
      <c r="BV350" s="67">
        <f>IF(BU350=" "," ",(BU350-2*$AI350))</f>
        <v>-24</v>
      </c>
      <c r="BW350" s="67"/>
      <c r="BX350" s="67"/>
      <c r="BY350" s="67" t="b">
        <f>X350</f>
        <v>0</v>
      </c>
      <c r="BZ350" s="67">
        <f>IF(BY350=" "," ",(BY350-2*$AI350))</f>
        <v>-24</v>
      </c>
      <c r="CA350" s="67"/>
      <c r="CB350" s="67"/>
      <c r="CC350" s="209" t="str">
        <f>IF(AK350="Senior",AK350,"...")</f>
        <v>...</v>
      </c>
      <c r="CD350" s="65">
        <f>L350</f>
        <v>2</v>
      </c>
      <c r="CE350" s="66" t="str">
        <f>M350</f>
        <v>X</v>
      </c>
      <c r="CF350" s="73">
        <f>AQ350*AO$4+AU350*AS$4+AY350*AW$4+BC350*BA$4+BG350*BE$4+BK350*BI$4+BO350*BM$4+BS350*BQ$4+BW350*BU$4+CA350*BY$4</f>
        <v>0</v>
      </c>
      <c r="CG350" s="156"/>
      <c r="CH350" s="1"/>
      <c r="DA350" s="19"/>
      <c r="DB350" s="19"/>
      <c r="DC350" s="67">
        <v>794</v>
      </c>
      <c r="DD350" s="67" t="s">
        <v>1022</v>
      </c>
      <c r="DE350" s="67" t="s">
        <v>1027</v>
      </c>
      <c r="DF350" s="67" t="s">
        <v>83</v>
      </c>
      <c r="DG350" s="67" t="s">
        <v>995</v>
      </c>
      <c r="DH350" s="75">
        <v>18222</v>
      </c>
      <c r="DI350" s="67">
        <v>9</v>
      </c>
      <c r="DJ350" s="67" t="s">
        <v>84</v>
      </c>
      <c r="DK350" s="76" t="s">
        <v>102</v>
      </c>
      <c r="DL350" s="67">
        <v>7</v>
      </c>
      <c r="DM350" s="77" t="s">
        <v>70</v>
      </c>
      <c r="DN350" s="67">
        <v>721</v>
      </c>
      <c r="DO350" s="67">
        <v>122</v>
      </c>
      <c r="DP350" s="67">
        <v>104</v>
      </c>
      <c r="DQ350" s="68"/>
      <c r="DR350" s="67"/>
      <c r="DS350" s="72">
        <v>127</v>
      </c>
      <c r="DT350" s="67">
        <v>109</v>
      </c>
      <c r="DU350" s="68"/>
      <c r="DV350" s="67"/>
      <c r="DW350" s="72">
        <v>138</v>
      </c>
      <c r="DX350" s="67">
        <v>120</v>
      </c>
      <c r="DY350" s="67"/>
      <c r="DZ350" s="67"/>
      <c r="EA350" s="67">
        <v>113</v>
      </c>
      <c r="EB350" s="67">
        <v>95</v>
      </c>
      <c r="EC350" s="67"/>
      <c r="ED350" s="67"/>
      <c r="EE350" s="71">
        <v>120</v>
      </c>
      <c r="EF350" s="67">
        <v>102</v>
      </c>
      <c r="EG350" s="67"/>
      <c r="EH350" s="67"/>
      <c r="EI350" s="72">
        <v>115</v>
      </c>
      <c r="EJ350" s="67">
        <v>97</v>
      </c>
      <c r="EK350" s="68"/>
      <c r="EL350" s="69"/>
      <c r="EM350" s="72">
        <v>124</v>
      </c>
      <c r="EN350" s="67">
        <v>106</v>
      </c>
      <c r="EO350" s="67"/>
      <c r="EP350" s="67"/>
      <c r="EQ350" s="67" t="b">
        <v>0</v>
      </c>
      <c r="ER350" s="67">
        <v>-18</v>
      </c>
      <c r="ES350" s="67"/>
      <c r="ET350" s="67"/>
      <c r="EU350" s="67" t="b">
        <v>0</v>
      </c>
      <c r="EV350" s="67">
        <v>-18</v>
      </c>
      <c r="EW350" s="67"/>
      <c r="EX350" s="67"/>
      <c r="EY350" s="67" t="b">
        <v>0</v>
      </c>
      <c r="EZ350" s="67">
        <v>-18</v>
      </c>
      <c r="FA350" s="67"/>
      <c r="FB350" s="67"/>
      <c r="FC350" s="76" t="s">
        <v>73</v>
      </c>
      <c r="FD350" s="67">
        <v>7</v>
      </c>
      <c r="FE350" s="77" t="s">
        <v>70</v>
      </c>
      <c r="FF350" s="68">
        <v>0</v>
      </c>
      <c r="FG350" s="83"/>
      <c r="FH350" s="65" t="str">
        <f t="shared" si="66"/>
        <v>SR</v>
      </c>
      <c r="FI350" s="65" t="str">
        <f t="shared" si="67"/>
        <v>F</v>
      </c>
      <c r="FJ350" s="65" t="str">
        <f t="shared" si="67"/>
        <v>15. BIR</v>
      </c>
      <c r="FK350" s="65">
        <f t="shared" si="68"/>
        <v>0</v>
      </c>
      <c r="FL350">
        <f t="shared" si="69"/>
        <v>26.5</v>
      </c>
      <c r="FM350" t="str">
        <f t="shared" si="63"/>
        <v>...</v>
      </c>
      <c r="FN350" t="str">
        <f t="shared" si="65"/>
        <v>...</v>
      </c>
      <c r="FO350" t="str">
        <f t="shared" si="64"/>
        <v>15. BIR</v>
      </c>
    </row>
    <row r="351" spans="1:171" ht="13.8" hidden="1" x14ac:dyDescent="0.25">
      <c r="A351" t="s">
        <v>1152</v>
      </c>
      <c r="B351" s="201" t="s">
        <v>989</v>
      </c>
      <c r="C351" s="80" t="str">
        <f>IF($B351:$B351&gt;0,VLOOKUP($B351,'[1]PorEquipeHC 20aa_ddmmaaaa'!$EC$5:'[1]PorEquipeHC 20aa_ddmmaaaa'!$GS$1003,1,FALSE))</f>
        <v>687</v>
      </c>
      <c r="D351" s="209" t="str">
        <f>IF($B351:$B351&gt;0,VLOOKUP($B351,'[1]PorEquipeHC 20aa_ddmmaaaa'!$EC$5:'[1]PorEquipeHC 20aa_ddmmaaaa'!$GS$1003,2,FALSE))</f>
        <v>KOIDE</v>
      </c>
      <c r="E351" s="209" t="str">
        <f>IF($B351:$B351&gt;0,VLOOKUP($B351,'[1]PorEquipeHC 20aa_ddmmaaaa'!$EC$5:'[1]PorEquipeHC 20aa_ddmmaaaa'!$GS$1003,3,FALSE))</f>
        <v>KIMIE</v>
      </c>
      <c r="F351" s="66" t="str">
        <f>IF($B351:$B351&gt;0,VLOOKUP($B351,'[1]PorEquipeHC 20aa_ddmmaaaa'!$EC$5:'[1]PorEquipeHC 20aa_ddmmaaaa'!$GS$1003,4,FALSE))</f>
        <v>F</v>
      </c>
      <c r="G351" s="65" t="str">
        <f>IF($B351:$B351&gt;0,VLOOKUP($B351,'[1]PorEquipeHC 20aa_ddmmaaaa'!$EC$5:'[1]PorEquipeHC 20aa_ddmmaaaa'!$GS$1003,5,FALSE))</f>
        <v>12. COO</v>
      </c>
      <c r="H351" s="210">
        <f>IF($B351:$B351&gt;0,VLOOKUP($B351,'[1]PorEquipeHC 20aa_ddmmaaaa'!$EC$5:'[1]PorEquipeHC 20aa_ddmmaaaa'!$GS$1003,6,FALSE))</f>
        <v>17359</v>
      </c>
      <c r="I351" s="80">
        <f>IF($B351:$B351&gt;0,VLOOKUP($B351,'[1]PorEquipeHC 20aa_ddmmaaaa'!$EC$5:'[1]PorEquipeHC 20aa_ddmmaaaa'!$GS$1003,7,FALSE))</f>
        <v>12</v>
      </c>
      <c r="J351" s="209" t="str">
        <f>IF($B351:$B351&gt;0,VLOOKUP($B351,'[1]PorEquipeHC 20aa_ddmmaaaa'!$EC$5:'[1]PorEquipeHC 20aa_ddmmaaaa'!$GS$1003,8,FALSE))</f>
        <v>C</v>
      </c>
      <c r="K351" s="209" t="str">
        <f>IF($B351:$B351&gt;0,VLOOKUP($B351,'[1]PorEquipeHC 20aa_ddmmaaaa'!$EC$5:'[1]PorEquipeHC 20aa_ddmmaaaa'!$GS$1003,9,FALSE))</f>
        <v>SR</v>
      </c>
      <c r="L351" s="80">
        <f>IF($B351:$B351&gt;0,VLOOKUP($B351,'[1]PorEquipeHC 20aa_ddmmaaaa'!$EC$5:'[1]PorEquipeHC 20aa_ddmmaaaa'!$GS$1003,45,FALSE))</f>
        <v>1</v>
      </c>
      <c r="M351" s="65" t="str">
        <f>IF($B351:$B351&gt;0,VLOOKUP($B351,'[1]PorEquipeHC 20aa_ddmmaaaa'!$EC$5:'[1]PorEquipeHC 20aa_ddmmaaaa'!$GS$1003,46,FALSE))</f>
        <v>X</v>
      </c>
      <c r="N351" s="80" t="e">
        <f>IF($B351:$B351&gt;0,VLOOKUP($B351,'[1]PorEquipeHC 20aa_ddmmaaaa'!$EC$5:'[1]PorEquipeHC 20aa_ddmmaaaa'!$GS$1003,64,FALSE))</f>
        <v>#NUM!</v>
      </c>
      <c r="O351" s="211" t="str">
        <f>IF($B351:$B351&gt;0,VLOOKUP($B351,'[1]PorEquipeHC 20aa_ddmmaaaa'!$EC$5:'[1]PorEquipeHC 20aa_ddmmaaaa'!$GS$1003,10,FALSE))</f>
        <v xml:space="preserve"> </v>
      </c>
      <c r="P351" s="211" t="str">
        <f>IF($B351:$B351&gt;0,VLOOKUP($B351,'[1]PorEquipeHC 20aa_ddmmaaaa'!$EC$5:'[1]PorEquipeHC 20aa_ddmmaaaa'!$GS$1003,11,FALSE))</f>
        <v xml:space="preserve"> </v>
      </c>
      <c r="Q351" s="211">
        <f>IF($B351:$B351&gt;0,VLOOKUP($B351,'[1]PorEquipeHC 20aa_ddmmaaaa'!$EC$5:'[1]PorEquipeHC 20aa_ddmmaaaa'!$GS$1003,12,FALSE))</f>
        <v>134</v>
      </c>
      <c r="R351" s="211" t="str">
        <f>IF($B351:$B351&gt;0,VLOOKUP($B351,'[1]PorEquipeHC 20aa_ddmmaaaa'!$EC$5:'[1]PorEquipeHC 20aa_ddmmaaaa'!$GS$1003,13,FALSE))</f>
        <v xml:space="preserve"> </v>
      </c>
      <c r="S351" s="211" t="str">
        <f>IF($B351:$B351&gt;0,VLOOKUP($B351,'[1]PorEquipeHC 20aa_ddmmaaaa'!$EC$5:'[1]PorEquipeHC 20aa_ddmmaaaa'!$GS$1003,14,FALSE))</f>
        <v xml:space="preserve"> </v>
      </c>
      <c r="T351" s="211" t="str">
        <f>IF($B351:$B351&gt;0,VLOOKUP($B351,'[1]PorEquipeHC 20aa_ddmmaaaa'!$EC$5:'[1]PorEquipeHC 20aa_ddmmaaaa'!$GS$1003,15,FALSE))</f>
        <v xml:space="preserve"> </v>
      </c>
      <c r="U351" s="211" t="str">
        <f>IF($B351:$B351&gt;0,VLOOKUP($B351,'[1]PorEquipeHC 20aa_ddmmaaaa'!$EC$5:'[1]PorEquipeHC 20aa_ddmmaaaa'!$GS$1003,16,FALSE))</f>
        <v xml:space="preserve"> </v>
      </c>
      <c r="V351" s="211" t="b">
        <f>IF($B351:$B351&gt;0,VLOOKUP($B351,'[1]PorEquipeHC 20aa_ddmmaaaa'!$EC$5:'[1]PorEquipeHC 20aa_ddmmaaaa'!$GS$1003,17,FALSE))</f>
        <v>0</v>
      </c>
      <c r="W351" s="211" t="b">
        <f>IF($B351:$B351&gt;0,VLOOKUP($B351,'[1]PorEquipeHC 20aa_ddmmaaaa'!$EC$5:'[1]PorEquipeHC 20aa_ddmmaaaa'!$GS$1003,18,FALSE))</f>
        <v>0</v>
      </c>
      <c r="X351" s="211" t="b">
        <f>IF($B351:$B351&gt;0,VLOOKUP($B351,'[1]PorEquipeHC 20aa_ddmmaaaa'!$EC$5:'[1]PorEquipeHC 20aa_ddmmaaaa'!$GS$1003,19,FALSE))</f>
        <v>0</v>
      </c>
      <c r="Y351" s="207"/>
      <c r="Z351" s="207"/>
      <c r="AA351" s="154"/>
      <c r="AB351" s="154"/>
      <c r="AC351" s="65" t="str">
        <f>C351</f>
        <v>687</v>
      </c>
      <c r="AD351" s="65" t="str">
        <f>D351</f>
        <v>KOIDE</v>
      </c>
      <c r="AE351" s="65" t="str">
        <f>E351</f>
        <v>KIMIE</v>
      </c>
      <c r="AF351" s="65" t="str">
        <f>F351</f>
        <v>F</v>
      </c>
      <c r="AG351" s="65" t="str">
        <f>G351</f>
        <v>12. COO</v>
      </c>
      <c r="AH351" s="208">
        <f>H351</f>
        <v>17359</v>
      </c>
      <c r="AI351">
        <f>I351</f>
        <v>12</v>
      </c>
      <c r="AJ351" t="str">
        <f>J351</f>
        <v>C</v>
      </c>
      <c r="AK351" s="209" t="str">
        <f>K351</f>
        <v>SR</v>
      </c>
      <c r="AL351" s="65">
        <f>L351</f>
        <v>1</v>
      </c>
      <c r="AM351" s="66" t="str">
        <f>M351</f>
        <v>X</v>
      </c>
      <c r="AN351" s="65" t="e">
        <f>N351</f>
        <v>#NUM!</v>
      </c>
      <c r="AO351" s="65" t="str">
        <f>O351</f>
        <v xml:space="preserve"> </v>
      </c>
      <c r="AP351" s="67" t="str">
        <f>IF(AO351=" "," ",(AO351-2*$AI351))</f>
        <v xml:space="preserve"> </v>
      </c>
      <c r="AQ351" s="68"/>
      <c r="AR351" s="69"/>
      <c r="AS351" s="72" t="str">
        <f>P351</f>
        <v xml:space="preserve"> </v>
      </c>
      <c r="AT351" s="67" t="str">
        <f>IF(AS351=" "," ",(AS351-2*$AI351))</f>
        <v xml:space="preserve"> </v>
      </c>
      <c r="AU351" s="65"/>
      <c r="AV351" s="67"/>
      <c r="AW351" s="72">
        <f>Q351</f>
        <v>134</v>
      </c>
      <c r="AX351" s="67">
        <f>IF(AW351=" "," ",(AW351-2*$AI351))</f>
        <v>110</v>
      </c>
      <c r="AY351" s="67"/>
      <c r="AZ351" s="65"/>
      <c r="BA351" s="67" t="str">
        <f>R351</f>
        <v xml:space="preserve"> </v>
      </c>
      <c r="BB351" s="67" t="str">
        <f>IF(BA351=" "," ",(BA351-2*$AI351))</f>
        <v xml:space="preserve"> </v>
      </c>
      <c r="BC351" s="67"/>
      <c r="BD351" s="67"/>
      <c r="BE351" s="71" t="str">
        <f>S351</f>
        <v xml:space="preserve"> </v>
      </c>
      <c r="BF351" s="67" t="str">
        <f>IF(BE351=" "," ",(BE351-2*$AI351))</f>
        <v xml:space="preserve"> </v>
      </c>
      <c r="BG351" s="67"/>
      <c r="BH351" s="67"/>
      <c r="BI351" s="72" t="str">
        <f>T351</f>
        <v xml:space="preserve"> </v>
      </c>
      <c r="BJ351" s="67" t="str">
        <f>IF(BI351=" "," ",(BI351-2*$AI351))</f>
        <v xml:space="preserve"> </v>
      </c>
      <c r="BK351" s="67"/>
      <c r="BL351" s="67"/>
      <c r="BM351" s="72" t="str">
        <f>U351</f>
        <v xml:space="preserve"> </v>
      </c>
      <c r="BN351" s="67" t="str">
        <f>IF(BM351=" "," ",(BM351-2*$AI351))</f>
        <v xml:space="preserve"> </v>
      </c>
      <c r="BO351" s="67"/>
      <c r="BP351" s="67"/>
      <c r="BQ351" s="67" t="b">
        <f>V351</f>
        <v>0</v>
      </c>
      <c r="BR351" s="67">
        <f>IF(BQ351=" "," ",(BQ351-2*$AI351))</f>
        <v>-24</v>
      </c>
      <c r="BS351" s="67"/>
      <c r="BT351" s="67"/>
      <c r="BU351" s="67" t="b">
        <f>W351</f>
        <v>0</v>
      </c>
      <c r="BV351" s="67">
        <f>IF(BU351=" "," ",(BU351-2*$AI351))</f>
        <v>-24</v>
      </c>
      <c r="BW351" s="67"/>
      <c r="BX351" s="67"/>
      <c r="BY351" s="67" t="b">
        <f>X351</f>
        <v>0</v>
      </c>
      <c r="BZ351" s="67">
        <f>IF(BY351=" "," ",(BY351-2*$AI351))</f>
        <v>-24</v>
      </c>
      <c r="CA351" s="67"/>
      <c r="CB351" s="67"/>
      <c r="CC351" s="209" t="str">
        <f>IF(AK351="Senior",AK351,"...")</f>
        <v>...</v>
      </c>
      <c r="CD351" s="65">
        <f>L351</f>
        <v>1</v>
      </c>
      <c r="CE351" s="66" t="str">
        <f>M351</f>
        <v>X</v>
      </c>
      <c r="CF351" s="73">
        <f>AQ351*AO$4+AU351*AS$4+AY351*AW$4+BC351*BA$4+BG351*BE$4+BK351*BI$4+BO351*BM$4+BS351*BQ$4+BW351*BU$4+CA351*BY$4</f>
        <v>0</v>
      </c>
      <c r="CG351" s="156"/>
      <c r="CH351" s="1"/>
      <c r="DA351" s="19"/>
      <c r="DB351" s="19"/>
      <c r="DC351" s="67" t="s">
        <v>373</v>
      </c>
      <c r="DD351" s="67" t="s">
        <v>1020</v>
      </c>
      <c r="DE351" s="67" t="s">
        <v>630</v>
      </c>
      <c r="DF351" s="67" t="s">
        <v>65</v>
      </c>
      <c r="DG351" s="67" t="s">
        <v>995</v>
      </c>
      <c r="DH351" s="75">
        <v>21814</v>
      </c>
      <c r="DI351" s="67">
        <v>10</v>
      </c>
      <c r="DJ351" s="67" t="s">
        <v>78</v>
      </c>
      <c r="DK351" s="76" t="s">
        <v>69</v>
      </c>
      <c r="DL351" s="67">
        <v>5</v>
      </c>
      <c r="DM351" s="77" t="s">
        <v>70</v>
      </c>
      <c r="DN351" s="67" t="e">
        <v>#NUM!</v>
      </c>
      <c r="DO351" s="67" t="s">
        <v>79</v>
      </c>
      <c r="DP351" s="67" t="s">
        <v>79</v>
      </c>
      <c r="DQ351" s="68"/>
      <c r="DR351" s="67"/>
      <c r="DS351" s="72" t="s">
        <v>79</v>
      </c>
      <c r="DT351" s="67" t="s">
        <v>79</v>
      </c>
      <c r="DU351" s="68"/>
      <c r="DV351" s="67"/>
      <c r="DW351" s="72">
        <v>116</v>
      </c>
      <c r="DX351" s="67">
        <v>96</v>
      </c>
      <c r="DY351" s="68"/>
      <c r="DZ351" s="67"/>
      <c r="EA351" s="67">
        <v>120</v>
      </c>
      <c r="EB351" s="67">
        <v>100</v>
      </c>
      <c r="EC351" s="67"/>
      <c r="ED351" s="67"/>
      <c r="EE351" s="71">
        <v>118</v>
      </c>
      <c r="EF351" s="67">
        <v>98</v>
      </c>
      <c r="EG351" s="67"/>
      <c r="EH351" s="67"/>
      <c r="EI351" s="72">
        <v>117</v>
      </c>
      <c r="EJ351" s="67">
        <v>97</v>
      </c>
      <c r="EK351" s="68"/>
      <c r="EL351" s="69"/>
      <c r="EM351" s="72">
        <v>130</v>
      </c>
      <c r="EN351" s="67">
        <v>110</v>
      </c>
      <c r="EO351" s="67"/>
      <c r="EP351" s="67"/>
      <c r="EQ351" s="67" t="b">
        <v>0</v>
      </c>
      <c r="ER351" s="67">
        <v>-20</v>
      </c>
      <c r="ES351" s="67"/>
      <c r="ET351" s="67"/>
      <c r="EU351" s="67" t="b">
        <v>0</v>
      </c>
      <c r="EV351" s="67">
        <v>-20</v>
      </c>
      <c r="EW351" s="67"/>
      <c r="EX351" s="67"/>
      <c r="EY351" s="67" t="b">
        <v>0</v>
      </c>
      <c r="EZ351" s="67">
        <v>-20</v>
      </c>
      <c r="FA351" s="67"/>
      <c r="FB351" s="67"/>
      <c r="FC351" s="76" t="s">
        <v>73</v>
      </c>
      <c r="FD351" s="67">
        <v>5</v>
      </c>
      <c r="FE351" s="77" t="s">
        <v>70</v>
      </c>
      <c r="FF351" s="68">
        <v>0</v>
      </c>
      <c r="FG351" s="83"/>
      <c r="FH351" s="65" t="str">
        <f t="shared" si="66"/>
        <v>NSR</v>
      </c>
      <c r="FI351" s="65" t="str">
        <f t="shared" si="67"/>
        <v>M</v>
      </c>
      <c r="FJ351" s="65" t="str">
        <f t="shared" si="67"/>
        <v>15. BIR</v>
      </c>
      <c r="FK351" s="65">
        <f t="shared" si="68"/>
        <v>0</v>
      </c>
      <c r="FL351">
        <f t="shared" si="69"/>
        <v>26.5</v>
      </c>
      <c r="FM351" t="str">
        <f t="shared" si="63"/>
        <v>...</v>
      </c>
      <c r="FN351" t="str">
        <f t="shared" si="65"/>
        <v>...</v>
      </c>
      <c r="FO351" t="str">
        <f t="shared" si="64"/>
        <v>15. BIR</v>
      </c>
    </row>
    <row r="352" spans="1:171" ht="13.8" hidden="1" x14ac:dyDescent="0.25">
      <c r="A352" t="s">
        <v>1152</v>
      </c>
      <c r="B352" s="201" t="s">
        <v>248</v>
      </c>
      <c r="C352" s="80" t="str">
        <f>IF($B352:$B352&gt;0,VLOOKUP($B352,'[1]PorEquipeHC 20aa_ddmmaaaa'!$EC$5:'[1]PorEquipeHC 20aa_ddmmaaaa'!$GS$1003,1,FALSE))</f>
        <v>540</v>
      </c>
      <c r="D352" s="209" t="str">
        <f>IF($B352:$B352&gt;0,VLOOKUP($B352,'[1]PorEquipeHC 20aa_ddmmaaaa'!$EC$5:'[1]PorEquipeHC 20aa_ddmmaaaa'!$GS$1003,2,FALSE))</f>
        <v>ANZAI</v>
      </c>
      <c r="E352" s="209" t="str">
        <f>IF($B352:$B352&gt;0,VLOOKUP($B352,'[1]PorEquipeHC 20aa_ddmmaaaa'!$EC$5:'[1]PorEquipeHC 20aa_ddmmaaaa'!$GS$1003,3,FALSE))</f>
        <v>YOSHIO</v>
      </c>
      <c r="F352" s="66" t="str">
        <f>IF($B352:$B352&gt;0,VLOOKUP($B352,'[1]PorEquipeHC 20aa_ddmmaaaa'!$EC$5:'[1]PorEquipeHC 20aa_ddmmaaaa'!$GS$1003,4,FALSE))</f>
        <v>M</v>
      </c>
      <c r="G352" s="65" t="str">
        <f>IF($B352:$B352&gt;0,VLOOKUP($B352,'[1]PorEquipeHC 20aa_ddmmaaaa'!$EC$5:'[1]PorEquipeHC 20aa_ddmmaaaa'!$GS$1003,5,FALSE))</f>
        <v>12. COO</v>
      </c>
      <c r="H352" s="210">
        <f>IF($B352:$B352&gt;0,VLOOKUP($B352,'[1]PorEquipeHC 20aa_ddmmaaaa'!$EC$5:'[1]PorEquipeHC 20aa_ddmmaaaa'!$GS$1003,6,FALSE))</f>
        <v>17424</v>
      </c>
      <c r="I352" s="80">
        <f>IF($B352:$B352&gt;0,VLOOKUP($B352,'[1]PorEquipeHC 20aa_ddmmaaaa'!$EC$5:'[1]PorEquipeHC 20aa_ddmmaaaa'!$GS$1003,7,FALSE))</f>
        <v>12</v>
      </c>
      <c r="J352" s="209" t="str">
        <f>IF($B352:$B352&gt;0,VLOOKUP($B352,'[1]PorEquipeHC 20aa_ddmmaaaa'!$EC$5:'[1]PorEquipeHC 20aa_ddmmaaaa'!$GS$1003,8,FALSE))</f>
        <v>C</v>
      </c>
      <c r="K352" s="209" t="str">
        <f>IF($B352:$B352&gt;0,VLOOKUP($B352,'[1]PorEquipeHC 20aa_ddmmaaaa'!$EC$5:'[1]PorEquipeHC 20aa_ddmmaaaa'!$GS$1003,9,FALSE))</f>
        <v>SR</v>
      </c>
      <c r="L352" s="80">
        <f>IF($B352:$B352&gt;0,VLOOKUP($B352,'[1]PorEquipeHC 20aa_ddmmaaaa'!$EC$5:'[1]PorEquipeHC 20aa_ddmmaaaa'!$GS$1003,45,FALSE))</f>
        <v>4</v>
      </c>
      <c r="M352" s="65" t="str">
        <f>IF($B352:$B352&gt;0,VLOOKUP($B352,'[1]PorEquipeHC 20aa_ddmmaaaa'!$EC$5:'[1]PorEquipeHC 20aa_ddmmaaaa'!$GS$1003,46,FALSE))</f>
        <v>X</v>
      </c>
      <c r="N352" s="80" t="e">
        <f>IF($B352:$B352&gt;0,VLOOKUP($B352,'[1]PorEquipeHC 20aa_ddmmaaaa'!$EC$5:'[1]PorEquipeHC 20aa_ddmmaaaa'!$GS$1003,64,FALSE))</f>
        <v>#NUM!</v>
      </c>
      <c r="O352" s="211">
        <f>IF($B352:$B352&gt;0,VLOOKUP($B352,'[1]PorEquipeHC 20aa_ddmmaaaa'!$EC$5:'[1]PorEquipeHC 20aa_ddmmaaaa'!$GS$1003,10,FALSE))</f>
        <v>125</v>
      </c>
      <c r="P352" s="211" t="str">
        <f>IF($B352:$B352&gt;0,VLOOKUP($B352,'[1]PorEquipeHC 20aa_ddmmaaaa'!$EC$5:'[1]PorEquipeHC 20aa_ddmmaaaa'!$GS$1003,11,FALSE))</f>
        <v xml:space="preserve"> </v>
      </c>
      <c r="Q352" s="211">
        <f>IF($B352:$B352&gt;0,VLOOKUP($B352,'[1]PorEquipeHC 20aa_ddmmaaaa'!$EC$5:'[1]PorEquipeHC 20aa_ddmmaaaa'!$GS$1003,12,FALSE))</f>
        <v>116</v>
      </c>
      <c r="R352" s="211">
        <f>IF($B352:$B352&gt;0,VLOOKUP($B352,'[1]PorEquipeHC 20aa_ddmmaaaa'!$EC$5:'[1]PorEquipeHC 20aa_ddmmaaaa'!$GS$1003,13,FALSE))</f>
        <v>121</v>
      </c>
      <c r="S352" s="211">
        <f>IF($B352:$B352&gt;0,VLOOKUP($B352,'[1]PorEquipeHC 20aa_ddmmaaaa'!$EC$5:'[1]PorEquipeHC 20aa_ddmmaaaa'!$GS$1003,14,FALSE))</f>
        <v>120</v>
      </c>
      <c r="T352" s="211" t="str">
        <f>IF($B352:$B352&gt;0,VLOOKUP($B352,'[1]PorEquipeHC 20aa_ddmmaaaa'!$EC$5:'[1]PorEquipeHC 20aa_ddmmaaaa'!$GS$1003,15,FALSE))</f>
        <v xml:space="preserve"> </v>
      </c>
      <c r="U352" s="211" t="str">
        <f>IF($B352:$B352&gt;0,VLOOKUP($B352,'[1]PorEquipeHC 20aa_ddmmaaaa'!$EC$5:'[1]PorEquipeHC 20aa_ddmmaaaa'!$GS$1003,16,FALSE))</f>
        <v xml:space="preserve"> </v>
      </c>
      <c r="V352" s="211" t="b">
        <f>IF($B352:$B352&gt;0,VLOOKUP($B352,'[1]PorEquipeHC 20aa_ddmmaaaa'!$EC$5:'[1]PorEquipeHC 20aa_ddmmaaaa'!$GS$1003,17,FALSE))</f>
        <v>0</v>
      </c>
      <c r="W352" s="211" t="b">
        <f>IF($B352:$B352&gt;0,VLOOKUP($B352,'[1]PorEquipeHC 20aa_ddmmaaaa'!$EC$5:'[1]PorEquipeHC 20aa_ddmmaaaa'!$GS$1003,18,FALSE))</f>
        <v>0</v>
      </c>
      <c r="X352" s="211" t="b">
        <f>IF($B352:$B352&gt;0,VLOOKUP($B352,'[1]PorEquipeHC 20aa_ddmmaaaa'!$EC$5:'[1]PorEquipeHC 20aa_ddmmaaaa'!$GS$1003,19,FALSE))</f>
        <v>0</v>
      </c>
      <c r="Y352" s="207"/>
      <c r="Z352" s="207"/>
      <c r="AA352" s="154"/>
      <c r="AB352" s="154"/>
      <c r="AC352" s="65" t="str">
        <f>C352</f>
        <v>540</v>
      </c>
      <c r="AD352" s="65" t="str">
        <f>D352</f>
        <v>ANZAI</v>
      </c>
      <c r="AE352" s="65" t="str">
        <f>E352</f>
        <v>YOSHIO</v>
      </c>
      <c r="AF352" s="65" t="str">
        <f>F352</f>
        <v>M</v>
      </c>
      <c r="AG352" s="65" t="str">
        <f>G352</f>
        <v>12. COO</v>
      </c>
      <c r="AH352" s="208">
        <f>H352</f>
        <v>17424</v>
      </c>
      <c r="AI352">
        <f>I352</f>
        <v>12</v>
      </c>
      <c r="AJ352" t="str">
        <f>J352</f>
        <v>C</v>
      </c>
      <c r="AK352" s="209" t="str">
        <f>K352</f>
        <v>SR</v>
      </c>
      <c r="AL352" s="65">
        <f>L352</f>
        <v>4</v>
      </c>
      <c r="AM352" s="66" t="str">
        <f>M352</f>
        <v>X</v>
      </c>
      <c r="AN352" s="65" t="e">
        <f>N352</f>
        <v>#NUM!</v>
      </c>
      <c r="AO352" s="65">
        <f>O352</f>
        <v>125</v>
      </c>
      <c r="AP352" s="67">
        <f>IF(AO352=" "," ",(AO352-2*$AI352))</f>
        <v>101</v>
      </c>
      <c r="AQ352" s="68"/>
      <c r="AR352" s="69"/>
      <c r="AS352" s="72" t="str">
        <f>P352</f>
        <v xml:space="preserve"> </v>
      </c>
      <c r="AT352" s="67" t="str">
        <f>IF(AS352=" "," ",(AS352-2*$AI352))</f>
        <v xml:space="preserve"> </v>
      </c>
      <c r="AU352" s="65"/>
      <c r="AV352" s="67"/>
      <c r="AW352" s="72">
        <f>Q352</f>
        <v>116</v>
      </c>
      <c r="AX352" s="67">
        <f>IF(AW352=" "," ",(AW352-2*$AI352))</f>
        <v>92</v>
      </c>
      <c r="AY352" s="68">
        <v>4</v>
      </c>
      <c r="AZ352" s="69" t="s">
        <v>89</v>
      </c>
      <c r="BA352" s="67">
        <f>R352</f>
        <v>121</v>
      </c>
      <c r="BB352" s="67">
        <f>IF(BA352=" "," ",(BA352-2*$AI352))</f>
        <v>97</v>
      </c>
      <c r="BC352" s="67"/>
      <c r="BD352" s="67"/>
      <c r="BE352" s="71">
        <f>S352</f>
        <v>120</v>
      </c>
      <c r="BF352" s="67">
        <f>IF(BE352=" "," ",(BE352-2*$AI352))</f>
        <v>96</v>
      </c>
      <c r="BG352" s="67"/>
      <c r="BH352" s="67"/>
      <c r="BI352" s="72" t="str">
        <f>T352</f>
        <v xml:space="preserve"> </v>
      </c>
      <c r="BJ352" s="67" t="str">
        <f>IF(BI352=" "," ",(BI352-2*$AI352))</f>
        <v xml:space="preserve"> </v>
      </c>
      <c r="BK352" s="67"/>
      <c r="BL352" s="67"/>
      <c r="BM352" s="72" t="str">
        <f>U352</f>
        <v xml:space="preserve"> </v>
      </c>
      <c r="BN352" s="67" t="str">
        <f>IF(BM352=" "," ",(BM352-2*$AI352))</f>
        <v xml:space="preserve"> </v>
      </c>
      <c r="BO352" s="67"/>
      <c r="BP352" s="67"/>
      <c r="BQ352" s="67" t="b">
        <f>V352</f>
        <v>0</v>
      </c>
      <c r="BR352" s="67">
        <f>IF(BQ352=" "," ",(BQ352-2*$AI352))</f>
        <v>-24</v>
      </c>
      <c r="BS352" s="67"/>
      <c r="BT352" s="67"/>
      <c r="BU352" s="67" t="b">
        <f>W352</f>
        <v>0</v>
      </c>
      <c r="BV352" s="67">
        <f>IF(BU352=" "," ",(BU352-2*$AI352))</f>
        <v>-24</v>
      </c>
      <c r="BW352" s="67"/>
      <c r="BX352" s="67"/>
      <c r="BY352" s="67" t="b">
        <f>X352</f>
        <v>0</v>
      </c>
      <c r="BZ352" s="67">
        <f>IF(BY352=" "," ",(BY352-2*$AI352))</f>
        <v>-24</v>
      </c>
      <c r="CA352" s="67"/>
      <c r="CB352" s="67"/>
      <c r="CC352" s="209" t="str">
        <f>IF(AK352="Senior",AK352,"...")</f>
        <v>...</v>
      </c>
      <c r="CD352" s="65">
        <f>L352</f>
        <v>4</v>
      </c>
      <c r="CE352" s="66" t="str">
        <f>M352</f>
        <v>X</v>
      </c>
      <c r="CF352" s="73">
        <f>AQ352*AO$4+AU352*AS$4+AY352*AW$4+BC352*BA$4+BG352*BE$4+BK352*BI$4+BO352*BM$4+BS352*BQ$4+BW352*BU$4+CA352*BY$4</f>
        <v>4</v>
      </c>
      <c r="CG352" s="156"/>
      <c r="CH352" s="1"/>
      <c r="DA352" s="19"/>
      <c r="DB352" s="19"/>
      <c r="DC352" s="67" t="s">
        <v>946</v>
      </c>
      <c r="DD352" s="67" t="s">
        <v>784</v>
      </c>
      <c r="DE352" s="67" t="s">
        <v>1028</v>
      </c>
      <c r="DF352" s="67" t="s">
        <v>65</v>
      </c>
      <c r="DG352" s="67" t="s">
        <v>995</v>
      </c>
      <c r="DH352" s="75">
        <v>13159</v>
      </c>
      <c r="DI352" s="67">
        <v>11</v>
      </c>
      <c r="DJ352" s="67" t="s">
        <v>78</v>
      </c>
      <c r="DK352" s="76" t="s">
        <v>85</v>
      </c>
      <c r="DL352" s="67">
        <v>1</v>
      </c>
      <c r="DM352" s="77" t="s">
        <v>70</v>
      </c>
      <c r="DN352" s="67" t="e">
        <v>#NUM!</v>
      </c>
      <c r="DO352" s="67" t="s">
        <v>79</v>
      </c>
      <c r="DP352" s="67" t="s">
        <v>79</v>
      </c>
      <c r="DQ352" s="68"/>
      <c r="DR352" s="67"/>
      <c r="DS352" s="72" t="s">
        <v>79</v>
      </c>
      <c r="DT352" s="67" t="s">
        <v>79</v>
      </c>
      <c r="DU352" s="68"/>
      <c r="DV352" s="67"/>
      <c r="DW352" s="72" t="s">
        <v>79</v>
      </c>
      <c r="DX352" s="67" t="s">
        <v>79</v>
      </c>
      <c r="DY352" s="67"/>
      <c r="DZ352" s="67"/>
      <c r="EA352" s="67" t="s">
        <v>79</v>
      </c>
      <c r="EB352" s="67" t="s">
        <v>79</v>
      </c>
      <c r="EC352" s="67"/>
      <c r="ED352" s="67"/>
      <c r="EE352" s="71" t="s">
        <v>79</v>
      </c>
      <c r="EF352" s="67" t="s">
        <v>79</v>
      </c>
      <c r="EG352" s="67"/>
      <c r="EH352" s="67"/>
      <c r="EI352" s="72">
        <v>120</v>
      </c>
      <c r="EJ352" s="67">
        <v>98</v>
      </c>
      <c r="EK352" s="67"/>
      <c r="EL352" s="67"/>
      <c r="EM352" s="72" t="s">
        <v>79</v>
      </c>
      <c r="EN352" s="67" t="s">
        <v>79</v>
      </c>
      <c r="EO352" s="67"/>
      <c r="EP352" s="67"/>
      <c r="EQ352" s="67" t="b">
        <v>0</v>
      </c>
      <c r="ER352" s="67">
        <v>-22</v>
      </c>
      <c r="ES352" s="68"/>
      <c r="ET352" s="69"/>
      <c r="EU352" s="67" t="b">
        <v>0</v>
      </c>
      <c r="EV352" s="67">
        <v>-22</v>
      </c>
      <c r="EW352" s="68"/>
      <c r="EX352" s="69"/>
      <c r="EY352" s="67" t="b">
        <v>0</v>
      </c>
      <c r="EZ352" s="67">
        <v>-22</v>
      </c>
      <c r="FA352" s="67"/>
      <c r="FB352" s="67"/>
      <c r="FC352" s="76" t="s">
        <v>73</v>
      </c>
      <c r="FD352" s="67">
        <v>1</v>
      </c>
      <c r="FE352" s="77" t="s">
        <v>70</v>
      </c>
      <c r="FF352" s="68">
        <v>0</v>
      </c>
      <c r="FG352" s="83"/>
      <c r="FH352" s="65" t="str">
        <f t="shared" si="66"/>
        <v>MR</v>
      </c>
      <c r="FI352" s="65" t="str">
        <f t="shared" si="67"/>
        <v>M</v>
      </c>
      <c r="FJ352" s="65" t="str">
        <f t="shared" si="67"/>
        <v>15. BIR</v>
      </c>
      <c r="FK352" s="65">
        <f t="shared" si="68"/>
        <v>0</v>
      </c>
      <c r="FL352">
        <f t="shared" si="69"/>
        <v>26.5</v>
      </c>
      <c r="FM352" t="str">
        <f t="shared" ref="FM352:FM400" si="70">IF(FJ352&lt;&gt;FJ353,FL352,"...")</f>
        <v>...</v>
      </c>
      <c r="FN352" t="str">
        <f t="shared" si="65"/>
        <v>...</v>
      </c>
      <c r="FO352" t="str">
        <f t="shared" si="64"/>
        <v>15. BIR</v>
      </c>
    </row>
    <row r="353" spans="1:171" ht="13.8" hidden="1" x14ac:dyDescent="0.25">
      <c r="A353" t="s">
        <v>1152</v>
      </c>
      <c r="B353" s="201" t="s">
        <v>328</v>
      </c>
      <c r="C353" s="80" t="str">
        <f>IF($B353:$B353&gt;0,VLOOKUP($B353,'[1]PorEquipeHC 20aa_ddmmaaaa'!$EC$5:'[1]PorEquipeHC 20aa_ddmmaaaa'!$GS$1003,1,FALSE))</f>
        <v>941</v>
      </c>
      <c r="D353" s="209" t="str">
        <f>IF($B353:$B353&gt;0,VLOOKUP($B353,'[1]PorEquipeHC 20aa_ddmmaaaa'!$EC$5:'[1]PorEquipeHC 20aa_ddmmaaaa'!$GS$1003,2,FALSE))</f>
        <v>OKUYAMA</v>
      </c>
      <c r="E353" s="209" t="str">
        <f>IF($B353:$B353&gt;0,VLOOKUP($B353,'[1]PorEquipeHC 20aa_ddmmaaaa'!$EC$5:'[1]PorEquipeHC 20aa_ddmmaaaa'!$GS$1003,3,FALSE))</f>
        <v>NOBORU</v>
      </c>
      <c r="F353" s="66" t="str">
        <f>IF($B353:$B353&gt;0,VLOOKUP($B353,'[1]PorEquipeHC 20aa_ddmmaaaa'!$EC$5:'[1]PorEquipeHC 20aa_ddmmaaaa'!$GS$1003,4,FALSE))</f>
        <v>M</v>
      </c>
      <c r="G353" s="65" t="str">
        <f>IF($B353:$B353&gt;0,VLOOKUP($B353,'[1]PorEquipeHC 20aa_ddmmaaaa'!$EC$5:'[1]PorEquipeHC 20aa_ddmmaaaa'!$GS$1003,5,FALSE))</f>
        <v>06. KOK</v>
      </c>
      <c r="H353" s="210">
        <f>IF($B353:$B353&gt;0,VLOOKUP($B353,'[1]PorEquipeHC 20aa_ddmmaaaa'!$EC$5:'[1]PorEquipeHC 20aa_ddmmaaaa'!$GS$1003,6,FALSE))</f>
        <v>17489</v>
      </c>
      <c r="I353" s="80">
        <f>IF($B353:$B353&gt;0,VLOOKUP($B353,'[1]PorEquipeHC 20aa_ddmmaaaa'!$EC$5:'[1]PorEquipeHC 20aa_ddmmaaaa'!$GS$1003,7,FALSE))</f>
        <v>12</v>
      </c>
      <c r="J353" s="209" t="str">
        <f>IF($B353:$B353&gt;0,VLOOKUP($B353,'[1]PorEquipeHC 20aa_ddmmaaaa'!$EC$5:'[1]PorEquipeHC 20aa_ddmmaaaa'!$GS$1003,8,FALSE))</f>
        <v>C</v>
      </c>
      <c r="K353" s="209" t="str">
        <f>IF($B353:$B353&gt;0,VLOOKUP($B353,'[1]PorEquipeHC 20aa_ddmmaaaa'!$EC$5:'[1]PorEquipeHC 20aa_ddmmaaaa'!$GS$1003,9,FALSE))</f>
        <v>SR</v>
      </c>
      <c r="L353" s="80">
        <f>IF($B353:$B353&gt;0,VLOOKUP($B353,'[1]PorEquipeHC 20aa_ddmmaaaa'!$EC$5:'[1]PorEquipeHC 20aa_ddmmaaaa'!$GS$1003,45,FALSE))</f>
        <v>5</v>
      </c>
      <c r="M353" s="65" t="str">
        <f>IF($B353:$B353&gt;0,VLOOKUP($B353,'[1]PorEquipeHC 20aa_ddmmaaaa'!$EC$5:'[1]PorEquipeHC 20aa_ddmmaaaa'!$GS$1003,46,FALSE))</f>
        <v>X</v>
      </c>
      <c r="N353" s="80" t="e">
        <f>IF($B353:$B353&gt;0,VLOOKUP($B353,'[1]PorEquipeHC 20aa_ddmmaaaa'!$EC$5:'[1]PorEquipeHC 20aa_ddmmaaaa'!$GS$1003,64,FALSE))</f>
        <v>#NUM!</v>
      </c>
      <c r="O353" s="211">
        <f>IF($B353:$B353&gt;0,VLOOKUP($B353,'[1]PorEquipeHC 20aa_ddmmaaaa'!$EC$5:'[1]PorEquipeHC 20aa_ddmmaaaa'!$GS$1003,10,FALSE))</f>
        <v>126</v>
      </c>
      <c r="P353" s="211">
        <f>IF($B353:$B353&gt;0,VLOOKUP($B353,'[1]PorEquipeHC 20aa_ddmmaaaa'!$EC$5:'[1]PorEquipeHC 20aa_ddmmaaaa'!$GS$1003,11,FALSE))</f>
        <v>133</v>
      </c>
      <c r="Q353" s="211">
        <f>IF($B353:$B353&gt;0,VLOOKUP($B353,'[1]PorEquipeHC 20aa_ddmmaaaa'!$EC$5:'[1]PorEquipeHC 20aa_ddmmaaaa'!$GS$1003,12,FALSE))</f>
        <v>138</v>
      </c>
      <c r="R353" s="211">
        <f>IF($B353:$B353&gt;0,VLOOKUP($B353,'[1]PorEquipeHC 20aa_ddmmaaaa'!$EC$5:'[1]PorEquipeHC 20aa_ddmmaaaa'!$GS$1003,13,FALSE))</f>
        <v>123</v>
      </c>
      <c r="S353" s="211">
        <f>IF($B353:$B353&gt;0,VLOOKUP($B353,'[1]PorEquipeHC 20aa_ddmmaaaa'!$EC$5:'[1]PorEquipeHC 20aa_ddmmaaaa'!$GS$1003,14,FALSE))</f>
        <v>127</v>
      </c>
      <c r="T353" s="211" t="str">
        <f>IF($B353:$B353&gt;0,VLOOKUP($B353,'[1]PorEquipeHC 20aa_ddmmaaaa'!$EC$5:'[1]PorEquipeHC 20aa_ddmmaaaa'!$GS$1003,15,FALSE))</f>
        <v xml:space="preserve"> </v>
      </c>
      <c r="U353" s="211" t="str">
        <f>IF($B353:$B353&gt;0,VLOOKUP($B353,'[1]PorEquipeHC 20aa_ddmmaaaa'!$EC$5:'[1]PorEquipeHC 20aa_ddmmaaaa'!$GS$1003,16,FALSE))</f>
        <v xml:space="preserve"> </v>
      </c>
      <c r="V353" s="211" t="b">
        <f>IF($B353:$B353&gt;0,VLOOKUP($B353,'[1]PorEquipeHC 20aa_ddmmaaaa'!$EC$5:'[1]PorEquipeHC 20aa_ddmmaaaa'!$GS$1003,17,FALSE))</f>
        <v>0</v>
      </c>
      <c r="W353" s="211" t="b">
        <f>IF($B353:$B353&gt;0,VLOOKUP($B353,'[1]PorEquipeHC 20aa_ddmmaaaa'!$EC$5:'[1]PorEquipeHC 20aa_ddmmaaaa'!$GS$1003,18,FALSE))</f>
        <v>0</v>
      </c>
      <c r="X353" s="211" t="b">
        <f>IF($B353:$B353&gt;0,VLOOKUP($B353,'[1]PorEquipeHC 20aa_ddmmaaaa'!$EC$5:'[1]PorEquipeHC 20aa_ddmmaaaa'!$GS$1003,19,FALSE))</f>
        <v>0</v>
      </c>
      <c r="Y353" s="207"/>
      <c r="Z353" s="207"/>
      <c r="AA353" s="154"/>
      <c r="AB353" s="154"/>
      <c r="AC353" s="65" t="str">
        <f>C353</f>
        <v>941</v>
      </c>
      <c r="AD353" s="65" t="str">
        <f>D353</f>
        <v>OKUYAMA</v>
      </c>
      <c r="AE353" s="65" t="str">
        <f>E353</f>
        <v>NOBORU</v>
      </c>
      <c r="AF353" s="65" t="str">
        <f>F353</f>
        <v>M</v>
      </c>
      <c r="AG353" s="65" t="str">
        <f>G353</f>
        <v>06. KOK</v>
      </c>
      <c r="AH353" s="208">
        <f>H353</f>
        <v>17489</v>
      </c>
      <c r="AI353">
        <f>I353</f>
        <v>12</v>
      </c>
      <c r="AJ353" t="str">
        <f>J353</f>
        <v>C</v>
      </c>
      <c r="AK353" s="209" t="str">
        <f>K353</f>
        <v>SR</v>
      </c>
      <c r="AL353" s="65">
        <f>L353</f>
        <v>5</v>
      </c>
      <c r="AM353" s="66" t="str">
        <f>M353</f>
        <v>X</v>
      </c>
      <c r="AN353" s="65" t="e">
        <f>N353</f>
        <v>#NUM!</v>
      </c>
      <c r="AO353" s="65">
        <f>O353</f>
        <v>126</v>
      </c>
      <c r="AP353" s="67">
        <f>IF(AO353=" "," ",(AO353-2*$AI353))</f>
        <v>102</v>
      </c>
      <c r="AQ353" s="68"/>
      <c r="AR353" s="69"/>
      <c r="AS353" s="72">
        <f>P353</f>
        <v>133</v>
      </c>
      <c r="AT353" s="67">
        <f>IF(AS353=" "," ",(AS353-2*$AI353))</f>
        <v>109</v>
      </c>
      <c r="AU353" s="65"/>
      <c r="AV353" s="67"/>
      <c r="AW353" s="72">
        <f>Q353</f>
        <v>138</v>
      </c>
      <c r="AX353" s="67">
        <f>IF(AW353=" "," ",(AW353-2*$AI353))</f>
        <v>114</v>
      </c>
      <c r="AY353" s="67"/>
      <c r="AZ353" s="65"/>
      <c r="BA353" s="67">
        <f>R353</f>
        <v>123</v>
      </c>
      <c r="BB353" s="67">
        <f>IF(BA353=" "," ",(BA353-2*$AI353))</f>
        <v>99</v>
      </c>
      <c r="BC353" s="67"/>
      <c r="BD353" s="67"/>
      <c r="BE353" s="71">
        <f>S353</f>
        <v>127</v>
      </c>
      <c r="BF353" s="67">
        <f>IF(BE353=" "," ",(BE353-2*$AI353))</f>
        <v>103</v>
      </c>
      <c r="BG353" s="67"/>
      <c r="BH353" s="67"/>
      <c r="BI353" s="72" t="str">
        <f>T353</f>
        <v xml:space="preserve"> </v>
      </c>
      <c r="BJ353" s="67" t="str">
        <f>IF(BI353=" "," ",(BI353-2*$AI353))</f>
        <v xml:space="preserve"> </v>
      </c>
      <c r="BK353" s="67"/>
      <c r="BL353" s="67"/>
      <c r="BM353" s="72" t="str">
        <f>U353</f>
        <v xml:space="preserve"> </v>
      </c>
      <c r="BN353" s="67" t="str">
        <f>IF(BM353=" "," ",(BM353-2*$AI353))</f>
        <v xml:space="preserve"> </v>
      </c>
      <c r="BO353" s="67"/>
      <c r="BP353" s="67"/>
      <c r="BQ353" s="67" t="b">
        <f>V353</f>
        <v>0</v>
      </c>
      <c r="BR353" s="67">
        <f>IF(BQ353=" "," ",(BQ353-2*$AI353))</f>
        <v>-24</v>
      </c>
      <c r="BS353" s="67"/>
      <c r="BT353" s="67"/>
      <c r="BU353" s="67" t="b">
        <f>W353</f>
        <v>0</v>
      </c>
      <c r="BV353" s="67">
        <f>IF(BU353=" "," ",(BU353-2*$AI353))</f>
        <v>-24</v>
      </c>
      <c r="BW353" s="67"/>
      <c r="BX353" s="67"/>
      <c r="BY353" s="67" t="b">
        <f>X353</f>
        <v>0</v>
      </c>
      <c r="BZ353" s="67">
        <f>IF(BY353=" "," ",(BY353-2*$AI353))</f>
        <v>-24</v>
      </c>
      <c r="CA353" s="67"/>
      <c r="CB353" s="67"/>
      <c r="CC353" s="209" t="str">
        <f>IF(AK353="Senior",AK353,"...")</f>
        <v>...</v>
      </c>
      <c r="CD353" s="65">
        <f>L353</f>
        <v>5</v>
      </c>
      <c r="CE353" s="66" t="str">
        <f>M353</f>
        <v>X</v>
      </c>
      <c r="CF353" s="73">
        <f>AQ353*AO$4+AU353*AS$4+AY353*AW$4+BC353*BA$4+BG353*BE$4+BK353*BI$4+BO353*BM$4+BS353*BQ$4+BW353*BU$4+CA353*BY$4</f>
        <v>0</v>
      </c>
      <c r="CG353" s="156"/>
      <c r="CH353" s="1"/>
      <c r="DA353" s="19"/>
      <c r="DB353" s="19"/>
      <c r="DC353" s="67" t="s">
        <v>973</v>
      </c>
      <c r="DD353" s="67" t="s">
        <v>167</v>
      </c>
      <c r="DE353" s="67" t="s">
        <v>115</v>
      </c>
      <c r="DF353" s="67" t="s">
        <v>65</v>
      </c>
      <c r="DG353" s="67" t="s">
        <v>995</v>
      </c>
      <c r="DH353" s="75">
        <v>14104</v>
      </c>
      <c r="DI353" s="67">
        <v>12</v>
      </c>
      <c r="DJ353" s="67" t="s">
        <v>78</v>
      </c>
      <c r="DK353" s="76" t="s">
        <v>85</v>
      </c>
      <c r="DL353" s="67">
        <v>1</v>
      </c>
      <c r="DM353" s="77" t="s">
        <v>70</v>
      </c>
      <c r="DN353" s="67" t="e">
        <v>#NUM!</v>
      </c>
      <c r="DO353" s="67" t="s">
        <v>79</v>
      </c>
      <c r="DP353" s="67" t="s">
        <v>79</v>
      </c>
      <c r="DQ353" s="68"/>
      <c r="DR353" s="69"/>
      <c r="DS353" s="72" t="s">
        <v>79</v>
      </c>
      <c r="DT353" s="67" t="s">
        <v>79</v>
      </c>
      <c r="DU353" s="68"/>
      <c r="DV353" s="67"/>
      <c r="DW353" s="72" t="s">
        <v>79</v>
      </c>
      <c r="DX353" s="67" t="s">
        <v>79</v>
      </c>
      <c r="DY353" s="68"/>
      <c r="DZ353" s="69"/>
      <c r="EA353" s="67" t="s">
        <v>79</v>
      </c>
      <c r="EB353" s="67" t="s">
        <v>79</v>
      </c>
      <c r="EC353" s="67"/>
      <c r="ED353" s="67"/>
      <c r="EE353" s="71" t="s">
        <v>79</v>
      </c>
      <c r="EF353" s="67" t="s">
        <v>79</v>
      </c>
      <c r="EG353" s="67"/>
      <c r="EH353" s="67"/>
      <c r="EI353" s="72">
        <v>134</v>
      </c>
      <c r="EJ353" s="67">
        <v>110</v>
      </c>
      <c r="EK353" s="68"/>
      <c r="EL353" s="69"/>
      <c r="EM353" s="72" t="s">
        <v>79</v>
      </c>
      <c r="EN353" s="67" t="s">
        <v>79</v>
      </c>
      <c r="EO353" s="68"/>
      <c r="EP353" s="69"/>
      <c r="EQ353" s="67" t="b">
        <v>0</v>
      </c>
      <c r="ER353" s="67">
        <v>-24</v>
      </c>
      <c r="ES353" s="67"/>
      <c r="ET353" s="67"/>
      <c r="EU353" s="67" t="b">
        <v>0</v>
      </c>
      <c r="EV353" s="67">
        <v>-24</v>
      </c>
      <c r="EW353" s="67"/>
      <c r="EX353" s="67"/>
      <c r="EY353" s="67" t="b">
        <v>0</v>
      </c>
      <c r="EZ353" s="67">
        <v>-24</v>
      </c>
      <c r="FA353" s="67"/>
      <c r="FB353" s="67"/>
      <c r="FC353" s="76" t="s">
        <v>73</v>
      </c>
      <c r="FD353" s="67">
        <v>1</v>
      </c>
      <c r="FE353" s="77" t="s">
        <v>70</v>
      </c>
      <c r="FF353" s="68">
        <v>0</v>
      </c>
      <c r="FG353" s="83"/>
      <c r="FH353" s="65" t="str">
        <f t="shared" si="66"/>
        <v>MR</v>
      </c>
      <c r="FI353" s="65" t="str">
        <f t="shared" si="67"/>
        <v>M</v>
      </c>
      <c r="FJ353" s="65" t="str">
        <f t="shared" si="67"/>
        <v>15. BIR</v>
      </c>
      <c r="FK353" s="65">
        <f t="shared" si="68"/>
        <v>0</v>
      </c>
      <c r="FL353">
        <f t="shared" si="69"/>
        <v>26.5</v>
      </c>
      <c r="FM353" t="str">
        <f t="shared" si="70"/>
        <v>...</v>
      </c>
      <c r="FN353" t="str">
        <f t="shared" si="65"/>
        <v>...</v>
      </c>
      <c r="FO353" t="str">
        <f t="shared" si="64"/>
        <v>15. BIR</v>
      </c>
    </row>
    <row r="354" spans="1:171" ht="13.8" hidden="1" x14ac:dyDescent="0.25">
      <c r="A354" t="s">
        <v>1152</v>
      </c>
      <c r="B354" s="201" t="s">
        <v>695</v>
      </c>
      <c r="C354" s="80" t="str">
        <f>IF($B354:$B354&gt;0,VLOOKUP($B354,'[1]PorEquipeHC 20aa_ddmmaaaa'!$EC$5:'[1]PorEquipeHC 20aa_ddmmaaaa'!$GS$1003,1,FALSE))</f>
        <v>532</v>
      </c>
      <c r="D354" s="209" t="str">
        <f>IF($B354:$B354&gt;0,VLOOKUP($B354,'[1]PorEquipeHC 20aa_ddmmaaaa'!$EC$5:'[1]PorEquipeHC 20aa_ddmmaaaa'!$GS$1003,2,FALSE))</f>
        <v>FREITAS MENDES</v>
      </c>
      <c r="E354" s="209" t="str">
        <f>IF($B354:$B354&gt;0,VLOOKUP($B354,'[1]PorEquipeHC 20aa_ddmmaaaa'!$EC$5:'[1]PorEquipeHC 20aa_ddmmaaaa'!$GS$1003,3,FALSE))</f>
        <v>BENEDITO</v>
      </c>
      <c r="F354" s="66" t="str">
        <f>IF($B354:$B354&gt;0,VLOOKUP($B354,'[1]PorEquipeHC 20aa_ddmmaaaa'!$EC$5:'[1]PorEquipeHC 20aa_ddmmaaaa'!$GS$1003,4,FALSE))</f>
        <v>M</v>
      </c>
      <c r="G354" s="65" t="str">
        <f>IF($B354:$B354&gt;0,VLOOKUP($B354,'[1]PorEquipeHC 20aa_ddmmaaaa'!$EC$5:'[1]PorEquipeHC 20aa_ddmmaaaa'!$GS$1003,5,FALSE))</f>
        <v>10. ITA</v>
      </c>
      <c r="H354" s="210">
        <f>IF($B354:$B354&gt;0,VLOOKUP($B354,'[1]PorEquipeHC 20aa_ddmmaaaa'!$EC$5:'[1]PorEquipeHC 20aa_ddmmaaaa'!$GS$1003,6,FALSE))</f>
        <v>17592</v>
      </c>
      <c r="I354" s="80">
        <f>IF($B354:$B354&gt;0,VLOOKUP($B354,'[1]PorEquipeHC 20aa_ddmmaaaa'!$EC$5:'[1]PorEquipeHC 20aa_ddmmaaaa'!$GS$1003,7,FALSE))</f>
        <v>12</v>
      </c>
      <c r="J354" s="209" t="str">
        <f>IF($B354:$B354&gt;0,VLOOKUP($B354,'[1]PorEquipeHC 20aa_ddmmaaaa'!$EC$5:'[1]PorEquipeHC 20aa_ddmmaaaa'!$GS$1003,8,FALSE))</f>
        <v>C</v>
      </c>
      <c r="K354" s="209" t="str">
        <f>IF($B354:$B354&gt;0,VLOOKUP($B354,'[1]PorEquipeHC 20aa_ddmmaaaa'!$EC$5:'[1]PorEquipeHC 20aa_ddmmaaaa'!$GS$1003,9,FALSE))</f>
        <v>SR</v>
      </c>
      <c r="L354" s="80">
        <f>IF($B354:$B354&gt;0,VLOOKUP($B354,'[1]PorEquipeHC 20aa_ddmmaaaa'!$EC$5:'[1]PorEquipeHC 20aa_ddmmaaaa'!$GS$1003,45,FALSE))</f>
        <v>2</v>
      </c>
      <c r="M354" s="65" t="str">
        <f>IF($B354:$B354&gt;0,VLOOKUP($B354,'[1]PorEquipeHC 20aa_ddmmaaaa'!$EC$5:'[1]PorEquipeHC 20aa_ddmmaaaa'!$GS$1003,46,FALSE))</f>
        <v>X</v>
      </c>
      <c r="N354" s="80" t="e">
        <f>IF($B354:$B354&gt;0,VLOOKUP($B354,'[1]PorEquipeHC 20aa_ddmmaaaa'!$EC$5:'[1]PorEquipeHC 20aa_ddmmaaaa'!$GS$1003,64,FALSE))</f>
        <v>#NUM!</v>
      </c>
      <c r="O354" s="211">
        <f>IF($B354:$B354&gt;0,VLOOKUP($B354,'[1]PorEquipeHC 20aa_ddmmaaaa'!$EC$5:'[1]PorEquipeHC 20aa_ddmmaaaa'!$GS$1003,10,FALSE))</f>
        <v>146</v>
      </c>
      <c r="P354" s="211">
        <f>IF($B354:$B354&gt;0,VLOOKUP($B354,'[1]PorEquipeHC 20aa_ddmmaaaa'!$EC$5:'[1]PorEquipeHC 20aa_ddmmaaaa'!$GS$1003,11,FALSE))</f>
        <v>145</v>
      </c>
      <c r="Q354" s="211" t="str">
        <f>IF($B354:$B354&gt;0,VLOOKUP($B354,'[1]PorEquipeHC 20aa_ddmmaaaa'!$EC$5:'[1]PorEquipeHC 20aa_ddmmaaaa'!$GS$1003,12,FALSE))</f>
        <v xml:space="preserve"> </v>
      </c>
      <c r="R354" s="211" t="str">
        <f>IF($B354:$B354&gt;0,VLOOKUP($B354,'[1]PorEquipeHC 20aa_ddmmaaaa'!$EC$5:'[1]PorEquipeHC 20aa_ddmmaaaa'!$GS$1003,13,FALSE))</f>
        <v xml:space="preserve"> </v>
      </c>
      <c r="S354" s="211" t="str">
        <f>IF($B354:$B354&gt;0,VLOOKUP($B354,'[1]PorEquipeHC 20aa_ddmmaaaa'!$EC$5:'[1]PorEquipeHC 20aa_ddmmaaaa'!$GS$1003,14,FALSE))</f>
        <v xml:space="preserve"> </v>
      </c>
      <c r="T354" s="211" t="str">
        <f>IF($B354:$B354&gt;0,VLOOKUP($B354,'[1]PorEquipeHC 20aa_ddmmaaaa'!$EC$5:'[1]PorEquipeHC 20aa_ddmmaaaa'!$GS$1003,15,FALSE))</f>
        <v xml:space="preserve"> </v>
      </c>
      <c r="U354" s="211" t="str">
        <f>IF($B354:$B354&gt;0,VLOOKUP($B354,'[1]PorEquipeHC 20aa_ddmmaaaa'!$EC$5:'[1]PorEquipeHC 20aa_ddmmaaaa'!$GS$1003,16,FALSE))</f>
        <v xml:space="preserve"> </v>
      </c>
      <c r="V354" s="211" t="b">
        <f>IF($B354:$B354&gt;0,VLOOKUP($B354,'[1]PorEquipeHC 20aa_ddmmaaaa'!$EC$5:'[1]PorEquipeHC 20aa_ddmmaaaa'!$GS$1003,17,FALSE))</f>
        <v>0</v>
      </c>
      <c r="W354" s="211" t="b">
        <f>IF($B354:$B354&gt;0,VLOOKUP($B354,'[1]PorEquipeHC 20aa_ddmmaaaa'!$EC$5:'[1]PorEquipeHC 20aa_ddmmaaaa'!$GS$1003,18,FALSE))</f>
        <v>0</v>
      </c>
      <c r="X354" s="211" t="b">
        <f>IF($B354:$B354&gt;0,VLOOKUP($B354,'[1]PorEquipeHC 20aa_ddmmaaaa'!$EC$5:'[1]PorEquipeHC 20aa_ddmmaaaa'!$GS$1003,19,FALSE))</f>
        <v>0</v>
      </c>
      <c r="Y354" s="207"/>
      <c r="Z354" s="207"/>
      <c r="AA354" s="154"/>
      <c r="AB354" s="154"/>
      <c r="AC354" s="65" t="str">
        <f>C354</f>
        <v>532</v>
      </c>
      <c r="AD354" s="65" t="str">
        <f>D354</f>
        <v>FREITAS MENDES</v>
      </c>
      <c r="AE354" s="65" t="str">
        <f>E354</f>
        <v>BENEDITO</v>
      </c>
      <c r="AF354" s="65" t="str">
        <f>F354</f>
        <v>M</v>
      </c>
      <c r="AG354" s="65" t="str">
        <f>G354</f>
        <v>10. ITA</v>
      </c>
      <c r="AH354" s="208">
        <f>H354</f>
        <v>17592</v>
      </c>
      <c r="AI354">
        <f>I354</f>
        <v>12</v>
      </c>
      <c r="AJ354" t="str">
        <f>J354</f>
        <v>C</v>
      </c>
      <c r="AK354" s="209" t="str">
        <f>K354</f>
        <v>SR</v>
      </c>
      <c r="AL354" s="65">
        <f>L354</f>
        <v>2</v>
      </c>
      <c r="AM354" s="66" t="str">
        <f>M354</f>
        <v>X</v>
      </c>
      <c r="AN354" s="65" t="e">
        <f>N354</f>
        <v>#NUM!</v>
      </c>
      <c r="AO354" s="65">
        <f>O354</f>
        <v>146</v>
      </c>
      <c r="AP354" s="67">
        <f>IF(AO354=" "," ",(AO354-2*$AI354))</f>
        <v>122</v>
      </c>
      <c r="AQ354" s="68"/>
      <c r="AR354" s="69"/>
      <c r="AS354" s="72">
        <f>P354</f>
        <v>145</v>
      </c>
      <c r="AT354" s="67">
        <f>IF(AS354=" "," ",(AS354-2*$AI354))</f>
        <v>121</v>
      </c>
      <c r="AU354" s="65"/>
      <c r="AV354" s="67"/>
      <c r="AW354" s="72" t="str">
        <f>Q354</f>
        <v xml:space="preserve"> </v>
      </c>
      <c r="AX354" s="67" t="str">
        <f>IF(AW354=" "," ",(AW354-2*$AI354))</f>
        <v xml:space="preserve"> </v>
      </c>
      <c r="AY354" s="67"/>
      <c r="AZ354" s="65"/>
      <c r="BA354" s="67" t="str">
        <f>R354</f>
        <v xml:space="preserve"> </v>
      </c>
      <c r="BB354" s="67" t="str">
        <f>IF(BA354=" "," ",(BA354-2*$AI354))</f>
        <v xml:space="preserve"> </v>
      </c>
      <c r="BC354" s="67"/>
      <c r="BD354" s="67"/>
      <c r="BE354" s="71" t="str">
        <f>S354</f>
        <v xml:space="preserve"> </v>
      </c>
      <c r="BF354" s="67" t="str">
        <f>IF(BE354=" "," ",(BE354-2*$AI354))</f>
        <v xml:space="preserve"> </v>
      </c>
      <c r="BG354" s="67"/>
      <c r="BH354" s="67"/>
      <c r="BI354" s="72" t="str">
        <f>T354</f>
        <v xml:space="preserve"> </v>
      </c>
      <c r="BJ354" s="67" t="str">
        <f>IF(BI354=" "," ",(BI354-2*$AI354))</f>
        <v xml:space="preserve"> </v>
      </c>
      <c r="BK354" s="67"/>
      <c r="BL354" s="67"/>
      <c r="BM354" s="72" t="str">
        <f>U354</f>
        <v xml:space="preserve"> </v>
      </c>
      <c r="BN354" s="67" t="str">
        <f>IF(BM354=" "," ",(BM354-2*$AI354))</f>
        <v xml:space="preserve"> </v>
      </c>
      <c r="BO354" s="67"/>
      <c r="BP354" s="67"/>
      <c r="BQ354" s="67" t="b">
        <f>V354</f>
        <v>0</v>
      </c>
      <c r="BR354" s="67">
        <f>IF(BQ354=" "," ",(BQ354-2*$AI354))</f>
        <v>-24</v>
      </c>
      <c r="BS354" s="67"/>
      <c r="BT354" s="67"/>
      <c r="BU354" s="67" t="b">
        <f>W354</f>
        <v>0</v>
      </c>
      <c r="BV354" s="67">
        <f>IF(BU354=" "," ",(BU354-2*$AI354))</f>
        <v>-24</v>
      </c>
      <c r="BW354" s="67"/>
      <c r="BX354" s="67"/>
      <c r="BY354" s="67" t="b">
        <f>X354</f>
        <v>0</v>
      </c>
      <c r="BZ354" s="67">
        <f>IF(BY354=" "," ",(BY354-2*$AI354))</f>
        <v>-24</v>
      </c>
      <c r="CA354" s="67"/>
      <c r="CB354" s="67"/>
      <c r="CC354" s="209" t="str">
        <f>IF(AK354="Senior",AK354,"...")</f>
        <v>...</v>
      </c>
      <c r="CD354" s="65">
        <f>L354</f>
        <v>2</v>
      </c>
      <c r="CE354" s="66" t="str">
        <f>M354</f>
        <v>X</v>
      </c>
      <c r="CF354" s="73">
        <f>AQ354*AO$4+AU354*AS$4+AY354*AW$4+BC354*BA$4+BG354*BE$4+BK354*BI$4+BO354*BM$4+BS354*BQ$4+BW354*BU$4+CA354*BY$4</f>
        <v>0</v>
      </c>
      <c r="CG354" s="156"/>
      <c r="CH354" s="1"/>
      <c r="DA354" s="19"/>
      <c r="DB354" s="19"/>
      <c r="DC354" s="67" t="s">
        <v>978</v>
      </c>
      <c r="DD354" s="67" t="s">
        <v>1029</v>
      </c>
      <c r="DE354" s="67" t="s">
        <v>1013</v>
      </c>
      <c r="DF354" s="67" t="s">
        <v>65</v>
      </c>
      <c r="DG354" s="67" t="s">
        <v>995</v>
      </c>
      <c r="DH354" s="75">
        <v>14213</v>
      </c>
      <c r="DI354" s="67">
        <v>12</v>
      </c>
      <c r="DJ354" s="67" t="s">
        <v>78</v>
      </c>
      <c r="DK354" s="76" t="s">
        <v>85</v>
      </c>
      <c r="DL354" s="67">
        <v>1</v>
      </c>
      <c r="DM354" s="77" t="s">
        <v>70</v>
      </c>
      <c r="DN354" s="67" t="e">
        <v>#NUM!</v>
      </c>
      <c r="DO354" s="67" t="s">
        <v>79</v>
      </c>
      <c r="DP354" s="67" t="s">
        <v>79</v>
      </c>
      <c r="DQ354" s="68"/>
      <c r="DR354" s="67"/>
      <c r="DS354" s="72" t="s">
        <v>79</v>
      </c>
      <c r="DT354" s="67" t="s">
        <v>79</v>
      </c>
      <c r="DU354" s="68"/>
      <c r="DV354" s="67"/>
      <c r="DW354" s="72" t="s">
        <v>79</v>
      </c>
      <c r="DX354" s="67" t="s">
        <v>79</v>
      </c>
      <c r="DY354" s="67"/>
      <c r="DZ354" s="67"/>
      <c r="EA354" s="67" t="s">
        <v>79</v>
      </c>
      <c r="EB354" s="67" t="s">
        <v>79</v>
      </c>
      <c r="EC354" s="67"/>
      <c r="ED354" s="67"/>
      <c r="EE354" s="71" t="s">
        <v>79</v>
      </c>
      <c r="EF354" s="67" t="s">
        <v>79</v>
      </c>
      <c r="EG354" s="67"/>
      <c r="EH354" s="67"/>
      <c r="EI354" s="72">
        <v>141</v>
      </c>
      <c r="EJ354" s="67">
        <v>117</v>
      </c>
      <c r="EK354" s="67"/>
      <c r="EL354" s="67"/>
      <c r="EM354" s="72" t="s">
        <v>79</v>
      </c>
      <c r="EN354" s="67" t="s">
        <v>79</v>
      </c>
      <c r="EO354" s="68"/>
      <c r="EP354" s="69"/>
      <c r="EQ354" s="67" t="b">
        <v>0</v>
      </c>
      <c r="ER354" s="67">
        <v>-24</v>
      </c>
      <c r="ES354" s="67"/>
      <c r="ET354" s="67"/>
      <c r="EU354" s="67" t="b">
        <v>0</v>
      </c>
      <c r="EV354" s="67">
        <v>-24</v>
      </c>
      <c r="EW354" s="67"/>
      <c r="EX354" s="67"/>
      <c r="EY354" s="67" t="b">
        <v>0</v>
      </c>
      <c r="EZ354" s="67">
        <v>-24</v>
      </c>
      <c r="FA354" s="67"/>
      <c r="FB354" s="67"/>
      <c r="FC354" s="76" t="s">
        <v>73</v>
      </c>
      <c r="FD354" s="67">
        <v>1</v>
      </c>
      <c r="FE354" s="77" t="s">
        <v>70</v>
      </c>
      <c r="FF354" s="68">
        <v>0</v>
      </c>
      <c r="FG354" s="83"/>
      <c r="FH354" s="65" t="str">
        <f t="shared" si="66"/>
        <v>MR</v>
      </c>
      <c r="FI354" s="65" t="str">
        <f t="shared" si="67"/>
        <v>M</v>
      </c>
      <c r="FJ354" s="65" t="str">
        <f t="shared" si="67"/>
        <v>15. BIR</v>
      </c>
      <c r="FK354" s="65">
        <f t="shared" si="68"/>
        <v>0</v>
      </c>
      <c r="FL354">
        <f t="shared" si="69"/>
        <v>26.5</v>
      </c>
      <c r="FM354" t="str">
        <f t="shared" si="70"/>
        <v>...</v>
      </c>
      <c r="FN354" t="str">
        <f t="shared" si="65"/>
        <v>...</v>
      </c>
      <c r="FO354" t="str">
        <f t="shared" si="64"/>
        <v>15. BIR</v>
      </c>
    </row>
    <row r="355" spans="1:171" ht="13.8" hidden="1" x14ac:dyDescent="0.25">
      <c r="A355" t="s">
        <v>1152</v>
      </c>
      <c r="B355" s="65" t="s">
        <v>176</v>
      </c>
      <c r="C355" s="80" t="str">
        <f>IF($B355:$B355&gt;0,VLOOKUP($B355,'[1]PorEquipeHC 20aa_ddmmaaaa'!$EC$5:'[1]PorEquipeHC 20aa_ddmmaaaa'!$GS$1003,1,FALSE))</f>
        <v>400</v>
      </c>
      <c r="D355" s="209" t="str">
        <f>IF($B355:$B355&gt;0,VLOOKUP($B355,'[1]PorEquipeHC 20aa_ddmmaaaa'!$EC$5:'[1]PorEquipeHC 20aa_ddmmaaaa'!$GS$1003,2,FALSE))</f>
        <v>NAKAZATO</v>
      </c>
      <c r="E355" s="209" t="str">
        <f>IF($B355:$B355&gt;0,VLOOKUP($B355,'[1]PorEquipeHC 20aa_ddmmaaaa'!$EC$5:'[1]PorEquipeHC 20aa_ddmmaaaa'!$GS$1003,3,FALSE))</f>
        <v>SETSUKO</v>
      </c>
      <c r="F355" s="66" t="str">
        <f>IF($B355:$B355&gt;0,VLOOKUP($B355,'[1]PorEquipeHC 20aa_ddmmaaaa'!$EC$5:'[1]PorEquipeHC 20aa_ddmmaaaa'!$GS$1003,4,FALSE))</f>
        <v>F</v>
      </c>
      <c r="G355" s="65" t="str">
        <f>IF($B355:$B355&gt;0,VLOOKUP($B355,'[1]PorEquipeHC 20aa_ddmmaaaa'!$EC$5:'[1]PorEquipeHC 20aa_ddmmaaaa'!$GS$1003,5,FALSE))</f>
        <v>01. PIE</v>
      </c>
      <c r="H355" s="210">
        <f>IF($B355:$B355&gt;0,VLOOKUP($B355,'[1]PorEquipeHC 20aa_ddmmaaaa'!$EC$5:'[1]PorEquipeHC 20aa_ddmmaaaa'!$GS$1003,6,FALSE))</f>
        <v>17648</v>
      </c>
      <c r="I355" s="80">
        <f>IF($B355:$B355&gt;0,VLOOKUP($B355,'[1]PorEquipeHC 20aa_ddmmaaaa'!$EC$5:'[1]PorEquipeHC 20aa_ddmmaaaa'!$GS$1003,7,FALSE))</f>
        <v>12</v>
      </c>
      <c r="J355" s="209" t="str">
        <f>IF($B355:$B355&gt;0,VLOOKUP($B355,'[1]PorEquipeHC 20aa_ddmmaaaa'!$EC$5:'[1]PorEquipeHC 20aa_ddmmaaaa'!$GS$1003,8,FALSE))</f>
        <v>C</v>
      </c>
      <c r="K355" s="209" t="str">
        <f>IF($B355:$B355&gt;0,VLOOKUP($B355,'[1]PorEquipeHC 20aa_ddmmaaaa'!$EC$5:'[1]PorEquipeHC 20aa_ddmmaaaa'!$GS$1003,9,FALSE))</f>
        <v>SR</v>
      </c>
      <c r="L355" s="80">
        <f>IF($B355:$B355&gt;0,VLOOKUP($B355,'[1]PorEquipeHC 20aa_ddmmaaaa'!$EC$5:'[1]PorEquipeHC 20aa_ddmmaaaa'!$GS$1003,45,FALSE))</f>
        <v>0</v>
      </c>
      <c r="M355" s="65" t="str">
        <f>IF($B355:$B355&gt;0,VLOOKUP($B355,'[1]PorEquipeHC 20aa_ddmmaaaa'!$EC$5:'[1]PorEquipeHC 20aa_ddmmaaaa'!$GS$1003,46,FALSE))</f>
        <v>X</v>
      </c>
      <c r="N355" s="80" t="e">
        <f>IF($B355:$B355&gt;0,VLOOKUP($B355,'[1]PorEquipeHC 20aa_ddmmaaaa'!$EC$5:'[1]PorEquipeHC 20aa_ddmmaaaa'!$GS$1003,64,FALSE))</f>
        <v>#NUM!</v>
      </c>
      <c r="O355" s="211" t="str">
        <f>IF($B355:$B355&gt;0,VLOOKUP($B355,'[1]PorEquipeHC 20aa_ddmmaaaa'!$EC$5:'[1]PorEquipeHC 20aa_ddmmaaaa'!$GS$1003,10,FALSE))</f>
        <v xml:space="preserve"> </v>
      </c>
      <c r="P355" s="211" t="str">
        <f>IF($B355:$B355&gt;0,VLOOKUP($B355,'[1]PorEquipeHC 20aa_ddmmaaaa'!$EC$5:'[1]PorEquipeHC 20aa_ddmmaaaa'!$GS$1003,11,FALSE))</f>
        <v xml:space="preserve"> </v>
      </c>
      <c r="Q355" s="211" t="str">
        <f>IF($B355:$B355&gt;0,VLOOKUP($B355,'[1]PorEquipeHC 20aa_ddmmaaaa'!$EC$5:'[1]PorEquipeHC 20aa_ddmmaaaa'!$GS$1003,12,FALSE))</f>
        <v xml:space="preserve"> </v>
      </c>
      <c r="R355" s="211" t="str">
        <f>IF($B355:$B355&gt;0,VLOOKUP($B355,'[1]PorEquipeHC 20aa_ddmmaaaa'!$EC$5:'[1]PorEquipeHC 20aa_ddmmaaaa'!$GS$1003,13,FALSE))</f>
        <v xml:space="preserve"> </v>
      </c>
      <c r="S355" s="211" t="str">
        <f>IF($B355:$B355&gt;0,VLOOKUP($B355,'[1]PorEquipeHC 20aa_ddmmaaaa'!$EC$5:'[1]PorEquipeHC 20aa_ddmmaaaa'!$GS$1003,14,FALSE))</f>
        <v xml:space="preserve"> </v>
      </c>
      <c r="T355" s="211" t="str">
        <f>IF($B355:$B355&gt;0,VLOOKUP($B355,'[1]PorEquipeHC 20aa_ddmmaaaa'!$EC$5:'[1]PorEquipeHC 20aa_ddmmaaaa'!$GS$1003,15,FALSE))</f>
        <v xml:space="preserve"> </v>
      </c>
      <c r="U355" s="211" t="str">
        <f>IF($B355:$B355&gt;0,VLOOKUP($B355,'[1]PorEquipeHC 20aa_ddmmaaaa'!$EC$5:'[1]PorEquipeHC 20aa_ddmmaaaa'!$GS$1003,16,FALSE))</f>
        <v xml:space="preserve"> </v>
      </c>
      <c r="V355" s="211" t="b">
        <f>IF($B355:$B355&gt;0,VLOOKUP($B355,'[1]PorEquipeHC 20aa_ddmmaaaa'!$EC$5:'[1]PorEquipeHC 20aa_ddmmaaaa'!$GS$1003,17,FALSE))</f>
        <v>0</v>
      </c>
      <c r="W355" s="211" t="b">
        <f>IF($B355:$B355&gt;0,VLOOKUP($B355,'[1]PorEquipeHC 20aa_ddmmaaaa'!$EC$5:'[1]PorEquipeHC 20aa_ddmmaaaa'!$GS$1003,18,FALSE))</f>
        <v>0</v>
      </c>
      <c r="X355" s="211" t="b">
        <f>IF($B355:$B355&gt;0,VLOOKUP($B355,'[1]PorEquipeHC 20aa_ddmmaaaa'!$EC$5:'[1]PorEquipeHC 20aa_ddmmaaaa'!$GS$1003,19,FALSE))</f>
        <v>0</v>
      </c>
      <c r="Y355" s="207"/>
      <c r="Z355" s="207"/>
      <c r="AA355" s="154"/>
      <c r="AB355" s="154"/>
      <c r="AC355" s="65" t="str">
        <f>C355</f>
        <v>400</v>
      </c>
      <c r="AD355" s="65" t="str">
        <f>D355</f>
        <v>NAKAZATO</v>
      </c>
      <c r="AE355" s="65" t="str">
        <f>E355</f>
        <v>SETSUKO</v>
      </c>
      <c r="AF355" s="65" t="str">
        <f>F355</f>
        <v>F</v>
      </c>
      <c r="AG355" s="65" t="str">
        <f>G355</f>
        <v>01. PIE</v>
      </c>
      <c r="AH355" s="208">
        <f>H355</f>
        <v>17648</v>
      </c>
      <c r="AI355">
        <f>I355</f>
        <v>12</v>
      </c>
      <c r="AJ355" t="str">
        <f>J355</f>
        <v>C</v>
      </c>
      <c r="AK355" s="209" t="str">
        <f>K355</f>
        <v>SR</v>
      </c>
      <c r="AL355" s="65">
        <f>L355</f>
        <v>0</v>
      </c>
      <c r="AM355" s="66" t="str">
        <f>M355</f>
        <v>X</v>
      </c>
      <c r="AN355" s="65" t="e">
        <f>N355</f>
        <v>#NUM!</v>
      </c>
      <c r="AO355" s="65" t="str">
        <f>O355</f>
        <v xml:space="preserve"> </v>
      </c>
      <c r="AP355" s="67" t="str">
        <f>IF(AO355=" "," ",(AO355-2*$AI355))</f>
        <v xml:space="preserve"> </v>
      </c>
      <c r="AQ355" s="68"/>
      <c r="AR355" s="69"/>
      <c r="AS355" s="72" t="str">
        <f>P355</f>
        <v xml:space="preserve"> </v>
      </c>
      <c r="AT355" s="67" t="str">
        <f>IF(AS355=" "," ",(AS355-2*$AI355))</f>
        <v xml:space="preserve"> </v>
      </c>
      <c r="AU355" s="65"/>
      <c r="AV355" s="67"/>
      <c r="AW355" s="72" t="str">
        <f>Q355</f>
        <v xml:space="preserve"> </v>
      </c>
      <c r="AX355" s="67" t="str">
        <f>IF(AW355=" "," ",(AW355-2*$AI355))</f>
        <v xml:space="preserve"> </v>
      </c>
      <c r="AY355" s="67"/>
      <c r="AZ355" s="65"/>
      <c r="BA355" s="67" t="str">
        <f>R355</f>
        <v xml:space="preserve"> </v>
      </c>
      <c r="BB355" s="67" t="str">
        <f>IF(BA355=" "," ",(BA355-2*$AI355))</f>
        <v xml:space="preserve"> </v>
      </c>
      <c r="BC355" s="67"/>
      <c r="BD355" s="67"/>
      <c r="BE355" s="71" t="str">
        <f>S355</f>
        <v xml:space="preserve"> </v>
      </c>
      <c r="BF355" s="67" t="str">
        <f>IF(BE355=" "," ",(BE355-2*$AI355))</f>
        <v xml:space="preserve"> </v>
      </c>
      <c r="BG355" s="67"/>
      <c r="BH355" s="67"/>
      <c r="BI355" s="72" t="str">
        <f>T355</f>
        <v xml:space="preserve"> </v>
      </c>
      <c r="BJ355" s="67" t="str">
        <f>IF(BI355=" "," ",(BI355-2*$AI355))</f>
        <v xml:space="preserve"> </v>
      </c>
      <c r="BK355" s="67"/>
      <c r="BL355" s="67"/>
      <c r="BM355" s="72" t="str">
        <f>U355</f>
        <v xml:space="preserve"> </v>
      </c>
      <c r="BN355" s="67" t="str">
        <f>IF(BM355=" "," ",(BM355-2*$AI355))</f>
        <v xml:space="preserve"> </v>
      </c>
      <c r="BO355" s="67"/>
      <c r="BP355" s="67"/>
      <c r="BQ355" s="67" t="b">
        <f>V355</f>
        <v>0</v>
      </c>
      <c r="BR355" s="67">
        <f>IF(BQ355=" "," ",(BQ355-2*$AI355))</f>
        <v>-24</v>
      </c>
      <c r="BS355" s="67"/>
      <c r="BT355" s="67"/>
      <c r="BU355" s="67" t="b">
        <f>W355</f>
        <v>0</v>
      </c>
      <c r="BV355" s="67">
        <f>IF(BU355=" "," ",(BU355-2*$AI355))</f>
        <v>-24</v>
      </c>
      <c r="BW355" s="67"/>
      <c r="BX355" s="67"/>
      <c r="BY355" s="67" t="b">
        <f>X355</f>
        <v>0</v>
      </c>
      <c r="BZ355" s="67">
        <f>IF(BY355=" "," ",(BY355-2*$AI355))</f>
        <v>-24</v>
      </c>
      <c r="CA355" s="67"/>
      <c r="CB355" s="67"/>
      <c r="CC355" s="209" t="str">
        <f>IF(AK355="Senior",AK355,"...")</f>
        <v>...</v>
      </c>
      <c r="CD355" s="65">
        <f>L355</f>
        <v>0</v>
      </c>
      <c r="CE355" s="66" t="str">
        <f>M355</f>
        <v>X</v>
      </c>
      <c r="CF355" s="73">
        <f>AQ355*AO$4+AU355*AS$4+AY355*AW$4+BC355*BA$4+BG355*BE$4+BK355*BI$4+BO355*BM$4+BS355*BQ$4+BW355*BU$4+CA355*BY$4</f>
        <v>0</v>
      </c>
      <c r="CG355" s="156"/>
      <c r="CH355" s="1"/>
      <c r="DA355" s="19"/>
      <c r="DB355" s="19"/>
      <c r="DC355" s="67" t="s">
        <v>988</v>
      </c>
      <c r="DD355" s="67" t="s">
        <v>1030</v>
      </c>
      <c r="DE355" s="67" t="s">
        <v>967</v>
      </c>
      <c r="DF355" s="67" t="s">
        <v>83</v>
      </c>
      <c r="DG355" s="67" t="s">
        <v>995</v>
      </c>
      <c r="DH355" s="75">
        <v>14655</v>
      </c>
      <c r="DI355" s="67">
        <v>12</v>
      </c>
      <c r="DJ355" s="67" t="s">
        <v>78</v>
      </c>
      <c r="DK355" s="76" t="s">
        <v>85</v>
      </c>
      <c r="DL355" s="67">
        <v>1</v>
      </c>
      <c r="DM355" s="77" t="s">
        <v>70</v>
      </c>
      <c r="DN355" s="67" t="e">
        <v>#NUM!</v>
      </c>
      <c r="DO355" s="67" t="s">
        <v>79</v>
      </c>
      <c r="DP355" s="67" t="s">
        <v>79</v>
      </c>
      <c r="DQ355" s="68"/>
      <c r="DR355" s="67"/>
      <c r="DS355" s="72" t="s">
        <v>79</v>
      </c>
      <c r="DT355" s="67" t="s">
        <v>79</v>
      </c>
      <c r="DU355" s="68"/>
      <c r="DV355" s="67"/>
      <c r="DW355" s="72" t="s">
        <v>79</v>
      </c>
      <c r="DX355" s="67" t="s">
        <v>79</v>
      </c>
      <c r="DY355" s="68"/>
      <c r="DZ355" s="69"/>
      <c r="EA355" s="67" t="s">
        <v>79</v>
      </c>
      <c r="EB355" s="67" t="s">
        <v>79</v>
      </c>
      <c r="EC355" s="67"/>
      <c r="ED355" s="67"/>
      <c r="EE355" s="71" t="s">
        <v>79</v>
      </c>
      <c r="EF355" s="67" t="s">
        <v>79</v>
      </c>
      <c r="EG355" s="67"/>
      <c r="EH355" s="67"/>
      <c r="EI355" s="72">
        <v>124</v>
      </c>
      <c r="EJ355" s="67">
        <v>100</v>
      </c>
      <c r="EK355" s="67"/>
      <c r="EL355" s="67"/>
      <c r="EM355" s="72" t="s">
        <v>79</v>
      </c>
      <c r="EN355" s="67" t="s">
        <v>79</v>
      </c>
      <c r="EO355" s="67"/>
      <c r="EP355" s="67"/>
      <c r="EQ355" s="67" t="b">
        <v>0</v>
      </c>
      <c r="ER355" s="67">
        <v>-24</v>
      </c>
      <c r="ES355" s="67"/>
      <c r="ET355" s="67"/>
      <c r="EU355" s="67" t="b">
        <v>0</v>
      </c>
      <c r="EV355" s="67">
        <v>-24</v>
      </c>
      <c r="EW355" s="67"/>
      <c r="EX355" s="67"/>
      <c r="EY355" s="67" t="b">
        <v>0</v>
      </c>
      <c r="EZ355" s="67">
        <v>-24</v>
      </c>
      <c r="FA355" s="67"/>
      <c r="FB355" s="67"/>
      <c r="FC355" s="76" t="s">
        <v>73</v>
      </c>
      <c r="FD355" s="67">
        <v>1</v>
      </c>
      <c r="FE355" s="77" t="s">
        <v>70</v>
      </c>
      <c r="FF355" s="68">
        <v>0</v>
      </c>
      <c r="FG355" s="83"/>
      <c r="FH355" s="65" t="str">
        <f t="shared" si="66"/>
        <v>MR</v>
      </c>
      <c r="FI355" s="65" t="str">
        <f t="shared" si="67"/>
        <v>F</v>
      </c>
      <c r="FJ355" s="65" t="str">
        <f t="shared" si="67"/>
        <v>15. BIR</v>
      </c>
      <c r="FK355" s="65">
        <f t="shared" si="68"/>
        <v>0</v>
      </c>
      <c r="FL355">
        <f t="shared" si="69"/>
        <v>26.5</v>
      </c>
      <c r="FM355" t="str">
        <f t="shared" si="70"/>
        <v>...</v>
      </c>
      <c r="FN355" t="str">
        <f t="shared" si="65"/>
        <v>...</v>
      </c>
      <c r="FO355" t="str">
        <f t="shared" si="64"/>
        <v>15. BIR</v>
      </c>
    </row>
    <row r="356" spans="1:171" ht="13.8" hidden="1" x14ac:dyDescent="0.25">
      <c r="A356" t="s">
        <v>1152</v>
      </c>
      <c r="B356" s="201" t="s">
        <v>902</v>
      </c>
      <c r="C356" s="80" t="str">
        <f>IF($B356:$B356&gt;0,VLOOKUP($B356,'[1]PorEquipeHC 20aa_ddmmaaaa'!$EC$5:'[1]PorEquipeHC 20aa_ddmmaaaa'!$GS$1003,1,FALSE))</f>
        <v>862</v>
      </c>
      <c r="D356" s="209" t="str">
        <f>IF($B356:$B356&gt;0,VLOOKUP($B356,'[1]PorEquipeHC 20aa_ddmmaaaa'!$EC$5:'[1]PorEquipeHC 20aa_ddmmaaaa'!$GS$1003,2,FALSE))</f>
        <v>HIDAKA</v>
      </c>
      <c r="E356" s="209" t="str">
        <f>IF($B356:$B356&gt;0,VLOOKUP($B356,'[1]PorEquipeHC 20aa_ddmmaaaa'!$EC$5:'[1]PorEquipeHC 20aa_ddmmaaaa'!$GS$1003,3,FALSE))</f>
        <v>LUIZ YOSHIYASU</v>
      </c>
      <c r="F356" s="66" t="str">
        <f>IF($B356:$B356&gt;0,VLOOKUP($B356,'[1]PorEquipeHC 20aa_ddmmaaaa'!$EC$5:'[1]PorEquipeHC 20aa_ddmmaaaa'!$GS$1003,4,FALSE))</f>
        <v>M</v>
      </c>
      <c r="G356" s="65" t="str">
        <f>IF($B356:$B356&gt;0,VLOOKUP($B356,'[1]PorEquipeHC 20aa_ddmmaaaa'!$EC$5:'[1]PorEquipeHC 20aa_ddmmaaaa'!$GS$1003,5,FALSE))</f>
        <v>11. NCC</v>
      </c>
      <c r="H356" s="210">
        <f>IF($B356:$B356&gt;0,VLOOKUP($B356,'[1]PorEquipeHC 20aa_ddmmaaaa'!$EC$5:'[1]PorEquipeHC 20aa_ddmmaaaa'!$GS$1003,6,FALSE))</f>
        <v>17663</v>
      </c>
      <c r="I356" s="80">
        <f>IF($B356:$B356&gt;0,VLOOKUP($B356,'[1]PorEquipeHC 20aa_ddmmaaaa'!$EC$5:'[1]PorEquipeHC 20aa_ddmmaaaa'!$GS$1003,7,FALSE))</f>
        <v>12</v>
      </c>
      <c r="J356" s="209" t="str">
        <f>IF($B356:$B356&gt;0,VLOOKUP($B356,'[1]PorEquipeHC 20aa_ddmmaaaa'!$EC$5:'[1]PorEquipeHC 20aa_ddmmaaaa'!$GS$1003,8,FALSE))</f>
        <v>C</v>
      </c>
      <c r="K356" s="209" t="str">
        <f>IF($B356:$B356&gt;0,VLOOKUP($B356,'[1]PorEquipeHC 20aa_ddmmaaaa'!$EC$5:'[1]PorEquipeHC 20aa_ddmmaaaa'!$GS$1003,9,FALSE))</f>
        <v>SR</v>
      </c>
      <c r="L356" s="80">
        <f>IF($B356:$B356&gt;0,VLOOKUP($B356,'[1]PorEquipeHC 20aa_ddmmaaaa'!$EC$5:'[1]PorEquipeHC 20aa_ddmmaaaa'!$GS$1003,45,FALSE))</f>
        <v>0</v>
      </c>
      <c r="M356" s="65" t="str">
        <f>IF($B356:$B356&gt;0,VLOOKUP($B356,'[1]PorEquipeHC 20aa_ddmmaaaa'!$EC$5:'[1]PorEquipeHC 20aa_ddmmaaaa'!$GS$1003,46,FALSE))</f>
        <v>X</v>
      </c>
      <c r="N356" s="80" t="e">
        <f>IF($B356:$B356&gt;0,VLOOKUP($B356,'[1]PorEquipeHC 20aa_ddmmaaaa'!$EC$5:'[1]PorEquipeHC 20aa_ddmmaaaa'!$GS$1003,64,FALSE))</f>
        <v>#NUM!</v>
      </c>
      <c r="O356" s="211" t="str">
        <f>IF($B356:$B356&gt;0,VLOOKUP($B356,'[1]PorEquipeHC 20aa_ddmmaaaa'!$EC$5:'[1]PorEquipeHC 20aa_ddmmaaaa'!$GS$1003,10,FALSE))</f>
        <v xml:space="preserve"> </v>
      </c>
      <c r="P356" s="211" t="str">
        <f>IF($B356:$B356&gt;0,VLOOKUP($B356,'[1]PorEquipeHC 20aa_ddmmaaaa'!$EC$5:'[1]PorEquipeHC 20aa_ddmmaaaa'!$GS$1003,11,FALSE))</f>
        <v xml:space="preserve"> </v>
      </c>
      <c r="Q356" s="211" t="str">
        <f>IF($B356:$B356&gt;0,VLOOKUP($B356,'[1]PorEquipeHC 20aa_ddmmaaaa'!$EC$5:'[1]PorEquipeHC 20aa_ddmmaaaa'!$GS$1003,12,FALSE))</f>
        <v xml:space="preserve"> </v>
      </c>
      <c r="R356" s="211" t="str">
        <f>IF($B356:$B356&gt;0,VLOOKUP($B356,'[1]PorEquipeHC 20aa_ddmmaaaa'!$EC$5:'[1]PorEquipeHC 20aa_ddmmaaaa'!$GS$1003,13,FALSE))</f>
        <v xml:space="preserve"> </v>
      </c>
      <c r="S356" s="211" t="str">
        <f>IF($B356:$B356&gt;0,VLOOKUP($B356,'[1]PorEquipeHC 20aa_ddmmaaaa'!$EC$5:'[1]PorEquipeHC 20aa_ddmmaaaa'!$GS$1003,14,FALSE))</f>
        <v xml:space="preserve"> </v>
      </c>
      <c r="T356" s="211" t="str">
        <f>IF($B356:$B356&gt;0,VLOOKUP($B356,'[1]PorEquipeHC 20aa_ddmmaaaa'!$EC$5:'[1]PorEquipeHC 20aa_ddmmaaaa'!$GS$1003,15,FALSE))</f>
        <v xml:space="preserve"> </v>
      </c>
      <c r="U356" s="211" t="str">
        <f>IF($B356:$B356&gt;0,VLOOKUP($B356,'[1]PorEquipeHC 20aa_ddmmaaaa'!$EC$5:'[1]PorEquipeHC 20aa_ddmmaaaa'!$GS$1003,16,FALSE))</f>
        <v xml:space="preserve"> </v>
      </c>
      <c r="V356" s="211" t="b">
        <f>IF($B356:$B356&gt;0,VLOOKUP($B356,'[1]PorEquipeHC 20aa_ddmmaaaa'!$EC$5:'[1]PorEquipeHC 20aa_ddmmaaaa'!$GS$1003,17,FALSE))</f>
        <v>0</v>
      </c>
      <c r="W356" s="211" t="b">
        <f>IF($B356:$B356&gt;0,VLOOKUP($B356,'[1]PorEquipeHC 20aa_ddmmaaaa'!$EC$5:'[1]PorEquipeHC 20aa_ddmmaaaa'!$GS$1003,18,FALSE))</f>
        <v>0</v>
      </c>
      <c r="X356" s="211" t="b">
        <f>IF($B356:$B356&gt;0,VLOOKUP($B356,'[1]PorEquipeHC 20aa_ddmmaaaa'!$EC$5:'[1]PorEquipeHC 20aa_ddmmaaaa'!$GS$1003,19,FALSE))</f>
        <v>0</v>
      </c>
      <c r="Y356" s="207"/>
      <c r="Z356" s="207"/>
      <c r="AA356" s="154"/>
      <c r="AB356" s="154"/>
      <c r="AC356" s="65" t="str">
        <f>C356</f>
        <v>862</v>
      </c>
      <c r="AD356" s="65" t="str">
        <f>D356</f>
        <v>HIDAKA</v>
      </c>
      <c r="AE356" s="65" t="str">
        <f>E356</f>
        <v>LUIZ YOSHIYASU</v>
      </c>
      <c r="AF356" s="65" t="str">
        <f>F356</f>
        <v>M</v>
      </c>
      <c r="AG356" s="65" t="str">
        <f>G356</f>
        <v>11. NCC</v>
      </c>
      <c r="AH356" s="208">
        <f>H356</f>
        <v>17663</v>
      </c>
      <c r="AI356">
        <f>I356</f>
        <v>12</v>
      </c>
      <c r="AJ356" t="str">
        <f>J356</f>
        <v>C</v>
      </c>
      <c r="AK356" s="209" t="str">
        <f>K356</f>
        <v>SR</v>
      </c>
      <c r="AL356" s="65">
        <f>L356</f>
        <v>0</v>
      </c>
      <c r="AM356" s="66" t="str">
        <f>M356</f>
        <v>X</v>
      </c>
      <c r="AN356" s="65" t="e">
        <f>N356</f>
        <v>#NUM!</v>
      </c>
      <c r="AO356" s="65" t="str">
        <f>O356</f>
        <v xml:space="preserve"> </v>
      </c>
      <c r="AP356" s="67" t="str">
        <f>IF(AO356=" "," ",(AO356-2*$AI356))</f>
        <v xml:space="preserve"> </v>
      </c>
      <c r="AQ356" s="68"/>
      <c r="AR356" s="69"/>
      <c r="AS356" s="72" t="str">
        <f>P356</f>
        <v xml:space="preserve"> </v>
      </c>
      <c r="AT356" s="67" t="str">
        <f>IF(AS356=" "," ",(AS356-2*$AI356))</f>
        <v xml:space="preserve"> </v>
      </c>
      <c r="AU356" s="65"/>
      <c r="AV356" s="67"/>
      <c r="AW356" s="72" t="str">
        <f>Q356</f>
        <v xml:space="preserve"> </v>
      </c>
      <c r="AX356" s="67" t="str">
        <f>IF(AW356=" "," ",(AW356-2*$AI356))</f>
        <v xml:space="preserve"> </v>
      </c>
      <c r="AY356" s="67"/>
      <c r="AZ356" s="65"/>
      <c r="BA356" s="67" t="str">
        <f>R356</f>
        <v xml:space="preserve"> </v>
      </c>
      <c r="BB356" s="67" t="str">
        <f>IF(BA356=" "," ",(BA356-2*$AI356))</f>
        <v xml:space="preserve"> </v>
      </c>
      <c r="BC356" s="67"/>
      <c r="BD356" s="67"/>
      <c r="BE356" s="71" t="str">
        <f>S356</f>
        <v xml:space="preserve"> </v>
      </c>
      <c r="BF356" s="67" t="str">
        <f>IF(BE356=" "," ",(BE356-2*$AI356))</f>
        <v xml:space="preserve"> </v>
      </c>
      <c r="BG356" s="67"/>
      <c r="BH356" s="67"/>
      <c r="BI356" s="72" t="str">
        <f>T356</f>
        <v xml:space="preserve"> </v>
      </c>
      <c r="BJ356" s="67" t="str">
        <f>IF(BI356=" "," ",(BI356-2*$AI356))</f>
        <v xml:space="preserve"> </v>
      </c>
      <c r="BK356" s="67"/>
      <c r="BL356" s="67"/>
      <c r="BM356" s="72" t="str">
        <f>U356</f>
        <v xml:space="preserve"> </v>
      </c>
      <c r="BN356" s="67" t="str">
        <f>IF(BM356=" "," ",(BM356-2*$AI356))</f>
        <v xml:space="preserve"> </v>
      </c>
      <c r="BO356" s="67"/>
      <c r="BP356" s="67"/>
      <c r="BQ356" s="67" t="b">
        <f>V356</f>
        <v>0</v>
      </c>
      <c r="BR356" s="67">
        <f>IF(BQ356=" "," ",(BQ356-2*$AI356))</f>
        <v>-24</v>
      </c>
      <c r="BS356" s="67"/>
      <c r="BT356" s="67"/>
      <c r="BU356" s="67" t="b">
        <f>W356</f>
        <v>0</v>
      </c>
      <c r="BV356" s="67">
        <f>IF(BU356=" "," ",(BU356-2*$AI356))</f>
        <v>-24</v>
      </c>
      <c r="BW356" s="67"/>
      <c r="BX356" s="67"/>
      <c r="BY356" s="67" t="b">
        <f>X356</f>
        <v>0</v>
      </c>
      <c r="BZ356" s="67">
        <f>IF(BY356=" "," ",(BY356-2*$AI356))</f>
        <v>-24</v>
      </c>
      <c r="CA356" s="67"/>
      <c r="CB356" s="67"/>
      <c r="CC356" s="209" t="str">
        <f>IF(AK356="Senior",AK356,"...")</f>
        <v>...</v>
      </c>
      <c r="CD356" s="65">
        <f>L356</f>
        <v>0</v>
      </c>
      <c r="CE356" s="66" t="str">
        <f>M356</f>
        <v>X</v>
      </c>
      <c r="CF356" s="73">
        <f>AQ356*AO$4+AU356*AS$4+AY356*AW$4+BC356*BA$4+BG356*BE$4+BK356*BI$4+BO356*BM$4+BS356*BQ$4+BW356*BU$4+CA356*BY$4</f>
        <v>0</v>
      </c>
      <c r="CG356" s="156"/>
      <c r="CH356" s="1"/>
      <c r="DA356" s="19"/>
      <c r="DB356" s="19"/>
      <c r="DC356" s="67" t="s">
        <v>999</v>
      </c>
      <c r="DD356" s="67" t="s">
        <v>1031</v>
      </c>
      <c r="DE356" s="67" t="s">
        <v>947</v>
      </c>
      <c r="DF356" s="67" t="s">
        <v>65</v>
      </c>
      <c r="DG356" s="67" t="s">
        <v>995</v>
      </c>
      <c r="DH356" s="75">
        <v>15468</v>
      </c>
      <c r="DI356" s="67">
        <v>12</v>
      </c>
      <c r="DJ356" s="67" t="s">
        <v>78</v>
      </c>
      <c r="DK356" s="76" t="s">
        <v>102</v>
      </c>
      <c r="DL356" s="67">
        <v>2</v>
      </c>
      <c r="DM356" s="77" t="s">
        <v>70</v>
      </c>
      <c r="DN356" s="67" t="e">
        <v>#NUM!</v>
      </c>
      <c r="DO356" s="67" t="s">
        <v>79</v>
      </c>
      <c r="DP356" s="67" t="s">
        <v>79</v>
      </c>
      <c r="DQ356" s="68"/>
      <c r="DR356" s="67"/>
      <c r="DS356" s="72" t="s">
        <v>79</v>
      </c>
      <c r="DT356" s="67" t="s">
        <v>79</v>
      </c>
      <c r="DU356" s="68"/>
      <c r="DV356" s="69"/>
      <c r="DW356" s="72" t="s">
        <v>79</v>
      </c>
      <c r="DX356" s="67" t="s">
        <v>79</v>
      </c>
      <c r="DY356" s="67"/>
      <c r="DZ356" s="67"/>
      <c r="EA356" s="67" t="s">
        <v>79</v>
      </c>
      <c r="EB356" s="67" t="s">
        <v>79</v>
      </c>
      <c r="EC356" s="67"/>
      <c r="ED356" s="67"/>
      <c r="EE356" s="71">
        <v>131</v>
      </c>
      <c r="EF356" s="67">
        <v>107</v>
      </c>
      <c r="EG356" s="67"/>
      <c r="EH356" s="67"/>
      <c r="EI356" s="72">
        <v>127</v>
      </c>
      <c r="EJ356" s="67">
        <v>103</v>
      </c>
      <c r="EK356" s="67"/>
      <c r="EL356" s="67"/>
      <c r="EM356" s="72" t="s">
        <v>79</v>
      </c>
      <c r="EN356" s="67" t="s">
        <v>79</v>
      </c>
      <c r="EO356" s="67"/>
      <c r="EP356" s="67"/>
      <c r="EQ356" s="67" t="b">
        <v>0</v>
      </c>
      <c r="ER356" s="67">
        <v>-24</v>
      </c>
      <c r="ES356" s="67"/>
      <c r="ET356" s="67"/>
      <c r="EU356" s="67" t="b">
        <v>0</v>
      </c>
      <c r="EV356" s="67">
        <v>-24</v>
      </c>
      <c r="EW356" s="67"/>
      <c r="EX356" s="67"/>
      <c r="EY356" s="67" t="b">
        <v>0</v>
      </c>
      <c r="EZ356" s="67">
        <v>-24</v>
      </c>
      <c r="FA356" s="67"/>
      <c r="FB356" s="67"/>
      <c r="FC356" s="76" t="s">
        <v>73</v>
      </c>
      <c r="FD356" s="67">
        <v>2</v>
      </c>
      <c r="FE356" s="77" t="s">
        <v>70</v>
      </c>
      <c r="FF356" s="68">
        <v>0</v>
      </c>
      <c r="FG356" s="83"/>
      <c r="FH356" s="65" t="str">
        <f t="shared" si="66"/>
        <v>SR</v>
      </c>
      <c r="FI356" s="65" t="str">
        <f t="shared" si="67"/>
        <v>M</v>
      </c>
      <c r="FJ356" s="65" t="str">
        <f t="shared" si="67"/>
        <v>15. BIR</v>
      </c>
      <c r="FK356" s="65">
        <f t="shared" si="68"/>
        <v>0</v>
      </c>
      <c r="FL356">
        <f t="shared" si="69"/>
        <v>26.5</v>
      </c>
      <c r="FM356" t="str">
        <f t="shared" si="70"/>
        <v>...</v>
      </c>
      <c r="FN356" t="str">
        <f t="shared" si="65"/>
        <v>...</v>
      </c>
      <c r="FO356" t="str">
        <f t="shared" si="64"/>
        <v>15. BIR</v>
      </c>
    </row>
    <row r="357" spans="1:171" ht="13.8" hidden="1" x14ac:dyDescent="0.25">
      <c r="A357" t="s">
        <v>1152</v>
      </c>
      <c r="B357" s="201" t="s">
        <v>905</v>
      </c>
      <c r="C357" s="80" t="str">
        <f>IF($B357:$B357&gt;0,VLOOKUP($B357,'[1]PorEquipeHC 20aa_ddmmaaaa'!$EC$5:'[1]PorEquipeHC 20aa_ddmmaaaa'!$GS$1003,1,FALSE))</f>
        <v>911</v>
      </c>
      <c r="D357" s="209" t="str">
        <f>IF($B357:$B357&gt;0,VLOOKUP($B357,'[1]PorEquipeHC 20aa_ddmmaaaa'!$EC$5:'[1]PorEquipeHC 20aa_ddmmaaaa'!$GS$1003,2,FALSE))</f>
        <v>TAMURA</v>
      </c>
      <c r="E357" s="209" t="str">
        <f>IF($B357:$B357&gt;0,VLOOKUP($B357,'[1]PorEquipeHC 20aa_ddmmaaaa'!$EC$5:'[1]PorEquipeHC 20aa_ddmmaaaa'!$GS$1003,3,FALSE))</f>
        <v>SHIGUEIKAZU</v>
      </c>
      <c r="F357" s="66" t="str">
        <f>IF($B357:$B357&gt;0,VLOOKUP($B357,'[1]PorEquipeHC 20aa_ddmmaaaa'!$EC$5:'[1]PorEquipeHC 20aa_ddmmaaaa'!$GS$1003,4,FALSE))</f>
        <v>M</v>
      </c>
      <c r="G357" s="65" t="str">
        <f>IF($B357:$B357&gt;0,VLOOKUP($B357,'[1]PorEquipeHC 20aa_ddmmaaaa'!$EC$5:'[1]PorEquipeHC 20aa_ddmmaaaa'!$GS$1003,5,FALSE))</f>
        <v>11. NCC</v>
      </c>
      <c r="H357" s="210">
        <f>IF($B357:$B357&gt;0,VLOOKUP($B357,'[1]PorEquipeHC 20aa_ddmmaaaa'!$EC$5:'[1]PorEquipeHC 20aa_ddmmaaaa'!$GS$1003,6,FALSE))</f>
        <v>17849</v>
      </c>
      <c r="I357" s="80">
        <f>IF($B357:$B357&gt;0,VLOOKUP($B357,'[1]PorEquipeHC 20aa_ddmmaaaa'!$EC$5:'[1]PorEquipeHC 20aa_ddmmaaaa'!$GS$1003,7,FALSE))</f>
        <v>12</v>
      </c>
      <c r="J357" s="209" t="str">
        <f>IF($B357:$B357&gt;0,VLOOKUP($B357,'[1]PorEquipeHC 20aa_ddmmaaaa'!$EC$5:'[1]PorEquipeHC 20aa_ddmmaaaa'!$GS$1003,8,FALSE))</f>
        <v>C</v>
      </c>
      <c r="K357" s="209" t="str">
        <f>IF($B357:$B357&gt;0,VLOOKUP($B357,'[1]PorEquipeHC 20aa_ddmmaaaa'!$EC$5:'[1]PorEquipeHC 20aa_ddmmaaaa'!$GS$1003,9,FALSE))</f>
        <v>SR</v>
      </c>
      <c r="L357" s="80">
        <f>IF($B357:$B357&gt;0,VLOOKUP($B357,'[1]PorEquipeHC 20aa_ddmmaaaa'!$EC$5:'[1]PorEquipeHC 20aa_ddmmaaaa'!$GS$1003,45,FALSE))</f>
        <v>0</v>
      </c>
      <c r="M357" s="65" t="str">
        <f>IF($B357:$B357&gt;0,VLOOKUP($B357,'[1]PorEquipeHC 20aa_ddmmaaaa'!$EC$5:'[1]PorEquipeHC 20aa_ddmmaaaa'!$GS$1003,46,FALSE))</f>
        <v>X</v>
      </c>
      <c r="N357" s="80" t="e">
        <f>IF($B357:$B357&gt;0,VLOOKUP($B357,'[1]PorEquipeHC 20aa_ddmmaaaa'!$EC$5:'[1]PorEquipeHC 20aa_ddmmaaaa'!$GS$1003,64,FALSE))</f>
        <v>#NUM!</v>
      </c>
      <c r="O357" s="211" t="str">
        <f>IF($B357:$B357&gt;0,VLOOKUP($B357,'[1]PorEquipeHC 20aa_ddmmaaaa'!$EC$5:'[1]PorEquipeHC 20aa_ddmmaaaa'!$GS$1003,10,FALSE))</f>
        <v xml:space="preserve"> </v>
      </c>
      <c r="P357" s="211" t="str">
        <f>IF($B357:$B357&gt;0,VLOOKUP($B357,'[1]PorEquipeHC 20aa_ddmmaaaa'!$EC$5:'[1]PorEquipeHC 20aa_ddmmaaaa'!$GS$1003,11,FALSE))</f>
        <v xml:space="preserve"> </v>
      </c>
      <c r="Q357" s="211" t="str">
        <f>IF($B357:$B357&gt;0,VLOOKUP($B357,'[1]PorEquipeHC 20aa_ddmmaaaa'!$EC$5:'[1]PorEquipeHC 20aa_ddmmaaaa'!$GS$1003,12,FALSE))</f>
        <v xml:space="preserve"> </v>
      </c>
      <c r="R357" s="211" t="str">
        <f>IF($B357:$B357&gt;0,VLOOKUP($B357,'[1]PorEquipeHC 20aa_ddmmaaaa'!$EC$5:'[1]PorEquipeHC 20aa_ddmmaaaa'!$GS$1003,13,FALSE))</f>
        <v xml:space="preserve"> </v>
      </c>
      <c r="S357" s="211" t="str">
        <f>IF($B357:$B357&gt;0,VLOOKUP($B357,'[1]PorEquipeHC 20aa_ddmmaaaa'!$EC$5:'[1]PorEquipeHC 20aa_ddmmaaaa'!$GS$1003,14,FALSE))</f>
        <v xml:space="preserve"> </v>
      </c>
      <c r="T357" s="211" t="str">
        <f>IF($B357:$B357&gt;0,VLOOKUP($B357,'[1]PorEquipeHC 20aa_ddmmaaaa'!$EC$5:'[1]PorEquipeHC 20aa_ddmmaaaa'!$GS$1003,15,FALSE))</f>
        <v xml:space="preserve"> </v>
      </c>
      <c r="U357" s="211" t="str">
        <f>IF($B357:$B357&gt;0,VLOOKUP($B357,'[1]PorEquipeHC 20aa_ddmmaaaa'!$EC$5:'[1]PorEquipeHC 20aa_ddmmaaaa'!$GS$1003,16,FALSE))</f>
        <v xml:space="preserve"> </v>
      </c>
      <c r="V357" s="211" t="b">
        <f>IF($B357:$B357&gt;0,VLOOKUP($B357,'[1]PorEquipeHC 20aa_ddmmaaaa'!$EC$5:'[1]PorEquipeHC 20aa_ddmmaaaa'!$GS$1003,17,FALSE))</f>
        <v>0</v>
      </c>
      <c r="W357" s="211" t="b">
        <f>IF($B357:$B357&gt;0,VLOOKUP($B357,'[1]PorEquipeHC 20aa_ddmmaaaa'!$EC$5:'[1]PorEquipeHC 20aa_ddmmaaaa'!$GS$1003,18,FALSE))</f>
        <v>0</v>
      </c>
      <c r="X357" s="211" t="b">
        <f>IF($B357:$B357&gt;0,VLOOKUP($B357,'[1]PorEquipeHC 20aa_ddmmaaaa'!$EC$5:'[1]PorEquipeHC 20aa_ddmmaaaa'!$GS$1003,19,FALSE))</f>
        <v>0</v>
      </c>
      <c r="Y357" s="207"/>
      <c r="Z357" s="207"/>
      <c r="AA357" s="154"/>
      <c r="AB357" s="154"/>
      <c r="AC357" s="65" t="str">
        <f>C357</f>
        <v>911</v>
      </c>
      <c r="AD357" s="65" t="str">
        <f>D357</f>
        <v>TAMURA</v>
      </c>
      <c r="AE357" s="65" t="str">
        <f>E357</f>
        <v>SHIGUEIKAZU</v>
      </c>
      <c r="AF357" s="65" t="str">
        <f>F357</f>
        <v>M</v>
      </c>
      <c r="AG357" s="65" t="str">
        <f>G357</f>
        <v>11. NCC</v>
      </c>
      <c r="AH357" s="208">
        <f>H357</f>
        <v>17849</v>
      </c>
      <c r="AI357">
        <f>I357</f>
        <v>12</v>
      </c>
      <c r="AJ357" t="str">
        <f>J357</f>
        <v>C</v>
      </c>
      <c r="AK357" s="209" t="str">
        <f>K357</f>
        <v>SR</v>
      </c>
      <c r="AL357" s="65">
        <f>L357</f>
        <v>0</v>
      </c>
      <c r="AM357" s="66" t="str">
        <f>M357</f>
        <v>X</v>
      </c>
      <c r="AN357" s="65" t="e">
        <f>N357</f>
        <v>#NUM!</v>
      </c>
      <c r="AO357" s="65" t="str">
        <f>O357</f>
        <v xml:space="preserve"> </v>
      </c>
      <c r="AP357" s="67" t="str">
        <f>IF(AO357=" "," ",(AO357-2*$AI357))</f>
        <v xml:space="preserve"> </v>
      </c>
      <c r="AQ357" s="68"/>
      <c r="AR357" s="69"/>
      <c r="AS357" s="72" t="str">
        <f>P357</f>
        <v xml:space="preserve"> </v>
      </c>
      <c r="AT357" s="84" t="str">
        <f>IF(AS357=" "," ",(AS357-2*$AI357))</f>
        <v xml:space="preserve"> </v>
      </c>
      <c r="AU357" s="65"/>
      <c r="AV357" s="67"/>
      <c r="AW357" s="72" t="str">
        <f>Q357</f>
        <v xml:space="preserve"> </v>
      </c>
      <c r="AX357" s="67" t="str">
        <f>IF(AW357=" "," ",(AW357-2*$AI357))</f>
        <v xml:space="preserve"> </v>
      </c>
      <c r="AY357" s="67"/>
      <c r="AZ357" s="65"/>
      <c r="BA357" s="67" t="str">
        <f>R357</f>
        <v xml:space="preserve"> </v>
      </c>
      <c r="BB357" s="67" t="str">
        <f>IF(BA357=" "," ",(BA357-2*$AI357))</f>
        <v xml:space="preserve"> </v>
      </c>
      <c r="BC357" s="67"/>
      <c r="BD357" s="67"/>
      <c r="BE357" s="71" t="str">
        <f>S357</f>
        <v xml:space="preserve"> </v>
      </c>
      <c r="BF357" s="67" t="str">
        <f>IF(BE357=" "," ",(BE357-2*$AI357))</f>
        <v xml:space="preserve"> </v>
      </c>
      <c r="BG357" s="67"/>
      <c r="BH357" s="67"/>
      <c r="BI357" s="72" t="str">
        <f>T357</f>
        <v xml:space="preserve"> </v>
      </c>
      <c r="BJ357" s="67" t="str">
        <f>IF(BI357=" "," ",(BI357-2*$AI357))</f>
        <v xml:space="preserve"> </v>
      </c>
      <c r="BK357" s="67"/>
      <c r="BL357" s="67"/>
      <c r="BM357" s="72" t="str">
        <f>U357</f>
        <v xml:space="preserve"> </v>
      </c>
      <c r="BN357" s="67" t="str">
        <f>IF(BM357=" "," ",(BM357-2*$AI357))</f>
        <v xml:space="preserve"> </v>
      </c>
      <c r="BO357" s="67"/>
      <c r="BP357" s="67"/>
      <c r="BQ357" s="67" t="b">
        <f>V357</f>
        <v>0</v>
      </c>
      <c r="BR357" s="67">
        <f>IF(BQ357=" "," ",(BQ357-2*$AI357))</f>
        <v>-24</v>
      </c>
      <c r="BS357" s="67"/>
      <c r="BT357" s="67"/>
      <c r="BU357" s="67" t="b">
        <f>W357</f>
        <v>0</v>
      </c>
      <c r="BV357" s="67">
        <f>IF(BU357=" "," ",(BU357-2*$AI357))</f>
        <v>-24</v>
      </c>
      <c r="BW357" s="67"/>
      <c r="BX357" s="67"/>
      <c r="BY357" s="67" t="b">
        <f>X357</f>
        <v>0</v>
      </c>
      <c r="BZ357" s="67">
        <f>IF(BY357=" "," ",(BY357-2*$AI357))</f>
        <v>-24</v>
      </c>
      <c r="CA357" s="67"/>
      <c r="CB357" s="67"/>
      <c r="CC357" s="209" t="str">
        <f>IF(AK357="Senior",AK357,"...")</f>
        <v>...</v>
      </c>
      <c r="CD357" s="65">
        <f>L357</f>
        <v>0</v>
      </c>
      <c r="CE357" s="66" t="str">
        <f>M357</f>
        <v>X</v>
      </c>
      <c r="CF357" s="73">
        <f>AQ357*AO$4+AU357*AS$4+AY357*AW$4+BC357*BA$4+BG357*BE$4+BK357*BI$4+BO357*BM$4+BS357*BQ$4+BW357*BU$4+CA357*BY$4</f>
        <v>0</v>
      </c>
      <c r="CG357" s="156"/>
      <c r="CH357" s="1"/>
      <c r="DA357" s="19"/>
      <c r="DB357" s="19"/>
      <c r="DC357" s="67" t="s">
        <v>1002</v>
      </c>
      <c r="DD357" s="67" t="s">
        <v>1032</v>
      </c>
      <c r="DE357" s="67" t="s">
        <v>1033</v>
      </c>
      <c r="DF357" s="67" t="s">
        <v>83</v>
      </c>
      <c r="DG357" s="67" t="s">
        <v>995</v>
      </c>
      <c r="DH357" s="75">
        <v>15514</v>
      </c>
      <c r="DI357" s="67">
        <v>12</v>
      </c>
      <c r="DJ357" s="67" t="s">
        <v>78</v>
      </c>
      <c r="DK357" s="76" t="s">
        <v>102</v>
      </c>
      <c r="DL357" s="67">
        <v>1</v>
      </c>
      <c r="DM357" s="77" t="s">
        <v>70</v>
      </c>
      <c r="DN357" s="67" t="e">
        <v>#NUM!</v>
      </c>
      <c r="DO357" s="67" t="s">
        <v>79</v>
      </c>
      <c r="DP357" s="67" t="s">
        <v>79</v>
      </c>
      <c r="DQ357" s="68"/>
      <c r="DR357" s="67"/>
      <c r="DS357" s="72" t="s">
        <v>79</v>
      </c>
      <c r="DT357" s="67" t="s">
        <v>79</v>
      </c>
      <c r="DU357" s="68"/>
      <c r="DV357" s="67"/>
      <c r="DW357" s="72" t="s">
        <v>79</v>
      </c>
      <c r="DX357" s="67" t="s">
        <v>79</v>
      </c>
      <c r="DY357" s="67"/>
      <c r="DZ357" s="67"/>
      <c r="EA357" s="67" t="s">
        <v>79</v>
      </c>
      <c r="EB357" s="67" t="s">
        <v>79</v>
      </c>
      <c r="EC357" s="67"/>
      <c r="ED357" s="67"/>
      <c r="EE357" s="71" t="s">
        <v>79</v>
      </c>
      <c r="EF357" s="67" t="s">
        <v>79</v>
      </c>
      <c r="EG357" s="67"/>
      <c r="EH357" s="67"/>
      <c r="EI357" s="72">
        <v>120</v>
      </c>
      <c r="EJ357" s="67">
        <v>96</v>
      </c>
      <c r="EK357" s="67"/>
      <c r="EL357" s="67"/>
      <c r="EM357" s="72" t="s">
        <v>79</v>
      </c>
      <c r="EN357" s="67" t="s">
        <v>79</v>
      </c>
      <c r="EO357" s="67"/>
      <c r="EP357" s="67"/>
      <c r="EQ357" s="67" t="b">
        <v>0</v>
      </c>
      <c r="ER357" s="67">
        <v>-24</v>
      </c>
      <c r="ES357" s="67"/>
      <c r="ET357" s="67"/>
      <c r="EU357" s="67" t="b">
        <v>0</v>
      </c>
      <c r="EV357" s="67">
        <v>-24</v>
      </c>
      <c r="EW357" s="67"/>
      <c r="EX357" s="67"/>
      <c r="EY357" s="67" t="b">
        <v>0</v>
      </c>
      <c r="EZ357" s="67">
        <v>-24</v>
      </c>
      <c r="FA357" s="67"/>
      <c r="FB357" s="67"/>
      <c r="FC357" s="76" t="s">
        <v>73</v>
      </c>
      <c r="FD357" s="67">
        <v>1</v>
      </c>
      <c r="FE357" s="77" t="s">
        <v>70</v>
      </c>
      <c r="FF357" s="68">
        <v>0</v>
      </c>
      <c r="FG357" s="83"/>
      <c r="FH357" s="65" t="str">
        <f t="shared" si="66"/>
        <v>SR</v>
      </c>
      <c r="FI357" s="65" t="str">
        <f t="shared" si="67"/>
        <v>F</v>
      </c>
      <c r="FJ357" s="65" t="str">
        <f t="shared" si="67"/>
        <v>15. BIR</v>
      </c>
      <c r="FK357" s="65">
        <f t="shared" si="68"/>
        <v>0</v>
      </c>
      <c r="FL357">
        <f>FL356+FK357</f>
        <v>26.5</v>
      </c>
      <c r="FM357" t="str">
        <f t="shared" si="70"/>
        <v>...</v>
      </c>
      <c r="FN357" t="str">
        <f t="shared" si="65"/>
        <v>...</v>
      </c>
      <c r="FO357" t="str">
        <f t="shared" si="64"/>
        <v>15. BIR</v>
      </c>
    </row>
    <row r="358" spans="1:171" ht="13.8" hidden="1" x14ac:dyDescent="0.25">
      <c r="A358" t="s">
        <v>1152</v>
      </c>
      <c r="B358" s="65" t="s">
        <v>465</v>
      </c>
      <c r="C358" s="80" t="str">
        <f>IF($B358:$B358&gt;0,VLOOKUP($B358,'[1]PorEquipeHC 20aa_ddmmaaaa'!$EC$5:'[1]PorEquipeHC 20aa_ddmmaaaa'!$GS$1003,1,FALSE))</f>
        <v>704</v>
      </c>
      <c r="D358" s="209" t="str">
        <f>IF($B358:$B358&gt;0,VLOOKUP($B358,'[1]PorEquipeHC 20aa_ddmmaaaa'!$EC$5:'[1]PorEquipeHC 20aa_ddmmaaaa'!$GS$1003,2,FALSE))</f>
        <v>MAEDA</v>
      </c>
      <c r="E358" s="209" t="str">
        <f>IF($B358:$B358&gt;0,VLOOKUP($B358,'[1]PorEquipeHC 20aa_ddmmaaaa'!$EC$5:'[1]PorEquipeHC 20aa_ddmmaaaa'!$GS$1003,3,FALSE))</f>
        <v>KAUSSEI</v>
      </c>
      <c r="F358" s="66" t="str">
        <f>IF($B358:$B358&gt;0,VLOOKUP($B358,'[1]PorEquipeHC 20aa_ddmmaaaa'!$EC$5:'[1]PorEquipeHC 20aa_ddmmaaaa'!$GS$1003,4,FALSE))</f>
        <v>M</v>
      </c>
      <c r="G358" s="65" t="str">
        <f>IF($B358:$B358&gt;0,VLOOKUP($B358,'[1]PorEquipeHC 20aa_ddmmaaaa'!$EC$5:'[1]PorEquipeHC 20aa_ddmmaaaa'!$GS$1003,5,FALSE))</f>
        <v>06. KOK</v>
      </c>
      <c r="H358" s="210">
        <f>IF($B358:$B358&gt;0,VLOOKUP($B358,'[1]PorEquipeHC 20aa_ddmmaaaa'!$EC$5:'[1]PorEquipeHC 20aa_ddmmaaaa'!$GS$1003,6,FALSE))</f>
        <v>18515</v>
      </c>
      <c r="I358" s="80">
        <f>IF($B358:$B358&gt;0,VLOOKUP($B358,'[1]PorEquipeHC 20aa_ddmmaaaa'!$EC$5:'[1]PorEquipeHC 20aa_ddmmaaaa'!$GS$1003,7,FALSE))</f>
        <v>12</v>
      </c>
      <c r="J358" s="209" t="str">
        <f>IF($B358:$B358&gt;0,VLOOKUP($B358,'[1]PorEquipeHC 20aa_ddmmaaaa'!$EC$5:'[1]PorEquipeHC 20aa_ddmmaaaa'!$GS$1003,8,FALSE))</f>
        <v>C</v>
      </c>
      <c r="K358" s="209" t="str">
        <f>IF($B358:$B358&gt;0,VLOOKUP($B358,'[1]PorEquipeHC 20aa_ddmmaaaa'!$EC$5:'[1]PorEquipeHC 20aa_ddmmaaaa'!$GS$1003,9,FALSE))</f>
        <v>SR</v>
      </c>
      <c r="L358" s="80">
        <f>IF($B358:$B358&gt;0,VLOOKUP($B358,'[1]PorEquipeHC 20aa_ddmmaaaa'!$EC$5:'[1]PorEquipeHC 20aa_ddmmaaaa'!$GS$1003,45,FALSE))</f>
        <v>4</v>
      </c>
      <c r="M358" s="65" t="str">
        <f>IF($B358:$B358&gt;0,VLOOKUP($B358,'[1]PorEquipeHC 20aa_ddmmaaaa'!$EC$5:'[1]PorEquipeHC 20aa_ddmmaaaa'!$GS$1003,46,FALSE))</f>
        <v>X</v>
      </c>
      <c r="N358" s="80" t="e">
        <f>IF($B358:$B358&gt;0,VLOOKUP($B358,'[1]PorEquipeHC 20aa_ddmmaaaa'!$EC$5:'[1]PorEquipeHC 20aa_ddmmaaaa'!$GS$1003,64,FALSE))</f>
        <v>#NUM!</v>
      </c>
      <c r="O358" s="211" t="str">
        <f>IF($B358:$B358&gt;0,VLOOKUP($B358,'[1]PorEquipeHC 20aa_ddmmaaaa'!$EC$5:'[1]PorEquipeHC 20aa_ddmmaaaa'!$GS$1003,10,FALSE))</f>
        <v xml:space="preserve"> </v>
      </c>
      <c r="P358" s="211">
        <f>IF($B358:$B358&gt;0,VLOOKUP($B358,'[1]PorEquipeHC 20aa_ddmmaaaa'!$EC$5:'[1]PorEquipeHC 20aa_ddmmaaaa'!$GS$1003,11,FALSE))</f>
        <v>135</v>
      </c>
      <c r="Q358" s="211">
        <f>IF($B358:$B358&gt;0,VLOOKUP($B358,'[1]PorEquipeHC 20aa_ddmmaaaa'!$EC$5:'[1]PorEquipeHC 20aa_ddmmaaaa'!$GS$1003,12,FALSE))</f>
        <v>142</v>
      </c>
      <c r="R358" s="211">
        <f>IF($B358:$B358&gt;0,VLOOKUP($B358,'[1]PorEquipeHC 20aa_ddmmaaaa'!$EC$5:'[1]PorEquipeHC 20aa_ddmmaaaa'!$GS$1003,13,FALSE))</f>
        <v>135</v>
      </c>
      <c r="S358" s="211" t="str">
        <f>IF($B358:$B358&gt;0,VLOOKUP($B358,'[1]PorEquipeHC 20aa_ddmmaaaa'!$EC$5:'[1]PorEquipeHC 20aa_ddmmaaaa'!$GS$1003,14,FALSE))</f>
        <v xml:space="preserve"> </v>
      </c>
      <c r="T358" s="211">
        <f>IF($B358:$B358&gt;0,VLOOKUP($B358,'[1]PorEquipeHC 20aa_ddmmaaaa'!$EC$5:'[1]PorEquipeHC 20aa_ddmmaaaa'!$GS$1003,15,FALSE))</f>
        <v>134</v>
      </c>
      <c r="U358" s="211" t="str">
        <f>IF($B358:$B358&gt;0,VLOOKUP($B358,'[1]PorEquipeHC 20aa_ddmmaaaa'!$EC$5:'[1]PorEquipeHC 20aa_ddmmaaaa'!$GS$1003,16,FALSE))</f>
        <v xml:space="preserve"> </v>
      </c>
      <c r="V358" s="211" t="b">
        <f>IF($B358:$B358&gt;0,VLOOKUP($B358,'[1]PorEquipeHC 20aa_ddmmaaaa'!$EC$5:'[1]PorEquipeHC 20aa_ddmmaaaa'!$GS$1003,17,FALSE))</f>
        <v>0</v>
      </c>
      <c r="W358" s="211" t="b">
        <f>IF($B358:$B358&gt;0,VLOOKUP($B358,'[1]PorEquipeHC 20aa_ddmmaaaa'!$EC$5:'[1]PorEquipeHC 20aa_ddmmaaaa'!$GS$1003,18,FALSE))</f>
        <v>0</v>
      </c>
      <c r="X358" s="211" t="b">
        <f>IF($B358:$B358&gt;0,VLOOKUP($B358,'[1]PorEquipeHC 20aa_ddmmaaaa'!$EC$5:'[1]PorEquipeHC 20aa_ddmmaaaa'!$GS$1003,19,FALSE))</f>
        <v>0</v>
      </c>
      <c r="Y358" s="207"/>
      <c r="Z358" s="207"/>
      <c r="AA358" s="154"/>
      <c r="AB358" s="154"/>
      <c r="AC358" s="65" t="str">
        <f>C358</f>
        <v>704</v>
      </c>
      <c r="AD358" s="65" t="str">
        <f>D358</f>
        <v>MAEDA</v>
      </c>
      <c r="AE358" s="65" t="str">
        <f>E358</f>
        <v>KAUSSEI</v>
      </c>
      <c r="AF358" s="65" t="str">
        <f>F358</f>
        <v>M</v>
      </c>
      <c r="AG358" s="65" t="str">
        <f>G358</f>
        <v>06. KOK</v>
      </c>
      <c r="AH358" s="208">
        <f>H358</f>
        <v>18515</v>
      </c>
      <c r="AI358">
        <f>I358</f>
        <v>12</v>
      </c>
      <c r="AJ358" t="str">
        <f>J358</f>
        <v>C</v>
      </c>
      <c r="AK358" s="209" t="str">
        <f>K358</f>
        <v>SR</v>
      </c>
      <c r="AL358" s="65">
        <f>L358</f>
        <v>4</v>
      </c>
      <c r="AM358" s="66" t="str">
        <f>M358</f>
        <v>X</v>
      </c>
      <c r="AN358" s="65" t="e">
        <f>N358</f>
        <v>#NUM!</v>
      </c>
      <c r="AO358" s="65" t="str">
        <f>O358</f>
        <v xml:space="preserve"> </v>
      </c>
      <c r="AP358" s="67" t="str">
        <f>IF(AO358=" "," ",(AO358-2*$AI358))</f>
        <v xml:space="preserve"> </v>
      </c>
      <c r="AQ358" s="68"/>
      <c r="AR358" s="69"/>
      <c r="AS358" s="72">
        <f>P358</f>
        <v>135</v>
      </c>
      <c r="AT358" s="67">
        <f>IF(AS358=" "," ",(AS358-2*$AI358))</f>
        <v>111</v>
      </c>
      <c r="AU358" s="65"/>
      <c r="AV358" s="67"/>
      <c r="AW358" s="72">
        <f>Q358</f>
        <v>142</v>
      </c>
      <c r="AX358" s="67">
        <f>IF(AW358=" "," ",(AW358-2*$AI358))</f>
        <v>118</v>
      </c>
      <c r="AY358" s="67"/>
      <c r="AZ358" s="65"/>
      <c r="BA358" s="67">
        <f>R358</f>
        <v>135</v>
      </c>
      <c r="BB358" s="67">
        <f>IF(BA358=" "," ",(BA358-2*$AI358))</f>
        <v>111</v>
      </c>
      <c r="BC358" s="67"/>
      <c r="BD358" s="67"/>
      <c r="BE358" s="71" t="str">
        <f>S358</f>
        <v xml:space="preserve"> </v>
      </c>
      <c r="BF358" s="67" t="str">
        <f>IF(BE358=" "," ",(BE358-2*$AI358))</f>
        <v xml:space="preserve"> </v>
      </c>
      <c r="BG358" s="67"/>
      <c r="BH358" s="67"/>
      <c r="BI358" s="72">
        <f>T358</f>
        <v>134</v>
      </c>
      <c r="BJ358" s="67">
        <f>IF(BI358=" "," ",(BI358-2*$AI358))</f>
        <v>110</v>
      </c>
      <c r="BK358" s="67"/>
      <c r="BL358" s="67"/>
      <c r="BM358" s="72" t="str">
        <f>U358</f>
        <v xml:space="preserve"> </v>
      </c>
      <c r="BN358" s="67" t="str">
        <f>IF(BM358=" "," ",(BM358-2*$AI358))</f>
        <v xml:space="preserve"> </v>
      </c>
      <c r="BO358" s="67"/>
      <c r="BP358" s="67"/>
      <c r="BQ358" s="67" t="b">
        <f>V358</f>
        <v>0</v>
      </c>
      <c r="BR358" s="67">
        <f>IF(BQ358=" "," ",(BQ358-2*$AI358))</f>
        <v>-24</v>
      </c>
      <c r="BS358" s="67"/>
      <c r="BT358" s="67"/>
      <c r="BU358" s="67" t="b">
        <f>W358</f>
        <v>0</v>
      </c>
      <c r="BV358" s="67">
        <f>IF(BU358=" "," ",(BU358-2*$AI358))</f>
        <v>-24</v>
      </c>
      <c r="BW358" s="67"/>
      <c r="BX358" s="67"/>
      <c r="BY358" s="67" t="b">
        <f>X358</f>
        <v>0</v>
      </c>
      <c r="BZ358" s="67">
        <f>IF(BY358=" "," ",(BY358-2*$AI358))</f>
        <v>-24</v>
      </c>
      <c r="CA358" s="67"/>
      <c r="CB358" s="67"/>
      <c r="CC358" s="209" t="str">
        <f>IF(AK358="Senior",AK358,"...")</f>
        <v>...</v>
      </c>
      <c r="CD358" s="65">
        <f>L358</f>
        <v>4</v>
      </c>
      <c r="CE358" s="66" t="str">
        <f>M358</f>
        <v>X</v>
      </c>
      <c r="CF358" s="73">
        <f>AQ358*AO$4+AU358*AS$4+AY358*AW$4+BC358*BA$4+BG358*BE$4+BK358*BI$4+BO358*BM$4+BS358*BQ$4+BW358*BU$4+CA358*BY$4</f>
        <v>0</v>
      </c>
      <c r="CG358" s="156"/>
      <c r="CH358" s="1"/>
      <c r="DA358" s="19"/>
      <c r="DB358" s="19"/>
      <c r="DC358" s="67" t="s">
        <v>1007</v>
      </c>
      <c r="DD358" s="67" t="s">
        <v>167</v>
      </c>
      <c r="DE358" s="67" t="s">
        <v>1034</v>
      </c>
      <c r="DF358" s="67" t="s">
        <v>83</v>
      </c>
      <c r="DG358" s="67" t="s">
        <v>995</v>
      </c>
      <c r="DH358" s="75">
        <v>15624</v>
      </c>
      <c r="DI358" s="67">
        <v>12</v>
      </c>
      <c r="DJ358" s="67" t="s">
        <v>78</v>
      </c>
      <c r="DK358" s="76" t="s">
        <v>102</v>
      </c>
      <c r="DL358" s="67">
        <v>1</v>
      </c>
      <c r="DM358" s="77" t="s">
        <v>70</v>
      </c>
      <c r="DN358" s="67" t="e">
        <v>#NUM!</v>
      </c>
      <c r="DO358" s="67" t="s">
        <v>79</v>
      </c>
      <c r="DP358" s="67" t="s">
        <v>79</v>
      </c>
      <c r="DQ358" s="68"/>
      <c r="DR358" s="69"/>
      <c r="DS358" s="72" t="s">
        <v>79</v>
      </c>
      <c r="DT358" s="67" t="s">
        <v>79</v>
      </c>
      <c r="DU358" s="68"/>
      <c r="DV358" s="67"/>
      <c r="DW358" s="72" t="s">
        <v>79</v>
      </c>
      <c r="DX358" s="67" t="s">
        <v>79</v>
      </c>
      <c r="DY358" s="67"/>
      <c r="DZ358" s="67"/>
      <c r="EA358" s="67" t="s">
        <v>79</v>
      </c>
      <c r="EB358" s="67" t="s">
        <v>79</v>
      </c>
      <c r="EC358" s="67"/>
      <c r="ED358" s="67"/>
      <c r="EE358" s="71" t="s">
        <v>79</v>
      </c>
      <c r="EF358" s="67" t="s">
        <v>79</v>
      </c>
      <c r="EG358" s="68"/>
      <c r="EH358" s="69"/>
      <c r="EI358" s="72">
        <v>133</v>
      </c>
      <c r="EJ358" s="67">
        <v>109</v>
      </c>
      <c r="EK358" s="67"/>
      <c r="EL358" s="67"/>
      <c r="EM358" s="72" t="s">
        <v>79</v>
      </c>
      <c r="EN358" s="67" t="s">
        <v>79</v>
      </c>
      <c r="EO358" s="67"/>
      <c r="EP358" s="67"/>
      <c r="EQ358" s="67" t="b">
        <v>0</v>
      </c>
      <c r="ER358" s="67">
        <v>-24</v>
      </c>
      <c r="ES358" s="67"/>
      <c r="ET358" s="67"/>
      <c r="EU358" s="67" t="b">
        <v>0</v>
      </c>
      <c r="EV358" s="67">
        <v>-24</v>
      </c>
      <c r="EW358" s="67"/>
      <c r="EX358" s="67"/>
      <c r="EY358" s="67" t="b">
        <v>0</v>
      </c>
      <c r="EZ358" s="67">
        <v>-24</v>
      </c>
      <c r="FA358" s="67"/>
      <c r="FB358" s="67"/>
      <c r="FC358" s="76" t="s">
        <v>73</v>
      </c>
      <c r="FD358" s="67">
        <v>1</v>
      </c>
      <c r="FE358" s="77" t="s">
        <v>70</v>
      </c>
      <c r="FF358" s="68">
        <v>0</v>
      </c>
      <c r="FG358" s="83"/>
      <c r="FH358" s="65" t="str">
        <f t="shared" si="66"/>
        <v>SR</v>
      </c>
      <c r="FI358" s="65" t="str">
        <f t="shared" si="67"/>
        <v>F</v>
      </c>
      <c r="FJ358" s="65" t="str">
        <f t="shared" si="67"/>
        <v>15. BIR</v>
      </c>
      <c r="FK358" s="65">
        <f t="shared" si="68"/>
        <v>0</v>
      </c>
      <c r="FL358">
        <f>FL357+FK358</f>
        <v>26.5</v>
      </c>
      <c r="FM358" t="str">
        <f t="shared" si="70"/>
        <v>...</v>
      </c>
      <c r="FN358" t="str">
        <f t="shared" si="65"/>
        <v>...</v>
      </c>
      <c r="FO358" t="str">
        <f t="shared" si="64"/>
        <v>15. BIR</v>
      </c>
    </row>
    <row r="359" spans="1:171" ht="13.8" hidden="1" x14ac:dyDescent="0.25">
      <c r="A359" t="s">
        <v>1152</v>
      </c>
      <c r="B359" s="201" t="s">
        <v>910</v>
      </c>
      <c r="C359" s="80" t="str">
        <f>IF($B359:$B359&gt;0,VLOOKUP($B359,'[1]PorEquipeHC 20aa_ddmmaaaa'!$EC$5:'[1]PorEquipeHC 20aa_ddmmaaaa'!$GS$1003,1,FALSE))</f>
        <v>908</v>
      </c>
      <c r="D359" s="209" t="str">
        <f>IF($B359:$B359&gt;0,VLOOKUP($B359,'[1]PorEquipeHC 20aa_ddmmaaaa'!$EC$5:'[1]PorEquipeHC 20aa_ddmmaaaa'!$GS$1003,2,FALSE))</f>
        <v>HIDAKA</v>
      </c>
      <c r="E359" s="209" t="str">
        <f>IF($B359:$B359&gt;0,VLOOKUP($B359,'[1]PorEquipeHC 20aa_ddmmaaaa'!$EC$5:'[1]PorEquipeHC 20aa_ddmmaaaa'!$GS$1003,3,FALSE))</f>
        <v>ROSA LHOKO</v>
      </c>
      <c r="F359" s="66" t="str">
        <f>IF($B359:$B359&gt;0,VLOOKUP($B359,'[1]PorEquipeHC 20aa_ddmmaaaa'!$EC$5:'[1]PorEquipeHC 20aa_ddmmaaaa'!$GS$1003,4,FALSE))</f>
        <v>F</v>
      </c>
      <c r="G359" s="65" t="str">
        <f>IF($B359:$B359&gt;0,VLOOKUP($B359,'[1]PorEquipeHC 20aa_ddmmaaaa'!$EC$5:'[1]PorEquipeHC 20aa_ddmmaaaa'!$GS$1003,5,FALSE))</f>
        <v>11. NCC</v>
      </c>
      <c r="H359" s="210">
        <f>IF($B359:$B359&gt;0,VLOOKUP($B359,'[1]PorEquipeHC 20aa_ddmmaaaa'!$EC$5:'[1]PorEquipeHC 20aa_ddmmaaaa'!$GS$1003,6,FALSE))</f>
        <v>18561</v>
      </c>
      <c r="I359" s="80">
        <f>IF($B359:$B359&gt;0,VLOOKUP($B359,'[1]PorEquipeHC 20aa_ddmmaaaa'!$EC$5:'[1]PorEquipeHC 20aa_ddmmaaaa'!$GS$1003,7,FALSE))</f>
        <v>12</v>
      </c>
      <c r="J359" s="209" t="str">
        <f>IF($B359:$B359&gt;0,VLOOKUP($B359,'[1]PorEquipeHC 20aa_ddmmaaaa'!$EC$5:'[1]PorEquipeHC 20aa_ddmmaaaa'!$GS$1003,8,FALSE))</f>
        <v>C</v>
      </c>
      <c r="K359" s="209" t="str">
        <f>IF($B359:$B359&gt;0,VLOOKUP($B359,'[1]PorEquipeHC 20aa_ddmmaaaa'!$EC$5:'[1]PorEquipeHC 20aa_ddmmaaaa'!$GS$1003,9,FALSE))</f>
        <v>SR</v>
      </c>
      <c r="L359" s="80">
        <f>IF($B359:$B359&gt;0,VLOOKUP($B359,'[1]PorEquipeHC 20aa_ddmmaaaa'!$EC$5:'[1]PorEquipeHC 20aa_ddmmaaaa'!$GS$1003,45,FALSE))</f>
        <v>0</v>
      </c>
      <c r="M359" s="65" t="str">
        <f>IF($B359:$B359&gt;0,VLOOKUP($B359,'[1]PorEquipeHC 20aa_ddmmaaaa'!$EC$5:'[1]PorEquipeHC 20aa_ddmmaaaa'!$GS$1003,46,FALSE))</f>
        <v>X</v>
      </c>
      <c r="N359" s="80" t="e">
        <f>IF($B359:$B359&gt;0,VLOOKUP($B359,'[1]PorEquipeHC 20aa_ddmmaaaa'!$EC$5:'[1]PorEquipeHC 20aa_ddmmaaaa'!$GS$1003,64,FALSE))</f>
        <v>#NUM!</v>
      </c>
      <c r="O359" s="211" t="str">
        <f>IF($B359:$B359&gt;0,VLOOKUP($B359,'[1]PorEquipeHC 20aa_ddmmaaaa'!$EC$5:'[1]PorEquipeHC 20aa_ddmmaaaa'!$GS$1003,10,FALSE))</f>
        <v xml:space="preserve"> </v>
      </c>
      <c r="P359" s="211" t="str">
        <f>IF($B359:$B359&gt;0,VLOOKUP($B359,'[1]PorEquipeHC 20aa_ddmmaaaa'!$EC$5:'[1]PorEquipeHC 20aa_ddmmaaaa'!$GS$1003,11,FALSE))</f>
        <v xml:space="preserve"> </v>
      </c>
      <c r="Q359" s="211" t="str">
        <f>IF($B359:$B359&gt;0,VLOOKUP($B359,'[1]PorEquipeHC 20aa_ddmmaaaa'!$EC$5:'[1]PorEquipeHC 20aa_ddmmaaaa'!$GS$1003,12,FALSE))</f>
        <v xml:space="preserve"> </v>
      </c>
      <c r="R359" s="211" t="str">
        <f>IF($B359:$B359&gt;0,VLOOKUP($B359,'[1]PorEquipeHC 20aa_ddmmaaaa'!$EC$5:'[1]PorEquipeHC 20aa_ddmmaaaa'!$GS$1003,13,FALSE))</f>
        <v xml:space="preserve"> </v>
      </c>
      <c r="S359" s="211" t="str">
        <f>IF($B359:$B359&gt;0,VLOOKUP($B359,'[1]PorEquipeHC 20aa_ddmmaaaa'!$EC$5:'[1]PorEquipeHC 20aa_ddmmaaaa'!$GS$1003,14,FALSE))</f>
        <v xml:space="preserve"> </v>
      </c>
      <c r="T359" s="211" t="str">
        <f>IF($B359:$B359&gt;0,VLOOKUP($B359,'[1]PorEquipeHC 20aa_ddmmaaaa'!$EC$5:'[1]PorEquipeHC 20aa_ddmmaaaa'!$GS$1003,15,FALSE))</f>
        <v xml:space="preserve"> </v>
      </c>
      <c r="U359" s="211" t="str">
        <f>IF($B359:$B359&gt;0,VLOOKUP($B359,'[1]PorEquipeHC 20aa_ddmmaaaa'!$EC$5:'[1]PorEquipeHC 20aa_ddmmaaaa'!$GS$1003,16,FALSE))</f>
        <v xml:space="preserve"> </v>
      </c>
      <c r="V359" s="211" t="b">
        <f>IF($B359:$B359&gt;0,VLOOKUP($B359,'[1]PorEquipeHC 20aa_ddmmaaaa'!$EC$5:'[1]PorEquipeHC 20aa_ddmmaaaa'!$GS$1003,17,FALSE))</f>
        <v>0</v>
      </c>
      <c r="W359" s="211" t="b">
        <f>IF($B359:$B359&gt;0,VLOOKUP($B359,'[1]PorEquipeHC 20aa_ddmmaaaa'!$EC$5:'[1]PorEquipeHC 20aa_ddmmaaaa'!$GS$1003,18,FALSE))</f>
        <v>0</v>
      </c>
      <c r="X359" s="211" t="b">
        <f>IF($B359:$B359&gt;0,VLOOKUP($B359,'[1]PorEquipeHC 20aa_ddmmaaaa'!$EC$5:'[1]PorEquipeHC 20aa_ddmmaaaa'!$GS$1003,19,FALSE))</f>
        <v>0</v>
      </c>
      <c r="Y359" s="207"/>
      <c r="Z359" s="207"/>
      <c r="AA359" s="154"/>
      <c r="AB359" s="154"/>
      <c r="AC359" s="65" t="str">
        <f>C359</f>
        <v>908</v>
      </c>
      <c r="AD359" s="65" t="str">
        <f>D359</f>
        <v>HIDAKA</v>
      </c>
      <c r="AE359" s="65" t="str">
        <f>E359</f>
        <v>ROSA LHOKO</v>
      </c>
      <c r="AF359" s="65" t="str">
        <f>F359</f>
        <v>F</v>
      </c>
      <c r="AG359" s="65" t="str">
        <f>G359</f>
        <v>11. NCC</v>
      </c>
      <c r="AH359" s="208">
        <f>H359</f>
        <v>18561</v>
      </c>
      <c r="AI359">
        <f>I359</f>
        <v>12</v>
      </c>
      <c r="AJ359" t="str">
        <f>J359</f>
        <v>C</v>
      </c>
      <c r="AK359" s="209" t="str">
        <f>K359</f>
        <v>SR</v>
      </c>
      <c r="AL359" s="65">
        <f>L359</f>
        <v>0</v>
      </c>
      <c r="AM359" s="66" t="str">
        <f>M359</f>
        <v>X</v>
      </c>
      <c r="AN359" s="65" t="e">
        <f>N359</f>
        <v>#NUM!</v>
      </c>
      <c r="AO359" s="65" t="str">
        <f>O359</f>
        <v xml:space="preserve"> </v>
      </c>
      <c r="AP359" s="67" t="str">
        <f>IF(AO359=" "," ",(AO359-2*$AI359))</f>
        <v xml:space="preserve"> </v>
      </c>
      <c r="AQ359" s="68"/>
      <c r="AR359" s="69"/>
      <c r="AS359" s="72" t="str">
        <f>P359</f>
        <v xml:space="preserve"> </v>
      </c>
      <c r="AT359" s="67" t="str">
        <f>IF(AS359=" "," ",(AS359-2*$AI359))</f>
        <v xml:space="preserve"> </v>
      </c>
      <c r="AU359" s="65"/>
      <c r="AV359" s="67"/>
      <c r="AW359" s="72" t="str">
        <f>Q359</f>
        <v xml:space="preserve"> </v>
      </c>
      <c r="AX359" s="67" t="str">
        <f>IF(AW359=" "," ",(AW359-2*$AI359))</f>
        <v xml:space="preserve"> </v>
      </c>
      <c r="AY359" s="67"/>
      <c r="AZ359" s="65"/>
      <c r="BA359" s="67" t="str">
        <f>R359</f>
        <v xml:space="preserve"> </v>
      </c>
      <c r="BB359" s="67" t="str">
        <f>IF(BA359=" "," ",(BA359-2*$AI359))</f>
        <v xml:space="preserve"> </v>
      </c>
      <c r="BC359" s="67"/>
      <c r="BD359" s="67"/>
      <c r="BE359" s="71" t="str">
        <f>S359</f>
        <v xml:space="preserve"> </v>
      </c>
      <c r="BF359" s="67" t="str">
        <f>IF(BE359=" "," ",(BE359-2*$AI359))</f>
        <v xml:space="preserve"> </v>
      </c>
      <c r="BG359" s="67"/>
      <c r="BH359" s="67"/>
      <c r="BI359" s="72" t="str">
        <f>T359</f>
        <v xml:space="preserve"> </v>
      </c>
      <c r="BJ359" s="67" t="str">
        <f>IF(BI359=" "," ",(BI359-2*$AI359))</f>
        <v xml:space="preserve"> </v>
      </c>
      <c r="BK359" s="67"/>
      <c r="BL359" s="67"/>
      <c r="BM359" s="72" t="str">
        <f>U359</f>
        <v xml:space="preserve"> </v>
      </c>
      <c r="BN359" s="67" t="str">
        <f>IF(BM359=" "," ",(BM359-2*$AI359))</f>
        <v xml:space="preserve"> </v>
      </c>
      <c r="BO359" s="67"/>
      <c r="BP359" s="67"/>
      <c r="BQ359" s="67" t="b">
        <f>V359</f>
        <v>0</v>
      </c>
      <c r="BR359" s="67">
        <f>IF(BQ359=" "," ",(BQ359-2*$AI359))</f>
        <v>-24</v>
      </c>
      <c r="BS359" s="67"/>
      <c r="BT359" s="67"/>
      <c r="BU359" s="67" t="b">
        <f>W359</f>
        <v>0</v>
      </c>
      <c r="BV359" s="67">
        <f>IF(BU359=" "," ",(BU359-2*$AI359))</f>
        <v>-24</v>
      </c>
      <c r="BW359" s="67"/>
      <c r="BX359" s="67"/>
      <c r="BY359" s="67" t="b">
        <f>X359</f>
        <v>0</v>
      </c>
      <c r="BZ359" s="67">
        <f>IF(BY359=" "," ",(BY359-2*$AI359))</f>
        <v>-24</v>
      </c>
      <c r="CA359" s="67"/>
      <c r="CB359" s="67"/>
      <c r="CC359" s="209" t="str">
        <f>IF(AK359="Senior",AK359,"...")</f>
        <v>...</v>
      </c>
      <c r="CD359" s="65">
        <f>L359</f>
        <v>0</v>
      </c>
      <c r="CE359" s="66" t="str">
        <f>M359</f>
        <v>X</v>
      </c>
      <c r="CF359" s="73">
        <f>AQ359*AO$4+AU359*AS$4+AY359*AW$4+BC359*BA$4+BG359*BE$4+BK359*BI$4+BO359*BM$4+BS359*BQ$4+BW359*BU$4+CA359*BY$4</f>
        <v>0</v>
      </c>
      <c r="CG359" s="156"/>
      <c r="CH359" s="1"/>
      <c r="DA359" s="19"/>
      <c r="DB359" s="19"/>
      <c r="DC359" s="67" t="s">
        <v>1035</v>
      </c>
      <c r="DD359" s="67" t="s">
        <v>1036</v>
      </c>
      <c r="DE359" s="67" t="s">
        <v>1037</v>
      </c>
      <c r="DF359" s="67" t="s">
        <v>83</v>
      </c>
      <c r="DG359" s="67" t="s">
        <v>995</v>
      </c>
      <c r="DH359" s="75">
        <v>19114</v>
      </c>
      <c r="DI359" s="67">
        <v>12</v>
      </c>
      <c r="DJ359" s="67" t="s">
        <v>78</v>
      </c>
      <c r="DK359" s="76" t="s">
        <v>69</v>
      </c>
      <c r="DL359" s="67">
        <v>1</v>
      </c>
      <c r="DM359" s="77" t="s">
        <v>70</v>
      </c>
      <c r="DN359" s="67" t="e">
        <v>#NUM!</v>
      </c>
      <c r="DO359" s="67" t="s">
        <v>79</v>
      </c>
      <c r="DP359" s="67" t="s">
        <v>79</v>
      </c>
      <c r="DQ359" s="68"/>
      <c r="DR359" s="67"/>
      <c r="DS359" s="72" t="s">
        <v>79</v>
      </c>
      <c r="DT359" s="67" t="s">
        <v>79</v>
      </c>
      <c r="DU359" s="68"/>
      <c r="DV359" s="67"/>
      <c r="DW359" s="72" t="s">
        <v>79</v>
      </c>
      <c r="DX359" s="67" t="s">
        <v>79</v>
      </c>
      <c r="DY359" s="68"/>
      <c r="DZ359" s="69"/>
      <c r="EA359" s="67" t="s">
        <v>79</v>
      </c>
      <c r="EB359" s="67" t="s">
        <v>79</v>
      </c>
      <c r="EC359" s="67"/>
      <c r="ED359" s="67"/>
      <c r="EE359" s="71" t="s">
        <v>79</v>
      </c>
      <c r="EF359" s="67" t="s">
        <v>79</v>
      </c>
      <c r="EG359" s="67"/>
      <c r="EH359" s="67"/>
      <c r="EI359" s="72">
        <v>119</v>
      </c>
      <c r="EJ359" s="67">
        <v>95</v>
      </c>
      <c r="EK359" s="67"/>
      <c r="EL359" s="67"/>
      <c r="EM359" s="72" t="s">
        <v>79</v>
      </c>
      <c r="EN359" s="67" t="s">
        <v>79</v>
      </c>
      <c r="EO359" s="67"/>
      <c r="EP359" s="67"/>
      <c r="EQ359" s="67" t="b">
        <v>0</v>
      </c>
      <c r="ER359" s="67">
        <v>-24</v>
      </c>
      <c r="ES359" s="67"/>
      <c r="ET359" s="67"/>
      <c r="EU359" s="67" t="b">
        <v>0</v>
      </c>
      <c r="EV359" s="67">
        <v>-24</v>
      </c>
      <c r="EW359" s="67"/>
      <c r="EX359" s="67"/>
      <c r="EY359" s="67" t="b">
        <v>0</v>
      </c>
      <c r="EZ359" s="67">
        <v>-24</v>
      </c>
      <c r="FA359" s="67"/>
      <c r="FB359" s="67"/>
      <c r="FC359" s="76" t="s">
        <v>73</v>
      </c>
      <c r="FD359" s="67">
        <v>1</v>
      </c>
      <c r="FE359" s="77" t="s">
        <v>70</v>
      </c>
      <c r="FF359" s="68">
        <v>0</v>
      </c>
      <c r="FG359" s="83"/>
      <c r="FH359" s="65" t="str">
        <f t="shared" si="66"/>
        <v>NSR</v>
      </c>
      <c r="FI359" s="65" t="str">
        <f t="shared" si="67"/>
        <v>F</v>
      </c>
      <c r="FJ359" s="65" t="str">
        <f t="shared" si="67"/>
        <v>15. BIR</v>
      </c>
      <c r="FK359" s="65">
        <f t="shared" si="68"/>
        <v>0</v>
      </c>
      <c r="FL359">
        <f>FL358+FK359</f>
        <v>26.5</v>
      </c>
      <c r="FM359" t="str">
        <f t="shared" si="70"/>
        <v>...</v>
      </c>
      <c r="FN359" t="str">
        <f t="shared" si="65"/>
        <v>...</v>
      </c>
      <c r="FO359" t="str">
        <f t="shared" si="64"/>
        <v>15. BIR</v>
      </c>
    </row>
    <row r="360" spans="1:171" ht="13.8" hidden="1" x14ac:dyDescent="0.25">
      <c r="A360" s="212" t="s">
        <v>1152</v>
      </c>
      <c r="B360" s="213">
        <v>694</v>
      </c>
      <c r="C360" s="80">
        <f>IF($B360:$B360&gt;0,VLOOKUP($B360,'[1]PorEquipeHC 20aa_ddmmaaaa'!$EC$5:'[1]PorEquipeHC 20aa_ddmmaaaa'!$GS$1003,1,FALSE))</f>
        <v>694</v>
      </c>
      <c r="D360" s="209" t="str">
        <f>IF($B360:$B360&gt;0,VLOOKUP($B360,'[1]PorEquipeHC 20aa_ddmmaaaa'!$EC$5:'[1]PorEquipeHC 20aa_ddmmaaaa'!$GS$1003,2,FALSE))</f>
        <v>MISHIMA</v>
      </c>
      <c r="E360" s="209" t="str">
        <f>IF($B360:$B360&gt;0,VLOOKUP($B360,'[1]PorEquipeHC 20aa_ddmmaaaa'!$EC$5:'[1]PorEquipeHC 20aa_ddmmaaaa'!$GS$1003,3,FALSE))</f>
        <v>JUNITI</v>
      </c>
      <c r="F360" s="66" t="str">
        <f>IF($B360:$B360&gt;0,VLOOKUP($B360,'[1]PorEquipeHC 20aa_ddmmaaaa'!$EC$5:'[1]PorEquipeHC 20aa_ddmmaaaa'!$GS$1003,4,FALSE))</f>
        <v>M</v>
      </c>
      <c r="G360" s="65" t="str">
        <f>IF($B360:$B360&gt;0,VLOOKUP($B360,'[1]PorEquipeHC 20aa_ddmmaaaa'!$EC$5:'[1]PorEquipeHC 20aa_ddmmaaaa'!$GS$1003,5,FALSE))</f>
        <v>01. PIE</v>
      </c>
      <c r="H360" s="210">
        <f>IF($B360:$B360&gt;0,VLOOKUP($B360,'[1]PorEquipeHC 20aa_ddmmaaaa'!$EC$5:'[1]PorEquipeHC 20aa_ddmmaaaa'!$GS$1003,6,FALSE))</f>
        <v>18652</v>
      </c>
      <c r="I360" s="80">
        <f>IF($B360:$B360&gt;0,VLOOKUP($B360,'[1]PorEquipeHC 20aa_ddmmaaaa'!$EC$5:'[1]PorEquipeHC 20aa_ddmmaaaa'!$GS$1003,7,FALSE))</f>
        <v>12</v>
      </c>
      <c r="J360" s="209" t="str">
        <f>IF($B360:$B360&gt;0,VLOOKUP($B360,'[1]PorEquipeHC 20aa_ddmmaaaa'!$EC$5:'[1]PorEquipeHC 20aa_ddmmaaaa'!$GS$1003,8,FALSE))</f>
        <v>C</v>
      </c>
      <c r="K360" s="209" t="str">
        <f>IF($B360:$B360&gt;0,VLOOKUP($B360,'[1]PorEquipeHC 20aa_ddmmaaaa'!$EC$5:'[1]PorEquipeHC 20aa_ddmmaaaa'!$GS$1003,9,FALSE))</f>
        <v>SR</v>
      </c>
      <c r="L360" s="80">
        <f>IF($B360:$B360&gt;0,VLOOKUP($B360,'[1]PorEquipeHC 20aa_ddmmaaaa'!$EC$5:'[1]PorEquipeHC 20aa_ddmmaaaa'!$GS$1003,45,FALSE))</f>
        <v>0</v>
      </c>
      <c r="M360" s="65" t="str">
        <f>IF($B360:$B360&gt;0,VLOOKUP($B360,'[1]PorEquipeHC 20aa_ddmmaaaa'!$EC$5:'[1]PorEquipeHC 20aa_ddmmaaaa'!$GS$1003,46,FALSE))</f>
        <v>X</v>
      </c>
      <c r="N360" s="80" t="e">
        <f>IF($B360:$B360&gt;0,VLOOKUP($B360,'[1]PorEquipeHC 20aa_ddmmaaaa'!$EC$5:'[1]PorEquipeHC 20aa_ddmmaaaa'!$GS$1003,64,FALSE))</f>
        <v>#NUM!</v>
      </c>
      <c r="O360" s="211" t="str">
        <f>IF($B360:$B360&gt;0,VLOOKUP($B360,'[1]PorEquipeHC 20aa_ddmmaaaa'!$EC$5:'[1]PorEquipeHC 20aa_ddmmaaaa'!$GS$1003,10,FALSE))</f>
        <v xml:space="preserve"> </v>
      </c>
      <c r="P360" s="211" t="str">
        <f>IF($B360:$B360&gt;0,VLOOKUP($B360,'[1]PorEquipeHC 20aa_ddmmaaaa'!$EC$5:'[1]PorEquipeHC 20aa_ddmmaaaa'!$GS$1003,11,FALSE))</f>
        <v xml:space="preserve"> </v>
      </c>
      <c r="Q360" s="211" t="str">
        <f>IF($B360:$B360&gt;0,VLOOKUP($B360,'[1]PorEquipeHC 20aa_ddmmaaaa'!$EC$5:'[1]PorEquipeHC 20aa_ddmmaaaa'!$GS$1003,12,FALSE))</f>
        <v xml:space="preserve"> </v>
      </c>
      <c r="R360" s="211" t="str">
        <f>IF($B360:$B360&gt;0,VLOOKUP($B360,'[1]PorEquipeHC 20aa_ddmmaaaa'!$EC$5:'[1]PorEquipeHC 20aa_ddmmaaaa'!$GS$1003,13,FALSE))</f>
        <v xml:space="preserve"> </v>
      </c>
      <c r="S360" s="211" t="str">
        <f>IF($B360:$B360&gt;0,VLOOKUP($B360,'[1]PorEquipeHC 20aa_ddmmaaaa'!$EC$5:'[1]PorEquipeHC 20aa_ddmmaaaa'!$GS$1003,14,FALSE))</f>
        <v xml:space="preserve"> </v>
      </c>
      <c r="T360" s="211" t="str">
        <f>IF($B360:$B360&gt;0,VLOOKUP($B360,'[1]PorEquipeHC 20aa_ddmmaaaa'!$EC$5:'[1]PorEquipeHC 20aa_ddmmaaaa'!$GS$1003,15,FALSE))</f>
        <v xml:space="preserve"> </v>
      </c>
      <c r="U360" s="211" t="str">
        <f>IF($B360:$B360&gt;0,VLOOKUP($B360,'[1]PorEquipeHC 20aa_ddmmaaaa'!$EC$5:'[1]PorEquipeHC 20aa_ddmmaaaa'!$GS$1003,16,FALSE))</f>
        <v xml:space="preserve"> </v>
      </c>
      <c r="V360" s="211" t="b">
        <f>IF($B360:$B360&gt;0,VLOOKUP($B360,'[1]PorEquipeHC 20aa_ddmmaaaa'!$EC$5:'[1]PorEquipeHC 20aa_ddmmaaaa'!$GS$1003,17,FALSE))</f>
        <v>0</v>
      </c>
      <c r="W360" s="211" t="b">
        <f>IF($B360:$B360&gt;0,VLOOKUP($B360,'[1]PorEquipeHC 20aa_ddmmaaaa'!$EC$5:'[1]PorEquipeHC 20aa_ddmmaaaa'!$GS$1003,18,FALSE))</f>
        <v>0</v>
      </c>
      <c r="X360" s="211" t="b">
        <f>IF($B360:$B360&gt;0,VLOOKUP($B360,'[1]PorEquipeHC 20aa_ddmmaaaa'!$EC$5:'[1]PorEquipeHC 20aa_ddmmaaaa'!$GS$1003,19,FALSE))</f>
        <v>0</v>
      </c>
      <c r="Y360" s="207"/>
      <c r="Z360" s="207"/>
      <c r="AA360" s="154"/>
      <c r="AB360" s="154"/>
      <c r="AC360" s="65">
        <f>C360</f>
        <v>694</v>
      </c>
      <c r="AD360" s="65" t="str">
        <f>D360</f>
        <v>MISHIMA</v>
      </c>
      <c r="AE360" s="65" t="str">
        <f>E360</f>
        <v>JUNITI</v>
      </c>
      <c r="AF360" s="65" t="str">
        <f>F360</f>
        <v>M</v>
      </c>
      <c r="AG360" s="65" t="str">
        <f>G360</f>
        <v>01. PIE</v>
      </c>
      <c r="AH360" s="208">
        <f>H360</f>
        <v>18652</v>
      </c>
      <c r="AI360">
        <f>I360</f>
        <v>12</v>
      </c>
      <c r="AJ360" t="str">
        <f>J360</f>
        <v>C</v>
      </c>
      <c r="AK360" s="209" t="str">
        <f>K360</f>
        <v>SR</v>
      </c>
      <c r="AL360" s="65">
        <f>L360</f>
        <v>0</v>
      </c>
      <c r="AM360" s="66" t="str">
        <f>M360</f>
        <v>X</v>
      </c>
      <c r="AN360" s="65" t="e">
        <f>N360</f>
        <v>#NUM!</v>
      </c>
      <c r="AO360" s="65" t="str">
        <f>O360</f>
        <v xml:space="preserve"> </v>
      </c>
      <c r="AP360" s="67" t="str">
        <f>IF(AO360=" "," ",(AO360-2*$AI360))</f>
        <v xml:space="preserve"> </v>
      </c>
      <c r="AQ360" s="68"/>
      <c r="AR360" s="69"/>
      <c r="AS360" s="72" t="str">
        <f>P360</f>
        <v xml:space="preserve"> </v>
      </c>
      <c r="AT360" s="67" t="str">
        <f>IF(AS360=" "," ",(AS360-2*$AI360))</f>
        <v xml:space="preserve"> </v>
      </c>
      <c r="AU360" s="65"/>
      <c r="AV360" s="67"/>
      <c r="AW360" s="72" t="str">
        <f>Q360</f>
        <v xml:space="preserve"> </v>
      </c>
      <c r="AX360" s="67" t="str">
        <f>IF(AW360=" "," ",(AW360-2*$AI360))</f>
        <v xml:space="preserve"> </v>
      </c>
      <c r="AY360" s="67"/>
      <c r="AZ360" s="65"/>
      <c r="BA360" s="67" t="str">
        <f>R360</f>
        <v xml:space="preserve"> </v>
      </c>
      <c r="BB360" s="67" t="str">
        <f>IF(BA360=" "," ",(BA360-2*$AI360))</f>
        <v xml:space="preserve"> </v>
      </c>
      <c r="BC360" s="67"/>
      <c r="BD360" s="67"/>
      <c r="BE360" s="71" t="str">
        <f>S360</f>
        <v xml:space="preserve"> </v>
      </c>
      <c r="BF360" s="67" t="str">
        <f>IF(BE360=" "," ",(BE360-2*$AI360))</f>
        <v xml:space="preserve"> </v>
      </c>
      <c r="BG360" s="67"/>
      <c r="BH360" s="67"/>
      <c r="BI360" s="72" t="str">
        <f>T360</f>
        <v xml:space="preserve"> </v>
      </c>
      <c r="BJ360" s="67" t="str">
        <f>IF(BI360=" "," ",(BI360-2*$AI360))</f>
        <v xml:space="preserve"> </v>
      </c>
      <c r="BK360" s="67"/>
      <c r="BL360" s="67"/>
      <c r="BM360" s="72" t="str">
        <f>U360</f>
        <v xml:space="preserve"> </v>
      </c>
      <c r="BN360" s="67" t="str">
        <f>IF(BM360=" "," ",(BM360-2*$AI360))</f>
        <v xml:space="preserve"> </v>
      </c>
      <c r="BO360" s="67"/>
      <c r="BP360" s="67"/>
      <c r="BQ360" s="67" t="b">
        <f>V360</f>
        <v>0</v>
      </c>
      <c r="BR360" s="67">
        <f>IF(BQ360=" "," ",(BQ360-2*$AI360))</f>
        <v>-24</v>
      </c>
      <c r="BS360" s="67"/>
      <c r="BT360" s="67"/>
      <c r="BU360" s="67" t="b">
        <f>W360</f>
        <v>0</v>
      </c>
      <c r="BV360" s="67">
        <f>IF(BU360=" "," ",(BU360-2*$AI360))</f>
        <v>-24</v>
      </c>
      <c r="BW360" s="67"/>
      <c r="BX360" s="67"/>
      <c r="BY360" s="67" t="b">
        <f>X360</f>
        <v>0</v>
      </c>
      <c r="BZ360" s="67">
        <f>IF(BY360=" "," ",(BY360-2*$AI360))</f>
        <v>-24</v>
      </c>
      <c r="CA360" s="67"/>
      <c r="CB360" s="67"/>
      <c r="CC360" s="209" t="str">
        <f>IF(AK360="Senior",AK360,"...")</f>
        <v>...</v>
      </c>
      <c r="CD360" s="65">
        <f>L360</f>
        <v>0</v>
      </c>
      <c r="CE360" s="66" t="str">
        <f>M360</f>
        <v>X</v>
      </c>
      <c r="CF360" s="73">
        <f>AQ360*AO$4+AU360*AS$4+AY360*AW$4+BC360*BA$4+BG360*BE$4+BK360*BI$4+BO360*BM$4+BS360*BQ$4+BW360*BU$4+CA360*BY$4</f>
        <v>0</v>
      </c>
      <c r="CG360" s="156"/>
      <c r="CH360" s="1"/>
      <c r="DA360" s="19"/>
      <c r="DB360" s="19"/>
      <c r="DC360" s="67" t="s">
        <v>1140</v>
      </c>
      <c r="DD360" s="67" t="s">
        <v>1141</v>
      </c>
      <c r="DE360" s="67" t="s">
        <v>1142</v>
      </c>
      <c r="DF360" s="67" t="s">
        <v>65</v>
      </c>
      <c r="DG360" s="67" t="s">
        <v>995</v>
      </c>
      <c r="DH360" s="75">
        <v>21707</v>
      </c>
      <c r="DI360" s="67">
        <v>12</v>
      </c>
      <c r="DJ360" s="67" t="s">
        <v>78</v>
      </c>
      <c r="DK360" s="76" t="s">
        <v>69</v>
      </c>
      <c r="DL360" s="67">
        <v>2</v>
      </c>
      <c r="DM360" s="77" t="s">
        <v>70</v>
      </c>
      <c r="DN360" s="67" t="e">
        <v>#NUM!</v>
      </c>
      <c r="DO360" s="67" t="s">
        <v>79</v>
      </c>
      <c r="DP360" s="67" t="s">
        <v>79</v>
      </c>
      <c r="DQ360" s="68"/>
      <c r="DR360" s="67"/>
      <c r="DS360" s="72" t="s">
        <v>79</v>
      </c>
      <c r="DT360" s="67" t="s">
        <v>79</v>
      </c>
      <c r="DU360" s="68"/>
      <c r="DV360" s="67"/>
      <c r="DW360" s="72" t="s">
        <v>79</v>
      </c>
      <c r="DX360" s="67" t="s">
        <v>79</v>
      </c>
      <c r="DY360" s="67"/>
      <c r="DZ360" s="67"/>
      <c r="EA360" s="67" t="s">
        <v>79</v>
      </c>
      <c r="EB360" s="67" t="s">
        <v>79</v>
      </c>
      <c r="EC360" s="67"/>
      <c r="ED360" s="67"/>
      <c r="EE360" s="71">
        <v>121</v>
      </c>
      <c r="EF360" s="67">
        <v>97</v>
      </c>
      <c r="EG360" s="67"/>
      <c r="EH360" s="69"/>
      <c r="EI360" s="72">
        <v>119</v>
      </c>
      <c r="EJ360" s="67">
        <v>95</v>
      </c>
      <c r="EK360" s="67"/>
      <c r="EL360" s="67"/>
      <c r="EM360" s="72" t="s">
        <v>79</v>
      </c>
      <c r="EN360" s="67" t="s">
        <v>79</v>
      </c>
      <c r="EO360" s="67"/>
      <c r="EP360" s="67"/>
      <c r="EQ360" s="67" t="b">
        <v>0</v>
      </c>
      <c r="ER360" s="67">
        <v>-24</v>
      </c>
      <c r="ES360" s="67"/>
      <c r="ET360" s="67"/>
      <c r="EU360" s="67" t="b">
        <v>0</v>
      </c>
      <c r="EV360" s="67">
        <v>-24</v>
      </c>
      <c r="EW360" s="67"/>
      <c r="EX360" s="67"/>
      <c r="EY360" s="67" t="b">
        <v>0</v>
      </c>
      <c r="EZ360" s="67">
        <v>-24</v>
      </c>
      <c r="FA360" s="67"/>
      <c r="FB360" s="67"/>
      <c r="FC360" s="76" t="s">
        <v>73</v>
      </c>
      <c r="FD360" s="67">
        <v>2</v>
      </c>
      <c r="FE360" s="77" t="s">
        <v>70</v>
      </c>
      <c r="FF360" s="68">
        <v>0</v>
      </c>
      <c r="FG360" s="83"/>
      <c r="FH360" s="65" t="str">
        <f t="shared" si="66"/>
        <v>NSR</v>
      </c>
      <c r="FI360" s="65" t="str">
        <f t="shared" si="67"/>
        <v>M</v>
      </c>
      <c r="FJ360" s="65" t="str">
        <f t="shared" si="67"/>
        <v>15. BIR</v>
      </c>
      <c r="FK360" s="65">
        <f t="shared" si="68"/>
        <v>0</v>
      </c>
      <c r="FL360">
        <f>FL359+FK360</f>
        <v>26.5</v>
      </c>
      <c r="FM360" t="str">
        <f t="shared" si="70"/>
        <v>...</v>
      </c>
      <c r="FN360" t="str">
        <f t="shared" si="65"/>
        <v>...</v>
      </c>
      <c r="FO360" t="str">
        <f t="shared" si="64"/>
        <v>15. BIR</v>
      </c>
    </row>
    <row r="361" spans="1:171" ht="13.8" hidden="1" x14ac:dyDescent="0.25">
      <c r="A361" t="s">
        <v>1152</v>
      </c>
      <c r="B361" s="65" t="s">
        <v>303</v>
      </c>
      <c r="C361" s="80" t="str">
        <f>IF($B361:$B361&gt;0,VLOOKUP($B361,'[1]PorEquipeHC 20aa_ddmmaaaa'!$EC$5:'[1]PorEquipeHC 20aa_ddmmaaaa'!$GS$1003,1,FALSE))</f>
        <v>727</v>
      </c>
      <c r="D361" s="209" t="str">
        <f>IF($B361:$B361&gt;0,VLOOKUP($B361,'[1]PorEquipeHC 20aa_ddmmaaaa'!$EC$5:'[1]PorEquipeHC 20aa_ddmmaaaa'!$GS$1003,2,FALSE))</f>
        <v>KAWAMURA</v>
      </c>
      <c r="E361" s="209" t="str">
        <f>IF($B361:$B361&gt;0,VLOOKUP($B361,'[1]PorEquipeHC 20aa_ddmmaaaa'!$EC$5:'[1]PorEquipeHC 20aa_ddmmaaaa'!$GS$1003,3,FALSE))</f>
        <v>MILTON MASSAR</v>
      </c>
      <c r="F361" s="66" t="str">
        <f>IF($B361:$B361&gt;0,VLOOKUP($B361,'[1]PorEquipeHC 20aa_ddmmaaaa'!$EC$5:'[1]PorEquipeHC 20aa_ddmmaaaa'!$GS$1003,4,FALSE))</f>
        <v>M</v>
      </c>
      <c r="G361" s="65" t="str">
        <f>IF($B361:$B361&gt;0,VLOOKUP($B361,'[1]PorEquipeHC 20aa_ddmmaaaa'!$EC$5:'[1]PorEquipeHC 20aa_ddmmaaaa'!$GS$1003,5,FALSE))</f>
        <v>03. IBI</v>
      </c>
      <c r="H361" s="210">
        <f>IF($B361:$B361&gt;0,VLOOKUP($B361,'[1]PorEquipeHC 20aa_ddmmaaaa'!$EC$5:'[1]PorEquipeHC 20aa_ddmmaaaa'!$GS$1003,6,FALSE))</f>
        <v>18665</v>
      </c>
      <c r="I361" s="80">
        <f>IF($B361:$B361&gt;0,VLOOKUP($B361,'[1]PorEquipeHC 20aa_ddmmaaaa'!$EC$5:'[1]PorEquipeHC 20aa_ddmmaaaa'!$GS$1003,7,FALSE))</f>
        <v>12</v>
      </c>
      <c r="J361" s="209" t="str">
        <f>IF($B361:$B361&gt;0,VLOOKUP($B361,'[1]PorEquipeHC 20aa_ddmmaaaa'!$EC$5:'[1]PorEquipeHC 20aa_ddmmaaaa'!$GS$1003,8,FALSE))</f>
        <v>C</v>
      </c>
      <c r="K361" s="209" t="str">
        <f>IF($B361:$B361&gt;0,VLOOKUP($B361,'[1]PorEquipeHC 20aa_ddmmaaaa'!$EC$5:'[1]PorEquipeHC 20aa_ddmmaaaa'!$GS$1003,9,FALSE))</f>
        <v>SR</v>
      </c>
      <c r="L361" s="80">
        <f>IF($B361:$B361&gt;0,VLOOKUP($B361,'[1]PorEquipeHC 20aa_ddmmaaaa'!$EC$5:'[1]PorEquipeHC 20aa_ddmmaaaa'!$GS$1003,45,FALSE))</f>
        <v>0</v>
      </c>
      <c r="M361" s="65" t="str">
        <f>IF($B361:$B361&gt;0,VLOOKUP($B361,'[1]PorEquipeHC 20aa_ddmmaaaa'!$EC$5:'[1]PorEquipeHC 20aa_ddmmaaaa'!$GS$1003,46,FALSE))</f>
        <v>X</v>
      </c>
      <c r="N361" s="80" t="e">
        <f>IF($B361:$B361&gt;0,VLOOKUP($B361,'[1]PorEquipeHC 20aa_ddmmaaaa'!$EC$5:'[1]PorEquipeHC 20aa_ddmmaaaa'!$GS$1003,64,FALSE))</f>
        <v>#NUM!</v>
      </c>
      <c r="O361" s="211" t="str">
        <f>IF($B361:$B361&gt;0,VLOOKUP($B361,'[1]PorEquipeHC 20aa_ddmmaaaa'!$EC$5:'[1]PorEquipeHC 20aa_ddmmaaaa'!$GS$1003,10,FALSE))</f>
        <v xml:space="preserve"> </v>
      </c>
      <c r="P361" s="211" t="str">
        <f>IF($B361:$B361&gt;0,VLOOKUP($B361,'[1]PorEquipeHC 20aa_ddmmaaaa'!$EC$5:'[1]PorEquipeHC 20aa_ddmmaaaa'!$GS$1003,11,FALSE))</f>
        <v xml:space="preserve"> </v>
      </c>
      <c r="Q361" s="211" t="str">
        <f>IF($B361:$B361&gt;0,VLOOKUP($B361,'[1]PorEquipeHC 20aa_ddmmaaaa'!$EC$5:'[1]PorEquipeHC 20aa_ddmmaaaa'!$GS$1003,12,FALSE))</f>
        <v xml:space="preserve"> </v>
      </c>
      <c r="R361" s="211" t="str">
        <f>IF($B361:$B361&gt;0,VLOOKUP($B361,'[1]PorEquipeHC 20aa_ddmmaaaa'!$EC$5:'[1]PorEquipeHC 20aa_ddmmaaaa'!$GS$1003,13,FALSE))</f>
        <v xml:space="preserve"> </v>
      </c>
      <c r="S361" s="211" t="str">
        <f>IF($B361:$B361&gt;0,VLOOKUP($B361,'[1]PorEquipeHC 20aa_ddmmaaaa'!$EC$5:'[1]PorEquipeHC 20aa_ddmmaaaa'!$GS$1003,14,FALSE))</f>
        <v xml:space="preserve"> </v>
      </c>
      <c r="T361" s="211" t="str">
        <f>IF($B361:$B361&gt;0,VLOOKUP($B361,'[1]PorEquipeHC 20aa_ddmmaaaa'!$EC$5:'[1]PorEquipeHC 20aa_ddmmaaaa'!$GS$1003,15,FALSE))</f>
        <v xml:space="preserve"> </v>
      </c>
      <c r="U361" s="211" t="str">
        <f>IF($B361:$B361&gt;0,VLOOKUP($B361,'[1]PorEquipeHC 20aa_ddmmaaaa'!$EC$5:'[1]PorEquipeHC 20aa_ddmmaaaa'!$GS$1003,16,FALSE))</f>
        <v xml:space="preserve"> </v>
      </c>
      <c r="V361" s="211" t="b">
        <f>IF($B361:$B361&gt;0,VLOOKUP($B361,'[1]PorEquipeHC 20aa_ddmmaaaa'!$EC$5:'[1]PorEquipeHC 20aa_ddmmaaaa'!$GS$1003,17,FALSE))</f>
        <v>0</v>
      </c>
      <c r="W361" s="211" t="b">
        <f>IF($B361:$B361&gt;0,VLOOKUP($B361,'[1]PorEquipeHC 20aa_ddmmaaaa'!$EC$5:'[1]PorEquipeHC 20aa_ddmmaaaa'!$GS$1003,18,FALSE))</f>
        <v>0</v>
      </c>
      <c r="X361" s="211" t="b">
        <f>IF($B361:$B361&gt;0,VLOOKUP($B361,'[1]PorEquipeHC 20aa_ddmmaaaa'!$EC$5:'[1]PorEquipeHC 20aa_ddmmaaaa'!$GS$1003,19,FALSE))</f>
        <v>0</v>
      </c>
      <c r="Y361" s="207"/>
      <c r="Z361" s="207"/>
      <c r="AA361" s="154"/>
      <c r="AB361" s="154"/>
      <c r="AC361" s="65" t="str">
        <f>C361</f>
        <v>727</v>
      </c>
      <c r="AD361" s="65" t="str">
        <f>D361</f>
        <v>KAWAMURA</v>
      </c>
      <c r="AE361" s="65" t="str">
        <f>E361</f>
        <v>MILTON MASSAR</v>
      </c>
      <c r="AF361" s="65" t="str">
        <f>F361</f>
        <v>M</v>
      </c>
      <c r="AG361" s="65" t="str">
        <f>G361</f>
        <v>03. IBI</v>
      </c>
      <c r="AH361" s="208">
        <f>H361</f>
        <v>18665</v>
      </c>
      <c r="AI361">
        <f>I361</f>
        <v>12</v>
      </c>
      <c r="AJ361" t="str">
        <f>J361</f>
        <v>C</v>
      </c>
      <c r="AK361" s="209" t="str">
        <f>K361</f>
        <v>SR</v>
      </c>
      <c r="AL361" s="65">
        <f>L361</f>
        <v>0</v>
      </c>
      <c r="AM361" s="66" t="str">
        <f>M361</f>
        <v>X</v>
      </c>
      <c r="AN361" s="65" t="e">
        <f>N361</f>
        <v>#NUM!</v>
      </c>
      <c r="AO361" s="65" t="str">
        <f>O361</f>
        <v xml:space="preserve"> </v>
      </c>
      <c r="AP361" s="67" t="str">
        <f>IF(AO361=" "," ",(AO361-2*$AI361))</f>
        <v xml:space="preserve"> </v>
      </c>
      <c r="AQ361" s="68"/>
      <c r="AR361" s="69"/>
      <c r="AS361" s="72" t="str">
        <f>P361</f>
        <v xml:space="preserve"> </v>
      </c>
      <c r="AT361" s="67" t="str">
        <f>IF(AS361=" "," ",(AS361-2*$AI361))</f>
        <v xml:space="preserve"> </v>
      </c>
      <c r="AU361" s="65"/>
      <c r="AV361" s="67"/>
      <c r="AW361" s="72" t="str">
        <f>Q361</f>
        <v xml:space="preserve"> </v>
      </c>
      <c r="AX361" s="67" t="str">
        <f>IF(AW361=" "," ",(AW361-2*$AI361))</f>
        <v xml:space="preserve"> </v>
      </c>
      <c r="AY361" s="67"/>
      <c r="AZ361" s="65"/>
      <c r="BA361" s="67" t="str">
        <f>R361</f>
        <v xml:space="preserve"> </v>
      </c>
      <c r="BB361" s="67" t="str">
        <f>IF(BA361=" "," ",(BA361-2*$AI361))</f>
        <v xml:space="preserve"> </v>
      </c>
      <c r="BC361" s="67"/>
      <c r="BD361" s="67"/>
      <c r="BE361" s="71" t="str">
        <f>S361</f>
        <v xml:space="preserve"> </v>
      </c>
      <c r="BF361" s="67" t="str">
        <f>IF(BE361=" "," ",(BE361-2*$AI361))</f>
        <v xml:space="preserve"> </v>
      </c>
      <c r="BG361" s="67"/>
      <c r="BH361" s="67"/>
      <c r="BI361" s="72" t="str">
        <f>T361</f>
        <v xml:space="preserve"> </v>
      </c>
      <c r="BJ361" s="67" t="str">
        <f>IF(BI361=" "," ",(BI361-2*$AI361))</f>
        <v xml:space="preserve"> </v>
      </c>
      <c r="BK361" s="67"/>
      <c r="BL361" s="67"/>
      <c r="BM361" s="72" t="str">
        <f>U361</f>
        <v xml:space="preserve"> </v>
      </c>
      <c r="BN361" s="67" t="str">
        <f>IF(BM361=" "," ",(BM361-2*$AI361))</f>
        <v xml:space="preserve"> </v>
      </c>
      <c r="BO361" s="67"/>
      <c r="BP361" s="67"/>
      <c r="BQ361" s="67" t="b">
        <f>V361</f>
        <v>0</v>
      </c>
      <c r="BR361" s="67">
        <f>IF(BQ361=" "," ",(BQ361-2*$AI361))</f>
        <v>-24</v>
      </c>
      <c r="BS361" s="67"/>
      <c r="BT361" s="67"/>
      <c r="BU361" s="67" t="b">
        <f>W361</f>
        <v>0</v>
      </c>
      <c r="BV361" s="67">
        <f>IF(BU361=" "," ",(BU361-2*$AI361))</f>
        <v>-24</v>
      </c>
      <c r="BW361" s="67"/>
      <c r="BX361" s="67"/>
      <c r="BY361" s="67" t="b">
        <f>X361</f>
        <v>0</v>
      </c>
      <c r="BZ361" s="67">
        <f>IF(BY361=" "," ",(BY361-2*$AI361))</f>
        <v>-24</v>
      </c>
      <c r="CA361" s="67"/>
      <c r="CB361" s="67"/>
      <c r="CC361" s="209" t="str">
        <f>IF(AK361="Senior",AK361,"...")</f>
        <v>...</v>
      </c>
      <c r="CD361" s="65">
        <f>L361</f>
        <v>0</v>
      </c>
      <c r="CE361" s="66" t="str">
        <f>M361</f>
        <v>X</v>
      </c>
      <c r="CF361" s="73">
        <f>AQ361*AO$4+AU361*AS$4+AY361*AW$4+BC361*BA$4+BG361*BE$4+BK361*BI$4+BO361*BM$4+BS361*BQ$4+BW361*BU$4+CA361*BY$4</f>
        <v>0</v>
      </c>
      <c r="CG361" s="156"/>
      <c r="CH361" s="1"/>
      <c r="DA361" s="19"/>
      <c r="DB361" s="85"/>
      <c r="DC361" s="67" t="s">
        <v>1038</v>
      </c>
      <c r="DD361" s="67" t="s">
        <v>1039</v>
      </c>
      <c r="DE361" s="67" t="s">
        <v>1040</v>
      </c>
      <c r="DF361" s="67" t="s">
        <v>83</v>
      </c>
      <c r="DG361" s="67" t="s">
        <v>995</v>
      </c>
      <c r="DH361" s="75">
        <v>22538</v>
      </c>
      <c r="DI361" s="67">
        <v>12</v>
      </c>
      <c r="DJ361" s="67" t="s">
        <v>78</v>
      </c>
      <c r="DK361" s="76" t="s">
        <v>69</v>
      </c>
      <c r="DL361" s="67">
        <v>0</v>
      </c>
      <c r="DM361" s="77" t="s">
        <v>70</v>
      </c>
      <c r="DN361" s="67" t="e">
        <v>#NUM!</v>
      </c>
      <c r="DO361" s="67" t="s">
        <v>79</v>
      </c>
      <c r="DP361" s="67" t="s">
        <v>79</v>
      </c>
      <c r="DQ361" s="68"/>
      <c r="DR361" s="67"/>
      <c r="DS361" s="72" t="s">
        <v>79</v>
      </c>
      <c r="DT361" s="67" t="s">
        <v>79</v>
      </c>
      <c r="DU361" s="68"/>
      <c r="DV361" s="69"/>
      <c r="DW361" s="72" t="s">
        <v>79</v>
      </c>
      <c r="DX361" s="67" t="s">
        <v>79</v>
      </c>
      <c r="DY361" s="68"/>
      <c r="DZ361" s="69"/>
      <c r="EA361" s="67" t="s">
        <v>79</v>
      </c>
      <c r="EB361" s="67" t="s">
        <v>79</v>
      </c>
      <c r="EC361" s="67"/>
      <c r="ED361" s="67"/>
      <c r="EE361" s="71" t="s">
        <v>79</v>
      </c>
      <c r="EF361" s="67" t="s">
        <v>79</v>
      </c>
      <c r="EG361" s="67"/>
      <c r="EH361" s="67"/>
      <c r="EI361" s="72" t="s">
        <v>79</v>
      </c>
      <c r="EJ361" s="67" t="s">
        <v>79</v>
      </c>
      <c r="EK361" s="67"/>
      <c r="EL361" s="67"/>
      <c r="EM361" s="72" t="s">
        <v>79</v>
      </c>
      <c r="EN361" s="67" t="s">
        <v>79</v>
      </c>
      <c r="EO361" s="67"/>
      <c r="EP361" s="67"/>
      <c r="EQ361" s="67" t="b">
        <v>0</v>
      </c>
      <c r="ER361" s="67">
        <v>-24</v>
      </c>
      <c r="ES361" s="67"/>
      <c r="ET361" s="67"/>
      <c r="EU361" s="67" t="b">
        <v>0</v>
      </c>
      <c r="EV361" s="67">
        <v>-24</v>
      </c>
      <c r="EW361" s="67"/>
      <c r="EX361" s="67"/>
      <c r="EY361" s="67" t="b">
        <v>0</v>
      </c>
      <c r="EZ361" s="67">
        <v>-24</v>
      </c>
      <c r="FA361" s="67"/>
      <c r="FB361" s="67"/>
      <c r="FC361" s="76" t="s">
        <v>73</v>
      </c>
      <c r="FD361" s="67">
        <v>0</v>
      </c>
      <c r="FE361" s="77" t="s">
        <v>70</v>
      </c>
      <c r="FF361" s="68">
        <v>0</v>
      </c>
      <c r="FG361" s="83"/>
      <c r="FH361" s="65" t="str">
        <f t="shared" si="66"/>
        <v>NSR</v>
      </c>
      <c r="FI361" s="65" t="str">
        <f t="shared" si="67"/>
        <v>F</v>
      </c>
      <c r="FJ361" s="65" t="str">
        <f t="shared" si="67"/>
        <v>15. BIR</v>
      </c>
      <c r="FK361" s="65">
        <f t="shared" si="68"/>
        <v>0</v>
      </c>
      <c r="FL361">
        <f>FL360+FK361</f>
        <v>26.5</v>
      </c>
      <c r="FM361">
        <f t="shared" si="70"/>
        <v>26.5</v>
      </c>
      <c r="FN361" t="str">
        <f t="shared" si="65"/>
        <v>15. BIR</v>
      </c>
      <c r="FO361" t="str">
        <f t="shared" si="64"/>
        <v>15. BIR</v>
      </c>
    </row>
    <row r="362" spans="1:171" ht="13.8" hidden="1" x14ac:dyDescent="0.25">
      <c r="A362" t="s">
        <v>1152</v>
      </c>
      <c r="B362" s="65" t="s">
        <v>300</v>
      </c>
      <c r="C362" s="80" t="str">
        <f>IF($B362:$B362&gt;0,VLOOKUP($B362,'[1]PorEquipeHC 20aa_ddmmaaaa'!$EC$5:'[1]PorEquipeHC 20aa_ddmmaaaa'!$GS$1003,1,FALSE))</f>
        <v>698</v>
      </c>
      <c r="D362" s="209" t="str">
        <f>IF($B362:$B362&gt;0,VLOOKUP($B362,'[1]PorEquipeHC 20aa_ddmmaaaa'!$EC$5:'[1]PorEquipeHC 20aa_ddmmaaaa'!$GS$1003,2,FALSE))</f>
        <v>HARA TABATA</v>
      </c>
      <c r="E362" s="209" t="str">
        <f>IF($B362:$B362&gt;0,VLOOKUP($B362,'[1]PorEquipeHC 20aa_ddmmaaaa'!$EC$5:'[1]PorEquipeHC 20aa_ddmmaaaa'!$GS$1003,3,FALSE))</f>
        <v>ROSA HIDEKO</v>
      </c>
      <c r="F362" s="66" t="str">
        <f>IF($B362:$B362&gt;0,VLOOKUP($B362,'[1]PorEquipeHC 20aa_ddmmaaaa'!$EC$5:'[1]PorEquipeHC 20aa_ddmmaaaa'!$GS$1003,4,FALSE))</f>
        <v>F</v>
      </c>
      <c r="G362" s="65" t="str">
        <f>IF($B362:$B362&gt;0,VLOOKUP($B362,'[1]PorEquipeHC 20aa_ddmmaaaa'!$EC$5:'[1]PorEquipeHC 20aa_ddmmaaaa'!$GS$1003,5,FALSE))</f>
        <v>07. GSP</v>
      </c>
      <c r="H362" s="210">
        <f>IF($B362:$B362&gt;0,VLOOKUP($B362,'[1]PorEquipeHC 20aa_ddmmaaaa'!$EC$5:'[1]PorEquipeHC 20aa_ddmmaaaa'!$GS$1003,6,FALSE))</f>
        <v>18830</v>
      </c>
      <c r="I362" s="80">
        <f>IF($B362:$B362&gt;0,VLOOKUP($B362,'[1]PorEquipeHC 20aa_ddmmaaaa'!$EC$5:'[1]PorEquipeHC 20aa_ddmmaaaa'!$GS$1003,7,FALSE))</f>
        <v>12</v>
      </c>
      <c r="J362" s="209" t="str">
        <f>IF($B362:$B362&gt;0,VLOOKUP($B362,'[1]PorEquipeHC 20aa_ddmmaaaa'!$EC$5:'[1]PorEquipeHC 20aa_ddmmaaaa'!$GS$1003,8,FALSE))</f>
        <v>C</v>
      </c>
      <c r="K362" s="209" t="str">
        <f>IF($B362:$B362&gt;0,VLOOKUP($B362,'[1]PorEquipeHC 20aa_ddmmaaaa'!$EC$5:'[1]PorEquipeHC 20aa_ddmmaaaa'!$GS$1003,9,FALSE))</f>
        <v>SR</v>
      </c>
      <c r="L362" s="80">
        <f>IF($B362:$B362&gt;0,VLOOKUP($B362,'[1]PorEquipeHC 20aa_ddmmaaaa'!$EC$5:'[1]PorEquipeHC 20aa_ddmmaaaa'!$GS$1003,45,FALSE))</f>
        <v>5</v>
      </c>
      <c r="M362" s="65" t="str">
        <f>IF($B362:$B362&gt;0,VLOOKUP($B362,'[1]PorEquipeHC 20aa_ddmmaaaa'!$EC$5:'[1]PorEquipeHC 20aa_ddmmaaaa'!$GS$1003,46,FALSE))</f>
        <v>X</v>
      </c>
      <c r="N362" s="80" t="e">
        <f>IF($B362:$B362&gt;0,VLOOKUP($B362,'[1]PorEquipeHC 20aa_ddmmaaaa'!$EC$5:'[1]PorEquipeHC 20aa_ddmmaaaa'!$GS$1003,64,FALSE))</f>
        <v>#NUM!</v>
      </c>
      <c r="O362" s="211">
        <f>IF($B362:$B362&gt;0,VLOOKUP($B362,'[1]PorEquipeHC 20aa_ddmmaaaa'!$EC$5:'[1]PorEquipeHC 20aa_ddmmaaaa'!$GS$1003,10,FALSE))</f>
        <v>123</v>
      </c>
      <c r="P362" s="211">
        <f>IF($B362:$B362&gt;0,VLOOKUP($B362,'[1]PorEquipeHC 20aa_ddmmaaaa'!$EC$5:'[1]PorEquipeHC 20aa_ddmmaaaa'!$GS$1003,11,FALSE))</f>
        <v>145</v>
      </c>
      <c r="Q362" s="211">
        <f>IF($B362:$B362&gt;0,VLOOKUP($B362,'[1]PorEquipeHC 20aa_ddmmaaaa'!$EC$5:'[1]PorEquipeHC 20aa_ddmmaaaa'!$GS$1003,12,FALSE))</f>
        <v>130</v>
      </c>
      <c r="R362" s="211">
        <f>IF($B362:$B362&gt;0,VLOOKUP($B362,'[1]PorEquipeHC 20aa_ddmmaaaa'!$EC$5:'[1]PorEquipeHC 20aa_ddmmaaaa'!$GS$1003,13,FALSE))</f>
        <v>122</v>
      </c>
      <c r="S362" s="211" t="str">
        <f>IF($B362:$B362&gt;0,VLOOKUP($B362,'[1]PorEquipeHC 20aa_ddmmaaaa'!$EC$5:'[1]PorEquipeHC 20aa_ddmmaaaa'!$GS$1003,14,FALSE))</f>
        <v xml:space="preserve"> </v>
      </c>
      <c r="T362" s="211">
        <f>IF($B362:$B362&gt;0,VLOOKUP($B362,'[1]PorEquipeHC 20aa_ddmmaaaa'!$EC$5:'[1]PorEquipeHC 20aa_ddmmaaaa'!$GS$1003,15,FALSE))</f>
        <v>143</v>
      </c>
      <c r="U362" s="211" t="str">
        <f>IF($B362:$B362&gt;0,VLOOKUP($B362,'[1]PorEquipeHC 20aa_ddmmaaaa'!$EC$5:'[1]PorEquipeHC 20aa_ddmmaaaa'!$GS$1003,16,FALSE))</f>
        <v xml:space="preserve"> </v>
      </c>
      <c r="V362" s="211" t="b">
        <f>IF($B362:$B362&gt;0,VLOOKUP($B362,'[1]PorEquipeHC 20aa_ddmmaaaa'!$EC$5:'[1]PorEquipeHC 20aa_ddmmaaaa'!$GS$1003,17,FALSE))</f>
        <v>0</v>
      </c>
      <c r="W362" s="211" t="b">
        <f>IF($B362:$B362&gt;0,VLOOKUP($B362,'[1]PorEquipeHC 20aa_ddmmaaaa'!$EC$5:'[1]PorEquipeHC 20aa_ddmmaaaa'!$GS$1003,18,FALSE))</f>
        <v>0</v>
      </c>
      <c r="X362" s="211" t="b">
        <f>IF($B362:$B362&gt;0,VLOOKUP($B362,'[1]PorEquipeHC 20aa_ddmmaaaa'!$EC$5:'[1]PorEquipeHC 20aa_ddmmaaaa'!$GS$1003,19,FALSE))</f>
        <v>0</v>
      </c>
      <c r="Y362" s="207"/>
      <c r="Z362" s="207"/>
      <c r="AA362" s="154"/>
      <c r="AB362" s="154"/>
      <c r="AC362" s="65" t="str">
        <f>C362</f>
        <v>698</v>
      </c>
      <c r="AD362" s="65" t="str">
        <f>D362</f>
        <v>HARA TABATA</v>
      </c>
      <c r="AE362" s="65" t="str">
        <f>E362</f>
        <v>ROSA HIDEKO</v>
      </c>
      <c r="AF362" s="65" t="str">
        <f>F362</f>
        <v>F</v>
      </c>
      <c r="AG362" s="65" t="str">
        <f>G362</f>
        <v>07. GSP</v>
      </c>
      <c r="AH362" s="208">
        <f>H362</f>
        <v>18830</v>
      </c>
      <c r="AI362">
        <f>I362</f>
        <v>12</v>
      </c>
      <c r="AJ362" t="str">
        <f>J362</f>
        <v>C</v>
      </c>
      <c r="AK362" s="209" t="str">
        <f>K362</f>
        <v>SR</v>
      </c>
      <c r="AL362" s="65">
        <f>L362</f>
        <v>5</v>
      </c>
      <c r="AM362" s="66" t="str">
        <f>M362</f>
        <v>X</v>
      </c>
      <c r="AN362" s="65" t="e">
        <f>N362</f>
        <v>#NUM!</v>
      </c>
      <c r="AO362" s="65">
        <f>O362</f>
        <v>123</v>
      </c>
      <c r="AP362" s="67">
        <f>IF(AO362=" "," ",(AO362-2*$AI362))</f>
        <v>99</v>
      </c>
      <c r="AQ362" s="68"/>
      <c r="AR362" s="69"/>
      <c r="AS362" s="72">
        <f>P362</f>
        <v>145</v>
      </c>
      <c r="AT362" s="67">
        <f>IF(AS362=" "," ",(AS362-2*$AI362))</f>
        <v>121</v>
      </c>
      <c r="AU362" s="65"/>
      <c r="AV362" s="67"/>
      <c r="AW362" s="72">
        <f>Q362</f>
        <v>130</v>
      </c>
      <c r="AX362" s="67">
        <f>IF(AW362=" "," ",(AW362-2*$AI362))</f>
        <v>106</v>
      </c>
      <c r="AY362" s="67"/>
      <c r="AZ362" s="65"/>
      <c r="BA362" s="67">
        <f>R362</f>
        <v>122</v>
      </c>
      <c r="BB362" s="67">
        <f>IF(BA362=" "," ",(BA362-2*$AI362))</f>
        <v>98</v>
      </c>
      <c r="BC362" s="67"/>
      <c r="BD362" s="67"/>
      <c r="BE362" s="71" t="str">
        <f>S362</f>
        <v xml:space="preserve"> </v>
      </c>
      <c r="BF362" s="67" t="str">
        <f>IF(BE362=" "," ",(BE362-2*$AI362))</f>
        <v xml:space="preserve"> </v>
      </c>
      <c r="BG362" s="67"/>
      <c r="BH362" s="67"/>
      <c r="BI362" s="72">
        <f>T362</f>
        <v>143</v>
      </c>
      <c r="BJ362" s="67">
        <f>IF(BI362=" "," ",(BI362-2*$AI362))</f>
        <v>119</v>
      </c>
      <c r="BK362" s="67"/>
      <c r="BL362" s="67"/>
      <c r="BM362" s="72" t="str">
        <f>U362</f>
        <v xml:space="preserve"> </v>
      </c>
      <c r="BN362" s="67" t="str">
        <f>IF(BM362=" "," ",(BM362-2*$AI362))</f>
        <v xml:space="preserve"> </v>
      </c>
      <c r="BO362" s="67"/>
      <c r="BP362" s="67"/>
      <c r="BQ362" s="67" t="b">
        <f>V362</f>
        <v>0</v>
      </c>
      <c r="BR362" s="67">
        <f>IF(BQ362=" "," ",(BQ362-2*$AI362))</f>
        <v>-24</v>
      </c>
      <c r="BS362" s="67"/>
      <c r="BT362" s="67"/>
      <c r="BU362" s="67" t="b">
        <f>W362</f>
        <v>0</v>
      </c>
      <c r="BV362" s="67">
        <f>IF(BU362=" "," ",(BU362-2*$AI362))</f>
        <v>-24</v>
      </c>
      <c r="BW362" s="67"/>
      <c r="BX362" s="67"/>
      <c r="BY362" s="67" t="b">
        <f>X362</f>
        <v>0</v>
      </c>
      <c r="BZ362" s="67">
        <f>IF(BY362=" "," ",(BY362-2*$AI362))</f>
        <v>-24</v>
      </c>
      <c r="CA362" s="67"/>
      <c r="CB362" s="67"/>
      <c r="CC362" s="209" t="str">
        <f>IF(AK362="Senior",AK362,"...")</f>
        <v>...</v>
      </c>
      <c r="CD362" s="65">
        <f>L362</f>
        <v>5</v>
      </c>
      <c r="CE362" s="66" t="str">
        <f>M362</f>
        <v>X</v>
      </c>
      <c r="CF362" s="73">
        <f>AQ362*AO$4+AU362*AS$4+AY362*AW$4+BC362*BA$4+BG362*BE$4+BK362*BI$4+BO362*BM$4+BS362*BQ$4+BW362*BU$4+CA362*BY$4</f>
        <v>0</v>
      </c>
      <c r="CG362" s="156"/>
      <c r="CH362" s="1"/>
      <c r="DA362" s="19"/>
      <c r="DB362" s="85"/>
      <c r="DC362" s="67" t="s">
        <v>790</v>
      </c>
      <c r="DD362" s="67" t="s">
        <v>1043</v>
      </c>
      <c r="DE362" s="67" t="s">
        <v>1044</v>
      </c>
      <c r="DF362" s="67" t="s">
        <v>65</v>
      </c>
      <c r="DG362" s="67" t="s">
        <v>1045</v>
      </c>
      <c r="DH362" s="75">
        <v>21818</v>
      </c>
      <c r="DI362" s="67">
        <v>7</v>
      </c>
      <c r="DJ362" s="67" t="s">
        <v>84</v>
      </c>
      <c r="DK362" s="76" t="s">
        <v>69</v>
      </c>
      <c r="DL362" s="67">
        <v>6</v>
      </c>
      <c r="DM362" s="77" t="s">
        <v>70</v>
      </c>
      <c r="DN362" s="67">
        <v>684</v>
      </c>
      <c r="DO362" s="67">
        <v>97</v>
      </c>
      <c r="DP362" s="67">
        <v>83</v>
      </c>
      <c r="DQ362" s="68">
        <v>10</v>
      </c>
      <c r="DR362" s="67" t="s">
        <v>61</v>
      </c>
      <c r="DS362" s="72">
        <v>118</v>
      </c>
      <c r="DT362" s="67">
        <v>104</v>
      </c>
      <c r="DU362" s="68"/>
      <c r="DV362" s="67"/>
      <c r="DW362" s="72">
        <v>124</v>
      </c>
      <c r="DX362" s="67">
        <v>110</v>
      </c>
      <c r="DY362" s="67"/>
      <c r="DZ362" s="67"/>
      <c r="EA362" s="67" t="s">
        <v>79</v>
      </c>
      <c r="EB362" s="67" t="s">
        <v>79</v>
      </c>
      <c r="EC362" s="67"/>
      <c r="ED362" s="67"/>
      <c r="EE362" s="71">
        <v>113</v>
      </c>
      <c r="EF362" s="67">
        <v>99</v>
      </c>
      <c r="EG362" s="67"/>
      <c r="EH362" s="67"/>
      <c r="EI362" s="72">
        <v>113</v>
      </c>
      <c r="EJ362" s="67">
        <v>99</v>
      </c>
      <c r="EK362" s="67"/>
      <c r="EL362" s="67"/>
      <c r="EM362" s="72">
        <v>119</v>
      </c>
      <c r="EN362" s="67">
        <v>105</v>
      </c>
      <c r="EO362" s="67"/>
      <c r="EP362" s="67"/>
      <c r="EQ362" s="67" t="b">
        <v>0</v>
      </c>
      <c r="ER362" s="67">
        <v>-14</v>
      </c>
      <c r="ES362" s="67"/>
      <c r="ET362" s="67"/>
      <c r="EU362" s="67" t="b">
        <v>0</v>
      </c>
      <c r="EV362" s="67">
        <v>-14</v>
      </c>
      <c r="EW362" s="67"/>
      <c r="EX362" s="67"/>
      <c r="EY362" s="67" t="b">
        <v>0</v>
      </c>
      <c r="EZ362" s="67">
        <v>-14</v>
      </c>
      <c r="FA362" s="67"/>
      <c r="FB362" s="67"/>
      <c r="FC362" s="76" t="s">
        <v>73</v>
      </c>
      <c r="FD362" s="67">
        <v>6</v>
      </c>
      <c r="FE362" s="77" t="s">
        <v>70</v>
      </c>
      <c r="FF362" s="68">
        <v>10</v>
      </c>
      <c r="FG362" s="83"/>
      <c r="FH362" s="65" t="str">
        <f t="shared" si="66"/>
        <v>NSR</v>
      </c>
      <c r="FI362" s="65" t="str">
        <f t="shared" si="67"/>
        <v>M</v>
      </c>
      <c r="FJ362" s="65" t="str">
        <f t="shared" si="67"/>
        <v>16. SUM</v>
      </c>
      <c r="FK362" s="65">
        <f t="shared" si="68"/>
        <v>10</v>
      </c>
      <c r="FL362">
        <f>FK362</f>
        <v>10</v>
      </c>
      <c r="FM362" t="str">
        <f t="shared" si="70"/>
        <v>...</v>
      </c>
      <c r="FN362" t="str">
        <f t="shared" si="65"/>
        <v>...</v>
      </c>
      <c r="FO362" t="str">
        <f t="shared" si="64"/>
        <v>16. SUM</v>
      </c>
    </row>
    <row r="363" spans="1:171" ht="13.8" hidden="1" x14ac:dyDescent="0.25">
      <c r="A363" t="s">
        <v>1152</v>
      </c>
      <c r="B363" s="65" t="s">
        <v>1035</v>
      </c>
      <c r="C363" s="80" t="str">
        <f>IF($B363:$B363&gt;0,VLOOKUP($B363,'[1]PorEquipeHC 20aa_ddmmaaaa'!$EC$5:'[1]PorEquipeHC 20aa_ddmmaaaa'!$GS$1003,1,FALSE))</f>
        <v>755</v>
      </c>
      <c r="D363" s="209" t="str">
        <f>IF($B363:$B363&gt;0,VLOOKUP($B363,'[1]PorEquipeHC 20aa_ddmmaaaa'!$EC$5:'[1]PorEquipeHC 20aa_ddmmaaaa'!$GS$1003,2,FALSE))</f>
        <v>IKUTA</v>
      </c>
      <c r="E363" s="209" t="str">
        <f>IF($B363:$B363&gt;0,VLOOKUP($B363,'[1]PorEquipeHC 20aa_ddmmaaaa'!$EC$5:'[1]PorEquipeHC 20aa_ddmmaaaa'!$GS$1003,3,FALSE))</f>
        <v>MITUE</v>
      </c>
      <c r="F363" s="66" t="str">
        <f>IF($B363:$B363&gt;0,VLOOKUP($B363,'[1]PorEquipeHC 20aa_ddmmaaaa'!$EC$5:'[1]PorEquipeHC 20aa_ddmmaaaa'!$GS$1003,4,FALSE))</f>
        <v>F</v>
      </c>
      <c r="G363" s="65" t="str">
        <f>IF($B363:$B363&gt;0,VLOOKUP($B363,'[1]PorEquipeHC 20aa_ddmmaaaa'!$EC$5:'[1]PorEquipeHC 20aa_ddmmaaaa'!$GS$1003,5,FALSE))</f>
        <v>15. BIR</v>
      </c>
      <c r="H363" s="210">
        <f>IF($B363:$B363&gt;0,VLOOKUP($B363,'[1]PorEquipeHC 20aa_ddmmaaaa'!$EC$5:'[1]PorEquipeHC 20aa_ddmmaaaa'!$GS$1003,6,FALSE))</f>
        <v>19114</v>
      </c>
      <c r="I363" s="80">
        <f>IF($B363:$B363&gt;0,VLOOKUP($B363,'[1]PorEquipeHC 20aa_ddmmaaaa'!$EC$5:'[1]PorEquipeHC 20aa_ddmmaaaa'!$GS$1003,7,FALSE))</f>
        <v>12</v>
      </c>
      <c r="J363" s="209" t="str">
        <f>IF($B363:$B363&gt;0,VLOOKUP($B363,'[1]PorEquipeHC 20aa_ddmmaaaa'!$EC$5:'[1]PorEquipeHC 20aa_ddmmaaaa'!$GS$1003,8,FALSE))</f>
        <v>C</v>
      </c>
      <c r="K363" s="209" t="str">
        <f>IF($B363:$B363&gt;0,VLOOKUP($B363,'[1]PorEquipeHC 20aa_ddmmaaaa'!$EC$5:'[1]PorEquipeHC 20aa_ddmmaaaa'!$GS$1003,9,FALSE))</f>
        <v>NSR</v>
      </c>
      <c r="L363" s="80">
        <f>IF($B363:$B363&gt;0,VLOOKUP($B363,'[1]PorEquipeHC 20aa_ddmmaaaa'!$EC$5:'[1]PorEquipeHC 20aa_ddmmaaaa'!$GS$1003,45,FALSE))</f>
        <v>1</v>
      </c>
      <c r="M363" s="65" t="str">
        <f>IF($B363:$B363&gt;0,VLOOKUP($B363,'[1]PorEquipeHC 20aa_ddmmaaaa'!$EC$5:'[1]PorEquipeHC 20aa_ddmmaaaa'!$GS$1003,46,FALSE))</f>
        <v>X</v>
      </c>
      <c r="N363" s="80" t="e">
        <f>IF($B363:$B363&gt;0,VLOOKUP($B363,'[1]PorEquipeHC 20aa_ddmmaaaa'!$EC$5:'[1]PorEquipeHC 20aa_ddmmaaaa'!$GS$1003,64,FALSE))</f>
        <v>#NUM!</v>
      </c>
      <c r="O363" s="211" t="str">
        <f>IF($B363:$B363&gt;0,VLOOKUP($B363,'[1]PorEquipeHC 20aa_ddmmaaaa'!$EC$5:'[1]PorEquipeHC 20aa_ddmmaaaa'!$GS$1003,10,FALSE))</f>
        <v xml:space="preserve"> </v>
      </c>
      <c r="P363" s="211" t="str">
        <f>IF($B363:$B363&gt;0,VLOOKUP($B363,'[1]PorEquipeHC 20aa_ddmmaaaa'!$EC$5:'[1]PorEquipeHC 20aa_ddmmaaaa'!$GS$1003,11,FALSE))</f>
        <v xml:space="preserve"> </v>
      </c>
      <c r="Q363" s="211" t="str">
        <f>IF($B363:$B363&gt;0,VLOOKUP($B363,'[1]PorEquipeHC 20aa_ddmmaaaa'!$EC$5:'[1]PorEquipeHC 20aa_ddmmaaaa'!$GS$1003,12,FALSE))</f>
        <v xml:space="preserve"> </v>
      </c>
      <c r="R363" s="211" t="str">
        <f>IF($B363:$B363&gt;0,VLOOKUP($B363,'[1]PorEquipeHC 20aa_ddmmaaaa'!$EC$5:'[1]PorEquipeHC 20aa_ddmmaaaa'!$GS$1003,13,FALSE))</f>
        <v xml:space="preserve"> </v>
      </c>
      <c r="S363" s="211" t="str">
        <f>IF($B363:$B363&gt;0,VLOOKUP($B363,'[1]PorEquipeHC 20aa_ddmmaaaa'!$EC$5:'[1]PorEquipeHC 20aa_ddmmaaaa'!$GS$1003,14,FALSE))</f>
        <v xml:space="preserve"> </v>
      </c>
      <c r="T363" s="211">
        <f>IF($B363:$B363&gt;0,VLOOKUP($B363,'[1]PorEquipeHC 20aa_ddmmaaaa'!$EC$5:'[1]PorEquipeHC 20aa_ddmmaaaa'!$GS$1003,15,FALSE))</f>
        <v>119</v>
      </c>
      <c r="U363" s="211" t="str">
        <f>IF($B363:$B363&gt;0,VLOOKUP($B363,'[1]PorEquipeHC 20aa_ddmmaaaa'!$EC$5:'[1]PorEquipeHC 20aa_ddmmaaaa'!$GS$1003,16,FALSE))</f>
        <v xml:space="preserve"> </v>
      </c>
      <c r="V363" s="211" t="b">
        <f>IF($B363:$B363&gt;0,VLOOKUP($B363,'[1]PorEquipeHC 20aa_ddmmaaaa'!$EC$5:'[1]PorEquipeHC 20aa_ddmmaaaa'!$GS$1003,17,FALSE))</f>
        <v>0</v>
      </c>
      <c r="W363" s="211" t="b">
        <f>IF($B363:$B363&gt;0,VLOOKUP($B363,'[1]PorEquipeHC 20aa_ddmmaaaa'!$EC$5:'[1]PorEquipeHC 20aa_ddmmaaaa'!$GS$1003,18,FALSE))</f>
        <v>0</v>
      </c>
      <c r="X363" s="211" t="b">
        <f>IF($B363:$B363&gt;0,VLOOKUP($B363,'[1]PorEquipeHC 20aa_ddmmaaaa'!$EC$5:'[1]PorEquipeHC 20aa_ddmmaaaa'!$GS$1003,19,FALSE))</f>
        <v>0</v>
      </c>
      <c r="Y363" s="207"/>
      <c r="Z363" s="207"/>
      <c r="AA363" s="154"/>
      <c r="AB363" s="154"/>
      <c r="AC363" s="65" t="str">
        <f>C363</f>
        <v>755</v>
      </c>
      <c r="AD363" s="65" t="str">
        <f>D363</f>
        <v>IKUTA</v>
      </c>
      <c r="AE363" s="65" t="str">
        <f>E363</f>
        <v>MITUE</v>
      </c>
      <c r="AF363" s="65" t="str">
        <f>F363</f>
        <v>F</v>
      </c>
      <c r="AG363" s="65" t="str">
        <f>G363</f>
        <v>15. BIR</v>
      </c>
      <c r="AH363" s="208">
        <f>H363</f>
        <v>19114</v>
      </c>
      <c r="AI363">
        <f>I363</f>
        <v>12</v>
      </c>
      <c r="AJ363" t="str">
        <f>J363</f>
        <v>C</v>
      </c>
      <c r="AK363" s="209" t="str">
        <f>K363</f>
        <v>NSR</v>
      </c>
      <c r="AL363" s="65">
        <f>L363</f>
        <v>1</v>
      </c>
      <c r="AM363" s="66" t="str">
        <f>M363</f>
        <v>X</v>
      </c>
      <c r="AN363" s="65" t="e">
        <f>N363</f>
        <v>#NUM!</v>
      </c>
      <c r="AO363" s="65" t="str">
        <f>O363</f>
        <v xml:space="preserve"> </v>
      </c>
      <c r="AP363" s="67" t="str">
        <f>IF(AO363=" "," ",(AO363-2*$AI363))</f>
        <v xml:space="preserve"> </v>
      </c>
      <c r="AQ363" s="68"/>
      <c r="AR363" s="69"/>
      <c r="AS363" s="72" t="str">
        <f>P363</f>
        <v xml:space="preserve"> </v>
      </c>
      <c r="AT363" s="67" t="str">
        <f>IF(AS363=" "," ",(AS363-2*$AI363))</f>
        <v xml:space="preserve"> </v>
      </c>
      <c r="AU363" s="65"/>
      <c r="AV363" s="67"/>
      <c r="AW363" s="72" t="str">
        <f>Q363</f>
        <v xml:space="preserve"> </v>
      </c>
      <c r="AX363" s="67" t="str">
        <f>IF(AW363=" "," ",(AW363-2*$AI363))</f>
        <v xml:space="preserve"> </v>
      </c>
      <c r="AY363" s="67"/>
      <c r="AZ363" s="65"/>
      <c r="BA363" s="67" t="str">
        <f>R363</f>
        <v xml:space="preserve"> </v>
      </c>
      <c r="BB363" s="67" t="str">
        <f>IF(BA363=" "," ",(BA363-2*$AI363))</f>
        <v xml:space="preserve"> </v>
      </c>
      <c r="BC363" s="67"/>
      <c r="BD363" s="67"/>
      <c r="BE363" s="71" t="str">
        <f>S363</f>
        <v xml:space="preserve"> </v>
      </c>
      <c r="BF363" s="67" t="str">
        <f>IF(BE363=" "," ",(BE363-2*$AI363))</f>
        <v xml:space="preserve"> </v>
      </c>
      <c r="BG363" s="67"/>
      <c r="BH363" s="67"/>
      <c r="BI363" s="72">
        <f>T363</f>
        <v>119</v>
      </c>
      <c r="BJ363" s="67">
        <f>IF(BI363=" "," ",(BI363-2*$AI363))</f>
        <v>95</v>
      </c>
      <c r="BK363" s="67"/>
      <c r="BL363" s="67"/>
      <c r="BM363" s="72" t="str">
        <f>U363</f>
        <v xml:space="preserve"> </v>
      </c>
      <c r="BN363" s="67" t="str">
        <f>IF(BM363=" "," ",(BM363-2*$AI363))</f>
        <v xml:space="preserve"> </v>
      </c>
      <c r="BO363" s="67"/>
      <c r="BP363" s="67"/>
      <c r="BQ363" s="67" t="b">
        <f>V363</f>
        <v>0</v>
      </c>
      <c r="BR363" s="67">
        <f>IF(BQ363=" "," ",(BQ363-2*$AI363))</f>
        <v>-24</v>
      </c>
      <c r="BS363" s="67"/>
      <c r="BT363" s="67"/>
      <c r="BU363" s="67" t="b">
        <f>W363</f>
        <v>0</v>
      </c>
      <c r="BV363" s="67">
        <f>IF(BU363=" "," ",(BU363-2*$AI363))</f>
        <v>-24</v>
      </c>
      <c r="BW363" s="67"/>
      <c r="BX363" s="67"/>
      <c r="BY363" s="67" t="b">
        <f>X363</f>
        <v>0</v>
      </c>
      <c r="BZ363" s="67">
        <f>IF(BY363=" "," ",(BY363-2*$AI363))</f>
        <v>-24</v>
      </c>
      <c r="CA363" s="67"/>
      <c r="CB363" s="67"/>
      <c r="CC363" s="209" t="str">
        <f>IF(AK363="Senior",AK363,"...")</f>
        <v>...</v>
      </c>
      <c r="CD363" s="65">
        <f>L363</f>
        <v>1</v>
      </c>
      <c r="CE363" s="66" t="str">
        <f>M363</f>
        <v>X</v>
      </c>
      <c r="CF363" s="73">
        <f>AQ363*AO$4+AU363*AS$4+AY363*AW$4+BC363*BA$4+BG363*BE$4+BK363*BI$4+BO363*BM$4+BS363*BQ$4+BW363*BU$4+CA363*BY$4</f>
        <v>0</v>
      </c>
      <c r="CG363" s="156"/>
      <c r="CH363" s="1"/>
      <c r="DA363" s="19"/>
      <c r="DB363" s="85"/>
      <c r="DC363" s="67" t="s">
        <v>165</v>
      </c>
      <c r="DD363" s="67" t="s">
        <v>1046</v>
      </c>
      <c r="DE363" s="67" t="s">
        <v>1047</v>
      </c>
      <c r="DF363" s="67" t="s">
        <v>65</v>
      </c>
      <c r="DG363" s="67" t="s">
        <v>1045</v>
      </c>
      <c r="DH363" s="75">
        <v>19749</v>
      </c>
      <c r="DI363" s="67">
        <v>1</v>
      </c>
      <c r="DJ363" s="67" t="s">
        <v>111</v>
      </c>
      <c r="DK363" s="76" t="s">
        <v>69</v>
      </c>
      <c r="DL363" s="67">
        <v>7</v>
      </c>
      <c r="DM363" s="77" t="s">
        <v>70</v>
      </c>
      <c r="DN363" s="67">
        <v>605</v>
      </c>
      <c r="DO363" s="67">
        <v>94</v>
      </c>
      <c r="DP363" s="67">
        <v>92</v>
      </c>
      <c r="DQ363" s="68">
        <v>0.5</v>
      </c>
      <c r="DR363" s="67" t="s">
        <v>113</v>
      </c>
      <c r="DS363" s="72">
        <v>112</v>
      </c>
      <c r="DT363" s="67">
        <v>110</v>
      </c>
      <c r="DU363" s="68"/>
      <c r="DV363" s="69"/>
      <c r="DW363" s="72">
        <v>102</v>
      </c>
      <c r="DX363" s="67">
        <v>100</v>
      </c>
      <c r="DY363" s="67"/>
      <c r="DZ363" s="67"/>
      <c r="EA363" s="67">
        <v>96</v>
      </c>
      <c r="EB363" s="67">
        <v>94</v>
      </c>
      <c r="EC363" s="67"/>
      <c r="ED363" s="67"/>
      <c r="EE363" s="71">
        <v>109</v>
      </c>
      <c r="EF363" s="67">
        <v>107</v>
      </c>
      <c r="EG363" s="67"/>
      <c r="EH363" s="67"/>
      <c r="EI363" s="72">
        <v>102</v>
      </c>
      <c r="EJ363" s="67">
        <v>100</v>
      </c>
      <c r="EK363" s="67"/>
      <c r="EL363" s="67"/>
      <c r="EM363" s="72">
        <v>102</v>
      </c>
      <c r="EN363" s="67">
        <v>100</v>
      </c>
      <c r="EO363" s="67"/>
      <c r="EP363" s="67"/>
      <c r="EQ363" s="67" t="b">
        <v>0</v>
      </c>
      <c r="ER363" s="67">
        <v>-2</v>
      </c>
      <c r="ES363" s="67"/>
      <c r="ET363" s="67"/>
      <c r="EU363" s="67" t="b">
        <v>0</v>
      </c>
      <c r="EV363" s="67">
        <v>-2</v>
      </c>
      <c r="EW363" s="67"/>
      <c r="EX363" s="67"/>
      <c r="EY363" s="67" t="b">
        <v>0</v>
      </c>
      <c r="EZ363" s="67">
        <v>-2</v>
      </c>
      <c r="FA363" s="67"/>
      <c r="FB363" s="67"/>
      <c r="FC363" s="76" t="s">
        <v>73</v>
      </c>
      <c r="FD363" s="67">
        <v>7</v>
      </c>
      <c r="FE363" s="77" t="s">
        <v>70</v>
      </c>
      <c r="FF363" s="68">
        <v>0.5</v>
      </c>
      <c r="FG363" s="83"/>
      <c r="FH363" s="65" t="str">
        <f t="shared" si="66"/>
        <v>NSR</v>
      </c>
      <c r="FI363" s="65" t="str">
        <f t="shared" si="67"/>
        <v>M</v>
      </c>
      <c r="FJ363" s="65" t="str">
        <f t="shared" si="67"/>
        <v>16. SUM</v>
      </c>
      <c r="FK363" s="65">
        <f t="shared" si="68"/>
        <v>0.5</v>
      </c>
      <c r="FL363">
        <f t="shared" ref="FL363:FL426" si="71">FL362+FK363</f>
        <v>10.5</v>
      </c>
      <c r="FM363" t="str">
        <f t="shared" si="70"/>
        <v>...</v>
      </c>
      <c r="FN363" t="str">
        <f t="shared" si="65"/>
        <v>...</v>
      </c>
      <c r="FO363" t="str">
        <f t="shared" si="64"/>
        <v>16. SUM</v>
      </c>
    </row>
    <row r="364" spans="1:171" ht="13.8" hidden="1" x14ac:dyDescent="0.25">
      <c r="A364" t="s">
        <v>1152</v>
      </c>
      <c r="B364" s="201" t="s">
        <v>632</v>
      </c>
      <c r="C364" s="80" t="str">
        <f>IF($B364:$B364&gt;0,VLOOKUP($B364,'[1]PorEquipeHC 20aa_ddmmaaaa'!$EC$5:'[1]PorEquipeHC 20aa_ddmmaaaa'!$GS$1003,1,FALSE))</f>
        <v>893</v>
      </c>
      <c r="D364" s="209" t="str">
        <f>IF($B364:$B364&gt;0,VLOOKUP($B364,'[1]PorEquipeHC 20aa_ddmmaaaa'!$EC$5:'[1]PorEquipeHC 20aa_ddmmaaaa'!$GS$1003,2,FALSE))</f>
        <v>HAMAZAKI</v>
      </c>
      <c r="E364" s="209" t="str">
        <f>IF($B364:$B364&gt;0,VLOOKUP($B364,'[1]PorEquipeHC 20aa_ddmmaaaa'!$EC$5:'[1]PorEquipeHC 20aa_ddmmaaaa'!$GS$1003,3,FALSE))</f>
        <v>KAZUO</v>
      </c>
      <c r="F364" s="66" t="str">
        <f>IF($B364:$B364&gt;0,VLOOKUP($B364,'[1]PorEquipeHC 20aa_ddmmaaaa'!$EC$5:'[1]PorEquipeHC 20aa_ddmmaaaa'!$GS$1003,4,FALSE))</f>
        <v>M</v>
      </c>
      <c r="G364" s="65" t="str">
        <f>IF($B364:$B364&gt;0,VLOOKUP($B364,'[1]PorEquipeHC 20aa_ddmmaaaa'!$EC$5:'[1]PorEquipeHC 20aa_ddmmaaaa'!$GS$1003,5,FALSE))</f>
        <v>07. GSP</v>
      </c>
      <c r="H364" s="210">
        <f>IF($B364:$B364&gt;0,VLOOKUP($B364,'[1]PorEquipeHC 20aa_ddmmaaaa'!$EC$5:'[1]PorEquipeHC 20aa_ddmmaaaa'!$GS$1003,6,FALSE))</f>
        <v>19373</v>
      </c>
      <c r="I364" s="80">
        <f>IF($B364:$B364&gt;0,VLOOKUP($B364,'[1]PorEquipeHC 20aa_ddmmaaaa'!$EC$5:'[1]PorEquipeHC 20aa_ddmmaaaa'!$GS$1003,7,FALSE))</f>
        <v>12</v>
      </c>
      <c r="J364" s="209" t="str">
        <f>IF($B364:$B364&gt;0,VLOOKUP($B364,'[1]PorEquipeHC 20aa_ddmmaaaa'!$EC$5:'[1]PorEquipeHC 20aa_ddmmaaaa'!$GS$1003,8,FALSE))</f>
        <v>C</v>
      </c>
      <c r="K364" s="209" t="str">
        <f>IF($B364:$B364&gt;0,VLOOKUP($B364,'[1]PorEquipeHC 20aa_ddmmaaaa'!$EC$5:'[1]PorEquipeHC 20aa_ddmmaaaa'!$GS$1003,9,FALSE))</f>
        <v>NSR</v>
      </c>
      <c r="L364" s="80">
        <f>IF($B364:$B364&gt;0,VLOOKUP($B364,'[1]PorEquipeHC 20aa_ddmmaaaa'!$EC$5:'[1]PorEquipeHC 20aa_ddmmaaaa'!$GS$1003,45,FALSE))</f>
        <v>0</v>
      </c>
      <c r="M364" s="65" t="str">
        <f>IF($B364:$B364&gt;0,VLOOKUP($B364,'[1]PorEquipeHC 20aa_ddmmaaaa'!$EC$5:'[1]PorEquipeHC 20aa_ddmmaaaa'!$GS$1003,46,FALSE))</f>
        <v>X</v>
      </c>
      <c r="N364" s="80" t="e">
        <f>IF($B364:$B364&gt;0,VLOOKUP($B364,'[1]PorEquipeHC 20aa_ddmmaaaa'!$EC$5:'[1]PorEquipeHC 20aa_ddmmaaaa'!$GS$1003,64,FALSE))</f>
        <v>#NUM!</v>
      </c>
      <c r="O364" s="211" t="str">
        <f>IF($B364:$B364&gt;0,VLOOKUP($B364,'[1]PorEquipeHC 20aa_ddmmaaaa'!$EC$5:'[1]PorEquipeHC 20aa_ddmmaaaa'!$GS$1003,10,FALSE))</f>
        <v xml:space="preserve"> </v>
      </c>
      <c r="P364" s="211" t="str">
        <f>IF($B364:$B364&gt;0,VLOOKUP($B364,'[1]PorEquipeHC 20aa_ddmmaaaa'!$EC$5:'[1]PorEquipeHC 20aa_ddmmaaaa'!$GS$1003,11,FALSE))</f>
        <v xml:space="preserve"> </v>
      </c>
      <c r="Q364" s="211" t="str">
        <f>IF($B364:$B364&gt;0,VLOOKUP($B364,'[1]PorEquipeHC 20aa_ddmmaaaa'!$EC$5:'[1]PorEquipeHC 20aa_ddmmaaaa'!$GS$1003,12,FALSE))</f>
        <v xml:space="preserve"> </v>
      </c>
      <c r="R364" s="211" t="str">
        <f>IF($B364:$B364&gt;0,VLOOKUP($B364,'[1]PorEquipeHC 20aa_ddmmaaaa'!$EC$5:'[1]PorEquipeHC 20aa_ddmmaaaa'!$GS$1003,13,FALSE))</f>
        <v xml:space="preserve"> </v>
      </c>
      <c r="S364" s="211" t="str">
        <f>IF($B364:$B364&gt;0,VLOOKUP($B364,'[1]PorEquipeHC 20aa_ddmmaaaa'!$EC$5:'[1]PorEquipeHC 20aa_ddmmaaaa'!$GS$1003,14,FALSE))</f>
        <v xml:space="preserve"> </v>
      </c>
      <c r="T364" s="211" t="str">
        <f>IF($B364:$B364&gt;0,VLOOKUP($B364,'[1]PorEquipeHC 20aa_ddmmaaaa'!$EC$5:'[1]PorEquipeHC 20aa_ddmmaaaa'!$GS$1003,15,FALSE))</f>
        <v xml:space="preserve"> </v>
      </c>
      <c r="U364" s="211" t="str">
        <f>IF($B364:$B364&gt;0,VLOOKUP($B364,'[1]PorEquipeHC 20aa_ddmmaaaa'!$EC$5:'[1]PorEquipeHC 20aa_ddmmaaaa'!$GS$1003,16,FALSE))</f>
        <v xml:space="preserve"> </v>
      </c>
      <c r="V364" s="211" t="b">
        <f>IF($B364:$B364&gt;0,VLOOKUP($B364,'[1]PorEquipeHC 20aa_ddmmaaaa'!$EC$5:'[1]PorEquipeHC 20aa_ddmmaaaa'!$GS$1003,17,FALSE))</f>
        <v>0</v>
      </c>
      <c r="W364" s="211" t="b">
        <f>IF($B364:$B364&gt;0,VLOOKUP($B364,'[1]PorEquipeHC 20aa_ddmmaaaa'!$EC$5:'[1]PorEquipeHC 20aa_ddmmaaaa'!$GS$1003,18,FALSE))</f>
        <v>0</v>
      </c>
      <c r="X364" s="211" t="b">
        <f>IF($B364:$B364&gt;0,VLOOKUP($B364,'[1]PorEquipeHC 20aa_ddmmaaaa'!$EC$5:'[1]PorEquipeHC 20aa_ddmmaaaa'!$GS$1003,19,FALSE))</f>
        <v>0</v>
      </c>
      <c r="Y364" s="207"/>
      <c r="Z364" s="207"/>
      <c r="AA364" s="154"/>
      <c r="AB364" s="154"/>
      <c r="AC364" s="65" t="str">
        <f>C364</f>
        <v>893</v>
      </c>
      <c r="AD364" s="65" t="str">
        <f>D364</f>
        <v>HAMAZAKI</v>
      </c>
      <c r="AE364" s="65" t="str">
        <f>E364</f>
        <v>KAZUO</v>
      </c>
      <c r="AF364" s="65" t="str">
        <f>F364</f>
        <v>M</v>
      </c>
      <c r="AG364" s="65" t="str">
        <f>G364</f>
        <v>07. GSP</v>
      </c>
      <c r="AH364" s="208">
        <f>H364</f>
        <v>19373</v>
      </c>
      <c r="AI364">
        <f>I364</f>
        <v>12</v>
      </c>
      <c r="AJ364" t="str">
        <f>J364</f>
        <v>C</v>
      </c>
      <c r="AK364" s="209" t="str">
        <f>K364</f>
        <v>NSR</v>
      </c>
      <c r="AL364" s="65">
        <f>L364</f>
        <v>0</v>
      </c>
      <c r="AM364" s="66" t="str">
        <f>M364</f>
        <v>X</v>
      </c>
      <c r="AN364" s="65" t="e">
        <f>N364</f>
        <v>#NUM!</v>
      </c>
      <c r="AO364" s="65" t="str">
        <f>O364</f>
        <v xml:space="preserve"> </v>
      </c>
      <c r="AP364" s="67" t="str">
        <f>IF(AO364=" "," ",(AO364-2*$AI364))</f>
        <v xml:space="preserve"> </v>
      </c>
      <c r="AQ364" s="68"/>
      <c r="AR364" s="69"/>
      <c r="AS364" s="72" t="str">
        <f>P364</f>
        <v xml:space="preserve"> </v>
      </c>
      <c r="AT364" s="67" t="str">
        <f>IF(AS364=" "," ",(AS364-2*$AI364))</f>
        <v xml:space="preserve"> </v>
      </c>
      <c r="AU364" s="65"/>
      <c r="AV364" s="67"/>
      <c r="AW364" s="72" t="str">
        <f>Q364</f>
        <v xml:space="preserve"> </v>
      </c>
      <c r="AX364" s="67" t="str">
        <f>IF(AW364=" "," ",(AW364-2*$AI364))</f>
        <v xml:space="preserve"> </v>
      </c>
      <c r="AY364" s="67"/>
      <c r="AZ364" s="65"/>
      <c r="BA364" s="67" t="str">
        <f>R364</f>
        <v xml:space="preserve"> </v>
      </c>
      <c r="BB364" s="67" t="str">
        <f>IF(BA364=" "," ",(BA364-2*$AI364))</f>
        <v xml:space="preserve"> </v>
      </c>
      <c r="BC364" s="67"/>
      <c r="BD364" s="67"/>
      <c r="BE364" s="71" t="str">
        <f>S364</f>
        <v xml:space="preserve"> </v>
      </c>
      <c r="BF364" s="67" t="str">
        <f>IF(BE364=" "," ",(BE364-2*$AI364))</f>
        <v xml:space="preserve"> </v>
      </c>
      <c r="BG364" s="67"/>
      <c r="BH364" s="67"/>
      <c r="BI364" s="72" t="str">
        <f>T364</f>
        <v xml:space="preserve"> </v>
      </c>
      <c r="BJ364" s="67" t="str">
        <f>IF(BI364=" "," ",(BI364-2*$AI364))</f>
        <v xml:space="preserve"> </v>
      </c>
      <c r="BK364" s="67"/>
      <c r="BL364" s="67"/>
      <c r="BM364" s="72" t="str">
        <f>U364</f>
        <v xml:space="preserve"> </v>
      </c>
      <c r="BN364" s="67" t="str">
        <f>IF(BM364=" "," ",(BM364-2*$AI364))</f>
        <v xml:space="preserve"> </v>
      </c>
      <c r="BO364" s="67"/>
      <c r="BP364" s="67"/>
      <c r="BQ364" s="67" t="b">
        <f>V364</f>
        <v>0</v>
      </c>
      <c r="BR364" s="67">
        <f>IF(BQ364=" "," ",(BQ364-2*$AI364))</f>
        <v>-24</v>
      </c>
      <c r="BS364" s="67"/>
      <c r="BT364" s="67"/>
      <c r="BU364" s="67" t="b">
        <f>W364</f>
        <v>0</v>
      </c>
      <c r="BV364" s="67">
        <f>IF(BU364=" "," ",(BU364-2*$AI364))</f>
        <v>-24</v>
      </c>
      <c r="BW364" s="67"/>
      <c r="BX364" s="67"/>
      <c r="BY364" s="67" t="b">
        <f>X364</f>
        <v>0</v>
      </c>
      <c r="BZ364" s="67">
        <f>IF(BY364=" "," ",(BY364-2*$AI364))</f>
        <v>-24</v>
      </c>
      <c r="CA364" s="67"/>
      <c r="CB364" s="67"/>
      <c r="CC364" s="209" t="str">
        <f>IF(AK364="Senior",AK364,"...")</f>
        <v>...</v>
      </c>
      <c r="CD364" s="65">
        <f>L364</f>
        <v>0</v>
      </c>
      <c r="CE364" s="66" t="str">
        <f>M364</f>
        <v>X</v>
      </c>
      <c r="CF364" s="73">
        <f>AQ364*AO$4+AU364*AS$4+AY364*AW$4+BC364*BA$4+BG364*BE$4+BK364*BI$4+BO364*BM$4+BS364*BQ$4+BW364*BU$4+CA364*BY$4</f>
        <v>0</v>
      </c>
      <c r="CG364" s="156"/>
      <c r="CH364" s="1"/>
      <c r="DA364" s="19"/>
      <c r="DB364" s="85"/>
      <c r="DC364" s="67" t="s">
        <v>428</v>
      </c>
      <c r="DD364" s="67" t="s">
        <v>1048</v>
      </c>
      <c r="DE364" s="67" t="s">
        <v>661</v>
      </c>
      <c r="DF364" s="67" t="s">
        <v>83</v>
      </c>
      <c r="DG364" s="67" t="s">
        <v>1045</v>
      </c>
      <c r="DH364" s="75">
        <v>23431</v>
      </c>
      <c r="DI364" s="67">
        <v>3</v>
      </c>
      <c r="DJ364" s="67" t="s">
        <v>111</v>
      </c>
      <c r="DK364" s="76" t="s">
        <v>69</v>
      </c>
      <c r="DL364" s="67">
        <v>7</v>
      </c>
      <c r="DM364" s="77" t="s">
        <v>70</v>
      </c>
      <c r="DN364" s="67">
        <v>676</v>
      </c>
      <c r="DO364" s="67">
        <v>107</v>
      </c>
      <c r="DP364" s="67">
        <v>101</v>
      </c>
      <c r="DQ364" s="68"/>
      <c r="DR364" s="67"/>
      <c r="DS364" s="72">
        <v>125</v>
      </c>
      <c r="DT364" s="67">
        <v>119</v>
      </c>
      <c r="DU364" s="68"/>
      <c r="DV364" s="67"/>
      <c r="DW364" s="72">
        <v>114</v>
      </c>
      <c r="DX364" s="67">
        <v>108</v>
      </c>
      <c r="DY364" s="67"/>
      <c r="DZ364" s="67"/>
      <c r="EA364" s="67">
        <v>108</v>
      </c>
      <c r="EB364" s="67">
        <v>102</v>
      </c>
      <c r="EC364" s="67"/>
      <c r="ED364" s="67"/>
      <c r="EE364" s="71">
        <v>109</v>
      </c>
      <c r="EF364" s="67">
        <v>103</v>
      </c>
      <c r="EG364" s="67"/>
      <c r="EH364" s="67"/>
      <c r="EI364" s="72">
        <v>118</v>
      </c>
      <c r="EJ364" s="67">
        <v>112</v>
      </c>
      <c r="EK364" s="67"/>
      <c r="EL364" s="67"/>
      <c r="EM364" s="72">
        <v>120</v>
      </c>
      <c r="EN364" s="67">
        <v>114</v>
      </c>
      <c r="EO364" s="67"/>
      <c r="EP364" s="67"/>
      <c r="EQ364" s="67" t="b">
        <v>0</v>
      </c>
      <c r="ER364" s="67">
        <v>-6</v>
      </c>
      <c r="ES364" s="67"/>
      <c r="ET364" s="67"/>
      <c r="EU364" s="67" t="b">
        <v>0</v>
      </c>
      <c r="EV364" s="67">
        <v>-6</v>
      </c>
      <c r="EW364" s="67"/>
      <c r="EX364" s="67"/>
      <c r="EY364" s="67" t="b">
        <v>0</v>
      </c>
      <c r="EZ364" s="67">
        <v>-6</v>
      </c>
      <c r="FA364" s="67"/>
      <c r="FB364" s="67"/>
      <c r="FC364" s="76" t="s">
        <v>73</v>
      </c>
      <c r="FD364" s="67">
        <v>7</v>
      </c>
      <c r="FE364" s="77" t="s">
        <v>70</v>
      </c>
      <c r="FF364" s="68">
        <v>0</v>
      </c>
      <c r="FG364" s="83"/>
      <c r="FH364" s="65" t="str">
        <f t="shared" si="66"/>
        <v>NSR</v>
      </c>
      <c r="FI364" s="65" t="str">
        <f t="shared" si="67"/>
        <v>F</v>
      </c>
      <c r="FJ364" s="65" t="str">
        <f t="shared" si="67"/>
        <v>16. SUM</v>
      </c>
      <c r="FK364" s="65">
        <f t="shared" si="68"/>
        <v>0</v>
      </c>
      <c r="FL364">
        <f t="shared" si="71"/>
        <v>10.5</v>
      </c>
      <c r="FM364" t="str">
        <f t="shared" si="70"/>
        <v>...</v>
      </c>
      <c r="FN364" t="str">
        <f t="shared" si="65"/>
        <v>...</v>
      </c>
      <c r="FO364" t="str">
        <f t="shared" si="64"/>
        <v>16. SUM</v>
      </c>
    </row>
    <row r="365" spans="1:171" ht="13.8" hidden="1" x14ac:dyDescent="0.25">
      <c r="A365" t="s">
        <v>1152</v>
      </c>
      <c r="B365" s="201" t="s">
        <v>912</v>
      </c>
      <c r="C365" s="80" t="str">
        <f>IF($B365:$B365&gt;0,VLOOKUP($B365,'[1]PorEquipeHC 20aa_ddmmaaaa'!$EC$5:'[1]PorEquipeHC 20aa_ddmmaaaa'!$GS$1003,1,FALSE))</f>
        <v>918</v>
      </c>
      <c r="D365" s="209" t="str">
        <f>IF($B365:$B365&gt;0,VLOOKUP($B365,'[1]PorEquipeHC 20aa_ddmmaaaa'!$EC$5:'[1]PorEquipeHC 20aa_ddmmaaaa'!$GS$1003,2,FALSE))</f>
        <v>TAMURA</v>
      </c>
      <c r="E365" s="209" t="str">
        <f>IF($B365:$B365&gt;0,VLOOKUP($B365,'[1]PorEquipeHC 20aa_ddmmaaaa'!$EC$5:'[1]PorEquipeHC 20aa_ddmmaaaa'!$GS$1003,3,FALSE))</f>
        <v>CRISTINA KEIKO</v>
      </c>
      <c r="F365" s="66" t="str">
        <f>IF($B365:$B365&gt;0,VLOOKUP($B365,'[1]PorEquipeHC 20aa_ddmmaaaa'!$EC$5:'[1]PorEquipeHC 20aa_ddmmaaaa'!$GS$1003,4,FALSE))</f>
        <v>F</v>
      </c>
      <c r="G365" s="65" t="str">
        <f>IF($B365:$B365&gt;0,VLOOKUP($B365,'[1]PorEquipeHC 20aa_ddmmaaaa'!$EC$5:'[1]PorEquipeHC 20aa_ddmmaaaa'!$GS$1003,5,FALSE))</f>
        <v>11. NCC</v>
      </c>
      <c r="H365" s="210">
        <f>IF($B365:$B365&gt;0,VLOOKUP($B365,'[1]PorEquipeHC 20aa_ddmmaaaa'!$EC$5:'[1]PorEquipeHC 20aa_ddmmaaaa'!$GS$1003,6,FALSE))</f>
        <v>19555</v>
      </c>
      <c r="I365" s="80">
        <f>IF($B365:$B365&gt;0,VLOOKUP($B365,'[1]PorEquipeHC 20aa_ddmmaaaa'!$EC$5:'[1]PorEquipeHC 20aa_ddmmaaaa'!$GS$1003,7,FALSE))</f>
        <v>12</v>
      </c>
      <c r="J365" s="209" t="str">
        <f>IF($B365:$B365&gt;0,VLOOKUP($B365,'[1]PorEquipeHC 20aa_ddmmaaaa'!$EC$5:'[1]PorEquipeHC 20aa_ddmmaaaa'!$GS$1003,8,FALSE))</f>
        <v>C</v>
      </c>
      <c r="K365" s="209" t="str">
        <f>IF($B365:$B365&gt;0,VLOOKUP($B365,'[1]PorEquipeHC 20aa_ddmmaaaa'!$EC$5:'[1]PorEquipeHC 20aa_ddmmaaaa'!$GS$1003,9,FALSE))</f>
        <v>NSR</v>
      </c>
      <c r="L365" s="80">
        <f>IF($B365:$B365&gt;0,VLOOKUP($B365,'[1]PorEquipeHC 20aa_ddmmaaaa'!$EC$5:'[1]PorEquipeHC 20aa_ddmmaaaa'!$GS$1003,45,FALSE))</f>
        <v>0</v>
      </c>
      <c r="M365" s="65" t="str">
        <f>IF($B365:$B365&gt;0,VLOOKUP($B365,'[1]PorEquipeHC 20aa_ddmmaaaa'!$EC$5:'[1]PorEquipeHC 20aa_ddmmaaaa'!$GS$1003,46,FALSE))</f>
        <v>X</v>
      </c>
      <c r="N365" s="80" t="e">
        <f>IF($B365:$B365&gt;0,VLOOKUP($B365,'[1]PorEquipeHC 20aa_ddmmaaaa'!$EC$5:'[1]PorEquipeHC 20aa_ddmmaaaa'!$GS$1003,64,FALSE))</f>
        <v>#NUM!</v>
      </c>
      <c r="O365" s="211" t="str">
        <f>IF($B365:$B365&gt;0,VLOOKUP($B365,'[1]PorEquipeHC 20aa_ddmmaaaa'!$EC$5:'[1]PorEquipeHC 20aa_ddmmaaaa'!$GS$1003,10,FALSE))</f>
        <v xml:space="preserve"> </v>
      </c>
      <c r="P365" s="211" t="str">
        <f>IF($B365:$B365&gt;0,VLOOKUP($B365,'[1]PorEquipeHC 20aa_ddmmaaaa'!$EC$5:'[1]PorEquipeHC 20aa_ddmmaaaa'!$GS$1003,11,FALSE))</f>
        <v xml:space="preserve"> </v>
      </c>
      <c r="Q365" s="211" t="str">
        <f>IF($B365:$B365&gt;0,VLOOKUP($B365,'[1]PorEquipeHC 20aa_ddmmaaaa'!$EC$5:'[1]PorEquipeHC 20aa_ddmmaaaa'!$GS$1003,12,FALSE))</f>
        <v xml:space="preserve"> </v>
      </c>
      <c r="R365" s="211" t="str">
        <f>IF($B365:$B365&gt;0,VLOOKUP($B365,'[1]PorEquipeHC 20aa_ddmmaaaa'!$EC$5:'[1]PorEquipeHC 20aa_ddmmaaaa'!$GS$1003,13,FALSE))</f>
        <v xml:space="preserve"> </v>
      </c>
      <c r="S365" s="211" t="str">
        <f>IF($B365:$B365&gt;0,VLOOKUP($B365,'[1]PorEquipeHC 20aa_ddmmaaaa'!$EC$5:'[1]PorEquipeHC 20aa_ddmmaaaa'!$GS$1003,14,FALSE))</f>
        <v xml:space="preserve"> </v>
      </c>
      <c r="T365" s="211" t="str">
        <f>IF($B365:$B365&gt;0,VLOOKUP($B365,'[1]PorEquipeHC 20aa_ddmmaaaa'!$EC$5:'[1]PorEquipeHC 20aa_ddmmaaaa'!$GS$1003,15,FALSE))</f>
        <v xml:space="preserve"> </v>
      </c>
      <c r="U365" s="211" t="str">
        <f>IF($B365:$B365&gt;0,VLOOKUP($B365,'[1]PorEquipeHC 20aa_ddmmaaaa'!$EC$5:'[1]PorEquipeHC 20aa_ddmmaaaa'!$GS$1003,16,FALSE))</f>
        <v xml:space="preserve"> </v>
      </c>
      <c r="V365" s="211" t="b">
        <f>IF($B365:$B365&gt;0,VLOOKUP($B365,'[1]PorEquipeHC 20aa_ddmmaaaa'!$EC$5:'[1]PorEquipeHC 20aa_ddmmaaaa'!$GS$1003,17,FALSE))</f>
        <v>0</v>
      </c>
      <c r="W365" s="211" t="b">
        <f>IF($B365:$B365&gt;0,VLOOKUP($B365,'[1]PorEquipeHC 20aa_ddmmaaaa'!$EC$5:'[1]PorEquipeHC 20aa_ddmmaaaa'!$GS$1003,18,FALSE))</f>
        <v>0</v>
      </c>
      <c r="X365" s="211" t="b">
        <f>IF($B365:$B365&gt;0,VLOOKUP($B365,'[1]PorEquipeHC 20aa_ddmmaaaa'!$EC$5:'[1]PorEquipeHC 20aa_ddmmaaaa'!$GS$1003,19,FALSE))</f>
        <v>0</v>
      </c>
      <c r="AA365" s="154"/>
      <c r="AB365" s="154"/>
      <c r="AC365" s="65" t="str">
        <f>C365</f>
        <v>918</v>
      </c>
      <c r="AD365" s="65" t="str">
        <f>D365</f>
        <v>TAMURA</v>
      </c>
      <c r="AE365" s="65" t="str">
        <f>E365</f>
        <v>CRISTINA KEIKO</v>
      </c>
      <c r="AF365" s="65" t="str">
        <f>F365</f>
        <v>F</v>
      </c>
      <c r="AG365" s="65" t="str">
        <f>G365</f>
        <v>11. NCC</v>
      </c>
      <c r="AH365" s="208">
        <f>H365</f>
        <v>19555</v>
      </c>
      <c r="AI365">
        <f>I365</f>
        <v>12</v>
      </c>
      <c r="AJ365" t="str">
        <f>J365</f>
        <v>C</v>
      </c>
      <c r="AK365" s="209" t="str">
        <f>K365</f>
        <v>NSR</v>
      </c>
      <c r="AL365" s="65">
        <f>L365</f>
        <v>0</v>
      </c>
      <c r="AM365" s="66" t="str">
        <f>M365</f>
        <v>X</v>
      </c>
      <c r="AN365" s="65" t="e">
        <f>N365</f>
        <v>#NUM!</v>
      </c>
      <c r="AO365" s="65" t="str">
        <f>O365</f>
        <v xml:space="preserve"> </v>
      </c>
      <c r="AP365" s="67" t="str">
        <f>IF(AO365=" "," ",(AO365-2*$AI365))</f>
        <v xml:space="preserve"> </v>
      </c>
      <c r="AQ365" s="68"/>
      <c r="AR365" s="69"/>
      <c r="AS365" s="72" t="str">
        <f>P365</f>
        <v xml:space="preserve"> </v>
      </c>
      <c r="AT365" s="67" t="str">
        <f>IF(AS365=" "," ",(AS365-2*$AI365))</f>
        <v xml:space="preserve"> </v>
      </c>
      <c r="AU365" s="65"/>
      <c r="AV365" s="67"/>
      <c r="AW365" s="72" t="str">
        <f>Q365</f>
        <v xml:space="preserve"> </v>
      </c>
      <c r="AX365" s="67" t="str">
        <f>IF(AW365=" "," ",(AW365-2*$AI365))</f>
        <v xml:space="preserve"> </v>
      </c>
      <c r="AY365" s="67"/>
      <c r="AZ365" s="65"/>
      <c r="BA365" s="67" t="str">
        <f>R365</f>
        <v xml:space="preserve"> </v>
      </c>
      <c r="BB365" s="67" t="str">
        <f>IF(BA365=" "," ",(BA365-2*$AI365))</f>
        <v xml:space="preserve"> </v>
      </c>
      <c r="BC365" s="67"/>
      <c r="BD365" s="67"/>
      <c r="BE365" s="71" t="str">
        <f>S365</f>
        <v xml:space="preserve"> </v>
      </c>
      <c r="BF365" s="67" t="str">
        <f>IF(BE365=" "," ",(BE365-2*$AI365))</f>
        <v xml:space="preserve"> </v>
      </c>
      <c r="BG365" s="67"/>
      <c r="BH365" s="67"/>
      <c r="BI365" s="72" t="str">
        <f>T365</f>
        <v xml:space="preserve"> </v>
      </c>
      <c r="BJ365" s="67" t="str">
        <f>IF(BI365=" "," ",(BI365-2*$AI365))</f>
        <v xml:space="preserve"> </v>
      </c>
      <c r="BK365" s="67"/>
      <c r="BL365" s="67"/>
      <c r="BM365" s="72" t="str">
        <f>U365</f>
        <v xml:space="preserve"> </v>
      </c>
      <c r="BN365" s="67" t="str">
        <f>IF(BM365=" "," ",(BM365-2*$AI365))</f>
        <v xml:space="preserve"> </v>
      </c>
      <c r="BO365" s="67"/>
      <c r="BP365" s="67"/>
      <c r="BQ365" s="67" t="b">
        <f>V365</f>
        <v>0</v>
      </c>
      <c r="BR365" s="67">
        <f>IF(BQ365=" "," ",(BQ365-2*$AI365))</f>
        <v>-24</v>
      </c>
      <c r="BS365" s="67"/>
      <c r="BT365" s="67"/>
      <c r="BU365" s="67" t="b">
        <f>W365</f>
        <v>0</v>
      </c>
      <c r="BV365" s="67">
        <f>IF(BU365=" "," ",(BU365-2*$AI365))</f>
        <v>-24</v>
      </c>
      <c r="BW365" s="67"/>
      <c r="BX365" s="67"/>
      <c r="BY365" s="67" t="b">
        <f>X365</f>
        <v>0</v>
      </c>
      <c r="BZ365" s="67">
        <f>IF(BY365=" "," ",(BY365-2*$AI365))</f>
        <v>-24</v>
      </c>
      <c r="CA365" s="67"/>
      <c r="CB365" s="67"/>
      <c r="CC365" s="209" t="str">
        <f>IF(AK365="Senior",AK365,"...")</f>
        <v>...</v>
      </c>
      <c r="CD365" s="65">
        <f>L365</f>
        <v>0</v>
      </c>
      <c r="CE365" s="66" t="str">
        <f>M365</f>
        <v>X</v>
      </c>
      <c r="CF365" s="73">
        <f>AQ365*AO$4+AU365*AS$4+AY365*AW$4+BC365*BA$4+BG365*BE$4+BK365*BI$4+BO365*BM$4+BS365*BQ$4+BW365*BU$4+CA365*BY$4</f>
        <v>0</v>
      </c>
      <c r="CG365" s="156"/>
      <c r="CH365" s="1"/>
      <c r="DA365" s="19"/>
      <c r="DB365" s="85"/>
      <c r="DC365" s="67" t="s">
        <v>732</v>
      </c>
      <c r="DD365" s="67" t="s">
        <v>1049</v>
      </c>
      <c r="DE365" s="67" t="s">
        <v>1050</v>
      </c>
      <c r="DF365" s="67" t="s">
        <v>65</v>
      </c>
      <c r="DG365" s="67" t="s">
        <v>1045</v>
      </c>
      <c r="DH365" s="75">
        <v>27041</v>
      </c>
      <c r="DI365" s="67">
        <v>5</v>
      </c>
      <c r="DJ365" s="67" t="s">
        <v>68</v>
      </c>
      <c r="DK365" s="76" t="s">
        <v>69</v>
      </c>
      <c r="DL365" s="67">
        <v>4</v>
      </c>
      <c r="DM365" s="77" t="s">
        <v>70</v>
      </c>
      <c r="DN365" s="67" t="e">
        <v>#NUM!</v>
      </c>
      <c r="DO365" s="67">
        <v>102</v>
      </c>
      <c r="DP365" s="67">
        <v>92</v>
      </c>
      <c r="DQ365" s="68"/>
      <c r="DR365" s="67"/>
      <c r="DS365" s="72">
        <v>114</v>
      </c>
      <c r="DT365" s="67">
        <v>104</v>
      </c>
      <c r="DU365" s="68"/>
      <c r="DV365" s="67"/>
      <c r="DW365" s="72" t="s">
        <v>79</v>
      </c>
      <c r="DX365" s="67" t="s">
        <v>79</v>
      </c>
      <c r="DY365" s="67"/>
      <c r="DZ365" s="67"/>
      <c r="EA365" s="67" t="s">
        <v>79</v>
      </c>
      <c r="EB365" s="67" t="s">
        <v>79</v>
      </c>
      <c r="EC365" s="68"/>
      <c r="ED365" s="69"/>
      <c r="EE365" s="71">
        <v>115</v>
      </c>
      <c r="EF365" s="67">
        <v>105</v>
      </c>
      <c r="EG365" s="67"/>
      <c r="EH365" s="67"/>
      <c r="EI365" s="72">
        <v>113</v>
      </c>
      <c r="EJ365" s="67">
        <v>103</v>
      </c>
      <c r="EK365" s="68"/>
      <c r="EL365" s="69"/>
      <c r="EM365" s="72" t="s">
        <v>79</v>
      </c>
      <c r="EN365" s="67" t="s">
        <v>79</v>
      </c>
      <c r="EO365" s="67"/>
      <c r="EP365" s="67"/>
      <c r="EQ365" s="67" t="b">
        <v>0</v>
      </c>
      <c r="ER365" s="67">
        <v>-10</v>
      </c>
      <c r="ES365" s="67"/>
      <c r="ET365" s="67"/>
      <c r="EU365" s="67" t="b">
        <v>0</v>
      </c>
      <c r="EV365" s="67">
        <v>-10</v>
      </c>
      <c r="EW365" s="67"/>
      <c r="EX365" s="67"/>
      <c r="EY365" s="67" t="b">
        <v>0</v>
      </c>
      <c r="EZ365" s="67">
        <v>-10</v>
      </c>
      <c r="FA365" s="67"/>
      <c r="FB365" s="67"/>
      <c r="FC365" s="76" t="s">
        <v>73</v>
      </c>
      <c r="FD365" s="67">
        <v>4</v>
      </c>
      <c r="FE365" s="77" t="s">
        <v>70</v>
      </c>
      <c r="FF365" s="68">
        <v>0</v>
      </c>
      <c r="FG365" s="83"/>
      <c r="FH365" s="65" t="str">
        <f t="shared" si="66"/>
        <v>NSR</v>
      </c>
      <c r="FI365" s="65" t="str">
        <f t="shared" si="67"/>
        <v>M</v>
      </c>
      <c r="FJ365" s="65" t="str">
        <f t="shared" si="67"/>
        <v>16. SUM</v>
      </c>
      <c r="FK365" s="65">
        <f t="shared" si="68"/>
        <v>0</v>
      </c>
      <c r="FL365">
        <f t="shared" si="71"/>
        <v>10.5</v>
      </c>
      <c r="FM365" t="str">
        <f t="shared" si="70"/>
        <v>...</v>
      </c>
      <c r="FN365" t="str">
        <f>IF(FJ365&lt;&gt;FJ366,FJ365,"...")</f>
        <v>...</v>
      </c>
      <c r="FO365" t="str">
        <f t="shared" si="64"/>
        <v>16. SUM</v>
      </c>
    </row>
    <row r="366" spans="1:171" ht="13.8" hidden="1" x14ac:dyDescent="0.25">
      <c r="A366" t="s">
        <v>1152</v>
      </c>
      <c r="B366" s="65" t="s">
        <v>454</v>
      </c>
      <c r="C366" s="80" t="str">
        <f>IF($B366:$B366&gt;0,VLOOKUP($B366,'[1]PorEquipeHC 20aa_ddmmaaaa'!$EC$5:'[1]PorEquipeHC 20aa_ddmmaaaa'!$GS$1003,1,FALSE))</f>
        <v>757</v>
      </c>
      <c r="D366" s="209" t="str">
        <f>IF($B366:$B366&gt;0,VLOOKUP($B366,'[1]PorEquipeHC 20aa_ddmmaaaa'!$EC$5:'[1]PorEquipeHC 20aa_ddmmaaaa'!$GS$1003,2,FALSE))</f>
        <v>VIDAL BARRETO</v>
      </c>
      <c r="E366" s="209" t="str">
        <f>IF($B366:$B366&gt;0,VLOOKUP($B366,'[1]PorEquipeHC 20aa_ddmmaaaa'!$EC$5:'[1]PorEquipeHC 20aa_ddmmaaaa'!$GS$1003,3,FALSE))</f>
        <v>MARIA VALDICE</v>
      </c>
      <c r="F366" s="66" t="str">
        <f>IF($B366:$B366&gt;0,VLOOKUP($B366,'[1]PorEquipeHC 20aa_ddmmaaaa'!$EC$5:'[1]PorEquipeHC 20aa_ddmmaaaa'!$GS$1003,4,FALSE))</f>
        <v>F</v>
      </c>
      <c r="G366" s="65" t="str">
        <f>IF($B366:$B366&gt;0,VLOOKUP($B366,'[1]PorEquipeHC 20aa_ddmmaaaa'!$EC$5:'[1]PorEquipeHC 20aa_ddmmaaaa'!$GS$1003,5,FALSE))</f>
        <v>06. KOK</v>
      </c>
      <c r="H366" s="210">
        <f>IF($B366:$B366&gt;0,VLOOKUP($B366,'[1]PorEquipeHC 20aa_ddmmaaaa'!$EC$5:'[1]PorEquipeHC 20aa_ddmmaaaa'!$GS$1003,6,FALSE))</f>
        <v>20185</v>
      </c>
      <c r="I366" s="80">
        <f>IF($B366:$B366&gt;0,VLOOKUP($B366,'[1]PorEquipeHC 20aa_ddmmaaaa'!$EC$5:'[1]PorEquipeHC 20aa_ddmmaaaa'!$GS$1003,7,FALSE))</f>
        <v>12</v>
      </c>
      <c r="J366" s="209" t="str">
        <f>IF($B366:$B366&gt;0,VLOOKUP($B366,'[1]PorEquipeHC 20aa_ddmmaaaa'!$EC$5:'[1]PorEquipeHC 20aa_ddmmaaaa'!$GS$1003,8,FALSE))</f>
        <v>C</v>
      </c>
      <c r="K366" s="209" t="str">
        <f>IF($B366:$B366&gt;0,VLOOKUP($B366,'[1]PorEquipeHC 20aa_ddmmaaaa'!$EC$5:'[1]PorEquipeHC 20aa_ddmmaaaa'!$GS$1003,9,FALSE))</f>
        <v>NSR</v>
      </c>
      <c r="L366" s="80">
        <f>IF($B366:$B366&gt;0,VLOOKUP($B366,'[1]PorEquipeHC 20aa_ddmmaaaa'!$EC$5:'[1]PorEquipeHC 20aa_ddmmaaaa'!$GS$1003,45,FALSE))</f>
        <v>5</v>
      </c>
      <c r="M366" s="65" t="str">
        <f>IF($B366:$B366&gt;0,VLOOKUP($B366,'[1]PorEquipeHC 20aa_ddmmaaaa'!$EC$5:'[1]PorEquipeHC 20aa_ddmmaaaa'!$GS$1003,46,FALSE))</f>
        <v>X</v>
      </c>
      <c r="N366" s="80" t="e">
        <f>IF($B366:$B366&gt;0,VLOOKUP($B366,'[1]PorEquipeHC 20aa_ddmmaaaa'!$EC$5:'[1]PorEquipeHC 20aa_ddmmaaaa'!$GS$1003,64,FALSE))</f>
        <v>#NUM!</v>
      </c>
      <c r="O366" s="211">
        <f>IF($B366:$B366&gt;0,VLOOKUP($B366,'[1]PorEquipeHC 20aa_ddmmaaaa'!$EC$5:'[1]PorEquipeHC 20aa_ddmmaaaa'!$GS$1003,10,FALSE))</f>
        <v>135</v>
      </c>
      <c r="P366" s="211">
        <f>IF($B366:$B366&gt;0,VLOOKUP($B366,'[1]PorEquipeHC 20aa_ddmmaaaa'!$EC$5:'[1]PorEquipeHC 20aa_ddmmaaaa'!$GS$1003,11,FALSE))</f>
        <v>146</v>
      </c>
      <c r="Q366" s="211">
        <f>IF($B366:$B366&gt;0,VLOOKUP($B366,'[1]PorEquipeHC 20aa_ddmmaaaa'!$EC$5:'[1]PorEquipeHC 20aa_ddmmaaaa'!$GS$1003,12,FALSE))</f>
        <v>143</v>
      </c>
      <c r="R366" s="211">
        <f>IF($B366:$B366&gt;0,VLOOKUP($B366,'[1]PorEquipeHC 20aa_ddmmaaaa'!$EC$5:'[1]PorEquipeHC 20aa_ddmmaaaa'!$GS$1003,13,FALSE))</f>
        <v>126</v>
      </c>
      <c r="S366" s="211">
        <f>IF($B366:$B366&gt;0,VLOOKUP($B366,'[1]PorEquipeHC 20aa_ddmmaaaa'!$EC$5:'[1]PorEquipeHC 20aa_ddmmaaaa'!$GS$1003,14,FALSE))</f>
        <v>143</v>
      </c>
      <c r="T366" s="211" t="str">
        <f>IF($B366:$B366&gt;0,VLOOKUP($B366,'[1]PorEquipeHC 20aa_ddmmaaaa'!$EC$5:'[1]PorEquipeHC 20aa_ddmmaaaa'!$GS$1003,15,FALSE))</f>
        <v xml:space="preserve"> </v>
      </c>
      <c r="U366" s="211" t="str">
        <f>IF($B366:$B366&gt;0,VLOOKUP($B366,'[1]PorEquipeHC 20aa_ddmmaaaa'!$EC$5:'[1]PorEquipeHC 20aa_ddmmaaaa'!$GS$1003,16,FALSE))</f>
        <v xml:space="preserve"> </v>
      </c>
      <c r="V366" s="211" t="b">
        <f>IF($B366:$B366&gt;0,VLOOKUP($B366,'[1]PorEquipeHC 20aa_ddmmaaaa'!$EC$5:'[1]PorEquipeHC 20aa_ddmmaaaa'!$GS$1003,17,FALSE))</f>
        <v>0</v>
      </c>
      <c r="W366" s="211" t="b">
        <f>IF($B366:$B366&gt;0,VLOOKUP($B366,'[1]PorEquipeHC 20aa_ddmmaaaa'!$EC$5:'[1]PorEquipeHC 20aa_ddmmaaaa'!$GS$1003,18,FALSE))</f>
        <v>0</v>
      </c>
      <c r="X366" s="211" t="b">
        <f>IF($B366:$B366&gt;0,VLOOKUP($B366,'[1]PorEquipeHC 20aa_ddmmaaaa'!$EC$5:'[1]PorEquipeHC 20aa_ddmmaaaa'!$GS$1003,19,FALSE))</f>
        <v>0</v>
      </c>
      <c r="Y366" s="207"/>
      <c r="Z366" s="207"/>
      <c r="AA366" s="154"/>
      <c r="AB366" s="154"/>
      <c r="AC366" s="65" t="str">
        <f>C366</f>
        <v>757</v>
      </c>
      <c r="AD366" s="65" t="str">
        <f>D366</f>
        <v>VIDAL BARRETO</v>
      </c>
      <c r="AE366" s="65" t="str">
        <f>E366</f>
        <v>MARIA VALDICE</v>
      </c>
      <c r="AF366" s="65" t="str">
        <f>F366</f>
        <v>F</v>
      </c>
      <c r="AG366" s="65" t="str">
        <f>G366</f>
        <v>06. KOK</v>
      </c>
      <c r="AH366" s="208">
        <f>H366</f>
        <v>20185</v>
      </c>
      <c r="AI366">
        <f>I366</f>
        <v>12</v>
      </c>
      <c r="AJ366" t="str">
        <f>J366</f>
        <v>C</v>
      </c>
      <c r="AK366" s="209" t="str">
        <f>K366</f>
        <v>NSR</v>
      </c>
      <c r="AL366" s="65">
        <f>L366</f>
        <v>5</v>
      </c>
      <c r="AM366" s="66" t="str">
        <f>M366</f>
        <v>X</v>
      </c>
      <c r="AN366" s="65" t="e">
        <f>N366</f>
        <v>#NUM!</v>
      </c>
      <c r="AO366" s="65">
        <f>O366</f>
        <v>135</v>
      </c>
      <c r="AP366" s="67">
        <f>IF(AO366=" "," ",(AO366-2*$AI366))</f>
        <v>111</v>
      </c>
      <c r="AQ366" s="68"/>
      <c r="AR366" s="69"/>
      <c r="AS366" s="72">
        <f>P366</f>
        <v>146</v>
      </c>
      <c r="AT366" s="67">
        <f>IF(AS366=" "," ",(AS366-2*$AI366))</f>
        <v>122</v>
      </c>
      <c r="AU366" s="65"/>
      <c r="AV366" s="67"/>
      <c r="AW366" s="72">
        <f>Q366</f>
        <v>143</v>
      </c>
      <c r="AX366" s="67">
        <f>IF(AW366=" "," ",(AW366-2*$AI366))</f>
        <v>119</v>
      </c>
      <c r="AY366" s="67"/>
      <c r="AZ366" s="65"/>
      <c r="BA366" s="67">
        <f>R366</f>
        <v>126</v>
      </c>
      <c r="BB366" s="67">
        <f>IF(BA366=" "," ",(BA366-2*$AI366))</f>
        <v>102</v>
      </c>
      <c r="BC366" s="67"/>
      <c r="BD366" s="67"/>
      <c r="BE366" s="71">
        <f>S366</f>
        <v>143</v>
      </c>
      <c r="BF366" s="67">
        <f>IF(BE366=" "," ",(BE366-2*$AI366))</f>
        <v>119</v>
      </c>
      <c r="BG366" s="67"/>
      <c r="BH366" s="67"/>
      <c r="BI366" s="72" t="str">
        <f>T366</f>
        <v xml:space="preserve"> </v>
      </c>
      <c r="BJ366" s="67" t="str">
        <f>IF(BI366=" "," ",(BI366-2*$AI366))</f>
        <v xml:space="preserve"> </v>
      </c>
      <c r="BK366" s="67"/>
      <c r="BL366" s="67"/>
      <c r="BM366" s="72" t="str">
        <f>U366</f>
        <v xml:space="preserve"> </v>
      </c>
      <c r="BN366" s="67" t="str">
        <f>IF(BM366=" "," ",(BM366-2*$AI366))</f>
        <v xml:space="preserve"> </v>
      </c>
      <c r="BO366" s="67"/>
      <c r="BP366" s="67"/>
      <c r="BQ366" s="67" t="b">
        <f>V366</f>
        <v>0</v>
      </c>
      <c r="BR366" s="67">
        <f>IF(BQ366=" "," ",(BQ366-2*$AI366))</f>
        <v>-24</v>
      </c>
      <c r="BS366" s="67"/>
      <c r="BT366" s="67"/>
      <c r="BU366" s="67" t="b">
        <f>W366</f>
        <v>0</v>
      </c>
      <c r="BV366" s="67">
        <f>IF(BU366=" "," ",(BU366-2*$AI366))</f>
        <v>-24</v>
      </c>
      <c r="BW366" s="67"/>
      <c r="BX366" s="67"/>
      <c r="BY366" s="67" t="b">
        <f>X366</f>
        <v>0</v>
      </c>
      <c r="BZ366" s="67">
        <f>IF(BY366=" "," ",(BY366-2*$AI366))</f>
        <v>-24</v>
      </c>
      <c r="CA366" s="67"/>
      <c r="CB366" s="67"/>
      <c r="CC366" s="209" t="str">
        <f>IF(AK366="Senior",AK366,"...")</f>
        <v>...</v>
      </c>
      <c r="CD366" s="65">
        <f>L366</f>
        <v>5</v>
      </c>
      <c r="CE366" s="66" t="str">
        <f>M366</f>
        <v>X</v>
      </c>
      <c r="CF366" s="73">
        <f>AQ366*AO$4+AU366*AS$4+AY366*AW$4+BC366*BA$4+BG366*BE$4+BK366*BI$4+BO366*BM$4+BS366*BQ$4+BW366*BU$4+CA366*BY$4</f>
        <v>0</v>
      </c>
      <c r="CG366" s="156"/>
      <c r="CH366" s="1"/>
      <c r="DA366" s="19"/>
      <c r="DB366" s="86"/>
      <c r="DC366" s="67" t="s">
        <v>474</v>
      </c>
      <c r="DD366" s="67" t="s">
        <v>1051</v>
      </c>
      <c r="DE366" s="67" t="s">
        <v>1044</v>
      </c>
      <c r="DF366" s="67" t="s">
        <v>65</v>
      </c>
      <c r="DG366" s="67" t="s">
        <v>1045</v>
      </c>
      <c r="DH366" s="75">
        <v>21936</v>
      </c>
      <c r="DI366" s="67">
        <v>7</v>
      </c>
      <c r="DJ366" s="67" t="s">
        <v>84</v>
      </c>
      <c r="DK366" s="76" t="s">
        <v>69</v>
      </c>
      <c r="DL366" s="67">
        <v>5</v>
      </c>
      <c r="DM366" s="77" t="s">
        <v>70</v>
      </c>
      <c r="DN366" s="67" t="e">
        <v>#NUM!</v>
      </c>
      <c r="DO366" s="67">
        <v>115</v>
      </c>
      <c r="DP366" s="67">
        <v>101</v>
      </c>
      <c r="DQ366" s="68"/>
      <c r="DR366" s="67"/>
      <c r="DS366" s="72">
        <v>126</v>
      </c>
      <c r="DT366" s="67">
        <v>112</v>
      </c>
      <c r="DU366" s="68"/>
      <c r="DV366" s="67"/>
      <c r="DW366" s="72">
        <v>126</v>
      </c>
      <c r="DX366" s="67">
        <v>112</v>
      </c>
      <c r="DY366" s="67"/>
      <c r="DZ366" s="67"/>
      <c r="EA366" s="67">
        <v>117</v>
      </c>
      <c r="EB366" s="67">
        <v>103</v>
      </c>
      <c r="EC366" s="67"/>
      <c r="ED366" s="67"/>
      <c r="EE366" s="71" t="s">
        <v>79</v>
      </c>
      <c r="EF366" s="67" t="s">
        <v>79</v>
      </c>
      <c r="EG366" s="67"/>
      <c r="EH366" s="67"/>
      <c r="EI366" s="72" t="s">
        <v>79</v>
      </c>
      <c r="EJ366" s="67" t="s">
        <v>79</v>
      </c>
      <c r="EK366" s="67"/>
      <c r="EL366" s="67"/>
      <c r="EM366" s="72">
        <v>116</v>
      </c>
      <c r="EN366" s="67">
        <v>102</v>
      </c>
      <c r="EO366" s="67"/>
      <c r="EP366" s="67"/>
      <c r="EQ366" s="67" t="b">
        <v>0</v>
      </c>
      <c r="ER366" s="67">
        <v>-14</v>
      </c>
      <c r="ES366" s="67"/>
      <c r="ET366" s="67"/>
      <c r="EU366" s="67" t="b">
        <v>0</v>
      </c>
      <c r="EV366" s="67">
        <v>-14</v>
      </c>
      <c r="EW366" s="67"/>
      <c r="EX366" s="67"/>
      <c r="EY366" s="67" t="b">
        <v>0</v>
      </c>
      <c r="EZ366" s="67">
        <v>-14</v>
      </c>
      <c r="FA366" s="67"/>
      <c r="FB366" s="67"/>
      <c r="FC366" s="76" t="s">
        <v>73</v>
      </c>
      <c r="FD366" s="67">
        <v>5</v>
      </c>
      <c r="FE366" s="77" t="s">
        <v>70</v>
      </c>
      <c r="FF366" s="68">
        <v>0</v>
      </c>
      <c r="FG366" s="83"/>
      <c r="FH366" s="65" t="str">
        <f t="shared" si="66"/>
        <v>NSR</v>
      </c>
      <c r="FI366" s="65" t="str">
        <f t="shared" si="67"/>
        <v>M</v>
      </c>
      <c r="FJ366" s="65" t="str">
        <f t="shared" si="67"/>
        <v>16. SUM</v>
      </c>
      <c r="FK366" s="65">
        <f t="shared" si="68"/>
        <v>0</v>
      </c>
      <c r="FL366">
        <f t="shared" si="71"/>
        <v>10.5</v>
      </c>
      <c r="FM366" t="str">
        <f>IF(FJ366&lt;&gt;FJ367,FL366,"...")</f>
        <v>...</v>
      </c>
      <c r="FN366" t="str">
        <f t="shared" ref="FN366:FN401" si="72">IF(FJ366&lt;&gt;FJ367,FJ366,"...")</f>
        <v>...</v>
      </c>
      <c r="FO366" t="str">
        <f t="shared" si="64"/>
        <v>16. SUM</v>
      </c>
    </row>
    <row r="367" spans="1:171" ht="13.8" hidden="1" x14ac:dyDescent="0.25">
      <c r="A367" t="s">
        <v>1152</v>
      </c>
      <c r="B367" s="65" t="s">
        <v>477</v>
      </c>
      <c r="C367" s="80" t="str">
        <f>IF($B367:$B367&gt;0,VLOOKUP($B367,'[1]PorEquipeHC 20aa_ddmmaaaa'!$EC$5:'[1]PorEquipeHC 20aa_ddmmaaaa'!$GS$1003,1,FALSE))</f>
        <v>705</v>
      </c>
      <c r="D367" s="209" t="str">
        <f>IF($B367:$B367&gt;0,VLOOKUP($B367,'[1]PorEquipeHC 20aa_ddmmaaaa'!$EC$5:'[1]PorEquipeHC 20aa_ddmmaaaa'!$GS$1003,2,FALSE))</f>
        <v>IWAMOTO MAEDA</v>
      </c>
      <c r="E367" s="209" t="str">
        <f>IF($B367:$B367&gt;0,VLOOKUP($B367,'[1]PorEquipeHC 20aa_ddmmaaaa'!$EC$5:'[1]PorEquipeHC 20aa_ddmmaaaa'!$GS$1003,3,FALSE))</f>
        <v>IOSHIMI</v>
      </c>
      <c r="F367" s="66" t="str">
        <f>IF($B367:$B367&gt;0,VLOOKUP($B367,'[1]PorEquipeHC 20aa_ddmmaaaa'!$EC$5:'[1]PorEquipeHC 20aa_ddmmaaaa'!$GS$1003,4,FALSE))</f>
        <v>F</v>
      </c>
      <c r="G367" s="65" t="str">
        <f>IF($B367:$B367&gt;0,VLOOKUP($B367,'[1]PorEquipeHC 20aa_ddmmaaaa'!$EC$5:'[1]PorEquipeHC 20aa_ddmmaaaa'!$GS$1003,5,FALSE))</f>
        <v>06. KOK</v>
      </c>
      <c r="H367" s="210">
        <f>IF($B367:$B367&gt;0,VLOOKUP($B367,'[1]PorEquipeHC 20aa_ddmmaaaa'!$EC$5:'[1]PorEquipeHC 20aa_ddmmaaaa'!$GS$1003,6,FALSE))</f>
        <v>20443</v>
      </c>
      <c r="I367" s="80">
        <f>IF($B367:$B367&gt;0,VLOOKUP($B367,'[1]PorEquipeHC 20aa_ddmmaaaa'!$EC$5:'[1]PorEquipeHC 20aa_ddmmaaaa'!$GS$1003,7,FALSE))</f>
        <v>12</v>
      </c>
      <c r="J367" s="209" t="str">
        <f>IF($B367:$B367&gt;0,VLOOKUP($B367,'[1]PorEquipeHC 20aa_ddmmaaaa'!$EC$5:'[1]PorEquipeHC 20aa_ddmmaaaa'!$GS$1003,8,FALSE))</f>
        <v>C</v>
      </c>
      <c r="K367" s="209" t="str">
        <f>IF($B367:$B367&gt;0,VLOOKUP($B367,'[1]PorEquipeHC 20aa_ddmmaaaa'!$EC$5:'[1]PorEquipeHC 20aa_ddmmaaaa'!$GS$1003,9,FALSE))</f>
        <v>NSR</v>
      </c>
      <c r="L367" s="80">
        <f>IF($B367:$B367&gt;0,VLOOKUP($B367,'[1]PorEquipeHC 20aa_ddmmaaaa'!$EC$5:'[1]PorEquipeHC 20aa_ddmmaaaa'!$GS$1003,45,FALSE))</f>
        <v>2</v>
      </c>
      <c r="M367" s="65" t="str">
        <f>IF($B367:$B367&gt;0,VLOOKUP($B367,'[1]PorEquipeHC 20aa_ddmmaaaa'!$EC$5:'[1]PorEquipeHC 20aa_ddmmaaaa'!$GS$1003,46,FALSE))</f>
        <v>X</v>
      </c>
      <c r="N367" s="80" t="e">
        <f>IF($B367:$B367&gt;0,VLOOKUP($B367,'[1]PorEquipeHC 20aa_ddmmaaaa'!$EC$5:'[1]PorEquipeHC 20aa_ddmmaaaa'!$GS$1003,64,FALSE))</f>
        <v>#NUM!</v>
      </c>
      <c r="O367" s="211" t="str">
        <f>IF($B367:$B367&gt;0,VLOOKUP($B367,'[1]PorEquipeHC 20aa_ddmmaaaa'!$EC$5:'[1]PorEquipeHC 20aa_ddmmaaaa'!$GS$1003,10,FALSE))</f>
        <v xml:space="preserve"> </v>
      </c>
      <c r="P367" s="211" t="str">
        <f>IF($B367:$B367&gt;0,VLOOKUP($B367,'[1]PorEquipeHC 20aa_ddmmaaaa'!$EC$5:'[1]PorEquipeHC 20aa_ddmmaaaa'!$GS$1003,11,FALSE))</f>
        <v xml:space="preserve"> </v>
      </c>
      <c r="Q367" s="211" t="str">
        <f>IF($B367:$B367&gt;0,VLOOKUP($B367,'[1]PorEquipeHC 20aa_ddmmaaaa'!$EC$5:'[1]PorEquipeHC 20aa_ddmmaaaa'!$GS$1003,12,FALSE))</f>
        <v xml:space="preserve"> </v>
      </c>
      <c r="R367" s="211">
        <f>IF($B367:$B367&gt;0,VLOOKUP($B367,'[1]PorEquipeHC 20aa_ddmmaaaa'!$EC$5:'[1]PorEquipeHC 20aa_ddmmaaaa'!$GS$1003,13,FALSE))</f>
        <v>127</v>
      </c>
      <c r="S367" s="211" t="str">
        <f>IF($B367:$B367&gt;0,VLOOKUP($B367,'[1]PorEquipeHC 20aa_ddmmaaaa'!$EC$5:'[1]PorEquipeHC 20aa_ddmmaaaa'!$GS$1003,14,FALSE))</f>
        <v xml:space="preserve"> </v>
      </c>
      <c r="T367" s="211">
        <f>IF($B367:$B367&gt;0,VLOOKUP($B367,'[1]PorEquipeHC 20aa_ddmmaaaa'!$EC$5:'[1]PorEquipeHC 20aa_ddmmaaaa'!$GS$1003,15,FALSE))</f>
        <v>127</v>
      </c>
      <c r="U367" s="211" t="str">
        <f>IF($B367:$B367&gt;0,VLOOKUP($B367,'[1]PorEquipeHC 20aa_ddmmaaaa'!$EC$5:'[1]PorEquipeHC 20aa_ddmmaaaa'!$GS$1003,16,FALSE))</f>
        <v xml:space="preserve"> </v>
      </c>
      <c r="V367" s="211" t="b">
        <f>IF($B367:$B367&gt;0,VLOOKUP($B367,'[1]PorEquipeHC 20aa_ddmmaaaa'!$EC$5:'[1]PorEquipeHC 20aa_ddmmaaaa'!$GS$1003,17,FALSE))</f>
        <v>0</v>
      </c>
      <c r="W367" s="211" t="b">
        <f>IF($B367:$B367&gt;0,VLOOKUP($B367,'[1]PorEquipeHC 20aa_ddmmaaaa'!$EC$5:'[1]PorEquipeHC 20aa_ddmmaaaa'!$GS$1003,18,FALSE))</f>
        <v>0</v>
      </c>
      <c r="X367" s="211" t="b">
        <f>IF($B367:$B367&gt;0,VLOOKUP($B367,'[1]PorEquipeHC 20aa_ddmmaaaa'!$EC$5:'[1]PorEquipeHC 20aa_ddmmaaaa'!$GS$1003,19,FALSE))</f>
        <v>0</v>
      </c>
      <c r="Y367" s="207"/>
      <c r="Z367" s="207"/>
      <c r="AA367" s="154"/>
      <c r="AB367" s="154"/>
      <c r="AC367" s="65" t="str">
        <f>C367</f>
        <v>705</v>
      </c>
      <c r="AD367" s="65" t="str">
        <f>D367</f>
        <v>IWAMOTO MAEDA</v>
      </c>
      <c r="AE367" s="65" t="str">
        <f>E367</f>
        <v>IOSHIMI</v>
      </c>
      <c r="AF367" s="65" t="str">
        <f>F367</f>
        <v>F</v>
      </c>
      <c r="AG367" s="65" t="str">
        <f>G367</f>
        <v>06. KOK</v>
      </c>
      <c r="AH367" s="208">
        <f>H367</f>
        <v>20443</v>
      </c>
      <c r="AI367">
        <f>I367</f>
        <v>12</v>
      </c>
      <c r="AJ367" t="str">
        <f>J367</f>
        <v>C</v>
      </c>
      <c r="AK367" s="209" t="str">
        <f>K367</f>
        <v>NSR</v>
      </c>
      <c r="AL367" s="65">
        <f>L367</f>
        <v>2</v>
      </c>
      <c r="AM367" s="66" t="str">
        <f>M367</f>
        <v>X</v>
      </c>
      <c r="AN367" s="65" t="e">
        <f>N367</f>
        <v>#NUM!</v>
      </c>
      <c r="AO367" s="65" t="str">
        <f>O367</f>
        <v xml:space="preserve"> </v>
      </c>
      <c r="AP367" s="67" t="str">
        <f>IF(AO367=" "," ",(AO367-2*$AI367))</f>
        <v xml:space="preserve"> </v>
      </c>
      <c r="AQ367" s="68"/>
      <c r="AR367" s="69"/>
      <c r="AS367" s="72" t="str">
        <f>P367</f>
        <v xml:space="preserve"> </v>
      </c>
      <c r="AT367" s="67" t="str">
        <f>IF(AS367=" "," ",(AS367-2*$AI367))</f>
        <v xml:space="preserve"> </v>
      </c>
      <c r="AU367" s="65"/>
      <c r="AV367" s="67"/>
      <c r="AW367" s="72" t="str">
        <f>Q367</f>
        <v xml:space="preserve"> </v>
      </c>
      <c r="AX367" s="67" t="str">
        <f>IF(AW367=" "," ",(AW367-2*$AI367))</f>
        <v xml:space="preserve"> </v>
      </c>
      <c r="AY367" s="67"/>
      <c r="AZ367" s="65"/>
      <c r="BA367" s="67">
        <f>R367</f>
        <v>127</v>
      </c>
      <c r="BB367" s="67">
        <f>IF(BA367=" "," ",(BA367-2*$AI367))</f>
        <v>103</v>
      </c>
      <c r="BC367" s="67"/>
      <c r="BD367" s="67"/>
      <c r="BE367" s="71" t="str">
        <f>S367</f>
        <v xml:space="preserve"> </v>
      </c>
      <c r="BF367" s="67" t="str">
        <f>IF(BE367=" "," ",(BE367-2*$AI367))</f>
        <v xml:space="preserve"> </v>
      </c>
      <c r="BG367" s="67"/>
      <c r="BH367" s="67"/>
      <c r="BI367" s="72">
        <f>T367</f>
        <v>127</v>
      </c>
      <c r="BJ367" s="67">
        <f>IF(BI367=" "," ",(BI367-2*$AI367))</f>
        <v>103</v>
      </c>
      <c r="BK367" s="67"/>
      <c r="BL367" s="67"/>
      <c r="BM367" s="72" t="str">
        <f>U367</f>
        <v xml:space="preserve"> </v>
      </c>
      <c r="BN367" s="67" t="str">
        <f>IF(BM367=" "," ",(BM367-2*$AI367))</f>
        <v xml:space="preserve"> </v>
      </c>
      <c r="BO367" s="67"/>
      <c r="BP367" s="67"/>
      <c r="BQ367" s="67" t="b">
        <f>V367</f>
        <v>0</v>
      </c>
      <c r="BR367" s="67">
        <f>IF(BQ367=" "," ",(BQ367-2*$AI367))</f>
        <v>-24</v>
      </c>
      <c r="BS367" s="67"/>
      <c r="BT367" s="67"/>
      <c r="BU367" s="67" t="b">
        <f>W367</f>
        <v>0</v>
      </c>
      <c r="BV367" s="67">
        <f>IF(BU367=" "," ",(BU367-2*$AI367))</f>
        <v>-24</v>
      </c>
      <c r="BW367" s="67"/>
      <c r="BX367" s="67"/>
      <c r="BY367" s="67" t="b">
        <f>X367</f>
        <v>0</v>
      </c>
      <c r="BZ367" s="67">
        <f>IF(BY367=" "," ",(BY367-2*$AI367))</f>
        <v>-24</v>
      </c>
      <c r="CA367" s="67"/>
      <c r="CB367" s="67"/>
      <c r="CC367" s="209" t="str">
        <f>IF(AK367="Senior",AK367,"...")</f>
        <v>...</v>
      </c>
      <c r="CD367" s="65">
        <f>L367</f>
        <v>2</v>
      </c>
      <c r="CE367" s="66" t="str">
        <f>M367</f>
        <v>X</v>
      </c>
      <c r="CF367" s="73">
        <f>AQ367*AO$4+AU367*AS$4+AY367*AW$4+BC367*BA$4+BG367*BE$4+BK367*BI$4+BO367*BM$4+BS367*BQ$4+BW367*BU$4+CA367*BY$4</f>
        <v>0</v>
      </c>
      <c r="CG367" s="156"/>
      <c r="CH367" s="1"/>
      <c r="DA367" s="19"/>
      <c r="DB367" s="86"/>
      <c r="DC367" s="67" t="s">
        <v>653</v>
      </c>
      <c r="DD367" s="67" t="s">
        <v>1052</v>
      </c>
      <c r="DE367" s="67" t="s">
        <v>290</v>
      </c>
      <c r="DF367" s="67" t="s">
        <v>83</v>
      </c>
      <c r="DG367" s="67" t="s">
        <v>1045</v>
      </c>
      <c r="DH367" s="75">
        <v>16657</v>
      </c>
      <c r="DI367" s="67">
        <v>8</v>
      </c>
      <c r="DJ367" s="67" t="s">
        <v>84</v>
      </c>
      <c r="DK367" s="76" t="s">
        <v>102</v>
      </c>
      <c r="DL367" s="67">
        <v>3</v>
      </c>
      <c r="DM367" s="77" t="s">
        <v>70</v>
      </c>
      <c r="DN367" s="67" t="e">
        <v>#NUM!</v>
      </c>
      <c r="DO367" s="67">
        <v>109</v>
      </c>
      <c r="DP367" s="67">
        <v>93</v>
      </c>
      <c r="DQ367" s="68"/>
      <c r="DR367" s="67"/>
      <c r="DS367" s="72" t="s">
        <v>79</v>
      </c>
      <c r="DT367" s="67" t="s">
        <v>79</v>
      </c>
      <c r="DU367" s="68"/>
      <c r="DV367" s="67"/>
      <c r="DW367" s="72">
        <v>125</v>
      </c>
      <c r="DX367" s="67">
        <v>109</v>
      </c>
      <c r="DY367" s="67"/>
      <c r="DZ367" s="67"/>
      <c r="EA367" s="67">
        <v>130</v>
      </c>
      <c r="EB367" s="67">
        <v>114</v>
      </c>
      <c r="EC367" s="67"/>
      <c r="ED367" s="67"/>
      <c r="EE367" s="71" t="s">
        <v>79</v>
      </c>
      <c r="EF367" s="67" t="s">
        <v>79</v>
      </c>
      <c r="EG367" s="67"/>
      <c r="EH367" s="69"/>
      <c r="EI367" s="72" t="s">
        <v>79</v>
      </c>
      <c r="EJ367" s="67" t="s">
        <v>79</v>
      </c>
      <c r="EK367" s="67"/>
      <c r="EL367" s="67"/>
      <c r="EM367" s="72" t="s">
        <v>79</v>
      </c>
      <c r="EN367" s="67" t="s">
        <v>79</v>
      </c>
      <c r="EO367" s="67"/>
      <c r="EP367" s="67"/>
      <c r="EQ367" s="67" t="b">
        <v>0</v>
      </c>
      <c r="ER367" s="67">
        <v>-16</v>
      </c>
      <c r="ES367" s="67"/>
      <c r="ET367" s="67"/>
      <c r="EU367" s="67" t="b">
        <v>0</v>
      </c>
      <c r="EV367" s="67">
        <v>-16</v>
      </c>
      <c r="EW367" s="67"/>
      <c r="EX367" s="67"/>
      <c r="EY367" s="67" t="b">
        <v>0</v>
      </c>
      <c r="EZ367" s="67">
        <v>-16</v>
      </c>
      <c r="FA367" s="67"/>
      <c r="FB367" s="67"/>
      <c r="FC367" s="76" t="s">
        <v>73</v>
      </c>
      <c r="FD367" s="67">
        <v>3</v>
      </c>
      <c r="FE367" s="77" t="s">
        <v>70</v>
      </c>
      <c r="FF367" s="68">
        <v>0</v>
      </c>
      <c r="FG367" s="83"/>
      <c r="FH367" s="65" t="str">
        <f t="shared" si="66"/>
        <v>SR</v>
      </c>
      <c r="FI367" s="65" t="str">
        <f t="shared" si="67"/>
        <v>F</v>
      </c>
      <c r="FJ367" s="65" t="str">
        <f t="shared" si="67"/>
        <v>16. SUM</v>
      </c>
      <c r="FK367" s="73">
        <f>FF367</f>
        <v>0</v>
      </c>
      <c r="FL367">
        <f t="shared" si="71"/>
        <v>10.5</v>
      </c>
      <c r="FM367" t="str">
        <f>IF(FJ367&lt;&gt;FJ368,FL367,"...")</f>
        <v>...</v>
      </c>
      <c r="FN367" t="str">
        <f t="shared" si="72"/>
        <v>...</v>
      </c>
      <c r="FO367" t="str">
        <f t="shared" si="64"/>
        <v>16. SUM</v>
      </c>
    </row>
    <row r="368" spans="1:171" ht="13.8" hidden="1" x14ac:dyDescent="0.25">
      <c r="A368" s="216" t="s">
        <v>1152</v>
      </c>
      <c r="B368" s="65" t="s">
        <v>481</v>
      </c>
      <c r="C368" s="80" t="str">
        <f>IF($B368:$B368&gt;0,VLOOKUP($B368,'[1]PorEquipeHC 20aa_ddmmaaaa'!$EC$5:'[1]PorEquipeHC 20aa_ddmmaaaa'!$GS$1003,1,FALSE))</f>
        <v>408</v>
      </c>
      <c r="D368" s="209" t="str">
        <f>IF($B368:$B368&gt;0,VLOOKUP($B368,'[1]PorEquipeHC 20aa_ddmmaaaa'!$EC$5:'[1]PorEquipeHC 20aa_ddmmaaaa'!$GS$1003,2,FALSE))</f>
        <v>YOKOTA</v>
      </c>
      <c r="E368" s="209" t="str">
        <f>IF($B368:$B368&gt;0,VLOOKUP($B368,'[1]PorEquipeHC 20aa_ddmmaaaa'!$EC$5:'[1]PorEquipeHC 20aa_ddmmaaaa'!$GS$1003,3,FALSE))</f>
        <v>NELSON AKIRA</v>
      </c>
      <c r="F368" s="66" t="str">
        <f>IF($B368:$B368&gt;0,VLOOKUP($B368,'[1]PorEquipeHC 20aa_ddmmaaaa'!$EC$5:'[1]PorEquipeHC 20aa_ddmmaaaa'!$GS$1003,4,FALSE))</f>
        <v>M</v>
      </c>
      <c r="G368" s="65" t="str">
        <f>IF($B368:$B368&gt;0,VLOOKUP($B368,'[1]PorEquipeHC 20aa_ddmmaaaa'!$EC$5:'[1]PorEquipeHC 20aa_ddmmaaaa'!$GS$1003,5,FALSE))</f>
        <v>06. KOK</v>
      </c>
      <c r="H368" s="210">
        <f>IF($B368:$B368&gt;0,VLOOKUP($B368,'[1]PorEquipeHC 20aa_ddmmaaaa'!$EC$5:'[1]PorEquipeHC 20aa_ddmmaaaa'!$GS$1003,6,FALSE))</f>
        <v>20468</v>
      </c>
      <c r="I368" s="80">
        <f>IF($B368:$B368&gt;0,VLOOKUP($B368,'[1]PorEquipeHC 20aa_ddmmaaaa'!$EC$5:'[1]PorEquipeHC 20aa_ddmmaaaa'!$GS$1003,7,FALSE))</f>
        <v>12</v>
      </c>
      <c r="J368" s="209" t="str">
        <f>IF($B368:$B368&gt;0,VLOOKUP($B368,'[1]PorEquipeHC 20aa_ddmmaaaa'!$EC$5:'[1]PorEquipeHC 20aa_ddmmaaaa'!$GS$1003,8,FALSE))</f>
        <v>C</v>
      </c>
      <c r="K368" s="209" t="str">
        <f>IF($B368:$B368&gt;0,VLOOKUP($B368,'[1]PorEquipeHC 20aa_ddmmaaaa'!$EC$5:'[1]PorEquipeHC 20aa_ddmmaaaa'!$GS$1003,9,FALSE))</f>
        <v>NSR</v>
      </c>
      <c r="L368" s="80">
        <f>IF($B368:$B368&gt;0,VLOOKUP($B368,'[1]PorEquipeHC 20aa_ddmmaaaa'!$EC$5:'[1]PorEquipeHC 20aa_ddmmaaaa'!$GS$1003,45,FALSE))</f>
        <v>3</v>
      </c>
      <c r="M368" s="65" t="str">
        <f>IF($B368:$B368&gt;0,VLOOKUP($B368,'[1]PorEquipeHC 20aa_ddmmaaaa'!$EC$5:'[1]PorEquipeHC 20aa_ddmmaaaa'!$GS$1003,46,FALSE))</f>
        <v>X</v>
      </c>
      <c r="N368" s="80" t="e">
        <f>IF($B368:$B368&gt;0,VLOOKUP($B368,'[1]PorEquipeHC 20aa_ddmmaaaa'!$EC$5:'[1]PorEquipeHC 20aa_ddmmaaaa'!$GS$1003,64,FALSE))</f>
        <v>#NUM!</v>
      </c>
      <c r="O368" s="211" t="str">
        <f>IF($B368:$B368&gt;0,VLOOKUP($B368,'[1]PorEquipeHC 20aa_ddmmaaaa'!$EC$5:'[1]PorEquipeHC 20aa_ddmmaaaa'!$GS$1003,10,FALSE))</f>
        <v xml:space="preserve"> </v>
      </c>
      <c r="P368" s="211" t="str">
        <f>IF($B368:$B368&gt;0,VLOOKUP($B368,'[1]PorEquipeHC 20aa_ddmmaaaa'!$EC$5:'[1]PorEquipeHC 20aa_ddmmaaaa'!$GS$1003,11,FALSE))</f>
        <v xml:space="preserve"> </v>
      </c>
      <c r="Q368" s="211">
        <f>IF($B368:$B368&gt;0,VLOOKUP($B368,'[1]PorEquipeHC 20aa_ddmmaaaa'!$EC$5:'[1]PorEquipeHC 20aa_ddmmaaaa'!$GS$1003,12,FALSE))</f>
        <v>130</v>
      </c>
      <c r="R368" s="211" t="str">
        <f>IF($B368:$B368&gt;0,VLOOKUP($B368,'[1]PorEquipeHC 20aa_ddmmaaaa'!$EC$5:'[1]PorEquipeHC 20aa_ddmmaaaa'!$GS$1003,13,FALSE))</f>
        <v xml:space="preserve"> </v>
      </c>
      <c r="S368" s="211">
        <f>IF($B368:$B368&gt;0,VLOOKUP($B368,'[1]PorEquipeHC 20aa_ddmmaaaa'!$EC$5:'[1]PorEquipeHC 20aa_ddmmaaaa'!$GS$1003,14,FALSE))</f>
        <v>132</v>
      </c>
      <c r="T368" s="211">
        <f>IF($B368:$B368&gt;0,VLOOKUP($B368,'[1]PorEquipeHC 20aa_ddmmaaaa'!$EC$5:'[1]PorEquipeHC 20aa_ddmmaaaa'!$GS$1003,15,FALSE))</f>
        <v>136</v>
      </c>
      <c r="U368" s="211" t="str">
        <f>IF($B368:$B368&gt;0,VLOOKUP($B368,'[1]PorEquipeHC 20aa_ddmmaaaa'!$EC$5:'[1]PorEquipeHC 20aa_ddmmaaaa'!$GS$1003,16,FALSE))</f>
        <v xml:space="preserve"> </v>
      </c>
      <c r="V368" s="211" t="b">
        <f>IF($B368:$B368&gt;0,VLOOKUP($B368,'[1]PorEquipeHC 20aa_ddmmaaaa'!$EC$5:'[1]PorEquipeHC 20aa_ddmmaaaa'!$GS$1003,17,FALSE))</f>
        <v>0</v>
      </c>
      <c r="W368" s="211" t="b">
        <f>IF($B368:$B368&gt;0,VLOOKUP($B368,'[1]PorEquipeHC 20aa_ddmmaaaa'!$EC$5:'[1]PorEquipeHC 20aa_ddmmaaaa'!$GS$1003,18,FALSE))</f>
        <v>0</v>
      </c>
      <c r="X368" s="211" t="b">
        <f>IF($B368:$B368&gt;0,VLOOKUP($B368,'[1]PorEquipeHC 20aa_ddmmaaaa'!$EC$5:'[1]PorEquipeHC 20aa_ddmmaaaa'!$GS$1003,19,FALSE))</f>
        <v>0</v>
      </c>
      <c r="AA368" s="154"/>
      <c r="AB368" s="154"/>
      <c r="AC368" s="65" t="str">
        <f>C368</f>
        <v>408</v>
      </c>
      <c r="AD368" s="65" t="str">
        <f>D368</f>
        <v>YOKOTA</v>
      </c>
      <c r="AE368" s="65" t="str">
        <f>E368</f>
        <v>NELSON AKIRA</v>
      </c>
      <c r="AF368" s="65" t="str">
        <f>F368</f>
        <v>M</v>
      </c>
      <c r="AG368" s="65" t="str">
        <f>G368</f>
        <v>06. KOK</v>
      </c>
      <c r="AH368" s="208">
        <f>H368</f>
        <v>20468</v>
      </c>
      <c r="AI368">
        <f>I368</f>
        <v>12</v>
      </c>
      <c r="AJ368" t="str">
        <f>J368</f>
        <v>C</v>
      </c>
      <c r="AK368" s="209" t="str">
        <f>K368</f>
        <v>NSR</v>
      </c>
      <c r="AL368" s="65">
        <f>L368</f>
        <v>3</v>
      </c>
      <c r="AM368" s="66" t="str">
        <f>M368</f>
        <v>X</v>
      </c>
      <c r="AN368" s="65" t="e">
        <f>N368</f>
        <v>#NUM!</v>
      </c>
      <c r="AO368" s="65" t="str">
        <f>O368</f>
        <v xml:space="preserve"> </v>
      </c>
      <c r="AP368" s="67" t="str">
        <f>IF(AO368=" "," ",(AO368-2*$AI368))</f>
        <v xml:space="preserve"> </v>
      </c>
      <c r="AQ368" s="68"/>
      <c r="AR368" s="69"/>
      <c r="AS368" s="72" t="str">
        <f>P368</f>
        <v xml:space="preserve"> </v>
      </c>
      <c r="AT368" s="67" t="str">
        <f>IF(AS368=" "," ",(AS368-2*$AI368))</f>
        <v xml:space="preserve"> </v>
      </c>
      <c r="AU368" s="65"/>
      <c r="AV368" s="67"/>
      <c r="AW368" s="72">
        <f>Q368</f>
        <v>130</v>
      </c>
      <c r="AX368" s="67">
        <f>IF(AW368=" "," ",(AW368-2*$AI368))</f>
        <v>106</v>
      </c>
      <c r="AY368" s="67"/>
      <c r="AZ368" s="65"/>
      <c r="BA368" s="67" t="str">
        <f>R368</f>
        <v xml:space="preserve"> </v>
      </c>
      <c r="BB368" s="67" t="str">
        <f>IF(BA368=" "," ",(BA368-2*$AI368))</f>
        <v xml:space="preserve"> </v>
      </c>
      <c r="BC368" s="67"/>
      <c r="BD368" s="67"/>
      <c r="BE368" s="71">
        <f>S368</f>
        <v>132</v>
      </c>
      <c r="BF368" s="67">
        <f>IF(BE368=" "," ",(BE368-2*$AI368))</f>
        <v>108</v>
      </c>
      <c r="BG368" s="67"/>
      <c r="BH368" s="67"/>
      <c r="BI368" s="72">
        <f>T368</f>
        <v>136</v>
      </c>
      <c r="BJ368" s="67">
        <f>IF(BI368=" "," ",(BI368-2*$AI368))</f>
        <v>112</v>
      </c>
      <c r="BK368" s="67"/>
      <c r="BL368" s="67"/>
      <c r="BM368" s="72" t="str">
        <f>U368</f>
        <v xml:space="preserve"> </v>
      </c>
      <c r="BN368" s="67" t="str">
        <f>IF(BM368=" "," ",(BM368-2*$AI368))</f>
        <v xml:space="preserve"> </v>
      </c>
      <c r="BO368" s="67"/>
      <c r="BP368" s="67"/>
      <c r="BQ368" s="67" t="b">
        <f>V368</f>
        <v>0</v>
      </c>
      <c r="BR368" s="67">
        <f>IF(BQ368=" "," ",(BQ368-2*$AI368))</f>
        <v>-24</v>
      </c>
      <c r="BS368" s="67"/>
      <c r="BT368" s="67"/>
      <c r="BU368" s="67" t="b">
        <f>W368</f>
        <v>0</v>
      </c>
      <c r="BV368" s="67">
        <f>IF(BU368=" "," ",(BU368-2*$AI368))</f>
        <v>-24</v>
      </c>
      <c r="BW368" s="67"/>
      <c r="BX368" s="67"/>
      <c r="BY368" s="67" t="b">
        <f>X368</f>
        <v>0</v>
      </c>
      <c r="BZ368" s="67">
        <f>IF(BY368=" "," ",(BY368-2*$AI368))</f>
        <v>-24</v>
      </c>
      <c r="CA368" s="67"/>
      <c r="CB368" s="67"/>
      <c r="CC368" s="209" t="str">
        <f>IF(AK368="Senior",AK368,"...")</f>
        <v>...</v>
      </c>
      <c r="CD368" s="65">
        <f>L368</f>
        <v>3</v>
      </c>
      <c r="CE368" s="66" t="str">
        <f>M368</f>
        <v>X</v>
      </c>
      <c r="CF368" s="73">
        <f>AQ368*AO$4+AU368*AS$4+AY368*AW$4+BC368*BA$4+BG368*BE$4+BK368*BI$4+BO368*BM$4+BS368*BQ$4+BW368*BU$4+CA368*BY$4</f>
        <v>0</v>
      </c>
      <c r="CG368" s="156"/>
      <c r="CH368" s="1"/>
      <c r="DA368" s="19"/>
      <c r="DB368" s="86"/>
      <c r="DC368" s="67" t="s">
        <v>182</v>
      </c>
      <c r="DD368" s="67" t="s">
        <v>1010</v>
      </c>
      <c r="DE368" s="67" t="s">
        <v>1053</v>
      </c>
      <c r="DF368" s="67" t="s">
        <v>65</v>
      </c>
      <c r="DG368" s="67" t="s">
        <v>1045</v>
      </c>
      <c r="DH368" s="75">
        <v>19651</v>
      </c>
      <c r="DI368" s="67">
        <v>9</v>
      </c>
      <c r="DJ368" s="67" t="s">
        <v>84</v>
      </c>
      <c r="DK368" s="76" t="s">
        <v>69</v>
      </c>
      <c r="DL368" s="67">
        <v>2</v>
      </c>
      <c r="DM368" s="77" t="s">
        <v>70</v>
      </c>
      <c r="DN368" s="67" t="e">
        <v>#NUM!</v>
      </c>
      <c r="DO368" s="67" t="s">
        <v>79</v>
      </c>
      <c r="DP368" s="67" t="s">
        <v>79</v>
      </c>
      <c r="DQ368" s="68"/>
      <c r="DR368" s="67"/>
      <c r="DS368" s="72">
        <v>121</v>
      </c>
      <c r="DT368" s="67">
        <v>103</v>
      </c>
      <c r="DU368" s="68"/>
      <c r="DV368" s="67"/>
      <c r="DW368" s="72" t="s">
        <v>79</v>
      </c>
      <c r="DX368" s="67" t="s">
        <v>79</v>
      </c>
      <c r="DY368" s="67"/>
      <c r="DZ368" s="67"/>
      <c r="EA368" s="67">
        <v>112</v>
      </c>
      <c r="EB368" s="67">
        <v>94</v>
      </c>
      <c r="EC368" s="67"/>
      <c r="ED368" s="67"/>
      <c r="EE368" s="71" t="s">
        <v>79</v>
      </c>
      <c r="EF368" s="67" t="s">
        <v>79</v>
      </c>
      <c r="EG368" s="67"/>
      <c r="EH368" s="67"/>
      <c r="EI368" s="72" t="s">
        <v>79</v>
      </c>
      <c r="EJ368" s="67" t="s">
        <v>79</v>
      </c>
      <c r="EK368" s="68"/>
      <c r="EL368" s="69"/>
      <c r="EM368" s="72" t="s">
        <v>79</v>
      </c>
      <c r="EN368" s="67" t="s">
        <v>79</v>
      </c>
      <c r="EO368" s="67"/>
      <c r="EP368" s="67"/>
      <c r="EQ368" s="67" t="b">
        <v>0</v>
      </c>
      <c r="ER368" s="67">
        <v>-18</v>
      </c>
      <c r="ES368" s="67"/>
      <c r="ET368" s="67"/>
      <c r="EU368" s="67" t="b">
        <v>0</v>
      </c>
      <c r="EV368" s="67">
        <v>-18</v>
      </c>
      <c r="EW368" s="67"/>
      <c r="EX368" s="67"/>
      <c r="EY368" s="67" t="b">
        <v>0</v>
      </c>
      <c r="EZ368" s="67">
        <v>-18</v>
      </c>
      <c r="FA368" s="67"/>
      <c r="FB368" s="67"/>
      <c r="FC368" s="76" t="s">
        <v>73</v>
      </c>
      <c r="FD368" s="67">
        <v>2</v>
      </c>
      <c r="FE368" s="77" t="s">
        <v>70</v>
      </c>
      <c r="FF368" s="68">
        <v>0</v>
      </c>
      <c r="FG368" s="83"/>
      <c r="FH368" s="65" t="str">
        <f t="shared" si="66"/>
        <v>NSR</v>
      </c>
      <c r="FI368" s="65" t="str">
        <f t="shared" si="67"/>
        <v>M</v>
      </c>
      <c r="FJ368" s="65" t="str">
        <f t="shared" si="67"/>
        <v>16. SUM</v>
      </c>
      <c r="FK368" s="65">
        <f t="shared" si="68"/>
        <v>0</v>
      </c>
      <c r="FL368">
        <f t="shared" si="71"/>
        <v>10.5</v>
      </c>
      <c r="FM368" t="str">
        <f t="shared" si="70"/>
        <v>...</v>
      </c>
      <c r="FN368" t="str">
        <f t="shared" si="72"/>
        <v>...</v>
      </c>
      <c r="FO368" t="str">
        <f t="shared" si="64"/>
        <v>16. SUM</v>
      </c>
    </row>
    <row r="369" spans="1:171" ht="13.8" hidden="1" x14ac:dyDescent="0.25">
      <c r="A369" t="s">
        <v>1152</v>
      </c>
      <c r="B369" s="201" t="s">
        <v>1063</v>
      </c>
      <c r="C369" s="80" t="str">
        <f>IF($B369:$B369&gt;0,VLOOKUP($B369,'[1]PorEquipeHC 20aa_ddmmaaaa'!$EC$5:'[1]PorEquipeHC 20aa_ddmmaaaa'!$GS$1003,1,FALSE))</f>
        <v>898</v>
      </c>
      <c r="D369" s="209" t="str">
        <f>IF($B369:$B369&gt;0,VLOOKUP($B369,'[1]PorEquipeHC 20aa_ddmmaaaa'!$EC$5:'[1]PorEquipeHC 20aa_ddmmaaaa'!$GS$1003,2,FALSE))</f>
        <v>CUKAUSKAS</v>
      </c>
      <c r="E369" s="209" t="str">
        <f>IF($B369:$B369&gt;0,VLOOKUP($B369,'[1]PorEquipeHC 20aa_ddmmaaaa'!$EC$5:'[1]PorEquipeHC 20aa_ddmmaaaa'!$GS$1003,3,FALSE))</f>
        <v>LUCIA</v>
      </c>
      <c r="F369" s="66" t="str">
        <f>IF($B369:$B369&gt;0,VLOOKUP($B369,'[1]PorEquipeHC 20aa_ddmmaaaa'!$EC$5:'[1]PorEquipeHC 20aa_ddmmaaaa'!$GS$1003,4,FALSE))</f>
        <v>F</v>
      </c>
      <c r="G369" s="65" t="str">
        <f>IF($B369:$B369&gt;0,VLOOKUP($B369,'[1]PorEquipeHC 20aa_ddmmaaaa'!$EC$5:'[1]PorEquipeHC 20aa_ddmmaaaa'!$GS$1003,5,FALSE))</f>
        <v>18. SOR</v>
      </c>
      <c r="H369" s="210">
        <f>IF($B369:$B369&gt;0,VLOOKUP($B369,'[1]PorEquipeHC 20aa_ddmmaaaa'!$EC$5:'[1]PorEquipeHC 20aa_ddmmaaaa'!$GS$1003,6,FALSE))</f>
        <v>20800</v>
      </c>
      <c r="I369" s="80">
        <f>IF($B369:$B369&gt;0,VLOOKUP($B369,'[1]PorEquipeHC 20aa_ddmmaaaa'!$EC$5:'[1]PorEquipeHC 20aa_ddmmaaaa'!$GS$1003,7,FALSE))</f>
        <v>12</v>
      </c>
      <c r="J369" s="209" t="str">
        <f>IF($B369:$B369&gt;0,VLOOKUP($B369,'[1]PorEquipeHC 20aa_ddmmaaaa'!$EC$5:'[1]PorEquipeHC 20aa_ddmmaaaa'!$GS$1003,8,FALSE))</f>
        <v>C</v>
      </c>
      <c r="K369" s="209" t="str">
        <f>IF($B369:$B369&gt;0,VLOOKUP($B369,'[1]PorEquipeHC 20aa_ddmmaaaa'!$EC$5:'[1]PorEquipeHC 20aa_ddmmaaaa'!$GS$1003,9,FALSE))</f>
        <v>NSR</v>
      </c>
      <c r="L369" s="80">
        <f>IF($B369:$B369&gt;0,VLOOKUP($B369,'[1]PorEquipeHC 20aa_ddmmaaaa'!$EC$5:'[1]PorEquipeHC 20aa_ddmmaaaa'!$GS$1003,45,FALSE))</f>
        <v>3</v>
      </c>
      <c r="M369" s="65" t="str">
        <f>IF($B369:$B369&gt;0,VLOOKUP($B369,'[1]PorEquipeHC 20aa_ddmmaaaa'!$EC$5:'[1]PorEquipeHC 20aa_ddmmaaaa'!$GS$1003,46,FALSE))</f>
        <v>X</v>
      </c>
      <c r="N369" s="80" t="e">
        <f>IF($B369:$B369&gt;0,VLOOKUP($B369,'[1]PorEquipeHC 20aa_ddmmaaaa'!$EC$5:'[1]PorEquipeHC 20aa_ddmmaaaa'!$GS$1003,64,FALSE))</f>
        <v>#NUM!</v>
      </c>
      <c r="O369" s="211">
        <f>IF($B369:$B369&gt;0,VLOOKUP($B369,'[1]PorEquipeHC 20aa_ddmmaaaa'!$EC$5:'[1]PorEquipeHC 20aa_ddmmaaaa'!$GS$1003,10,FALSE))</f>
        <v>144</v>
      </c>
      <c r="P369" s="211">
        <f>IF($B369:$B369&gt;0,VLOOKUP($B369,'[1]PorEquipeHC 20aa_ddmmaaaa'!$EC$5:'[1]PorEquipeHC 20aa_ddmmaaaa'!$GS$1003,11,FALSE))</f>
        <v>139</v>
      </c>
      <c r="Q369" s="211">
        <f>IF($B369:$B369&gt;0,VLOOKUP($B369,'[1]PorEquipeHC 20aa_ddmmaaaa'!$EC$5:'[1]PorEquipeHC 20aa_ddmmaaaa'!$GS$1003,12,FALSE))</f>
        <v>155</v>
      </c>
      <c r="R369" s="211" t="str">
        <f>IF($B369:$B369&gt;0,VLOOKUP($B369,'[1]PorEquipeHC 20aa_ddmmaaaa'!$EC$5:'[1]PorEquipeHC 20aa_ddmmaaaa'!$GS$1003,13,FALSE))</f>
        <v xml:space="preserve"> </v>
      </c>
      <c r="S369" s="211" t="str">
        <f>IF($B369:$B369&gt;0,VLOOKUP($B369,'[1]PorEquipeHC 20aa_ddmmaaaa'!$EC$5:'[1]PorEquipeHC 20aa_ddmmaaaa'!$GS$1003,14,FALSE))</f>
        <v xml:space="preserve"> </v>
      </c>
      <c r="T369" s="211" t="str">
        <f>IF($B369:$B369&gt;0,VLOOKUP($B369,'[1]PorEquipeHC 20aa_ddmmaaaa'!$EC$5:'[1]PorEquipeHC 20aa_ddmmaaaa'!$GS$1003,15,FALSE))</f>
        <v xml:space="preserve"> </v>
      </c>
      <c r="U369" s="211" t="str">
        <f>IF($B369:$B369&gt;0,VLOOKUP($B369,'[1]PorEquipeHC 20aa_ddmmaaaa'!$EC$5:'[1]PorEquipeHC 20aa_ddmmaaaa'!$GS$1003,16,FALSE))</f>
        <v xml:space="preserve"> </v>
      </c>
      <c r="V369" s="211" t="b">
        <f>IF($B369:$B369&gt;0,VLOOKUP($B369,'[1]PorEquipeHC 20aa_ddmmaaaa'!$EC$5:'[1]PorEquipeHC 20aa_ddmmaaaa'!$GS$1003,17,FALSE))</f>
        <v>0</v>
      </c>
      <c r="W369" s="211" t="b">
        <f>IF($B369:$B369&gt;0,VLOOKUP($B369,'[1]PorEquipeHC 20aa_ddmmaaaa'!$EC$5:'[1]PorEquipeHC 20aa_ddmmaaaa'!$GS$1003,18,FALSE))</f>
        <v>0</v>
      </c>
      <c r="X369" s="211" t="b">
        <f>IF($B369:$B369&gt;0,VLOOKUP($B369,'[1]PorEquipeHC 20aa_ddmmaaaa'!$EC$5:'[1]PorEquipeHC 20aa_ddmmaaaa'!$GS$1003,19,FALSE))</f>
        <v>0</v>
      </c>
      <c r="Y369" s="207"/>
      <c r="Z369" s="207"/>
      <c r="AA369" s="154"/>
      <c r="AB369" s="154"/>
      <c r="AC369" s="65" t="str">
        <f>C369</f>
        <v>898</v>
      </c>
      <c r="AD369" s="65" t="str">
        <f>D369</f>
        <v>CUKAUSKAS</v>
      </c>
      <c r="AE369" s="65" t="str">
        <f>E369</f>
        <v>LUCIA</v>
      </c>
      <c r="AF369" s="65" t="str">
        <f>F369</f>
        <v>F</v>
      </c>
      <c r="AG369" s="65" t="str">
        <f>G369</f>
        <v>18. SOR</v>
      </c>
      <c r="AH369" s="208">
        <f>H369</f>
        <v>20800</v>
      </c>
      <c r="AI369">
        <f>I369</f>
        <v>12</v>
      </c>
      <c r="AJ369" t="str">
        <f>J369</f>
        <v>C</v>
      </c>
      <c r="AK369" s="209" t="str">
        <f>K369</f>
        <v>NSR</v>
      </c>
      <c r="AL369" s="65">
        <f>L369</f>
        <v>3</v>
      </c>
      <c r="AM369" s="66" t="str">
        <f>M369</f>
        <v>X</v>
      </c>
      <c r="AN369" s="65" t="e">
        <f>N369</f>
        <v>#NUM!</v>
      </c>
      <c r="AO369" s="65">
        <f>O369</f>
        <v>144</v>
      </c>
      <c r="AP369" s="67">
        <f>IF(AO369=" "," ",(AO369-2*$AI369))</f>
        <v>120</v>
      </c>
      <c r="AQ369" s="68"/>
      <c r="AR369" s="69"/>
      <c r="AS369" s="72">
        <f>P369</f>
        <v>139</v>
      </c>
      <c r="AT369" s="67">
        <f>IF(AS369=" "," ",(AS369-2*$AI369))</f>
        <v>115</v>
      </c>
      <c r="AU369" s="65"/>
      <c r="AV369" s="67"/>
      <c r="AW369" s="72">
        <f>Q369</f>
        <v>155</v>
      </c>
      <c r="AX369" s="67">
        <f>IF(AW369=" "," ",(AW369-2*$AI369))</f>
        <v>131</v>
      </c>
      <c r="AY369" s="67"/>
      <c r="AZ369" s="65"/>
      <c r="BA369" s="67" t="str">
        <f>R369</f>
        <v xml:space="preserve"> </v>
      </c>
      <c r="BB369" s="67" t="str">
        <f>IF(BA369=" "," ",(BA369-2*$AI369))</f>
        <v xml:space="preserve"> </v>
      </c>
      <c r="BC369" s="67"/>
      <c r="BD369" s="67"/>
      <c r="BE369" s="71" t="str">
        <f>S369</f>
        <v xml:space="preserve"> </v>
      </c>
      <c r="BF369" s="67" t="str">
        <f>IF(BE369=" "," ",(BE369-2*$AI369))</f>
        <v xml:space="preserve"> </v>
      </c>
      <c r="BG369" s="67"/>
      <c r="BH369" s="67"/>
      <c r="BI369" s="72" t="str">
        <f>T369</f>
        <v xml:space="preserve"> </v>
      </c>
      <c r="BJ369" s="67" t="str">
        <f>IF(BI369=" "," ",(BI369-2*$AI369))</f>
        <v xml:space="preserve"> </v>
      </c>
      <c r="BK369" s="67"/>
      <c r="BL369" s="67"/>
      <c r="BM369" s="72" t="str">
        <f>U369</f>
        <v xml:space="preserve"> </v>
      </c>
      <c r="BN369" s="67" t="str">
        <f>IF(BM369=" "," ",(BM369-2*$AI369))</f>
        <v xml:space="preserve"> </v>
      </c>
      <c r="BO369" s="67"/>
      <c r="BP369" s="67"/>
      <c r="BQ369" s="67" t="b">
        <f>V369</f>
        <v>0</v>
      </c>
      <c r="BR369" s="67">
        <f>IF(BQ369=" "," ",(BQ369-2*$AI369))</f>
        <v>-24</v>
      </c>
      <c r="BS369" s="67"/>
      <c r="BT369" s="67"/>
      <c r="BU369" s="67" t="b">
        <f>W369</f>
        <v>0</v>
      </c>
      <c r="BV369" s="67">
        <f>IF(BU369=" "," ",(BU369-2*$AI369))</f>
        <v>-24</v>
      </c>
      <c r="BW369" s="67"/>
      <c r="BX369" s="67"/>
      <c r="BY369" s="67" t="b">
        <f>X369</f>
        <v>0</v>
      </c>
      <c r="BZ369" s="67">
        <f>IF(BY369=" "," ",(BY369-2*$AI369))</f>
        <v>-24</v>
      </c>
      <c r="CA369" s="67"/>
      <c r="CB369" s="67"/>
      <c r="CC369" s="209" t="str">
        <f>IF(AK369="Senior",AK369,"...")</f>
        <v>...</v>
      </c>
      <c r="CD369" s="65">
        <f>L369</f>
        <v>3</v>
      </c>
      <c r="CE369" s="66" t="str">
        <f>M369</f>
        <v>X</v>
      </c>
      <c r="CF369" s="73">
        <f>AQ369*AO$4+AU369*AS$4+AY369*AW$4+BC369*BA$4+BG369*BE$4+BK369*BI$4+BO369*BM$4+BS369*BQ$4+BW369*BU$4+CA369*BY$4</f>
        <v>0</v>
      </c>
      <c r="CG369" s="156"/>
      <c r="CH369" s="1"/>
      <c r="DA369" s="19"/>
      <c r="DB369" s="86"/>
      <c r="DC369" s="67" t="s">
        <v>407</v>
      </c>
      <c r="DD369" s="67" t="s">
        <v>1055</v>
      </c>
      <c r="DE369" s="67" t="s">
        <v>1056</v>
      </c>
      <c r="DF369" s="67" t="s">
        <v>65</v>
      </c>
      <c r="DG369" s="67" t="s">
        <v>1045</v>
      </c>
      <c r="DH369" s="75">
        <v>19733</v>
      </c>
      <c r="DI369" s="67">
        <v>9</v>
      </c>
      <c r="DJ369" s="67" t="s">
        <v>84</v>
      </c>
      <c r="DK369" s="76" t="s">
        <v>69</v>
      </c>
      <c r="DL369" s="67">
        <v>3</v>
      </c>
      <c r="DM369" s="77" t="s">
        <v>70</v>
      </c>
      <c r="DN369" s="67" t="e">
        <v>#NUM!</v>
      </c>
      <c r="DO369" s="67">
        <v>114</v>
      </c>
      <c r="DP369" s="67">
        <v>96</v>
      </c>
      <c r="DQ369" s="68"/>
      <c r="DR369" s="67"/>
      <c r="DS369" s="72" t="s">
        <v>79</v>
      </c>
      <c r="DT369" s="67" t="s">
        <v>79</v>
      </c>
      <c r="DU369" s="68"/>
      <c r="DV369" s="67"/>
      <c r="DW369" s="72" t="s">
        <v>79</v>
      </c>
      <c r="DX369" s="67" t="s">
        <v>79</v>
      </c>
      <c r="DY369" s="67"/>
      <c r="DZ369" s="67"/>
      <c r="EA369" s="67">
        <v>119</v>
      </c>
      <c r="EB369" s="67">
        <v>101</v>
      </c>
      <c r="EC369" s="67"/>
      <c r="ED369" s="67"/>
      <c r="EE369" s="71" t="s">
        <v>79</v>
      </c>
      <c r="EF369" s="67" t="s">
        <v>79</v>
      </c>
      <c r="EG369" s="68"/>
      <c r="EH369" s="69"/>
      <c r="EI369" s="72" t="s">
        <v>79</v>
      </c>
      <c r="EJ369" s="67" t="s">
        <v>79</v>
      </c>
      <c r="EK369" s="68"/>
      <c r="EL369" s="69"/>
      <c r="EM369" s="72">
        <v>131</v>
      </c>
      <c r="EN369" s="67">
        <v>113</v>
      </c>
      <c r="EO369" s="67"/>
      <c r="EP369" s="67"/>
      <c r="EQ369" s="67" t="b">
        <v>0</v>
      </c>
      <c r="ER369" s="67">
        <v>-18</v>
      </c>
      <c r="ES369" s="67"/>
      <c r="ET369" s="67"/>
      <c r="EU369" s="67" t="b">
        <v>0</v>
      </c>
      <c r="EV369" s="67">
        <v>-18</v>
      </c>
      <c r="EW369" s="67"/>
      <c r="EX369" s="67"/>
      <c r="EY369" s="67" t="b">
        <v>0</v>
      </c>
      <c r="EZ369" s="67">
        <v>-18</v>
      </c>
      <c r="FA369" s="67"/>
      <c r="FB369" s="67"/>
      <c r="FC369" s="76" t="s">
        <v>73</v>
      </c>
      <c r="FD369" s="67">
        <v>3</v>
      </c>
      <c r="FE369" s="77" t="s">
        <v>70</v>
      </c>
      <c r="FF369" s="68">
        <v>0</v>
      </c>
      <c r="FG369" s="83"/>
      <c r="FH369" s="65" t="str">
        <f t="shared" si="66"/>
        <v>NSR</v>
      </c>
      <c r="FI369" s="65" t="str">
        <f t="shared" si="67"/>
        <v>M</v>
      </c>
      <c r="FJ369" s="65" t="str">
        <f t="shared" si="67"/>
        <v>16. SUM</v>
      </c>
      <c r="FK369" s="65">
        <f t="shared" si="68"/>
        <v>0</v>
      </c>
      <c r="FL369">
        <f t="shared" si="71"/>
        <v>10.5</v>
      </c>
      <c r="FM369" t="str">
        <f>IF(FJ369&lt;&gt;FJ370,FL369,"...")</f>
        <v>...</v>
      </c>
      <c r="FN369" t="str">
        <f t="shared" si="72"/>
        <v>...</v>
      </c>
      <c r="FO369" t="str">
        <f t="shared" si="64"/>
        <v>16. SUM</v>
      </c>
    </row>
    <row r="370" spans="1:171" ht="13.8" hidden="1" x14ac:dyDescent="0.25">
      <c r="A370" t="s">
        <v>1152</v>
      </c>
      <c r="B370" s="201" t="s">
        <v>914</v>
      </c>
      <c r="C370" s="80" t="str">
        <f>IF($B370:$B370&gt;0,VLOOKUP($B370,'[1]PorEquipeHC 20aa_ddmmaaaa'!$EC$5:'[1]PorEquipeHC 20aa_ddmmaaaa'!$GS$1003,1,FALSE))</f>
        <v>853</v>
      </c>
      <c r="D370" s="209" t="str">
        <f>IF($B370:$B370&gt;0,VLOOKUP($B370,'[1]PorEquipeHC 20aa_ddmmaaaa'!$EC$5:'[1]PorEquipeHC 20aa_ddmmaaaa'!$GS$1003,2,FALSE))</f>
        <v>YAMADA</v>
      </c>
      <c r="E370" s="209" t="str">
        <f>IF($B370:$B370&gt;0,VLOOKUP($B370,'[1]PorEquipeHC 20aa_ddmmaaaa'!$EC$5:'[1]PorEquipeHC 20aa_ddmmaaaa'!$GS$1003,3,FALSE))</f>
        <v>NEWTON KAZUO</v>
      </c>
      <c r="F370" s="66" t="str">
        <f>IF($B370:$B370&gt;0,VLOOKUP($B370,'[1]PorEquipeHC 20aa_ddmmaaaa'!$EC$5:'[1]PorEquipeHC 20aa_ddmmaaaa'!$GS$1003,4,FALSE))</f>
        <v>M</v>
      </c>
      <c r="G370" s="65" t="str">
        <f>IF($B370:$B370&gt;0,VLOOKUP($B370,'[1]PorEquipeHC 20aa_ddmmaaaa'!$EC$5:'[1]PorEquipeHC 20aa_ddmmaaaa'!$GS$1003,5,FALSE))</f>
        <v>11. NCC</v>
      </c>
      <c r="H370" s="210">
        <f>IF($B370:$B370&gt;0,VLOOKUP($B370,'[1]PorEquipeHC 20aa_ddmmaaaa'!$EC$5:'[1]PorEquipeHC 20aa_ddmmaaaa'!$GS$1003,6,FALSE))</f>
        <v>21351</v>
      </c>
      <c r="I370" s="80">
        <f>IF($B370:$B370&gt;0,VLOOKUP($B370,'[1]PorEquipeHC 20aa_ddmmaaaa'!$EC$5:'[1]PorEquipeHC 20aa_ddmmaaaa'!$GS$1003,7,FALSE))</f>
        <v>12</v>
      </c>
      <c r="J370" s="209" t="str">
        <f>IF($B370:$B370&gt;0,VLOOKUP($B370,'[1]PorEquipeHC 20aa_ddmmaaaa'!$EC$5:'[1]PorEquipeHC 20aa_ddmmaaaa'!$GS$1003,8,FALSE))</f>
        <v>C</v>
      </c>
      <c r="K370" s="209" t="str">
        <f>IF($B370:$B370&gt;0,VLOOKUP($B370,'[1]PorEquipeHC 20aa_ddmmaaaa'!$EC$5:'[1]PorEquipeHC 20aa_ddmmaaaa'!$GS$1003,9,FALSE))</f>
        <v>NSR</v>
      </c>
      <c r="L370" s="80">
        <f>IF($B370:$B370&gt;0,VLOOKUP($B370,'[1]PorEquipeHC 20aa_ddmmaaaa'!$EC$5:'[1]PorEquipeHC 20aa_ddmmaaaa'!$GS$1003,45,FALSE))</f>
        <v>3</v>
      </c>
      <c r="M370" s="65" t="str">
        <f>IF($B370:$B370&gt;0,VLOOKUP($B370,'[1]PorEquipeHC 20aa_ddmmaaaa'!$EC$5:'[1]PorEquipeHC 20aa_ddmmaaaa'!$GS$1003,46,FALSE))</f>
        <v>X</v>
      </c>
      <c r="N370" s="80" t="e">
        <f>IF($B370:$B370&gt;0,VLOOKUP($B370,'[1]PorEquipeHC 20aa_ddmmaaaa'!$EC$5:'[1]PorEquipeHC 20aa_ddmmaaaa'!$GS$1003,64,FALSE))</f>
        <v>#NUM!</v>
      </c>
      <c r="O370" s="211">
        <f>IF($B370:$B370&gt;0,VLOOKUP($B370,'[1]PorEquipeHC 20aa_ddmmaaaa'!$EC$5:'[1]PorEquipeHC 20aa_ddmmaaaa'!$GS$1003,10,FALSE))</f>
        <v>129</v>
      </c>
      <c r="P370" s="211">
        <f>IF($B370:$B370&gt;0,VLOOKUP($B370,'[1]PorEquipeHC 20aa_ddmmaaaa'!$EC$5:'[1]PorEquipeHC 20aa_ddmmaaaa'!$GS$1003,11,FALSE))</f>
        <v>141</v>
      </c>
      <c r="Q370" s="211">
        <f>IF($B370:$B370&gt;0,VLOOKUP($B370,'[1]PorEquipeHC 20aa_ddmmaaaa'!$EC$5:'[1]PorEquipeHC 20aa_ddmmaaaa'!$GS$1003,12,FALSE))</f>
        <v>142</v>
      </c>
      <c r="R370" s="211" t="str">
        <f>IF($B370:$B370&gt;0,VLOOKUP($B370,'[1]PorEquipeHC 20aa_ddmmaaaa'!$EC$5:'[1]PorEquipeHC 20aa_ddmmaaaa'!$GS$1003,13,FALSE))</f>
        <v xml:space="preserve"> </v>
      </c>
      <c r="S370" s="211" t="str">
        <f>IF($B370:$B370&gt;0,VLOOKUP($B370,'[1]PorEquipeHC 20aa_ddmmaaaa'!$EC$5:'[1]PorEquipeHC 20aa_ddmmaaaa'!$GS$1003,14,FALSE))</f>
        <v xml:space="preserve"> </v>
      </c>
      <c r="T370" s="211" t="str">
        <f>IF($B370:$B370&gt;0,VLOOKUP($B370,'[1]PorEquipeHC 20aa_ddmmaaaa'!$EC$5:'[1]PorEquipeHC 20aa_ddmmaaaa'!$GS$1003,15,FALSE))</f>
        <v xml:space="preserve"> </v>
      </c>
      <c r="U370" s="211" t="str">
        <f>IF($B370:$B370&gt;0,VLOOKUP($B370,'[1]PorEquipeHC 20aa_ddmmaaaa'!$EC$5:'[1]PorEquipeHC 20aa_ddmmaaaa'!$GS$1003,16,FALSE))</f>
        <v xml:space="preserve"> </v>
      </c>
      <c r="V370" s="211" t="b">
        <f>IF($B370:$B370&gt;0,VLOOKUP($B370,'[1]PorEquipeHC 20aa_ddmmaaaa'!$EC$5:'[1]PorEquipeHC 20aa_ddmmaaaa'!$GS$1003,17,FALSE))</f>
        <v>0</v>
      </c>
      <c r="W370" s="211" t="b">
        <f>IF($B370:$B370&gt;0,VLOOKUP($B370,'[1]PorEquipeHC 20aa_ddmmaaaa'!$EC$5:'[1]PorEquipeHC 20aa_ddmmaaaa'!$GS$1003,18,FALSE))</f>
        <v>0</v>
      </c>
      <c r="X370" s="211" t="b">
        <f>IF($B370:$B370&gt;0,VLOOKUP($B370,'[1]PorEquipeHC 20aa_ddmmaaaa'!$EC$5:'[1]PorEquipeHC 20aa_ddmmaaaa'!$GS$1003,19,FALSE))</f>
        <v>0</v>
      </c>
      <c r="Y370" s="207"/>
      <c r="Z370" s="207"/>
      <c r="AA370" s="154"/>
      <c r="AB370" s="154"/>
      <c r="AC370" s="65" t="str">
        <f>C370</f>
        <v>853</v>
      </c>
      <c r="AD370" s="65" t="str">
        <f>D370</f>
        <v>YAMADA</v>
      </c>
      <c r="AE370" s="65" t="str">
        <f>E370</f>
        <v>NEWTON KAZUO</v>
      </c>
      <c r="AF370" s="65" t="str">
        <f>F370</f>
        <v>M</v>
      </c>
      <c r="AG370" s="65" t="str">
        <f>G370</f>
        <v>11. NCC</v>
      </c>
      <c r="AH370" s="208">
        <f>H370</f>
        <v>21351</v>
      </c>
      <c r="AI370">
        <f>I370</f>
        <v>12</v>
      </c>
      <c r="AJ370" t="str">
        <f>J370</f>
        <v>C</v>
      </c>
      <c r="AK370" s="209" t="str">
        <f>K370</f>
        <v>NSR</v>
      </c>
      <c r="AL370" s="65">
        <f>L370</f>
        <v>3</v>
      </c>
      <c r="AM370" s="66" t="str">
        <f>M370</f>
        <v>X</v>
      </c>
      <c r="AN370" s="65" t="e">
        <f>N370</f>
        <v>#NUM!</v>
      </c>
      <c r="AO370" s="65">
        <f>O370</f>
        <v>129</v>
      </c>
      <c r="AP370" s="67">
        <f>IF(AO370=" "," ",(AO370-2*$AI370))</f>
        <v>105</v>
      </c>
      <c r="AQ370" s="68"/>
      <c r="AR370" s="69"/>
      <c r="AS370" s="72">
        <f>P370</f>
        <v>141</v>
      </c>
      <c r="AT370" s="67">
        <f>IF(AS370=" "," ",(AS370-2*$AI370))</f>
        <v>117</v>
      </c>
      <c r="AU370" s="65"/>
      <c r="AV370" s="67"/>
      <c r="AW370" s="72">
        <f>Q370</f>
        <v>142</v>
      </c>
      <c r="AX370" s="67">
        <f>IF(AW370=" "," ",(AW370-2*$AI370))</f>
        <v>118</v>
      </c>
      <c r="AY370" s="67"/>
      <c r="AZ370" s="65"/>
      <c r="BA370" s="67" t="str">
        <f>R370</f>
        <v xml:space="preserve"> </v>
      </c>
      <c r="BB370" s="67" t="str">
        <f>IF(BA370=" "," ",(BA370-2*$AI370))</f>
        <v xml:space="preserve"> </v>
      </c>
      <c r="BC370" s="67"/>
      <c r="BD370" s="67"/>
      <c r="BE370" s="71" t="str">
        <f>S370</f>
        <v xml:space="preserve"> </v>
      </c>
      <c r="BF370" s="67" t="str">
        <f>IF(BE370=" "," ",(BE370-2*$AI370))</f>
        <v xml:space="preserve"> </v>
      </c>
      <c r="BG370" s="67"/>
      <c r="BH370" s="67"/>
      <c r="BI370" s="72" t="str">
        <f>T370</f>
        <v xml:space="preserve"> </v>
      </c>
      <c r="BJ370" s="67" t="str">
        <f>IF(BI370=" "," ",(BI370-2*$AI370))</f>
        <v xml:space="preserve"> </v>
      </c>
      <c r="BK370" s="67"/>
      <c r="BL370" s="67"/>
      <c r="BM370" s="72" t="str">
        <f>U370</f>
        <v xml:space="preserve"> </v>
      </c>
      <c r="BN370" s="67" t="str">
        <f>IF(BM370=" "," ",(BM370-2*$AI370))</f>
        <v xml:space="preserve"> </v>
      </c>
      <c r="BO370" s="67"/>
      <c r="BP370" s="67"/>
      <c r="BQ370" s="67" t="b">
        <f>V370</f>
        <v>0</v>
      </c>
      <c r="BR370" s="67">
        <f>IF(BQ370=" "," ",(BQ370-2*$AI370))</f>
        <v>-24</v>
      </c>
      <c r="BS370" s="67"/>
      <c r="BT370" s="67"/>
      <c r="BU370" s="67" t="b">
        <f>W370</f>
        <v>0</v>
      </c>
      <c r="BV370" s="67">
        <f>IF(BU370=" "," ",(BU370-2*$AI370))</f>
        <v>-24</v>
      </c>
      <c r="BW370" s="67"/>
      <c r="BX370" s="67"/>
      <c r="BY370" s="67" t="b">
        <f>X370</f>
        <v>0</v>
      </c>
      <c r="BZ370" s="67">
        <f>IF(BY370=" "," ",(BY370-2*$AI370))</f>
        <v>-24</v>
      </c>
      <c r="CA370" s="67"/>
      <c r="CB370" s="67"/>
      <c r="CC370" s="209" t="str">
        <f>IF(AK370="Senior",AK370,"...")</f>
        <v>...</v>
      </c>
      <c r="CD370" s="65">
        <f>L370</f>
        <v>3</v>
      </c>
      <c r="CE370" s="66" t="str">
        <f>M370</f>
        <v>X</v>
      </c>
      <c r="CF370" s="73">
        <f>AQ370*AO$4+AU370*AS$4+AY370*AW$4+BC370*BA$4+BG370*BE$4+BK370*BI$4+BO370*BM$4+BS370*BQ$4+BW370*BU$4+CA370*BY$4</f>
        <v>0</v>
      </c>
      <c r="CG370" s="156"/>
      <c r="CH370" s="1"/>
      <c r="DA370" s="19"/>
      <c r="DB370" s="86"/>
      <c r="DC370" s="67" t="s">
        <v>410</v>
      </c>
      <c r="DD370" s="67" t="s">
        <v>1057</v>
      </c>
      <c r="DE370" s="67" t="s">
        <v>1058</v>
      </c>
      <c r="DF370" s="67" t="s">
        <v>83</v>
      </c>
      <c r="DG370" s="67" t="s">
        <v>1045</v>
      </c>
      <c r="DH370" s="75">
        <v>22652</v>
      </c>
      <c r="DI370" s="67">
        <v>9</v>
      </c>
      <c r="DJ370" s="67" t="s">
        <v>84</v>
      </c>
      <c r="DK370" s="76" t="s">
        <v>69</v>
      </c>
      <c r="DL370" s="67">
        <v>2</v>
      </c>
      <c r="DM370" s="77" t="s">
        <v>70</v>
      </c>
      <c r="DN370" s="67" t="e">
        <v>#NUM!</v>
      </c>
      <c r="DO370" s="67" t="s">
        <v>79</v>
      </c>
      <c r="DP370" s="67" t="s">
        <v>79</v>
      </c>
      <c r="DQ370" s="68"/>
      <c r="DR370" s="67"/>
      <c r="DS370" s="72">
        <v>127</v>
      </c>
      <c r="DT370" s="67">
        <v>109</v>
      </c>
      <c r="DU370" s="68"/>
      <c r="DV370" s="67"/>
      <c r="DW370" s="72" t="s">
        <v>79</v>
      </c>
      <c r="DX370" s="67" t="s">
        <v>79</v>
      </c>
      <c r="DY370" s="67"/>
      <c r="DZ370" s="67"/>
      <c r="EA370" s="67">
        <v>119</v>
      </c>
      <c r="EB370" s="67">
        <v>101</v>
      </c>
      <c r="EC370" s="67"/>
      <c r="ED370" s="67"/>
      <c r="EE370" s="71" t="s">
        <v>79</v>
      </c>
      <c r="EF370" s="67" t="s">
        <v>79</v>
      </c>
      <c r="EG370" s="67"/>
      <c r="EH370" s="67"/>
      <c r="EI370" s="72" t="s">
        <v>79</v>
      </c>
      <c r="EJ370" s="67" t="s">
        <v>79</v>
      </c>
      <c r="EK370" s="67"/>
      <c r="EL370" s="67"/>
      <c r="EM370" s="72" t="s">
        <v>79</v>
      </c>
      <c r="EN370" s="67" t="s">
        <v>79</v>
      </c>
      <c r="EO370" s="67"/>
      <c r="EP370" s="67"/>
      <c r="EQ370" s="67" t="b">
        <v>0</v>
      </c>
      <c r="ER370" s="67">
        <v>-18</v>
      </c>
      <c r="ES370" s="67"/>
      <c r="ET370" s="67"/>
      <c r="EU370" s="67" t="b">
        <v>0</v>
      </c>
      <c r="EV370" s="67">
        <v>-18</v>
      </c>
      <c r="EW370" s="67"/>
      <c r="EX370" s="67"/>
      <c r="EY370" s="67" t="b">
        <v>0</v>
      </c>
      <c r="EZ370" s="67">
        <v>-18</v>
      </c>
      <c r="FA370" s="67"/>
      <c r="FB370" s="67"/>
      <c r="FC370" s="76" t="s">
        <v>73</v>
      </c>
      <c r="FD370" s="67">
        <v>2</v>
      </c>
      <c r="FE370" s="77" t="s">
        <v>70</v>
      </c>
      <c r="FF370" s="68">
        <v>0</v>
      </c>
      <c r="FG370" s="83"/>
      <c r="FH370" s="65" t="str">
        <f t="shared" si="66"/>
        <v>NSR</v>
      </c>
      <c r="FI370" s="65" t="str">
        <f t="shared" si="67"/>
        <v>F</v>
      </c>
      <c r="FJ370" s="65" t="str">
        <f t="shared" si="67"/>
        <v>16. SUM</v>
      </c>
      <c r="FK370" s="65">
        <f t="shared" si="68"/>
        <v>0</v>
      </c>
      <c r="FL370">
        <f t="shared" si="71"/>
        <v>10.5</v>
      </c>
      <c r="FM370" t="str">
        <f>IF(FJ370&lt;&gt;FJ371,FL370,"...")</f>
        <v>...</v>
      </c>
      <c r="FN370" t="str">
        <f>IF(FJ370&lt;&gt;FJ371,FJ370,"...")</f>
        <v>...</v>
      </c>
      <c r="FO370" t="str">
        <f t="shared" si="64"/>
        <v>16. SUM</v>
      </c>
    </row>
    <row r="371" spans="1:171" ht="13.8" hidden="1" x14ac:dyDescent="0.25">
      <c r="A371" t="s">
        <v>1153</v>
      </c>
      <c r="B371" s="65" t="s">
        <v>252</v>
      </c>
      <c r="C371" s="80" t="str">
        <f>IF($B371:$B371&gt;0,VLOOKUP($B371,'[1]PorEquipeHC 20aa_ddmmaaaa'!$EC$5:'[1]PorEquipeHC 20aa_ddmmaaaa'!$GS$1003,1,FALSE))</f>
        <v>410</v>
      </c>
      <c r="D371" s="209" t="str">
        <f>IF($B371:$B371&gt;0,VLOOKUP($B371,'[1]PorEquipeHC 20aa_ddmmaaaa'!$EC$5:'[1]PorEquipeHC 20aa_ddmmaaaa'!$GS$1003,2,FALSE))</f>
        <v>YOSHINO</v>
      </c>
      <c r="E371" s="209" t="str">
        <f>IF($B371:$B371&gt;0,VLOOKUP($B371,'[1]PorEquipeHC 20aa_ddmmaaaa'!$EC$5:'[1]PorEquipeHC 20aa_ddmmaaaa'!$GS$1003,3,FALSE))</f>
        <v>GUIDO YOSHIAKI</v>
      </c>
      <c r="F371" s="66" t="str">
        <f>IF($B371:$B371&gt;0,VLOOKUP($B371,'[1]PorEquipeHC 20aa_ddmmaaaa'!$EC$5:'[1]PorEquipeHC 20aa_ddmmaaaa'!$GS$1003,4,FALSE))</f>
        <v>M</v>
      </c>
      <c r="G371" s="65" t="str">
        <f>IF($B371:$B371&gt;0,VLOOKUP($B371,'[1]PorEquipeHC 20aa_ddmmaaaa'!$EC$5:'[1]PorEquipeHC 20aa_ddmmaaaa'!$GS$1003,5,FALSE))</f>
        <v>11. NCC</v>
      </c>
      <c r="H371" s="210">
        <f>IF($B371:$B371&gt;0,VLOOKUP($B371,'[1]PorEquipeHC 20aa_ddmmaaaa'!$EC$5:'[1]PorEquipeHC 20aa_ddmmaaaa'!$GS$1003,6,FALSE))</f>
        <v>21607</v>
      </c>
      <c r="I371" s="80">
        <f>IF($B371:$B371&gt;0,VLOOKUP($B371,'[1]PorEquipeHC 20aa_ddmmaaaa'!$EC$5:'[1]PorEquipeHC 20aa_ddmmaaaa'!$GS$1003,7,FALSE))</f>
        <v>12</v>
      </c>
      <c r="J371" s="209" t="str">
        <f>IF($B371:$B371&gt;0,VLOOKUP($B371,'[1]PorEquipeHC 20aa_ddmmaaaa'!$EC$5:'[1]PorEquipeHC 20aa_ddmmaaaa'!$GS$1003,8,FALSE))</f>
        <v>C</v>
      </c>
      <c r="K371" s="209" t="str">
        <f>IF($B371:$B371&gt;0,VLOOKUP($B371,'[1]PorEquipeHC 20aa_ddmmaaaa'!$EC$5:'[1]PorEquipeHC 20aa_ddmmaaaa'!$GS$1003,9,FALSE))</f>
        <v>NSR</v>
      </c>
      <c r="L371" s="80">
        <f>IF($B371:$B371&gt;0,VLOOKUP($B371,'[1]PorEquipeHC 20aa_ddmmaaaa'!$EC$5:'[1]PorEquipeHC 20aa_ddmmaaaa'!$GS$1003,45,FALSE))</f>
        <v>6</v>
      </c>
      <c r="M371" s="65" t="str">
        <f>IF($B371:$B371&gt;0,VLOOKUP($B371,'[1]PorEquipeHC 20aa_ddmmaaaa'!$EC$5:'[1]PorEquipeHC 20aa_ddmmaaaa'!$GS$1003,46,FALSE))</f>
        <v>X</v>
      </c>
      <c r="N371" s="80">
        <f>IF($B371:$B371&gt;0,VLOOKUP($B371,'[1]PorEquipeHC 20aa_ddmmaaaa'!$EC$5:'[1]PorEquipeHC 20aa_ddmmaaaa'!$GS$1003,64,FALSE))</f>
        <v>755</v>
      </c>
      <c r="O371" s="211">
        <f>IF($B371:$B371&gt;0,VLOOKUP($B371,'[1]PorEquipeHC 20aa_ddmmaaaa'!$EC$5:'[1]PorEquipeHC 20aa_ddmmaaaa'!$GS$1003,10,FALSE))</f>
        <v>122</v>
      </c>
      <c r="P371" s="211">
        <f>IF($B371:$B371&gt;0,VLOOKUP($B371,'[1]PorEquipeHC 20aa_ddmmaaaa'!$EC$5:'[1]PorEquipeHC 20aa_ddmmaaaa'!$GS$1003,11,FALSE))</f>
        <v>129</v>
      </c>
      <c r="Q371" s="211">
        <f>IF($B371:$B371&gt;0,VLOOKUP($B371,'[1]PorEquipeHC 20aa_ddmmaaaa'!$EC$5:'[1]PorEquipeHC 20aa_ddmmaaaa'!$GS$1003,12,FALSE))</f>
        <v>118</v>
      </c>
      <c r="R371" s="211">
        <f>IF($B371:$B371&gt;0,VLOOKUP($B371,'[1]PorEquipeHC 20aa_ddmmaaaa'!$EC$5:'[1]PorEquipeHC 20aa_ddmmaaaa'!$GS$1003,13,FALSE))</f>
        <v>121</v>
      </c>
      <c r="S371" s="211">
        <f>IF($B371:$B371&gt;0,VLOOKUP($B371,'[1]PorEquipeHC 20aa_ddmmaaaa'!$EC$5:'[1]PorEquipeHC 20aa_ddmmaaaa'!$GS$1003,14,FALSE))</f>
        <v>125</v>
      </c>
      <c r="T371" s="211">
        <f>IF($B371:$B371&gt;0,VLOOKUP($B371,'[1]PorEquipeHC 20aa_ddmmaaaa'!$EC$5:'[1]PorEquipeHC 20aa_ddmmaaaa'!$GS$1003,15,FALSE))</f>
        <v>140</v>
      </c>
      <c r="U371" s="211" t="str">
        <f>IF($B371:$B371&gt;0,VLOOKUP($B371,'[1]PorEquipeHC 20aa_ddmmaaaa'!$EC$5:'[1]PorEquipeHC 20aa_ddmmaaaa'!$GS$1003,16,FALSE))</f>
        <v xml:space="preserve"> </v>
      </c>
      <c r="V371" s="211" t="b">
        <f>IF($B371:$B371&gt;0,VLOOKUP($B371,'[1]PorEquipeHC 20aa_ddmmaaaa'!$EC$5:'[1]PorEquipeHC 20aa_ddmmaaaa'!$GS$1003,17,FALSE))</f>
        <v>0</v>
      </c>
      <c r="W371" s="211" t="b">
        <f>IF($B371:$B371&gt;0,VLOOKUP($B371,'[1]PorEquipeHC 20aa_ddmmaaaa'!$EC$5:'[1]PorEquipeHC 20aa_ddmmaaaa'!$GS$1003,18,FALSE))</f>
        <v>0</v>
      </c>
      <c r="X371" s="211" t="b">
        <f>IF($B371:$B371&gt;0,VLOOKUP($B371,'[1]PorEquipeHC 20aa_ddmmaaaa'!$EC$5:'[1]PorEquipeHC 20aa_ddmmaaaa'!$GS$1003,19,FALSE))</f>
        <v>0</v>
      </c>
      <c r="Y371" s="207"/>
      <c r="Z371" s="207"/>
      <c r="AA371" s="154"/>
      <c r="AB371" s="154"/>
      <c r="AC371" s="65" t="str">
        <f>C371</f>
        <v>410</v>
      </c>
      <c r="AD371" s="65" t="str">
        <f>D371</f>
        <v>YOSHINO</v>
      </c>
      <c r="AE371" s="65" t="str">
        <f>E371</f>
        <v>GUIDO YOSHIAKI</v>
      </c>
      <c r="AF371" s="65" t="str">
        <f>F371</f>
        <v>M</v>
      </c>
      <c r="AG371" s="65" t="str">
        <f>G371</f>
        <v>11. NCC</v>
      </c>
      <c r="AH371" s="208">
        <f>H371</f>
        <v>21607</v>
      </c>
      <c r="AI371">
        <f>I371</f>
        <v>12</v>
      </c>
      <c r="AJ371" t="str">
        <f>J371</f>
        <v>C</v>
      </c>
      <c r="AK371" s="209" t="str">
        <f>K371</f>
        <v>NSR</v>
      </c>
      <c r="AL371" s="65">
        <f>L371</f>
        <v>6</v>
      </c>
      <c r="AM371" s="66" t="str">
        <f>M371</f>
        <v>X</v>
      </c>
      <c r="AN371" s="65">
        <f>N371</f>
        <v>755</v>
      </c>
      <c r="AO371" s="65">
        <f>O371</f>
        <v>122</v>
      </c>
      <c r="AP371" s="67">
        <f>IF(AO371=" "," ",(AO371-2*$AI371))</f>
        <v>98</v>
      </c>
      <c r="AQ371" s="68"/>
      <c r="AR371" s="69"/>
      <c r="AS371" s="72">
        <f>P371</f>
        <v>129</v>
      </c>
      <c r="AT371" s="67">
        <f>IF(AS371=" "," ",(AS371-2*$AI371))</f>
        <v>105</v>
      </c>
      <c r="AU371" s="65"/>
      <c r="AV371" s="67"/>
      <c r="AW371" s="72">
        <f>Q371</f>
        <v>118</v>
      </c>
      <c r="AX371" s="67">
        <f>IF(AW371=" "," ",(AW371-2*$AI371))</f>
        <v>94</v>
      </c>
      <c r="AY371" s="67"/>
      <c r="AZ371" s="65"/>
      <c r="BA371" s="67">
        <f>R371</f>
        <v>121</v>
      </c>
      <c r="BB371" s="67">
        <f>IF(BA371=" "," ",(BA371-2*$AI371))</f>
        <v>97</v>
      </c>
      <c r="BC371" s="67"/>
      <c r="BD371" s="67"/>
      <c r="BE371" s="71">
        <f>S371</f>
        <v>125</v>
      </c>
      <c r="BF371" s="67">
        <f>IF(BE371=" "," ",(BE371-2*$AI371))</f>
        <v>101</v>
      </c>
      <c r="BG371" s="67"/>
      <c r="BH371" s="67"/>
      <c r="BI371" s="72">
        <f>T371</f>
        <v>140</v>
      </c>
      <c r="BJ371" s="67">
        <f>IF(BI371=" "," ",(BI371-2*$AI371))</f>
        <v>116</v>
      </c>
      <c r="BK371" s="67"/>
      <c r="BL371" s="67"/>
      <c r="BM371" s="72" t="str">
        <f>U371</f>
        <v xml:space="preserve"> </v>
      </c>
      <c r="BN371" s="67" t="str">
        <f>IF(BM371=" "," ",(BM371-2*$AI371))</f>
        <v xml:space="preserve"> </v>
      </c>
      <c r="BO371" s="67"/>
      <c r="BP371" s="67"/>
      <c r="BQ371" s="67" t="b">
        <f>V371</f>
        <v>0</v>
      </c>
      <c r="BR371" s="67">
        <f>IF(BQ371=" "," ",(BQ371-2*$AI371))</f>
        <v>-24</v>
      </c>
      <c r="BS371" s="67"/>
      <c r="BT371" s="67"/>
      <c r="BU371" s="67" t="b">
        <f>W371</f>
        <v>0</v>
      </c>
      <c r="BV371" s="67">
        <f>IF(BU371=" "," ",(BU371-2*$AI371))</f>
        <v>-24</v>
      </c>
      <c r="BW371" s="67"/>
      <c r="BX371" s="67"/>
      <c r="BY371" s="67" t="b">
        <f>X371</f>
        <v>0</v>
      </c>
      <c r="BZ371" s="67">
        <f>IF(BY371=" "," ",(BY371-2*$AI371))</f>
        <v>-24</v>
      </c>
      <c r="CA371" s="67"/>
      <c r="CB371" s="67"/>
      <c r="CC371" s="209" t="str">
        <f>IF(AK371="Senior",AK371,"...")</f>
        <v>...</v>
      </c>
      <c r="CD371" s="65">
        <f>L371</f>
        <v>6</v>
      </c>
      <c r="CE371" s="66" t="str">
        <f>M371</f>
        <v>X</v>
      </c>
      <c r="CF371" s="73">
        <f>AQ371*AO$4+AU371*AS$4+AY371*AW$4+BC371*BA$4+BG371*BE$4+BK371*BI$4+BO371*BM$4+BS371*BQ$4+BW371*BU$4+CA371*BY$4</f>
        <v>0</v>
      </c>
      <c r="CG371" s="156"/>
      <c r="CH371" s="1"/>
      <c r="DA371" s="19"/>
      <c r="DB371" s="19"/>
      <c r="DC371" s="67" t="s">
        <v>1059</v>
      </c>
      <c r="DD371" s="67" t="s">
        <v>1060</v>
      </c>
      <c r="DE371" s="67" t="s">
        <v>1061</v>
      </c>
      <c r="DF371" s="67" t="s">
        <v>83</v>
      </c>
      <c r="DG371" s="67" t="s">
        <v>1045</v>
      </c>
      <c r="DH371" s="75">
        <v>24624</v>
      </c>
      <c r="DI371" s="67">
        <v>12</v>
      </c>
      <c r="DJ371" s="67" t="s">
        <v>78</v>
      </c>
      <c r="DK371" s="76" t="s">
        <v>69</v>
      </c>
      <c r="DL371" s="67">
        <v>0</v>
      </c>
      <c r="DM371" s="77" t="s">
        <v>70</v>
      </c>
      <c r="DN371" s="67" t="e">
        <v>#NUM!</v>
      </c>
      <c r="DO371" s="67" t="s">
        <v>79</v>
      </c>
      <c r="DP371" s="67" t="s">
        <v>79</v>
      </c>
      <c r="DQ371" s="68"/>
      <c r="DR371" s="69"/>
      <c r="DS371" s="72" t="s">
        <v>79</v>
      </c>
      <c r="DT371" s="67" t="s">
        <v>79</v>
      </c>
      <c r="DU371" s="68"/>
      <c r="DV371" s="67"/>
      <c r="DW371" s="72" t="s">
        <v>79</v>
      </c>
      <c r="DX371" s="67" t="s">
        <v>79</v>
      </c>
      <c r="DY371" s="67"/>
      <c r="DZ371" s="67"/>
      <c r="EA371" s="67" t="s">
        <v>79</v>
      </c>
      <c r="EB371" s="67" t="s">
        <v>79</v>
      </c>
      <c r="EC371" s="67"/>
      <c r="ED371" s="67"/>
      <c r="EE371" s="71" t="s">
        <v>79</v>
      </c>
      <c r="EF371" s="67" t="s">
        <v>79</v>
      </c>
      <c r="EG371" s="67"/>
      <c r="EH371" s="67"/>
      <c r="EI371" s="72" t="s">
        <v>79</v>
      </c>
      <c r="EJ371" s="67" t="s">
        <v>1062</v>
      </c>
      <c r="EK371" s="67"/>
      <c r="EL371" s="67"/>
      <c r="EM371" s="72" t="s">
        <v>79</v>
      </c>
      <c r="EN371" s="67" t="s">
        <v>79</v>
      </c>
      <c r="EO371" s="68"/>
      <c r="EP371" s="67"/>
      <c r="EQ371" s="67" t="b">
        <v>0</v>
      </c>
      <c r="ER371" s="67">
        <v>-24</v>
      </c>
      <c r="ES371" s="67"/>
      <c r="ET371" s="67"/>
      <c r="EU371" s="67" t="b">
        <v>0</v>
      </c>
      <c r="EV371" s="67">
        <v>-24</v>
      </c>
      <c r="EW371" s="68"/>
      <c r="EX371" s="69"/>
      <c r="EY371" s="67" t="b">
        <v>0</v>
      </c>
      <c r="EZ371" s="67">
        <v>-24</v>
      </c>
      <c r="FA371" s="67"/>
      <c r="FB371" s="67"/>
      <c r="FC371" s="76" t="s">
        <v>73</v>
      </c>
      <c r="FD371" s="67">
        <v>0</v>
      </c>
      <c r="FE371" s="77" t="s">
        <v>70</v>
      </c>
      <c r="FF371" s="68">
        <v>0</v>
      </c>
      <c r="FG371" s="83"/>
      <c r="FH371" s="65" t="str">
        <f t="shared" si="66"/>
        <v>NSR</v>
      </c>
      <c r="FI371" s="65" t="str">
        <f t="shared" si="67"/>
        <v>F</v>
      </c>
      <c r="FJ371" s="65" t="str">
        <f t="shared" si="67"/>
        <v>16. SUM</v>
      </c>
      <c r="FK371" s="65">
        <f t="shared" si="68"/>
        <v>0</v>
      </c>
      <c r="FL371">
        <f t="shared" si="71"/>
        <v>10.5</v>
      </c>
      <c r="FM371">
        <f t="shared" si="70"/>
        <v>10.5</v>
      </c>
      <c r="FN371" t="str">
        <f>IF(FJ371&lt;&gt;FJ372,FJ371,"...")</f>
        <v>16. SUM</v>
      </c>
      <c r="FO371" t="str">
        <f t="shared" si="64"/>
        <v>16. SUM</v>
      </c>
    </row>
    <row r="372" spans="1:171" ht="13.8" hidden="1" x14ac:dyDescent="0.25">
      <c r="A372" s="212" t="s">
        <v>1152</v>
      </c>
      <c r="B372" s="213" t="s">
        <v>1140</v>
      </c>
      <c r="C372" s="80" t="str">
        <f>IF($B372:$B372&gt;0,VLOOKUP($B372,'[1]PorEquipeHC 20aa_ddmmaaaa'!$EC$5:'[1]PorEquipeHC 20aa_ddmmaaaa'!$GS$1003,1,FALSE))</f>
        <v>766</v>
      </c>
      <c r="D372" s="209" t="str">
        <f>IF($B372:$B372&gt;0,VLOOKUP($B372,'[1]PorEquipeHC 20aa_ddmmaaaa'!$EC$5:'[1]PorEquipeHC 20aa_ddmmaaaa'!$GS$1003,2,FALSE))</f>
        <v>MINAMIGATA</v>
      </c>
      <c r="E372" s="209" t="str">
        <f>IF($B372:$B372&gt;0,VLOOKUP($B372,'[1]PorEquipeHC 20aa_ddmmaaaa'!$EC$5:'[1]PorEquipeHC 20aa_ddmmaaaa'!$GS$1003,3,FALSE))</f>
        <v>JOAO YASUHIRO</v>
      </c>
      <c r="F372" s="66" t="str">
        <f>IF($B372:$B372&gt;0,VLOOKUP($B372,'[1]PorEquipeHC 20aa_ddmmaaaa'!$EC$5:'[1]PorEquipeHC 20aa_ddmmaaaa'!$GS$1003,4,FALSE))</f>
        <v>M</v>
      </c>
      <c r="G372" s="65" t="str">
        <f>IF($B372:$B372&gt;0,VLOOKUP($B372,'[1]PorEquipeHC 20aa_ddmmaaaa'!$EC$5:'[1]PorEquipeHC 20aa_ddmmaaaa'!$GS$1003,5,FALSE))</f>
        <v>15. BIR</v>
      </c>
      <c r="H372" s="210">
        <f>IF($B372:$B372&gt;0,VLOOKUP($B372,'[1]PorEquipeHC 20aa_ddmmaaaa'!$EC$5:'[1]PorEquipeHC 20aa_ddmmaaaa'!$GS$1003,6,FALSE))</f>
        <v>21707</v>
      </c>
      <c r="I372" s="80">
        <f>IF($B372:$B372&gt;0,VLOOKUP($B372,'[1]PorEquipeHC 20aa_ddmmaaaa'!$EC$5:'[1]PorEquipeHC 20aa_ddmmaaaa'!$GS$1003,7,FALSE))</f>
        <v>12</v>
      </c>
      <c r="J372" s="209" t="str">
        <f>IF($B372:$B372&gt;0,VLOOKUP($B372,'[1]PorEquipeHC 20aa_ddmmaaaa'!$EC$5:'[1]PorEquipeHC 20aa_ddmmaaaa'!$GS$1003,8,FALSE))</f>
        <v>C</v>
      </c>
      <c r="K372" s="209" t="str">
        <f>IF($B372:$B372&gt;0,VLOOKUP($B372,'[1]PorEquipeHC 20aa_ddmmaaaa'!$EC$5:'[1]PorEquipeHC 20aa_ddmmaaaa'!$GS$1003,9,FALSE))</f>
        <v>NSR</v>
      </c>
      <c r="L372" s="80">
        <f>IF($B372:$B372&gt;0,VLOOKUP($B372,'[1]PorEquipeHC 20aa_ddmmaaaa'!$EC$5:'[1]PorEquipeHC 20aa_ddmmaaaa'!$GS$1003,45,FALSE))</f>
        <v>2</v>
      </c>
      <c r="M372" s="65" t="str">
        <f>IF($B372:$B372&gt;0,VLOOKUP($B372,'[1]PorEquipeHC 20aa_ddmmaaaa'!$EC$5:'[1]PorEquipeHC 20aa_ddmmaaaa'!$GS$1003,46,FALSE))</f>
        <v>X</v>
      </c>
      <c r="N372" s="80" t="e">
        <f>IF($B372:$B372&gt;0,VLOOKUP($B372,'[1]PorEquipeHC 20aa_ddmmaaaa'!$EC$5:'[1]PorEquipeHC 20aa_ddmmaaaa'!$GS$1003,64,FALSE))</f>
        <v>#NUM!</v>
      </c>
      <c r="O372" s="211" t="str">
        <f>IF($B372:$B372&gt;0,VLOOKUP($B372,'[1]PorEquipeHC 20aa_ddmmaaaa'!$EC$5:'[1]PorEquipeHC 20aa_ddmmaaaa'!$GS$1003,10,FALSE))</f>
        <v xml:space="preserve"> </v>
      </c>
      <c r="P372" s="211" t="str">
        <f>IF($B372:$B372&gt;0,VLOOKUP($B372,'[1]PorEquipeHC 20aa_ddmmaaaa'!$EC$5:'[1]PorEquipeHC 20aa_ddmmaaaa'!$GS$1003,11,FALSE))</f>
        <v xml:space="preserve"> </v>
      </c>
      <c r="Q372" s="211" t="str">
        <f>IF($B372:$B372&gt;0,VLOOKUP($B372,'[1]PorEquipeHC 20aa_ddmmaaaa'!$EC$5:'[1]PorEquipeHC 20aa_ddmmaaaa'!$GS$1003,12,FALSE))</f>
        <v xml:space="preserve"> </v>
      </c>
      <c r="R372" s="211" t="str">
        <f>IF($B372:$B372&gt;0,VLOOKUP($B372,'[1]PorEquipeHC 20aa_ddmmaaaa'!$EC$5:'[1]PorEquipeHC 20aa_ddmmaaaa'!$GS$1003,13,FALSE))</f>
        <v xml:space="preserve"> </v>
      </c>
      <c r="S372" s="211">
        <f>IF($B372:$B372&gt;0,VLOOKUP($B372,'[1]PorEquipeHC 20aa_ddmmaaaa'!$EC$5:'[1]PorEquipeHC 20aa_ddmmaaaa'!$GS$1003,14,FALSE))</f>
        <v>121</v>
      </c>
      <c r="T372" s="211">
        <f>IF($B372:$B372&gt;0,VLOOKUP($B372,'[1]PorEquipeHC 20aa_ddmmaaaa'!$EC$5:'[1]PorEquipeHC 20aa_ddmmaaaa'!$GS$1003,15,FALSE))</f>
        <v>119</v>
      </c>
      <c r="U372" s="211" t="str">
        <f>IF($B372:$B372&gt;0,VLOOKUP($B372,'[1]PorEquipeHC 20aa_ddmmaaaa'!$EC$5:'[1]PorEquipeHC 20aa_ddmmaaaa'!$GS$1003,16,FALSE))</f>
        <v xml:space="preserve"> </v>
      </c>
      <c r="V372" s="211" t="b">
        <f>IF($B372:$B372&gt;0,VLOOKUP($B372,'[1]PorEquipeHC 20aa_ddmmaaaa'!$EC$5:'[1]PorEquipeHC 20aa_ddmmaaaa'!$GS$1003,17,FALSE))</f>
        <v>0</v>
      </c>
      <c r="W372" s="211" t="b">
        <f>IF($B372:$B372&gt;0,VLOOKUP($B372,'[1]PorEquipeHC 20aa_ddmmaaaa'!$EC$5:'[1]PorEquipeHC 20aa_ddmmaaaa'!$GS$1003,18,FALSE))</f>
        <v>0</v>
      </c>
      <c r="X372" s="211" t="b">
        <f>IF($B372:$B372&gt;0,VLOOKUP($B372,'[1]PorEquipeHC 20aa_ddmmaaaa'!$EC$5:'[1]PorEquipeHC 20aa_ddmmaaaa'!$GS$1003,19,FALSE))</f>
        <v>0</v>
      </c>
      <c r="Y372" s="207"/>
      <c r="Z372" s="207"/>
      <c r="AA372" s="154"/>
      <c r="AB372" s="154"/>
      <c r="AC372" s="65" t="str">
        <f>C372</f>
        <v>766</v>
      </c>
      <c r="AD372" s="65" t="str">
        <f>D372</f>
        <v>MINAMIGATA</v>
      </c>
      <c r="AE372" s="65" t="str">
        <f>E372</f>
        <v>JOAO YASUHIRO</v>
      </c>
      <c r="AF372" s="65" t="str">
        <f>F372</f>
        <v>M</v>
      </c>
      <c r="AG372" s="65" t="str">
        <f>G372</f>
        <v>15. BIR</v>
      </c>
      <c r="AH372" s="208">
        <f>H372</f>
        <v>21707</v>
      </c>
      <c r="AI372">
        <f>I372</f>
        <v>12</v>
      </c>
      <c r="AJ372" t="str">
        <f>J372</f>
        <v>C</v>
      </c>
      <c r="AK372" s="209" t="str">
        <f>K372</f>
        <v>NSR</v>
      </c>
      <c r="AL372" s="65">
        <f>L372</f>
        <v>2</v>
      </c>
      <c r="AM372" s="66" t="str">
        <f>M372</f>
        <v>X</v>
      </c>
      <c r="AN372" s="65" t="e">
        <f>N372</f>
        <v>#NUM!</v>
      </c>
      <c r="AO372" s="65" t="str">
        <f>O372</f>
        <v xml:space="preserve"> </v>
      </c>
      <c r="AP372" s="67" t="str">
        <f>IF(AO372=" "," ",(AO372-2*$AI372))</f>
        <v xml:space="preserve"> </v>
      </c>
      <c r="AQ372" s="68"/>
      <c r="AR372" s="69"/>
      <c r="AS372" s="72" t="str">
        <f>P372</f>
        <v xml:space="preserve"> </v>
      </c>
      <c r="AT372" s="67" t="str">
        <f>IF(AS372=" "," ",(AS372-2*$AI372))</f>
        <v xml:space="preserve"> </v>
      </c>
      <c r="AU372" s="65"/>
      <c r="AV372" s="67"/>
      <c r="AW372" s="72" t="str">
        <f>Q372</f>
        <v xml:space="preserve"> </v>
      </c>
      <c r="AX372" s="67" t="str">
        <f>IF(AW372=" "," ",(AW372-2*$AI372))</f>
        <v xml:space="preserve"> </v>
      </c>
      <c r="AY372" s="67"/>
      <c r="AZ372" s="65"/>
      <c r="BA372" s="67" t="str">
        <f>R372</f>
        <v xml:space="preserve"> </v>
      </c>
      <c r="BB372" s="67" t="str">
        <f>IF(BA372=" "," ",(BA372-2*$AI372))</f>
        <v xml:space="preserve"> </v>
      </c>
      <c r="BC372" s="67"/>
      <c r="BD372" s="67"/>
      <c r="BE372" s="71">
        <f>S372</f>
        <v>121</v>
      </c>
      <c r="BF372" s="67">
        <f>IF(BE372=" "," ",(BE372-2*$AI372))</f>
        <v>97</v>
      </c>
      <c r="BG372" s="67"/>
      <c r="BH372" s="67"/>
      <c r="BI372" s="72">
        <f>T372</f>
        <v>119</v>
      </c>
      <c r="BJ372" s="67">
        <f>IF(BI372=" "," ",(BI372-2*$AI372))</f>
        <v>95</v>
      </c>
      <c r="BK372" s="67"/>
      <c r="BL372" s="67"/>
      <c r="BM372" s="72" t="str">
        <f>U372</f>
        <v xml:space="preserve"> </v>
      </c>
      <c r="BN372" s="67" t="str">
        <f>IF(BM372=" "," ",(BM372-2*$AI372))</f>
        <v xml:space="preserve"> </v>
      </c>
      <c r="BO372" s="67"/>
      <c r="BP372" s="67"/>
      <c r="BQ372" s="67" t="b">
        <f>V372</f>
        <v>0</v>
      </c>
      <c r="BR372" s="67">
        <f>IF(BQ372=" "," ",(BQ372-2*$AI372))</f>
        <v>-24</v>
      </c>
      <c r="BS372" s="67"/>
      <c r="BT372" s="67"/>
      <c r="BU372" s="67" t="b">
        <f>W372</f>
        <v>0</v>
      </c>
      <c r="BV372" s="67">
        <f>IF(BU372=" "," ",(BU372-2*$AI372))</f>
        <v>-24</v>
      </c>
      <c r="BW372" s="67"/>
      <c r="BX372" s="67"/>
      <c r="BY372" s="67" t="b">
        <f>X372</f>
        <v>0</v>
      </c>
      <c r="BZ372" s="67">
        <f>IF(BY372=" "," ",(BY372-2*$AI372))</f>
        <v>-24</v>
      </c>
      <c r="CA372" s="67"/>
      <c r="CB372" s="67"/>
      <c r="CC372" s="209" t="str">
        <f>IF(AK372="Senior",AK372,"...")</f>
        <v>...</v>
      </c>
      <c r="CD372" s="65">
        <f>L372</f>
        <v>2</v>
      </c>
      <c r="CE372" s="66" t="str">
        <f>M372</f>
        <v>X</v>
      </c>
      <c r="CF372" s="73">
        <f>AQ372*AO$4+AU372*AS$4+AY372*AW$4+BC372*BA$4+BG372*BE$4+BK372*BI$4+BO372*BM$4+BS372*BQ$4+BW372*BU$4+CA372*BY$4</f>
        <v>0</v>
      </c>
      <c r="CG372" s="156"/>
      <c r="CH372" s="1"/>
      <c r="DA372" s="19"/>
      <c r="DB372" s="19"/>
      <c r="DC372" s="67" t="s">
        <v>92</v>
      </c>
      <c r="DD372" s="67" t="s">
        <v>1067</v>
      </c>
      <c r="DE372" s="67" t="s">
        <v>1068</v>
      </c>
      <c r="DF372" s="67" t="s">
        <v>83</v>
      </c>
      <c r="DG372" s="67" t="s">
        <v>1066</v>
      </c>
      <c r="DH372" s="75">
        <v>25513</v>
      </c>
      <c r="DI372" s="67">
        <v>12</v>
      </c>
      <c r="DJ372" s="67" t="s">
        <v>78</v>
      </c>
      <c r="DK372" s="76" t="s">
        <v>69</v>
      </c>
      <c r="DL372" s="67">
        <v>7</v>
      </c>
      <c r="DM372" s="77" t="s">
        <v>70</v>
      </c>
      <c r="DN372" s="67">
        <v>697</v>
      </c>
      <c r="DO372" s="67">
        <v>115</v>
      </c>
      <c r="DP372" s="67">
        <v>91</v>
      </c>
      <c r="DQ372" s="68">
        <v>1</v>
      </c>
      <c r="DR372" s="67" t="s">
        <v>93</v>
      </c>
      <c r="DS372" s="72">
        <v>131</v>
      </c>
      <c r="DT372" s="67">
        <v>107</v>
      </c>
      <c r="DU372" s="68"/>
      <c r="DV372" s="67"/>
      <c r="DW372" s="72">
        <v>119</v>
      </c>
      <c r="DX372" s="67">
        <v>95</v>
      </c>
      <c r="DY372" s="67"/>
      <c r="DZ372" s="67"/>
      <c r="EA372" s="67">
        <v>113</v>
      </c>
      <c r="EB372" s="67">
        <v>89</v>
      </c>
      <c r="EC372" s="67">
        <v>3.5</v>
      </c>
      <c r="ED372" s="67" t="s">
        <v>94</v>
      </c>
      <c r="EE372" s="71">
        <v>125</v>
      </c>
      <c r="EF372" s="67">
        <v>101</v>
      </c>
      <c r="EG372" s="67"/>
      <c r="EH372" s="67"/>
      <c r="EI372" s="72">
        <v>116</v>
      </c>
      <c r="EJ372" s="67">
        <v>92</v>
      </c>
      <c r="EK372" s="67">
        <v>1</v>
      </c>
      <c r="EL372" s="67" t="s">
        <v>93</v>
      </c>
      <c r="EM372" s="72">
        <v>109</v>
      </c>
      <c r="EN372" s="67">
        <v>85</v>
      </c>
      <c r="EO372" s="67">
        <v>8</v>
      </c>
      <c r="EP372" s="67" t="s">
        <v>75</v>
      </c>
      <c r="EQ372" s="67" t="b">
        <v>0</v>
      </c>
      <c r="ER372" s="67">
        <v>-24</v>
      </c>
      <c r="ES372" s="67"/>
      <c r="ET372" s="67"/>
      <c r="EU372" s="67" t="b">
        <v>0</v>
      </c>
      <c r="EV372" s="67">
        <v>-24</v>
      </c>
      <c r="EW372" s="67"/>
      <c r="EX372" s="67"/>
      <c r="EY372" s="67" t="b">
        <v>0</v>
      </c>
      <c r="EZ372" s="67">
        <v>-24</v>
      </c>
      <c r="FA372" s="67"/>
      <c r="FB372" s="67"/>
      <c r="FC372" s="76" t="s">
        <v>73</v>
      </c>
      <c r="FD372" s="67">
        <v>7</v>
      </c>
      <c r="FE372" s="77" t="s">
        <v>70</v>
      </c>
      <c r="FF372" s="68">
        <v>13.5</v>
      </c>
      <c r="FG372" s="83"/>
      <c r="FH372" s="65" t="str">
        <f t="shared" si="66"/>
        <v>NSR</v>
      </c>
      <c r="FI372" s="65" t="str">
        <f t="shared" si="67"/>
        <v>F</v>
      </c>
      <c r="FJ372" s="65" t="str">
        <f t="shared" si="67"/>
        <v>18. SOR</v>
      </c>
      <c r="FK372" s="65">
        <f t="shared" si="68"/>
        <v>13.5</v>
      </c>
      <c r="FL372">
        <f>FK372</f>
        <v>13.5</v>
      </c>
      <c r="FM372" t="str">
        <f t="shared" si="70"/>
        <v>...</v>
      </c>
      <c r="FN372" t="str">
        <f t="shared" si="72"/>
        <v>...</v>
      </c>
      <c r="FO372" t="str">
        <f t="shared" si="64"/>
        <v>18. SOR</v>
      </c>
    </row>
    <row r="373" spans="1:171" ht="13.8" hidden="1" x14ac:dyDescent="0.25">
      <c r="A373" t="s">
        <v>1152</v>
      </c>
      <c r="B373" s="65" t="s">
        <v>183</v>
      </c>
      <c r="C373" s="80" t="str">
        <f>IF($B373:$B373&gt;0,VLOOKUP($B373,'[1]PorEquipeHC 20aa_ddmmaaaa'!$EC$5:'[1]PorEquipeHC 20aa_ddmmaaaa'!$GS$1003,1,FALSE))</f>
        <v>700</v>
      </c>
      <c r="D373" s="209" t="str">
        <f>IF($B373:$B373&gt;0,VLOOKUP($B373,'[1]PorEquipeHC 20aa_ddmmaaaa'!$EC$5:'[1]PorEquipeHC 20aa_ddmmaaaa'!$GS$1003,2,FALSE))</f>
        <v>TAKAMUNE MISOBUSHI</v>
      </c>
      <c r="E373" s="209" t="str">
        <f>IF($B373:$B373&gt;0,VLOOKUP($B373,'[1]PorEquipeHC 20aa_ddmmaaaa'!$EC$5:'[1]PorEquipeHC 20aa_ddmmaaaa'!$GS$1003,3,FALSE))</f>
        <v>JURACI HIROKO</v>
      </c>
      <c r="F373" s="66" t="str">
        <f>IF($B373:$B373&gt;0,VLOOKUP($B373,'[1]PorEquipeHC 20aa_ddmmaaaa'!$EC$5:'[1]PorEquipeHC 20aa_ddmmaaaa'!$GS$1003,4,FALSE))</f>
        <v>F</v>
      </c>
      <c r="G373" s="65" t="str">
        <f>IF($B373:$B373&gt;0,VLOOKUP($B373,'[1]PorEquipeHC 20aa_ddmmaaaa'!$EC$5:'[1]PorEquipeHC 20aa_ddmmaaaa'!$GS$1003,5,FALSE))</f>
        <v>01. PIE</v>
      </c>
      <c r="H373" s="210">
        <f>IF($B373:$B373&gt;0,VLOOKUP($B373,'[1]PorEquipeHC 20aa_ddmmaaaa'!$EC$5:'[1]PorEquipeHC 20aa_ddmmaaaa'!$GS$1003,6,FALSE))</f>
        <v>21779</v>
      </c>
      <c r="I373" s="80">
        <f>IF($B373:$B373&gt;0,VLOOKUP($B373,'[1]PorEquipeHC 20aa_ddmmaaaa'!$EC$5:'[1]PorEquipeHC 20aa_ddmmaaaa'!$GS$1003,7,FALSE))</f>
        <v>12</v>
      </c>
      <c r="J373" s="209" t="str">
        <f>IF($B373:$B373&gt;0,VLOOKUP($B373,'[1]PorEquipeHC 20aa_ddmmaaaa'!$EC$5:'[1]PorEquipeHC 20aa_ddmmaaaa'!$GS$1003,8,FALSE))</f>
        <v>C</v>
      </c>
      <c r="K373" s="209" t="str">
        <f>IF($B373:$B373&gt;0,VLOOKUP($B373,'[1]PorEquipeHC 20aa_ddmmaaaa'!$EC$5:'[1]PorEquipeHC 20aa_ddmmaaaa'!$GS$1003,9,FALSE))</f>
        <v>NSR</v>
      </c>
      <c r="L373" s="80">
        <f>IF($B373:$B373&gt;0,VLOOKUP($B373,'[1]PorEquipeHC 20aa_ddmmaaaa'!$EC$5:'[1]PorEquipeHC 20aa_ddmmaaaa'!$GS$1003,45,FALSE))</f>
        <v>1</v>
      </c>
      <c r="M373" s="65" t="str">
        <f>IF($B373:$B373&gt;0,VLOOKUP($B373,'[1]PorEquipeHC 20aa_ddmmaaaa'!$EC$5:'[1]PorEquipeHC 20aa_ddmmaaaa'!$GS$1003,46,FALSE))</f>
        <v>X</v>
      </c>
      <c r="N373" s="80" t="e">
        <f>IF($B373:$B373&gt;0,VLOOKUP($B373,'[1]PorEquipeHC 20aa_ddmmaaaa'!$EC$5:'[1]PorEquipeHC 20aa_ddmmaaaa'!$GS$1003,64,FALSE))</f>
        <v>#NUM!</v>
      </c>
      <c r="O373" s="211" t="str">
        <f>IF($B373:$B373&gt;0,VLOOKUP($B373,'[1]PorEquipeHC 20aa_ddmmaaaa'!$EC$5:'[1]PorEquipeHC 20aa_ddmmaaaa'!$GS$1003,10,FALSE))</f>
        <v xml:space="preserve"> </v>
      </c>
      <c r="P373" s="211" t="str">
        <f>IF($B373:$B373&gt;0,VLOOKUP($B373,'[1]PorEquipeHC 20aa_ddmmaaaa'!$EC$5:'[1]PorEquipeHC 20aa_ddmmaaaa'!$GS$1003,11,FALSE))</f>
        <v xml:space="preserve"> </v>
      </c>
      <c r="Q373" s="211">
        <f>IF($B373:$B373&gt;0,VLOOKUP($B373,'[1]PorEquipeHC 20aa_ddmmaaaa'!$EC$5:'[1]PorEquipeHC 20aa_ddmmaaaa'!$GS$1003,12,FALSE))</f>
        <v>149</v>
      </c>
      <c r="R373" s="211" t="str">
        <f>IF($B373:$B373&gt;0,VLOOKUP($B373,'[1]PorEquipeHC 20aa_ddmmaaaa'!$EC$5:'[1]PorEquipeHC 20aa_ddmmaaaa'!$GS$1003,13,FALSE))</f>
        <v xml:space="preserve"> </v>
      </c>
      <c r="S373" s="211" t="str">
        <f>IF($B373:$B373&gt;0,VLOOKUP($B373,'[1]PorEquipeHC 20aa_ddmmaaaa'!$EC$5:'[1]PorEquipeHC 20aa_ddmmaaaa'!$GS$1003,14,FALSE))</f>
        <v xml:space="preserve"> </v>
      </c>
      <c r="T373" s="211" t="str">
        <f>IF($B373:$B373&gt;0,VLOOKUP($B373,'[1]PorEquipeHC 20aa_ddmmaaaa'!$EC$5:'[1]PorEquipeHC 20aa_ddmmaaaa'!$GS$1003,15,FALSE))</f>
        <v xml:space="preserve"> </v>
      </c>
      <c r="U373" s="211" t="str">
        <f>IF($B373:$B373&gt;0,VLOOKUP($B373,'[1]PorEquipeHC 20aa_ddmmaaaa'!$EC$5:'[1]PorEquipeHC 20aa_ddmmaaaa'!$GS$1003,16,FALSE))</f>
        <v xml:space="preserve"> </v>
      </c>
      <c r="V373" s="211" t="b">
        <f>IF($B373:$B373&gt;0,VLOOKUP($B373,'[1]PorEquipeHC 20aa_ddmmaaaa'!$EC$5:'[1]PorEquipeHC 20aa_ddmmaaaa'!$GS$1003,17,FALSE))</f>
        <v>0</v>
      </c>
      <c r="W373" s="211" t="b">
        <f>IF($B373:$B373&gt;0,VLOOKUP($B373,'[1]PorEquipeHC 20aa_ddmmaaaa'!$EC$5:'[1]PorEquipeHC 20aa_ddmmaaaa'!$GS$1003,18,FALSE))</f>
        <v>0</v>
      </c>
      <c r="X373" s="211" t="b">
        <f>IF($B373:$B373&gt;0,VLOOKUP($B373,'[1]PorEquipeHC 20aa_ddmmaaaa'!$EC$5:'[1]PorEquipeHC 20aa_ddmmaaaa'!$GS$1003,19,FALSE))</f>
        <v>0</v>
      </c>
      <c r="Y373" s="207"/>
      <c r="Z373" s="207"/>
      <c r="AA373" s="154"/>
      <c r="AB373" s="154"/>
      <c r="AC373" s="65" t="str">
        <f>C373</f>
        <v>700</v>
      </c>
      <c r="AD373" s="65" t="str">
        <f>D373</f>
        <v>TAKAMUNE MISOBUSHI</v>
      </c>
      <c r="AE373" s="65" t="str">
        <f>E373</f>
        <v>JURACI HIROKO</v>
      </c>
      <c r="AF373" s="65" t="str">
        <f>F373</f>
        <v>F</v>
      </c>
      <c r="AG373" s="65" t="str">
        <f>G373</f>
        <v>01. PIE</v>
      </c>
      <c r="AH373" s="208">
        <f>H373</f>
        <v>21779</v>
      </c>
      <c r="AI373">
        <f>I373</f>
        <v>12</v>
      </c>
      <c r="AJ373" t="str">
        <f>J373</f>
        <v>C</v>
      </c>
      <c r="AK373" s="209" t="str">
        <f>K373</f>
        <v>NSR</v>
      </c>
      <c r="AL373" s="65">
        <f>L373</f>
        <v>1</v>
      </c>
      <c r="AM373" s="66" t="str">
        <f>M373</f>
        <v>X</v>
      </c>
      <c r="AN373" s="65" t="e">
        <f>N373</f>
        <v>#NUM!</v>
      </c>
      <c r="AO373" s="65" t="str">
        <f>O373</f>
        <v xml:space="preserve"> </v>
      </c>
      <c r="AP373" s="67" t="str">
        <f>IF(AO373=" "," ",(AO373-2*$AI373))</f>
        <v xml:space="preserve"> </v>
      </c>
      <c r="AQ373" s="68"/>
      <c r="AR373" s="69"/>
      <c r="AS373" s="72" t="str">
        <f>P373</f>
        <v xml:space="preserve"> </v>
      </c>
      <c r="AT373" s="67" t="str">
        <f>IF(AS373=" "," ",(AS373-2*$AI373))</f>
        <v xml:space="preserve"> </v>
      </c>
      <c r="AU373" s="65"/>
      <c r="AV373" s="67"/>
      <c r="AW373" s="72">
        <f>Q373</f>
        <v>149</v>
      </c>
      <c r="AX373" s="67">
        <f>IF(AW373=" "," ",(AW373-2*$AI373))</f>
        <v>125</v>
      </c>
      <c r="AY373" s="67"/>
      <c r="AZ373" s="65"/>
      <c r="BA373" s="67" t="str">
        <f>R373</f>
        <v xml:space="preserve"> </v>
      </c>
      <c r="BB373" s="67" t="str">
        <f>IF(BA373=" "," ",(BA373-2*$AI373))</f>
        <v xml:space="preserve"> </v>
      </c>
      <c r="BC373" s="67"/>
      <c r="BD373" s="67"/>
      <c r="BE373" s="71" t="str">
        <f>S373</f>
        <v xml:space="preserve"> </v>
      </c>
      <c r="BF373" s="67" t="str">
        <f>IF(BE373=" "," ",(BE373-2*$AI373))</f>
        <v xml:space="preserve"> </v>
      </c>
      <c r="BG373" s="67"/>
      <c r="BH373" s="67"/>
      <c r="BI373" s="72" t="str">
        <f>T373</f>
        <v xml:space="preserve"> </v>
      </c>
      <c r="BJ373" s="67" t="str">
        <f>IF(BI373=" "," ",(BI373-2*$AI373))</f>
        <v xml:space="preserve"> </v>
      </c>
      <c r="BK373" s="67"/>
      <c r="BL373" s="67"/>
      <c r="BM373" s="72" t="str">
        <f>U373</f>
        <v xml:space="preserve"> </v>
      </c>
      <c r="BN373" s="67" t="str">
        <f>IF(BM373=" "," ",(BM373-2*$AI373))</f>
        <v xml:space="preserve"> </v>
      </c>
      <c r="BO373" s="67"/>
      <c r="BP373" s="67"/>
      <c r="BQ373" s="67" t="b">
        <f>V373</f>
        <v>0</v>
      </c>
      <c r="BR373" s="67">
        <f>IF(BQ373=" "," ",(BQ373-2*$AI373))</f>
        <v>-24</v>
      </c>
      <c r="BS373" s="67"/>
      <c r="BT373" s="67"/>
      <c r="BU373" s="67" t="b">
        <f>W373</f>
        <v>0</v>
      </c>
      <c r="BV373" s="67">
        <f>IF(BU373=" "," ",(BU373-2*$AI373))</f>
        <v>-24</v>
      </c>
      <c r="BW373" s="67"/>
      <c r="BX373" s="67"/>
      <c r="BY373" s="67" t="b">
        <f>X373</f>
        <v>0</v>
      </c>
      <c r="BZ373" s="67">
        <f>IF(BY373=" "," ",(BY373-2*$AI373))</f>
        <v>-24</v>
      </c>
      <c r="CA373" s="67"/>
      <c r="CB373" s="67"/>
      <c r="CC373" s="209" t="str">
        <f>IF(AK373="Senior",AK373,"...")</f>
        <v>...</v>
      </c>
      <c r="CD373" s="65">
        <f>L373</f>
        <v>1</v>
      </c>
      <c r="CE373" s="66" t="str">
        <f>M373</f>
        <v>X</v>
      </c>
      <c r="CF373" s="73">
        <f>AQ373*AO$4+AU373*AS$4+AY373*AW$4+BC373*BA$4+BG373*BE$4+BK373*BI$4+BO373*BM$4+BS373*BQ$4+BW373*BU$4+CA373*BY$4</f>
        <v>0</v>
      </c>
      <c r="CG373" s="156"/>
      <c r="CH373" s="1"/>
      <c r="DA373" s="19"/>
      <c r="DB373" s="19"/>
      <c r="DC373" s="67" t="s">
        <v>214</v>
      </c>
      <c r="DD373" s="67" t="s">
        <v>1064</v>
      </c>
      <c r="DE373" s="67" t="s">
        <v>1065</v>
      </c>
      <c r="DF373" s="67" t="s">
        <v>65</v>
      </c>
      <c r="DG373" s="67" t="s">
        <v>1066</v>
      </c>
      <c r="DH373" s="75">
        <v>13681</v>
      </c>
      <c r="DI373" s="67">
        <v>6</v>
      </c>
      <c r="DJ373" s="67" t="s">
        <v>68</v>
      </c>
      <c r="DK373" s="76" t="s">
        <v>85</v>
      </c>
      <c r="DL373" s="67">
        <v>6</v>
      </c>
      <c r="DM373" s="77" t="s">
        <v>70</v>
      </c>
      <c r="DN373" s="67">
        <v>676</v>
      </c>
      <c r="DO373" s="67">
        <v>119</v>
      </c>
      <c r="DP373" s="67">
        <v>107</v>
      </c>
      <c r="DQ373" s="68"/>
      <c r="DR373" s="67"/>
      <c r="DS373" s="72">
        <v>104</v>
      </c>
      <c r="DT373" s="67">
        <v>92</v>
      </c>
      <c r="DU373" s="68">
        <v>6</v>
      </c>
      <c r="DV373" s="67" t="s">
        <v>71</v>
      </c>
      <c r="DW373" s="72">
        <v>117</v>
      </c>
      <c r="DX373" s="67">
        <v>105</v>
      </c>
      <c r="DY373" s="67"/>
      <c r="DZ373" s="67"/>
      <c r="EA373" s="67">
        <v>108</v>
      </c>
      <c r="EB373" s="67">
        <v>96</v>
      </c>
      <c r="EC373" s="67"/>
      <c r="ED373" s="67"/>
      <c r="EE373" s="71">
        <v>124</v>
      </c>
      <c r="EF373" s="67">
        <v>112</v>
      </c>
      <c r="EG373" s="67"/>
      <c r="EH373" s="67"/>
      <c r="EI373" s="72" t="s">
        <v>79</v>
      </c>
      <c r="EJ373" s="67" t="s">
        <v>79</v>
      </c>
      <c r="EK373" s="67"/>
      <c r="EL373" s="67"/>
      <c r="EM373" s="72">
        <v>104</v>
      </c>
      <c r="EN373" s="67">
        <v>92</v>
      </c>
      <c r="EO373" s="67"/>
      <c r="EP373" s="67"/>
      <c r="EQ373" s="67" t="b">
        <v>0</v>
      </c>
      <c r="ER373" s="67">
        <v>-12</v>
      </c>
      <c r="ES373" s="67"/>
      <c r="ET373" s="67"/>
      <c r="EU373" s="67" t="b">
        <v>0</v>
      </c>
      <c r="EV373" s="67">
        <v>-12</v>
      </c>
      <c r="EW373" s="67"/>
      <c r="EX373" s="67"/>
      <c r="EY373" s="67" t="b">
        <v>0</v>
      </c>
      <c r="EZ373" s="67">
        <v>-12</v>
      </c>
      <c r="FA373" s="67"/>
      <c r="FB373" s="67"/>
      <c r="FC373" s="76" t="s">
        <v>73</v>
      </c>
      <c r="FD373" s="67">
        <v>6</v>
      </c>
      <c r="FE373" s="77" t="s">
        <v>70</v>
      </c>
      <c r="FF373" s="68">
        <v>6</v>
      </c>
      <c r="FG373" s="83"/>
      <c r="FH373" s="65" t="str">
        <f t="shared" si="66"/>
        <v>MR</v>
      </c>
      <c r="FI373" s="65" t="str">
        <f t="shared" si="67"/>
        <v>M</v>
      </c>
      <c r="FJ373" s="65" t="str">
        <f t="shared" si="67"/>
        <v>18. SOR</v>
      </c>
      <c r="FK373" s="65">
        <f t="shared" si="68"/>
        <v>6</v>
      </c>
      <c r="FL373">
        <f t="shared" si="71"/>
        <v>19.5</v>
      </c>
      <c r="FM373" t="str">
        <f t="shared" si="70"/>
        <v>...</v>
      </c>
      <c r="FN373" t="str">
        <f t="shared" si="72"/>
        <v>...</v>
      </c>
      <c r="FO373" t="str">
        <f t="shared" si="64"/>
        <v>18. SOR</v>
      </c>
    </row>
    <row r="374" spans="1:171" ht="13.8" hidden="1" x14ac:dyDescent="0.25">
      <c r="A374" t="s">
        <v>1152</v>
      </c>
      <c r="B374" s="201" t="s">
        <v>88</v>
      </c>
      <c r="C374" s="80" t="str">
        <f>IF($B374:$B374&gt;0,VLOOKUP($B374,'[1]PorEquipeHC 20aa_ddmmaaaa'!$EC$5:'[1]PorEquipeHC 20aa_ddmmaaaa'!$GS$1003,1,FALSE))</f>
        <v>526</v>
      </c>
      <c r="D374" s="209" t="str">
        <f>IF($B374:$B374&gt;0,VLOOKUP($B374,'[1]PorEquipeHC 20aa_ddmmaaaa'!$EC$5:'[1]PorEquipeHC 20aa_ddmmaaaa'!$GS$1003,2,FALSE))</f>
        <v>NAKAMURA</v>
      </c>
      <c r="E374" s="209" t="str">
        <f>IF($B374:$B374&gt;0,VLOOKUP($B374,'[1]PorEquipeHC 20aa_ddmmaaaa'!$EC$5:'[1]PorEquipeHC 20aa_ddmmaaaa'!$GS$1003,3,FALSE))</f>
        <v>EMI KAWAKAMI</v>
      </c>
      <c r="F374" s="66" t="str">
        <f>IF($B374:$B374&gt;0,VLOOKUP($B374,'[1]PorEquipeHC 20aa_ddmmaaaa'!$EC$5:'[1]PorEquipeHC 20aa_ddmmaaaa'!$GS$1003,4,FALSE))</f>
        <v>F</v>
      </c>
      <c r="G374" s="65" t="str">
        <f>IF($B374:$B374&gt;0,VLOOKUP($B374,'[1]PorEquipeHC 20aa_ddmmaaaa'!$EC$5:'[1]PorEquipeHC 20aa_ddmmaaaa'!$GS$1003,5,FALSE))</f>
        <v>01. PIE</v>
      </c>
      <c r="H374" s="210">
        <f>IF($B374:$B374&gt;0,VLOOKUP($B374,'[1]PorEquipeHC 20aa_ddmmaaaa'!$EC$5:'[1]PorEquipeHC 20aa_ddmmaaaa'!$GS$1003,6,FALSE))</f>
        <v>21828</v>
      </c>
      <c r="I374" s="80">
        <f>IF($B374:$B374&gt;0,VLOOKUP($B374,'[1]PorEquipeHC 20aa_ddmmaaaa'!$EC$5:'[1]PorEquipeHC 20aa_ddmmaaaa'!$GS$1003,7,FALSE))</f>
        <v>12</v>
      </c>
      <c r="J374" s="209" t="str">
        <f>IF($B374:$B374&gt;0,VLOOKUP($B374,'[1]PorEquipeHC 20aa_ddmmaaaa'!$EC$5:'[1]PorEquipeHC 20aa_ddmmaaaa'!$GS$1003,8,FALSE))</f>
        <v>C</v>
      </c>
      <c r="K374" s="209" t="str">
        <f>IF($B374:$B374&gt;0,VLOOKUP($B374,'[1]PorEquipeHC 20aa_ddmmaaaa'!$EC$5:'[1]PorEquipeHC 20aa_ddmmaaaa'!$GS$1003,9,FALSE))</f>
        <v>NSR</v>
      </c>
      <c r="L374" s="80">
        <f>IF($B374:$B374&gt;0,VLOOKUP($B374,'[1]PorEquipeHC 20aa_ddmmaaaa'!$EC$5:'[1]PorEquipeHC 20aa_ddmmaaaa'!$GS$1003,45,FALSE))</f>
        <v>5</v>
      </c>
      <c r="M374" s="65" t="str">
        <f>IF($B374:$B374&gt;0,VLOOKUP($B374,'[1]PorEquipeHC 20aa_ddmmaaaa'!$EC$5:'[1]PorEquipeHC 20aa_ddmmaaaa'!$GS$1003,46,FALSE))</f>
        <v>X</v>
      </c>
      <c r="N374" s="80" t="e">
        <f>IF($B374:$B374&gt;0,VLOOKUP($B374,'[1]PorEquipeHC 20aa_ddmmaaaa'!$EC$5:'[1]PorEquipeHC 20aa_ddmmaaaa'!$GS$1003,64,FALSE))</f>
        <v>#NUM!</v>
      </c>
      <c r="O374" s="211">
        <f>IF($B374:$B374&gt;0,VLOOKUP($B374,'[1]PorEquipeHC 20aa_ddmmaaaa'!$EC$5:'[1]PorEquipeHC 20aa_ddmmaaaa'!$GS$1003,10,FALSE))</f>
        <v>127</v>
      </c>
      <c r="P374" s="211">
        <f>IF($B374:$B374&gt;0,VLOOKUP($B374,'[1]PorEquipeHC 20aa_ddmmaaaa'!$EC$5:'[1]PorEquipeHC 20aa_ddmmaaaa'!$GS$1003,11,FALSE))</f>
        <v>130</v>
      </c>
      <c r="Q374" s="211">
        <f>IF($B374:$B374&gt;0,VLOOKUP($B374,'[1]PorEquipeHC 20aa_ddmmaaaa'!$EC$5:'[1]PorEquipeHC 20aa_ddmmaaaa'!$GS$1003,12,FALSE))</f>
        <v>126</v>
      </c>
      <c r="R374" s="211">
        <f>IF($B374:$B374&gt;0,VLOOKUP($B374,'[1]PorEquipeHC 20aa_ddmmaaaa'!$EC$5:'[1]PorEquipeHC 20aa_ddmmaaaa'!$GS$1003,13,FALSE))</f>
        <v>113</v>
      </c>
      <c r="S374" s="211">
        <f>IF($B374:$B374&gt;0,VLOOKUP($B374,'[1]PorEquipeHC 20aa_ddmmaaaa'!$EC$5:'[1]PorEquipeHC 20aa_ddmmaaaa'!$GS$1003,14,FALSE))</f>
        <v>130</v>
      </c>
      <c r="T374" s="211" t="str">
        <f>IF($B374:$B374&gt;0,VLOOKUP($B374,'[1]PorEquipeHC 20aa_ddmmaaaa'!$EC$5:'[1]PorEquipeHC 20aa_ddmmaaaa'!$GS$1003,15,FALSE))</f>
        <v xml:space="preserve"> </v>
      </c>
      <c r="U374" s="211" t="str">
        <f>IF($B374:$B374&gt;0,VLOOKUP($B374,'[1]PorEquipeHC 20aa_ddmmaaaa'!$EC$5:'[1]PorEquipeHC 20aa_ddmmaaaa'!$GS$1003,16,FALSE))</f>
        <v xml:space="preserve"> </v>
      </c>
      <c r="V374" s="211" t="b">
        <f>IF($B374:$B374&gt;0,VLOOKUP($B374,'[1]PorEquipeHC 20aa_ddmmaaaa'!$EC$5:'[1]PorEquipeHC 20aa_ddmmaaaa'!$GS$1003,17,FALSE))</f>
        <v>0</v>
      </c>
      <c r="W374" s="211" t="b">
        <f>IF($B374:$B374&gt;0,VLOOKUP($B374,'[1]PorEquipeHC 20aa_ddmmaaaa'!$EC$5:'[1]PorEquipeHC 20aa_ddmmaaaa'!$GS$1003,18,FALSE))</f>
        <v>0</v>
      </c>
      <c r="X374" s="211" t="b">
        <f>IF($B374:$B374&gt;0,VLOOKUP($B374,'[1]PorEquipeHC 20aa_ddmmaaaa'!$EC$5:'[1]PorEquipeHC 20aa_ddmmaaaa'!$GS$1003,19,FALSE))</f>
        <v>0</v>
      </c>
      <c r="Y374" s="207"/>
      <c r="Z374" s="207"/>
      <c r="AA374" s="154"/>
      <c r="AB374" s="154"/>
      <c r="AC374" s="65" t="str">
        <f>C374</f>
        <v>526</v>
      </c>
      <c r="AD374" s="65" t="str">
        <f>D374</f>
        <v>NAKAMURA</v>
      </c>
      <c r="AE374" s="65" t="str">
        <f>E374</f>
        <v>EMI KAWAKAMI</v>
      </c>
      <c r="AF374" s="65" t="str">
        <f>F374</f>
        <v>F</v>
      </c>
      <c r="AG374" s="65" t="str">
        <f>G374</f>
        <v>01. PIE</v>
      </c>
      <c r="AH374" s="208">
        <f>H374</f>
        <v>21828</v>
      </c>
      <c r="AI374">
        <f>I374</f>
        <v>12</v>
      </c>
      <c r="AJ374" t="str">
        <f>J374</f>
        <v>C</v>
      </c>
      <c r="AK374" s="209" t="str">
        <f>K374</f>
        <v>NSR</v>
      </c>
      <c r="AL374" s="65">
        <f>L374</f>
        <v>5</v>
      </c>
      <c r="AM374" s="66" t="str">
        <f>M374</f>
        <v>X</v>
      </c>
      <c r="AN374" s="65" t="e">
        <f>N374</f>
        <v>#NUM!</v>
      </c>
      <c r="AO374" s="65">
        <f>O374</f>
        <v>127</v>
      </c>
      <c r="AP374" s="67">
        <f>IF(AO374=" "," ",(AO374-2*$AI374))</f>
        <v>103</v>
      </c>
      <c r="AQ374" s="68"/>
      <c r="AR374" s="69"/>
      <c r="AS374" s="72">
        <f>P374</f>
        <v>130</v>
      </c>
      <c r="AT374" s="67">
        <f>IF(AS374=" "," ",(AS374-2*$AI374))</f>
        <v>106</v>
      </c>
      <c r="AU374" s="65"/>
      <c r="AV374" s="67"/>
      <c r="AW374" s="72">
        <f>Q374</f>
        <v>126</v>
      </c>
      <c r="AX374" s="67">
        <f>IF(AW374=" "," ",(AW374-2*$AI374))</f>
        <v>102</v>
      </c>
      <c r="AY374" s="67"/>
      <c r="AZ374" s="65"/>
      <c r="BA374" s="67">
        <f>R374</f>
        <v>113</v>
      </c>
      <c r="BB374" s="67">
        <f>IF(BA374=" "," ",(BA374-2*$AI374))</f>
        <v>89</v>
      </c>
      <c r="BC374" s="68">
        <v>3.5</v>
      </c>
      <c r="BD374" s="69" t="s">
        <v>89</v>
      </c>
      <c r="BE374" s="71">
        <f>S374</f>
        <v>130</v>
      </c>
      <c r="BF374" s="67">
        <f>IF(BE374=" "," ",(BE374-2*$AI374))</f>
        <v>106</v>
      </c>
      <c r="BG374" s="67"/>
      <c r="BH374" s="67"/>
      <c r="BI374" s="72" t="str">
        <f>T374</f>
        <v xml:space="preserve"> </v>
      </c>
      <c r="BJ374" s="67" t="str">
        <f>IF(BI374=" "," ",(BI374-2*$AI374))</f>
        <v xml:space="preserve"> </v>
      </c>
      <c r="BK374" s="67"/>
      <c r="BL374" s="67"/>
      <c r="BM374" s="72" t="str">
        <f>U374</f>
        <v xml:space="preserve"> </v>
      </c>
      <c r="BN374" s="67" t="str">
        <f>IF(BM374=" "," ",(BM374-2*$AI374))</f>
        <v xml:space="preserve"> </v>
      </c>
      <c r="BO374" s="67"/>
      <c r="BP374" s="67"/>
      <c r="BQ374" s="67" t="b">
        <f>V374</f>
        <v>0</v>
      </c>
      <c r="BR374" s="67">
        <f>IF(BQ374=" "," ",(BQ374-2*$AI374))</f>
        <v>-24</v>
      </c>
      <c r="BS374" s="67"/>
      <c r="BT374" s="67"/>
      <c r="BU374" s="67" t="b">
        <f>W374</f>
        <v>0</v>
      </c>
      <c r="BV374" s="67">
        <f>IF(BU374=" "," ",(BU374-2*$AI374))</f>
        <v>-24</v>
      </c>
      <c r="BW374" s="67"/>
      <c r="BX374" s="67"/>
      <c r="BY374" s="67" t="b">
        <f>X374</f>
        <v>0</v>
      </c>
      <c r="BZ374" s="67">
        <f>IF(BY374=" "," ",(BY374-2*$AI374))</f>
        <v>-24</v>
      </c>
      <c r="CA374" s="67"/>
      <c r="CB374" s="67"/>
      <c r="CC374" s="209" t="str">
        <f>IF(AK374="Senior",AK374,"...")</f>
        <v>...</v>
      </c>
      <c r="CD374" s="65">
        <f>L374</f>
        <v>5</v>
      </c>
      <c r="CE374" s="66" t="str">
        <f>M374</f>
        <v>X</v>
      </c>
      <c r="CF374" s="73">
        <f>AQ374*AO$4+AU374*AS$4+AY374*AW$4+BC374*BA$4+BG374*BE$4+BK374*BI$4+BO374*BM$4+BS374*BQ$4+BW374*BU$4+CA374*BY$4</f>
        <v>3.5</v>
      </c>
      <c r="CG374" s="156"/>
      <c r="CH374" s="1"/>
      <c r="DA374" s="19"/>
      <c r="DB374" s="19"/>
      <c r="DC374" s="67" t="s">
        <v>953</v>
      </c>
      <c r="DD374" s="67" t="s">
        <v>1069</v>
      </c>
      <c r="DE374" s="67" t="s">
        <v>1070</v>
      </c>
      <c r="DF374" s="67" t="s">
        <v>65</v>
      </c>
      <c r="DG374" s="67" t="s">
        <v>1066</v>
      </c>
      <c r="DH374" s="75">
        <v>32057</v>
      </c>
      <c r="DI374" s="67">
        <v>11</v>
      </c>
      <c r="DJ374" s="67" t="s">
        <v>78</v>
      </c>
      <c r="DK374" s="76" t="s">
        <v>69</v>
      </c>
      <c r="DL374" s="67">
        <v>2</v>
      </c>
      <c r="DM374" s="77" t="s">
        <v>70</v>
      </c>
      <c r="DN374" s="67" t="e">
        <v>#NUM!</v>
      </c>
      <c r="DO374" s="67">
        <v>110</v>
      </c>
      <c r="DP374" s="67">
        <v>88</v>
      </c>
      <c r="DQ374" s="68">
        <v>4</v>
      </c>
      <c r="DR374" s="67" t="s">
        <v>89</v>
      </c>
      <c r="DS374" s="72">
        <v>120</v>
      </c>
      <c r="DT374" s="67">
        <v>98</v>
      </c>
      <c r="DU374" s="68"/>
      <c r="DV374" s="67"/>
      <c r="DW374" s="72" t="s">
        <v>79</v>
      </c>
      <c r="DX374" s="67" t="s">
        <v>79</v>
      </c>
      <c r="DY374" s="67"/>
      <c r="DZ374" s="67"/>
      <c r="EA374" s="67" t="s">
        <v>79</v>
      </c>
      <c r="EB374" s="67" t="s">
        <v>79</v>
      </c>
      <c r="EC374" s="67"/>
      <c r="ED374" s="67"/>
      <c r="EE374" s="71" t="s">
        <v>79</v>
      </c>
      <c r="EF374" s="67" t="s">
        <v>79</v>
      </c>
      <c r="EG374" s="67"/>
      <c r="EH374" s="67"/>
      <c r="EI374" s="72" t="s">
        <v>79</v>
      </c>
      <c r="EJ374" s="67" t="s">
        <v>79</v>
      </c>
      <c r="EK374" s="67"/>
      <c r="EL374" s="67"/>
      <c r="EM374" s="72" t="s">
        <v>79</v>
      </c>
      <c r="EN374" s="67" t="s">
        <v>79</v>
      </c>
      <c r="EO374" s="67"/>
      <c r="EP374" s="67"/>
      <c r="EQ374" s="67" t="b">
        <v>0</v>
      </c>
      <c r="ER374" s="67">
        <v>-22</v>
      </c>
      <c r="ES374" s="67"/>
      <c r="ET374" s="67"/>
      <c r="EU374" s="67" t="b">
        <v>0</v>
      </c>
      <c r="EV374" s="67">
        <v>-22</v>
      </c>
      <c r="EW374" s="67"/>
      <c r="EX374" s="67"/>
      <c r="EY374" s="67" t="b">
        <v>0</v>
      </c>
      <c r="EZ374" s="67">
        <v>-22</v>
      </c>
      <c r="FA374" s="67"/>
      <c r="FB374" s="67"/>
      <c r="FC374" s="76" t="s">
        <v>73</v>
      </c>
      <c r="FD374" s="67">
        <v>2</v>
      </c>
      <c r="FE374" s="77" t="s">
        <v>70</v>
      </c>
      <c r="FF374" s="68">
        <v>4</v>
      </c>
      <c r="FG374" s="83"/>
      <c r="FH374" s="65" t="str">
        <f t="shared" si="66"/>
        <v>NSR</v>
      </c>
      <c r="FI374" s="65" t="str">
        <f t="shared" si="67"/>
        <v>M</v>
      </c>
      <c r="FJ374" s="65" t="str">
        <f t="shared" si="67"/>
        <v>18. SOR</v>
      </c>
      <c r="FK374" s="65">
        <f t="shared" si="68"/>
        <v>4</v>
      </c>
      <c r="FL374">
        <f t="shared" si="71"/>
        <v>23.5</v>
      </c>
      <c r="FM374" t="str">
        <f t="shared" si="70"/>
        <v>...</v>
      </c>
      <c r="FN374" t="str">
        <f t="shared" si="72"/>
        <v>...</v>
      </c>
      <c r="FO374" t="str">
        <f t="shared" si="64"/>
        <v>18. SOR</v>
      </c>
    </row>
    <row r="375" spans="1:171" ht="13.8" hidden="1" x14ac:dyDescent="0.25">
      <c r="A375" t="s">
        <v>1152</v>
      </c>
      <c r="B375" s="65" t="s">
        <v>488</v>
      </c>
      <c r="C375" s="80" t="str">
        <f>IF($B375:$B375&gt;0,VLOOKUP($B375,'[1]PorEquipeHC 20aa_ddmmaaaa'!$EC$5:'[1]PorEquipeHC 20aa_ddmmaaaa'!$GS$1003,1,FALSE))</f>
        <v>407</v>
      </c>
      <c r="D375" s="209" t="str">
        <f>IF($B375:$B375&gt;0,VLOOKUP($B375,'[1]PorEquipeHC 20aa_ddmmaaaa'!$EC$5:'[1]PorEquipeHC 20aa_ddmmaaaa'!$GS$1003,2,FALSE))</f>
        <v>HIROSE YOKOTA</v>
      </c>
      <c r="E375" s="209" t="str">
        <f>IF($B375:$B375&gt;0,VLOOKUP($B375,'[1]PorEquipeHC 20aa_ddmmaaaa'!$EC$5:'[1]PorEquipeHC 20aa_ddmmaaaa'!$GS$1003,3,FALSE))</f>
        <v>HAYDEE HARUMI</v>
      </c>
      <c r="F375" s="66" t="str">
        <f>IF($B375:$B375&gt;0,VLOOKUP($B375,'[1]PorEquipeHC 20aa_ddmmaaaa'!$EC$5:'[1]PorEquipeHC 20aa_ddmmaaaa'!$GS$1003,4,FALSE))</f>
        <v>F</v>
      </c>
      <c r="G375" s="65" t="str">
        <f>IF($B375:$B375&gt;0,VLOOKUP($B375,'[1]PorEquipeHC 20aa_ddmmaaaa'!$EC$5:'[1]PorEquipeHC 20aa_ddmmaaaa'!$GS$1003,5,FALSE))</f>
        <v>06. KOK</v>
      </c>
      <c r="H375" s="210">
        <f>IF($B375:$B375&gt;0,VLOOKUP($B375,'[1]PorEquipeHC 20aa_ddmmaaaa'!$EC$5:'[1]PorEquipeHC 20aa_ddmmaaaa'!$GS$1003,6,FALSE))</f>
        <v>22444</v>
      </c>
      <c r="I375" s="80">
        <f>IF($B375:$B375&gt;0,VLOOKUP($B375,'[1]PorEquipeHC 20aa_ddmmaaaa'!$EC$5:'[1]PorEquipeHC 20aa_ddmmaaaa'!$GS$1003,7,FALSE))</f>
        <v>12</v>
      </c>
      <c r="J375" s="209" t="str">
        <f>IF($B375:$B375&gt;0,VLOOKUP($B375,'[1]PorEquipeHC 20aa_ddmmaaaa'!$EC$5:'[1]PorEquipeHC 20aa_ddmmaaaa'!$GS$1003,8,FALSE))</f>
        <v>C</v>
      </c>
      <c r="K375" s="209" t="str">
        <f>IF($B375:$B375&gt;0,VLOOKUP($B375,'[1]PorEquipeHC 20aa_ddmmaaaa'!$EC$5:'[1]PorEquipeHC 20aa_ddmmaaaa'!$GS$1003,9,FALSE))</f>
        <v>NSR</v>
      </c>
      <c r="L375" s="80">
        <f>IF($B375:$B375&gt;0,VLOOKUP($B375,'[1]PorEquipeHC 20aa_ddmmaaaa'!$EC$5:'[1]PorEquipeHC 20aa_ddmmaaaa'!$GS$1003,45,FALSE))</f>
        <v>3</v>
      </c>
      <c r="M375" s="65" t="str">
        <f>IF($B375:$B375&gt;0,VLOOKUP($B375,'[1]PorEquipeHC 20aa_ddmmaaaa'!$EC$5:'[1]PorEquipeHC 20aa_ddmmaaaa'!$GS$1003,46,FALSE))</f>
        <v>X</v>
      </c>
      <c r="N375" s="80" t="e">
        <f>IF($B375:$B375&gt;0,VLOOKUP($B375,'[1]PorEquipeHC 20aa_ddmmaaaa'!$EC$5:'[1]PorEquipeHC 20aa_ddmmaaaa'!$GS$1003,64,FALSE))</f>
        <v>#NUM!</v>
      </c>
      <c r="O375" s="211" t="str">
        <f>IF($B375:$B375&gt;0,VLOOKUP($B375,'[1]PorEquipeHC 20aa_ddmmaaaa'!$EC$5:'[1]PorEquipeHC 20aa_ddmmaaaa'!$GS$1003,10,FALSE))</f>
        <v xml:space="preserve"> </v>
      </c>
      <c r="P375" s="211" t="str">
        <f>IF($B375:$B375&gt;0,VLOOKUP($B375,'[1]PorEquipeHC 20aa_ddmmaaaa'!$EC$5:'[1]PorEquipeHC 20aa_ddmmaaaa'!$GS$1003,11,FALSE))</f>
        <v xml:space="preserve"> </v>
      </c>
      <c r="Q375" s="211">
        <f>IF($B375:$B375&gt;0,VLOOKUP($B375,'[1]PorEquipeHC 20aa_ddmmaaaa'!$EC$5:'[1]PorEquipeHC 20aa_ddmmaaaa'!$GS$1003,12,FALSE))</f>
        <v>140</v>
      </c>
      <c r="R375" s="211" t="str">
        <f>IF($B375:$B375&gt;0,VLOOKUP($B375,'[1]PorEquipeHC 20aa_ddmmaaaa'!$EC$5:'[1]PorEquipeHC 20aa_ddmmaaaa'!$GS$1003,13,FALSE))</f>
        <v xml:space="preserve"> </v>
      </c>
      <c r="S375" s="211">
        <f>IF($B375:$B375&gt;0,VLOOKUP($B375,'[1]PorEquipeHC 20aa_ddmmaaaa'!$EC$5:'[1]PorEquipeHC 20aa_ddmmaaaa'!$GS$1003,14,FALSE))</f>
        <v>133</v>
      </c>
      <c r="T375" s="211">
        <f>IF($B375:$B375&gt;0,VLOOKUP($B375,'[1]PorEquipeHC 20aa_ddmmaaaa'!$EC$5:'[1]PorEquipeHC 20aa_ddmmaaaa'!$GS$1003,15,FALSE))</f>
        <v>133</v>
      </c>
      <c r="U375" s="211" t="str">
        <f>IF($B375:$B375&gt;0,VLOOKUP($B375,'[1]PorEquipeHC 20aa_ddmmaaaa'!$EC$5:'[1]PorEquipeHC 20aa_ddmmaaaa'!$GS$1003,16,FALSE))</f>
        <v xml:space="preserve"> </v>
      </c>
      <c r="V375" s="211" t="b">
        <f>IF($B375:$B375&gt;0,VLOOKUP($B375,'[1]PorEquipeHC 20aa_ddmmaaaa'!$EC$5:'[1]PorEquipeHC 20aa_ddmmaaaa'!$GS$1003,17,FALSE))</f>
        <v>0</v>
      </c>
      <c r="W375" s="211" t="b">
        <f>IF($B375:$B375&gt;0,VLOOKUP($B375,'[1]PorEquipeHC 20aa_ddmmaaaa'!$EC$5:'[1]PorEquipeHC 20aa_ddmmaaaa'!$GS$1003,18,FALSE))</f>
        <v>0</v>
      </c>
      <c r="X375" s="211" t="b">
        <f>IF($B375:$B375&gt;0,VLOOKUP($B375,'[1]PorEquipeHC 20aa_ddmmaaaa'!$EC$5:'[1]PorEquipeHC 20aa_ddmmaaaa'!$GS$1003,19,FALSE))</f>
        <v>0</v>
      </c>
      <c r="Y375" s="207"/>
      <c r="Z375" s="207"/>
      <c r="AA375" s="154"/>
      <c r="AB375" s="154"/>
      <c r="AC375" s="65" t="str">
        <f>C375</f>
        <v>407</v>
      </c>
      <c r="AD375" s="65" t="str">
        <f>D375</f>
        <v>HIROSE YOKOTA</v>
      </c>
      <c r="AE375" s="65" t="str">
        <f>E375</f>
        <v>HAYDEE HARUMI</v>
      </c>
      <c r="AF375" s="65" t="str">
        <f>F375</f>
        <v>F</v>
      </c>
      <c r="AG375" s="65" t="str">
        <f>G375</f>
        <v>06. KOK</v>
      </c>
      <c r="AH375" s="208">
        <f>H375</f>
        <v>22444</v>
      </c>
      <c r="AI375">
        <f>I375</f>
        <v>12</v>
      </c>
      <c r="AJ375" t="str">
        <f>J375</f>
        <v>C</v>
      </c>
      <c r="AK375" s="209" t="str">
        <f>K375</f>
        <v>NSR</v>
      </c>
      <c r="AL375" s="65">
        <f>L375</f>
        <v>3</v>
      </c>
      <c r="AM375" s="66" t="str">
        <f>M375</f>
        <v>X</v>
      </c>
      <c r="AN375" s="65" t="e">
        <f>N375</f>
        <v>#NUM!</v>
      </c>
      <c r="AO375" s="65" t="str">
        <f>O375</f>
        <v xml:space="preserve"> </v>
      </c>
      <c r="AP375" s="67" t="str">
        <f>IF(AO375=" "," ",(AO375-2*$AI375))</f>
        <v xml:space="preserve"> </v>
      </c>
      <c r="AQ375" s="68"/>
      <c r="AR375" s="69"/>
      <c r="AS375" s="72" t="str">
        <f>P375</f>
        <v xml:space="preserve"> </v>
      </c>
      <c r="AT375" s="67" t="str">
        <f>IF(AS375=" "," ",(AS375-2*$AI375))</f>
        <v xml:space="preserve"> </v>
      </c>
      <c r="AU375" s="65"/>
      <c r="AV375" s="67"/>
      <c r="AW375" s="72">
        <f>Q375</f>
        <v>140</v>
      </c>
      <c r="AX375" s="67">
        <f>IF(AW375=" "," ",(AW375-2*$AI375))</f>
        <v>116</v>
      </c>
      <c r="AY375" s="67"/>
      <c r="AZ375" s="65"/>
      <c r="BA375" s="67" t="str">
        <f>R375</f>
        <v xml:space="preserve"> </v>
      </c>
      <c r="BB375" s="67" t="str">
        <f>IF(BA375=" "," ",(BA375-2*$AI375))</f>
        <v xml:space="preserve"> </v>
      </c>
      <c r="BC375" s="67"/>
      <c r="BD375" s="67"/>
      <c r="BE375" s="71">
        <f>S375</f>
        <v>133</v>
      </c>
      <c r="BF375" s="67">
        <f>IF(BE375=" "," ",(BE375-2*$AI375))</f>
        <v>109</v>
      </c>
      <c r="BG375" s="67"/>
      <c r="BH375" s="67"/>
      <c r="BI375" s="72">
        <f>T375</f>
        <v>133</v>
      </c>
      <c r="BJ375" s="67">
        <f>IF(BI375=" "," ",(BI375-2*$AI375))</f>
        <v>109</v>
      </c>
      <c r="BK375" s="67"/>
      <c r="BL375" s="67"/>
      <c r="BM375" s="72" t="str">
        <f>U375</f>
        <v xml:space="preserve"> </v>
      </c>
      <c r="BN375" s="67" t="str">
        <f>IF(BM375=" "," ",(BM375-2*$AI375))</f>
        <v xml:space="preserve"> </v>
      </c>
      <c r="BO375" s="67"/>
      <c r="BP375" s="67"/>
      <c r="BQ375" s="67" t="b">
        <f>V375</f>
        <v>0</v>
      </c>
      <c r="BR375" s="67">
        <f>IF(BQ375=" "," ",(BQ375-2*$AI375))</f>
        <v>-24</v>
      </c>
      <c r="BS375" s="67"/>
      <c r="BT375" s="67"/>
      <c r="BU375" s="67" t="b">
        <f>W375</f>
        <v>0</v>
      </c>
      <c r="BV375" s="67">
        <f>IF(BU375=" "," ",(BU375-2*$AI375))</f>
        <v>-24</v>
      </c>
      <c r="BW375" s="67"/>
      <c r="BX375" s="67"/>
      <c r="BY375" s="67" t="b">
        <f>X375</f>
        <v>0</v>
      </c>
      <c r="BZ375" s="67">
        <f>IF(BY375=" "," ",(BY375-2*$AI375))</f>
        <v>-24</v>
      </c>
      <c r="CA375" s="67"/>
      <c r="CB375" s="67"/>
      <c r="CC375" s="209" t="str">
        <f>IF(AK375="Senior",AK375,"...")</f>
        <v>...</v>
      </c>
      <c r="CD375" s="65">
        <f>L375</f>
        <v>3</v>
      </c>
      <c r="CE375" s="66" t="str">
        <f>M375</f>
        <v>X</v>
      </c>
      <c r="CF375" s="73">
        <f>AQ375*AO$4+AU375*AS$4+AY375*AW$4+BC375*BA$4+BG375*BE$4+BK375*BI$4+BO375*BM$4+BS375*BQ$4+BW375*BU$4+CA375*BY$4</f>
        <v>0</v>
      </c>
      <c r="CG375" s="156"/>
      <c r="CH375" s="1"/>
      <c r="DA375" s="19"/>
      <c r="DB375" s="19"/>
      <c r="DC375" s="67" t="s">
        <v>186</v>
      </c>
      <c r="DD375" s="67" t="s">
        <v>1071</v>
      </c>
      <c r="DE375" s="67" t="s">
        <v>1072</v>
      </c>
      <c r="DF375" s="67" t="s">
        <v>65</v>
      </c>
      <c r="DG375" s="67" t="s">
        <v>1066</v>
      </c>
      <c r="DH375" s="75">
        <v>24988</v>
      </c>
      <c r="DI375" s="67">
        <v>12</v>
      </c>
      <c r="DJ375" s="67" t="s">
        <v>78</v>
      </c>
      <c r="DK375" s="76" t="s">
        <v>69</v>
      </c>
      <c r="DL375" s="67">
        <v>7</v>
      </c>
      <c r="DM375" s="77" t="s">
        <v>70</v>
      </c>
      <c r="DN375" s="67">
        <v>729</v>
      </c>
      <c r="DO375" s="67">
        <v>124</v>
      </c>
      <c r="DP375" s="67">
        <v>100</v>
      </c>
      <c r="DQ375" s="68"/>
      <c r="DR375" s="67"/>
      <c r="DS375" s="72">
        <v>137</v>
      </c>
      <c r="DT375" s="67">
        <v>113</v>
      </c>
      <c r="DU375" s="68"/>
      <c r="DV375" s="67"/>
      <c r="DW375" s="72">
        <v>117</v>
      </c>
      <c r="DX375" s="67">
        <v>93</v>
      </c>
      <c r="DY375" s="67">
        <v>0.5</v>
      </c>
      <c r="DZ375" s="67" t="s">
        <v>113</v>
      </c>
      <c r="EA375" s="67">
        <v>118</v>
      </c>
      <c r="EB375" s="67">
        <v>94</v>
      </c>
      <c r="EC375" s="67"/>
      <c r="ED375" s="67"/>
      <c r="EE375" s="71">
        <v>125</v>
      </c>
      <c r="EF375" s="67">
        <v>101</v>
      </c>
      <c r="EG375" s="67"/>
      <c r="EH375" s="67"/>
      <c r="EI375" s="72">
        <v>128</v>
      </c>
      <c r="EJ375" s="67">
        <v>104</v>
      </c>
      <c r="EK375" s="68"/>
      <c r="EL375" s="69"/>
      <c r="EM375" s="72">
        <v>117</v>
      </c>
      <c r="EN375" s="67">
        <v>93</v>
      </c>
      <c r="EO375" s="67"/>
      <c r="EP375" s="67"/>
      <c r="EQ375" s="67" t="b">
        <v>0</v>
      </c>
      <c r="ER375" s="67">
        <v>-24</v>
      </c>
      <c r="ES375" s="68"/>
      <c r="ET375" s="69"/>
      <c r="EU375" s="67" t="b">
        <v>0</v>
      </c>
      <c r="EV375" s="67">
        <v>-24</v>
      </c>
      <c r="EW375" s="67"/>
      <c r="EX375" s="67"/>
      <c r="EY375" s="67" t="b">
        <v>0</v>
      </c>
      <c r="EZ375" s="67">
        <v>-24</v>
      </c>
      <c r="FA375" s="67"/>
      <c r="FB375" s="67"/>
      <c r="FC375" s="76" t="s">
        <v>73</v>
      </c>
      <c r="FD375" s="67">
        <v>7</v>
      </c>
      <c r="FE375" s="77" t="s">
        <v>70</v>
      </c>
      <c r="FF375" s="68">
        <v>0.5</v>
      </c>
      <c r="FG375" s="83"/>
      <c r="FH375" s="65" t="str">
        <f>DK375</f>
        <v>NSR</v>
      </c>
      <c r="FI375" s="65" t="str">
        <f>DF375</f>
        <v>M</v>
      </c>
      <c r="FJ375" s="65" t="str">
        <f t="shared" ref="FJ375:FJ387" si="73">DG375</f>
        <v>18. SOR</v>
      </c>
      <c r="FK375" s="65">
        <f>FF375</f>
        <v>0.5</v>
      </c>
      <c r="FL375">
        <f t="shared" si="71"/>
        <v>24</v>
      </c>
      <c r="FM375" t="str">
        <f t="shared" si="70"/>
        <v>...</v>
      </c>
      <c r="FN375" t="str">
        <f t="shared" si="72"/>
        <v>...</v>
      </c>
      <c r="FO375" t="str">
        <f t="shared" si="64"/>
        <v>18. SOR</v>
      </c>
    </row>
    <row r="376" spans="1:171" ht="13.8" hidden="1" x14ac:dyDescent="0.25">
      <c r="A376" t="s">
        <v>1152</v>
      </c>
      <c r="B376" s="65" t="s">
        <v>918</v>
      </c>
      <c r="C376" s="80" t="str">
        <f>IF($B376:$B376&gt;0,VLOOKUP($B376,'[1]PorEquipeHC 20aa_ddmmaaaa'!$EC$5:'[1]PorEquipeHC 20aa_ddmmaaaa'!$GS$1003,1,FALSE))</f>
        <v>412</v>
      </c>
      <c r="D376" s="209" t="str">
        <f>IF($B376:$B376&gt;0,VLOOKUP($B376,'[1]PorEquipeHC 20aa_ddmmaaaa'!$EC$5:'[1]PorEquipeHC 20aa_ddmmaaaa'!$GS$1003,2,FALSE))</f>
        <v>TANAKA AITA</v>
      </c>
      <c r="E376" s="209" t="str">
        <f>IF($B376:$B376&gt;0,VLOOKUP($B376,'[1]PorEquipeHC 20aa_ddmmaaaa'!$EC$5:'[1]PorEquipeHC 20aa_ddmmaaaa'!$GS$1003,3,FALSE))</f>
        <v>NILZA MARIA</v>
      </c>
      <c r="F376" s="66" t="str">
        <f>IF($B376:$B376&gt;0,VLOOKUP($B376,'[1]PorEquipeHC 20aa_ddmmaaaa'!$EC$5:'[1]PorEquipeHC 20aa_ddmmaaaa'!$GS$1003,4,FALSE))</f>
        <v>F</v>
      </c>
      <c r="G376" s="65" t="str">
        <f>IF($B376:$B376&gt;0,VLOOKUP($B376,'[1]PorEquipeHC 20aa_ddmmaaaa'!$EC$5:'[1]PorEquipeHC 20aa_ddmmaaaa'!$GS$1003,5,FALSE))</f>
        <v>11. NCC</v>
      </c>
      <c r="H376" s="210">
        <f>IF($B376:$B376&gt;0,VLOOKUP($B376,'[1]PorEquipeHC 20aa_ddmmaaaa'!$EC$5:'[1]PorEquipeHC 20aa_ddmmaaaa'!$GS$1003,6,FALSE))</f>
        <v>22474</v>
      </c>
      <c r="I376" s="80">
        <f>IF($B376:$B376&gt;0,VLOOKUP($B376,'[1]PorEquipeHC 20aa_ddmmaaaa'!$EC$5:'[1]PorEquipeHC 20aa_ddmmaaaa'!$GS$1003,7,FALSE))</f>
        <v>12</v>
      </c>
      <c r="J376" s="209" t="str">
        <f>IF($B376:$B376&gt;0,VLOOKUP($B376,'[1]PorEquipeHC 20aa_ddmmaaaa'!$EC$5:'[1]PorEquipeHC 20aa_ddmmaaaa'!$GS$1003,8,FALSE))</f>
        <v>C</v>
      </c>
      <c r="K376" s="209" t="str">
        <f>IF($B376:$B376&gt;0,VLOOKUP($B376,'[1]PorEquipeHC 20aa_ddmmaaaa'!$EC$5:'[1]PorEquipeHC 20aa_ddmmaaaa'!$GS$1003,9,FALSE))</f>
        <v>NSR</v>
      </c>
      <c r="L376" s="80">
        <f>IF($B376:$B376&gt;0,VLOOKUP($B376,'[1]PorEquipeHC 20aa_ddmmaaaa'!$EC$5:'[1]PorEquipeHC 20aa_ddmmaaaa'!$GS$1003,45,FALSE))</f>
        <v>1</v>
      </c>
      <c r="M376" s="65" t="str">
        <f>IF($B376:$B376&gt;0,VLOOKUP($B376,'[1]PorEquipeHC 20aa_ddmmaaaa'!$EC$5:'[1]PorEquipeHC 20aa_ddmmaaaa'!$GS$1003,46,FALSE))</f>
        <v>X</v>
      </c>
      <c r="N376" s="80" t="e">
        <f>IF($B376:$B376&gt;0,VLOOKUP($B376,'[1]PorEquipeHC 20aa_ddmmaaaa'!$EC$5:'[1]PorEquipeHC 20aa_ddmmaaaa'!$GS$1003,64,FALSE))</f>
        <v>#NUM!</v>
      </c>
      <c r="O376" s="211" t="str">
        <f>IF($B376:$B376&gt;0,VLOOKUP($B376,'[1]PorEquipeHC 20aa_ddmmaaaa'!$EC$5:'[1]PorEquipeHC 20aa_ddmmaaaa'!$GS$1003,10,FALSE))</f>
        <v xml:space="preserve"> </v>
      </c>
      <c r="P376" s="211" t="str">
        <f>IF($B376:$B376&gt;0,VLOOKUP($B376,'[1]PorEquipeHC 20aa_ddmmaaaa'!$EC$5:'[1]PorEquipeHC 20aa_ddmmaaaa'!$GS$1003,11,FALSE))</f>
        <v xml:space="preserve"> </v>
      </c>
      <c r="Q376" s="211" t="str">
        <f>IF($B376:$B376&gt;0,VLOOKUP($B376,'[1]PorEquipeHC 20aa_ddmmaaaa'!$EC$5:'[1]PorEquipeHC 20aa_ddmmaaaa'!$GS$1003,12,FALSE))</f>
        <v xml:space="preserve"> </v>
      </c>
      <c r="R376" s="211" t="str">
        <f>IF($B376:$B376&gt;0,VLOOKUP($B376,'[1]PorEquipeHC 20aa_ddmmaaaa'!$EC$5:'[1]PorEquipeHC 20aa_ddmmaaaa'!$GS$1003,13,FALSE))</f>
        <v xml:space="preserve"> </v>
      </c>
      <c r="S376" s="211">
        <f>IF($B376:$B376&gt;0,VLOOKUP($B376,'[1]PorEquipeHC 20aa_ddmmaaaa'!$EC$5:'[1]PorEquipeHC 20aa_ddmmaaaa'!$GS$1003,14,FALSE))</f>
        <v>132</v>
      </c>
      <c r="T376" s="211" t="str">
        <f>IF($B376:$B376&gt;0,VLOOKUP($B376,'[1]PorEquipeHC 20aa_ddmmaaaa'!$EC$5:'[1]PorEquipeHC 20aa_ddmmaaaa'!$GS$1003,15,FALSE))</f>
        <v xml:space="preserve"> </v>
      </c>
      <c r="U376" s="211" t="str">
        <f>IF($B376:$B376&gt;0,VLOOKUP($B376,'[1]PorEquipeHC 20aa_ddmmaaaa'!$EC$5:'[1]PorEquipeHC 20aa_ddmmaaaa'!$GS$1003,16,FALSE))</f>
        <v xml:space="preserve"> </v>
      </c>
      <c r="V376" s="211" t="b">
        <f>IF($B376:$B376&gt;0,VLOOKUP($B376,'[1]PorEquipeHC 20aa_ddmmaaaa'!$EC$5:'[1]PorEquipeHC 20aa_ddmmaaaa'!$GS$1003,17,FALSE))</f>
        <v>0</v>
      </c>
      <c r="W376" s="211" t="b">
        <f>IF($B376:$B376&gt;0,VLOOKUP($B376,'[1]PorEquipeHC 20aa_ddmmaaaa'!$EC$5:'[1]PorEquipeHC 20aa_ddmmaaaa'!$GS$1003,18,FALSE))</f>
        <v>0</v>
      </c>
      <c r="X376" s="211" t="b">
        <f>IF($B376:$B376&gt;0,VLOOKUP($B376,'[1]PorEquipeHC 20aa_ddmmaaaa'!$EC$5:'[1]PorEquipeHC 20aa_ddmmaaaa'!$GS$1003,19,FALSE))</f>
        <v>0</v>
      </c>
      <c r="Y376" s="207"/>
      <c r="Z376" s="207"/>
      <c r="AA376" s="154"/>
      <c r="AB376" s="154"/>
      <c r="AC376" s="65" t="str">
        <f>C376</f>
        <v>412</v>
      </c>
      <c r="AD376" s="65" t="str">
        <f>D376</f>
        <v>TANAKA AITA</v>
      </c>
      <c r="AE376" s="65" t="str">
        <f>E376</f>
        <v>NILZA MARIA</v>
      </c>
      <c r="AF376" s="65" t="str">
        <f>F376</f>
        <v>F</v>
      </c>
      <c r="AG376" s="65" t="str">
        <f>G376</f>
        <v>11. NCC</v>
      </c>
      <c r="AH376" s="208">
        <f>H376</f>
        <v>22474</v>
      </c>
      <c r="AI376">
        <f>I376</f>
        <v>12</v>
      </c>
      <c r="AJ376" t="str">
        <f>J376</f>
        <v>C</v>
      </c>
      <c r="AK376" s="209" t="str">
        <f>K376</f>
        <v>NSR</v>
      </c>
      <c r="AL376" s="65">
        <f>L376</f>
        <v>1</v>
      </c>
      <c r="AM376" s="66" t="str">
        <f>M376</f>
        <v>X</v>
      </c>
      <c r="AN376" s="65" t="e">
        <f>N376</f>
        <v>#NUM!</v>
      </c>
      <c r="AO376" s="65" t="str">
        <f>O376</f>
        <v xml:space="preserve"> </v>
      </c>
      <c r="AP376" s="67" t="str">
        <f>IF(AO376=" "," ",(AO376-2*$AI376))</f>
        <v xml:space="preserve"> </v>
      </c>
      <c r="AQ376" s="68"/>
      <c r="AR376" s="69"/>
      <c r="AS376" s="72" t="str">
        <f>P376</f>
        <v xml:space="preserve"> </v>
      </c>
      <c r="AT376" s="67" t="str">
        <f>IF(AS376=" "," ",(AS376-2*$AI376))</f>
        <v xml:space="preserve"> </v>
      </c>
      <c r="AU376" s="65"/>
      <c r="AV376" s="67"/>
      <c r="AW376" s="72" t="str">
        <f>Q376</f>
        <v xml:space="preserve"> </v>
      </c>
      <c r="AX376" s="67" t="str">
        <f>IF(AW376=" "," ",(AW376-2*$AI376))</f>
        <v xml:space="preserve"> </v>
      </c>
      <c r="AY376" s="67"/>
      <c r="AZ376" s="65"/>
      <c r="BA376" s="67" t="str">
        <f>R376</f>
        <v xml:space="preserve"> </v>
      </c>
      <c r="BB376" s="67" t="str">
        <f>IF(BA376=" "," ",(BA376-2*$AI376))</f>
        <v xml:space="preserve"> </v>
      </c>
      <c r="BC376" s="67"/>
      <c r="BD376" s="67"/>
      <c r="BE376" s="71">
        <f>S376</f>
        <v>132</v>
      </c>
      <c r="BF376" s="67">
        <f>IF(BE376=" "," ",(BE376-2*$AI376))</f>
        <v>108</v>
      </c>
      <c r="BG376" s="67"/>
      <c r="BH376" s="67"/>
      <c r="BI376" s="72" t="str">
        <f>T376</f>
        <v xml:space="preserve"> </v>
      </c>
      <c r="BJ376" s="67" t="str">
        <f>IF(BI376=" "," ",(BI376-2*$AI376))</f>
        <v xml:space="preserve"> </v>
      </c>
      <c r="BK376" s="67"/>
      <c r="BL376" s="67"/>
      <c r="BM376" s="72" t="str">
        <f>U376</f>
        <v xml:space="preserve"> </v>
      </c>
      <c r="BN376" s="67" t="str">
        <f>IF(BM376=" "," ",(BM376-2*$AI376))</f>
        <v xml:space="preserve"> </v>
      </c>
      <c r="BO376" s="67"/>
      <c r="BP376" s="67"/>
      <c r="BQ376" s="67" t="b">
        <f>V376</f>
        <v>0</v>
      </c>
      <c r="BR376" s="67">
        <f>IF(BQ376=" "," ",(BQ376-2*$AI376))</f>
        <v>-24</v>
      </c>
      <c r="BS376" s="67"/>
      <c r="BT376" s="67"/>
      <c r="BU376" s="67" t="b">
        <f>W376</f>
        <v>0</v>
      </c>
      <c r="BV376" s="67">
        <f>IF(BU376=" "," ",(BU376-2*$AI376))</f>
        <v>-24</v>
      </c>
      <c r="BW376" s="67"/>
      <c r="BX376" s="67"/>
      <c r="BY376" s="67" t="b">
        <f>X376</f>
        <v>0</v>
      </c>
      <c r="BZ376" s="67">
        <f>IF(BY376=" "," ",(BY376-2*$AI376))</f>
        <v>-24</v>
      </c>
      <c r="CA376" s="67"/>
      <c r="CB376" s="67"/>
      <c r="CC376" s="209" t="str">
        <f>IF(AK376="Senior",AK376,"...")</f>
        <v>...</v>
      </c>
      <c r="CD376" s="65">
        <f>L376</f>
        <v>1</v>
      </c>
      <c r="CE376" s="66" t="str">
        <f>M376</f>
        <v>X</v>
      </c>
      <c r="CF376" s="73">
        <f>AQ376*AO$4+AU376*AS$4+AY376*AW$4+BC376*BA$4+BG376*BE$4+BK376*BI$4+BO376*BM$4+BS376*BQ$4+BW376*BU$4+CA376*BY$4</f>
        <v>0</v>
      </c>
      <c r="CG376" s="156"/>
      <c r="CH376" s="1"/>
      <c r="DA376" s="19"/>
      <c r="DB376" s="19"/>
      <c r="DC376" s="67" t="s">
        <v>597</v>
      </c>
      <c r="DD376" s="67" t="s">
        <v>784</v>
      </c>
      <c r="DE376" s="67" t="s">
        <v>1073</v>
      </c>
      <c r="DF376" s="67" t="s">
        <v>65</v>
      </c>
      <c r="DG376" s="67" t="s">
        <v>1066</v>
      </c>
      <c r="DH376" s="75">
        <v>27163</v>
      </c>
      <c r="DI376" s="67">
        <v>2</v>
      </c>
      <c r="DJ376" s="67" t="s">
        <v>111</v>
      </c>
      <c r="DK376" s="76" t="s">
        <v>69</v>
      </c>
      <c r="DL376" s="67">
        <v>4</v>
      </c>
      <c r="DM376" s="77" t="s">
        <v>70</v>
      </c>
      <c r="DN376" s="67" t="e">
        <v>#NUM!</v>
      </c>
      <c r="DO376" s="67">
        <v>113</v>
      </c>
      <c r="DP376" s="67">
        <v>109</v>
      </c>
      <c r="DQ376" s="68"/>
      <c r="DR376" s="67"/>
      <c r="DS376" s="72">
        <v>108</v>
      </c>
      <c r="DT376" s="67">
        <v>104</v>
      </c>
      <c r="DU376" s="68"/>
      <c r="DV376" s="67"/>
      <c r="DW376" s="72" t="s">
        <v>79</v>
      </c>
      <c r="DX376" s="67" t="s">
        <v>79</v>
      </c>
      <c r="DY376" s="67"/>
      <c r="DZ376" s="67"/>
      <c r="EA376" s="67">
        <v>111</v>
      </c>
      <c r="EB376" s="67">
        <v>107</v>
      </c>
      <c r="EC376" s="67"/>
      <c r="ED376" s="67"/>
      <c r="EE376" s="71" t="s">
        <v>79</v>
      </c>
      <c r="EF376" s="67" t="s">
        <v>79</v>
      </c>
      <c r="EG376" s="67"/>
      <c r="EH376" s="67"/>
      <c r="EI376" s="72">
        <v>120</v>
      </c>
      <c r="EJ376" s="67">
        <v>116</v>
      </c>
      <c r="EK376" s="68"/>
      <c r="EL376" s="69"/>
      <c r="EM376" s="72" t="s">
        <v>79</v>
      </c>
      <c r="EN376" s="67" t="s">
        <v>79</v>
      </c>
      <c r="EO376" s="67"/>
      <c r="EP376" s="67"/>
      <c r="EQ376" s="67" t="b">
        <v>0</v>
      </c>
      <c r="ER376" s="67">
        <v>-4</v>
      </c>
      <c r="ES376" s="67"/>
      <c r="ET376" s="67"/>
      <c r="EU376" s="67" t="b">
        <v>0</v>
      </c>
      <c r="EV376" s="67">
        <v>-4</v>
      </c>
      <c r="EW376" s="67"/>
      <c r="EX376" s="67"/>
      <c r="EY376" s="67" t="b">
        <v>0</v>
      </c>
      <c r="EZ376" s="67">
        <v>-4</v>
      </c>
      <c r="FA376" s="68"/>
      <c r="FB376" s="69"/>
      <c r="FC376" s="76" t="s">
        <v>73</v>
      </c>
      <c r="FD376" s="67">
        <v>4</v>
      </c>
      <c r="FE376" s="77" t="s">
        <v>70</v>
      </c>
      <c r="FF376" s="68">
        <v>0</v>
      </c>
      <c r="FG376" s="83"/>
      <c r="FH376" s="65" t="str">
        <f>DK376</f>
        <v>NSR</v>
      </c>
      <c r="FI376" s="65" t="str">
        <f>DF376</f>
        <v>M</v>
      </c>
      <c r="FJ376" s="65" t="str">
        <f t="shared" si="73"/>
        <v>18. SOR</v>
      </c>
      <c r="FK376" s="65">
        <f>FF376</f>
        <v>0</v>
      </c>
      <c r="FL376">
        <f t="shared" si="71"/>
        <v>24</v>
      </c>
      <c r="FM376" t="str">
        <f t="shared" si="70"/>
        <v>...</v>
      </c>
      <c r="FN376" t="str">
        <f t="shared" si="72"/>
        <v>...</v>
      </c>
      <c r="FO376" t="str">
        <f t="shared" si="64"/>
        <v>18. SOR</v>
      </c>
    </row>
    <row r="377" spans="1:171" ht="13.8" hidden="1" x14ac:dyDescent="0.25">
      <c r="A377" t="s">
        <v>1152</v>
      </c>
      <c r="B377" s="201" t="s">
        <v>1038</v>
      </c>
      <c r="C377" s="80" t="str">
        <f>IF($B377:$B377&gt;0,VLOOKUP($B377,'[1]PorEquipeHC 20aa_ddmmaaaa'!$EC$5:'[1]PorEquipeHC 20aa_ddmmaaaa'!$GS$1003,1,FALSE))</f>
        <v>968</v>
      </c>
      <c r="D377" s="209" t="str">
        <f>IF($B377:$B377&gt;0,VLOOKUP($B377,'[1]PorEquipeHC 20aa_ddmmaaaa'!$EC$5:'[1]PorEquipeHC 20aa_ddmmaaaa'!$GS$1003,2,FALSE))</f>
        <v>TAKEBE TAKAGI</v>
      </c>
      <c r="E377" s="209" t="str">
        <f>IF($B377:$B377&gt;0,VLOOKUP($B377,'[1]PorEquipeHC 20aa_ddmmaaaa'!$EC$5:'[1]PorEquipeHC 20aa_ddmmaaaa'!$GS$1003,3,FALSE))</f>
        <v>ELZA MAYUMI</v>
      </c>
      <c r="F377" s="66" t="str">
        <f>IF($B377:$B377&gt;0,VLOOKUP($B377,'[1]PorEquipeHC 20aa_ddmmaaaa'!$EC$5:'[1]PorEquipeHC 20aa_ddmmaaaa'!$GS$1003,4,FALSE))</f>
        <v>F</v>
      </c>
      <c r="G377" s="65" t="str">
        <f>IF($B377:$B377&gt;0,VLOOKUP($B377,'[1]PorEquipeHC 20aa_ddmmaaaa'!$EC$5:'[1]PorEquipeHC 20aa_ddmmaaaa'!$GS$1003,5,FALSE))</f>
        <v>15. BIR</v>
      </c>
      <c r="H377" s="210">
        <f>IF($B377:$B377&gt;0,VLOOKUP($B377,'[1]PorEquipeHC 20aa_ddmmaaaa'!$EC$5:'[1]PorEquipeHC 20aa_ddmmaaaa'!$GS$1003,6,FALSE))</f>
        <v>22538</v>
      </c>
      <c r="I377" s="80">
        <f>IF($B377:$B377&gt;0,VLOOKUP($B377,'[1]PorEquipeHC 20aa_ddmmaaaa'!$EC$5:'[1]PorEquipeHC 20aa_ddmmaaaa'!$GS$1003,7,FALSE))</f>
        <v>12</v>
      </c>
      <c r="J377" s="209" t="str">
        <f>IF($B377:$B377&gt;0,VLOOKUP($B377,'[1]PorEquipeHC 20aa_ddmmaaaa'!$EC$5:'[1]PorEquipeHC 20aa_ddmmaaaa'!$GS$1003,8,FALSE))</f>
        <v>C</v>
      </c>
      <c r="K377" s="209" t="str">
        <f>IF($B377:$B377&gt;0,VLOOKUP($B377,'[1]PorEquipeHC 20aa_ddmmaaaa'!$EC$5:'[1]PorEquipeHC 20aa_ddmmaaaa'!$GS$1003,9,FALSE))</f>
        <v>NSR</v>
      </c>
      <c r="L377" s="80">
        <f>IF($B377:$B377&gt;0,VLOOKUP($B377,'[1]PorEquipeHC 20aa_ddmmaaaa'!$EC$5:'[1]PorEquipeHC 20aa_ddmmaaaa'!$GS$1003,45,FALSE))</f>
        <v>0</v>
      </c>
      <c r="M377" s="65" t="str">
        <f>IF($B377:$B377&gt;0,VLOOKUP($B377,'[1]PorEquipeHC 20aa_ddmmaaaa'!$EC$5:'[1]PorEquipeHC 20aa_ddmmaaaa'!$GS$1003,46,FALSE))</f>
        <v>X</v>
      </c>
      <c r="N377" s="80" t="e">
        <f>IF($B377:$B377&gt;0,VLOOKUP($B377,'[1]PorEquipeHC 20aa_ddmmaaaa'!$EC$5:'[1]PorEquipeHC 20aa_ddmmaaaa'!$GS$1003,64,FALSE))</f>
        <v>#NUM!</v>
      </c>
      <c r="O377" s="211" t="str">
        <f>IF($B377:$B377&gt;0,VLOOKUP($B377,'[1]PorEquipeHC 20aa_ddmmaaaa'!$EC$5:'[1]PorEquipeHC 20aa_ddmmaaaa'!$GS$1003,10,FALSE))</f>
        <v xml:space="preserve"> </v>
      </c>
      <c r="P377" s="211" t="str">
        <f>IF($B377:$B377&gt;0,VLOOKUP($B377,'[1]PorEquipeHC 20aa_ddmmaaaa'!$EC$5:'[1]PorEquipeHC 20aa_ddmmaaaa'!$GS$1003,11,FALSE))</f>
        <v xml:space="preserve"> </v>
      </c>
      <c r="Q377" s="211" t="str">
        <f>IF($B377:$B377&gt;0,VLOOKUP($B377,'[1]PorEquipeHC 20aa_ddmmaaaa'!$EC$5:'[1]PorEquipeHC 20aa_ddmmaaaa'!$GS$1003,12,FALSE))</f>
        <v xml:space="preserve"> </v>
      </c>
      <c r="R377" s="211" t="str">
        <f>IF($B377:$B377&gt;0,VLOOKUP($B377,'[1]PorEquipeHC 20aa_ddmmaaaa'!$EC$5:'[1]PorEquipeHC 20aa_ddmmaaaa'!$GS$1003,13,FALSE))</f>
        <v xml:space="preserve"> </v>
      </c>
      <c r="S377" s="211" t="str">
        <f>IF($B377:$B377&gt;0,VLOOKUP($B377,'[1]PorEquipeHC 20aa_ddmmaaaa'!$EC$5:'[1]PorEquipeHC 20aa_ddmmaaaa'!$GS$1003,14,FALSE))</f>
        <v xml:space="preserve"> </v>
      </c>
      <c r="T377" s="211" t="str">
        <f>IF($B377:$B377&gt;0,VLOOKUP($B377,'[1]PorEquipeHC 20aa_ddmmaaaa'!$EC$5:'[1]PorEquipeHC 20aa_ddmmaaaa'!$GS$1003,15,FALSE))</f>
        <v xml:space="preserve"> </v>
      </c>
      <c r="U377" s="211" t="str">
        <f>IF($B377:$B377&gt;0,VLOOKUP($B377,'[1]PorEquipeHC 20aa_ddmmaaaa'!$EC$5:'[1]PorEquipeHC 20aa_ddmmaaaa'!$GS$1003,16,FALSE))</f>
        <v xml:space="preserve"> </v>
      </c>
      <c r="V377" s="211" t="b">
        <f>IF($B377:$B377&gt;0,VLOOKUP($B377,'[1]PorEquipeHC 20aa_ddmmaaaa'!$EC$5:'[1]PorEquipeHC 20aa_ddmmaaaa'!$GS$1003,17,FALSE))</f>
        <v>0</v>
      </c>
      <c r="W377" s="211" t="b">
        <f>IF($B377:$B377&gt;0,VLOOKUP($B377,'[1]PorEquipeHC 20aa_ddmmaaaa'!$EC$5:'[1]PorEquipeHC 20aa_ddmmaaaa'!$GS$1003,18,FALSE))</f>
        <v>0</v>
      </c>
      <c r="X377" s="211" t="b">
        <f>IF($B377:$B377&gt;0,VLOOKUP($B377,'[1]PorEquipeHC 20aa_ddmmaaaa'!$EC$5:'[1]PorEquipeHC 20aa_ddmmaaaa'!$GS$1003,19,FALSE))</f>
        <v>0</v>
      </c>
      <c r="Y377" s="207"/>
      <c r="Z377" s="207"/>
      <c r="AA377" s="154"/>
      <c r="AB377" s="154"/>
      <c r="AC377" s="65" t="str">
        <f>C377</f>
        <v>968</v>
      </c>
      <c r="AD377" s="65" t="str">
        <f>D377</f>
        <v>TAKEBE TAKAGI</v>
      </c>
      <c r="AE377" s="65" t="str">
        <f>E377</f>
        <v>ELZA MAYUMI</v>
      </c>
      <c r="AF377" s="65" t="str">
        <f>F377</f>
        <v>F</v>
      </c>
      <c r="AG377" s="65" t="str">
        <f>G377</f>
        <v>15. BIR</v>
      </c>
      <c r="AH377" s="208">
        <f>H377</f>
        <v>22538</v>
      </c>
      <c r="AI377">
        <f>I377</f>
        <v>12</v>
      </c>
      <c r="AJ377" t="str">
        <f>J377</f>
        <v>C</v>
      </c>
      <c r="AK377" s="209" t="str">
        <f>K377</f>
        <v>NSR</v>
      </c>
      <c r="AL377" s="65">
        <f>L377</f>
        <v>0</v>
      </c>
      <c r="AM377" s="66" t="str">
        <f>M377</f>
        <v>X</v>
      </c>
      <c r="AN377" s="65" t="e">
        <f>N377</f>
        <v>#NUM!</v>
      </c>
      <c r="AO377" s="65" t="str">
        <f>O377</f>
        <v xml:space="preserve"> </v>
      </c>
      <c r="AP377" s="67" t="str">
        <f>IF(AO377=" "," ",(AO377-2*$AI377))</f>
        <v xml:space="preserve"> </v>
      </c>
      <c r="AQ377" s="68"/>
      <c r="AR377" s="69"/>
      <c r="AS377" s="72" t="str">
        <f>P377</f>
        <v xml:space="preserve"> </v>
      </c>
      <c r="AT377" s="67" t="str">
        <f>IF(AS377=" "," ",(AS377-2*$AI377))</f>
        <v xml:space="preserve"> </v>
      </c>
      <c r="AU377" s="65"/>
      <c r="AV377" s="67"/>
      <c r="AW377" s="72" t="str">
        <f>Q377</f>
        <v xml:space="preserve"> </v>
      </c>
      <c r="AX377" s="67" t="str">
        <f>IF(AW377=" "," ",(AW377-2*$AI377))</f>
        <v xml:space="preserve"> </v>
      </c>
      <c r="AY377" s="67"/>
      <c r="AZ377" s="65"/>
      <c r="BA377" s="67" t="str">
        <f>R377</f>
        <v xml:space="preserve"> </v>
      </c>
      <c r="BB377" s="67" t="str">
        <f>IF(BA377=" "," ",(BA377-2*$AI377))</f>
        <v xml:space="preserve"> </v>
      </c>
      <c r="BC377" s="67"/>
      <c r="BD377" s="67"/>
      <c r="BE377" s="71" t="str">
        <f>S377</f>
        <v xml:space="preserve"> </v>
      </c>
      <c r="BF377" s="67" t="str">
        <f>IF(BE377=" "," ",(BE377-2*$AI377))</f>
        <v xml:space="preserve"> </v>
      </c>
      <c r="BG377" s="67"/>
      <c r="BH377" s="67"/>
      <c r="BI377" s="72" t="str">
        <f>T377</f>
        <v xml:space="preserve"> </v>
      </c>
      <c r="BJ377" s="67" t="str">
        <f>IF(BI377=" "," ",(BI377-2*$AI377))</f>
        <v xml:space="preserve"> </v>
      </c>
      <c r="BK377" s="67"/>
      <c r="BL377" s="67"/>
      <c r="BM377" s="72" t="str">
        <f>U377</f>
        <v xml:space="preserve"> </v>
      </c>
      <c r="BN377" s="67" t="str">
        <f>IF(BM377=" "," ",(BM377-2*$AI377))</f>
        <v xml:space="preserve"> </v>
      </c>
      <c r="BO377" s="67"/>
      <c r="BP377" s="67"/>
      <c r="BQ377" s="67" t="b">
        <f>V377</f>
        <v>0</v>
      </c>
      <c r="BR377" s="67">
        <f>IF(BQ377=" "," ",(BQ377-2*$AI377))</f>
        <v>-24</v>
      </c>
      <c r="BS377" s="67"/>
      <c r="BT377" s="67"/>
      <c r="BU377" s="67" t="b">
        <f>W377</f>
        <v>0</v>
      </c>
      <c r="BV377" s="67">
        <f>IF(BU377=" "," ",(BU377-2*$AI377))</f>
        <v>-24</v>
      </c>
      <c r="BW377" s="67"/>
      <c r="BX377" s="67"/>
      <c r="BY377" s="67" t="b">
        <f>X377</f>
        <v>0</v>
      </c>
      <c r="BZ377" s="67">
        <f>IF(BY377=" "," ",(BY377-2*$AI377))</f>
        <v>-24</v>
      </c>
      <c r="CA377" s="67"/>
      <c r="CB377" s="67"/>
      <c r="CC377" s="209" t="str">
        <f>IF(AK377="Senior",AK377,"...")</f>
        <v>...</v>
      </c>
      <c r="CD377" s="65">
        <f>L377</f>
        <v>0</v>
      </c>
      <c r="CE377" s="66" t="str">
        <f>M377</f>
        <v>X</v>
      </c>
      <c r="CF377" s="73">
        <f>AQ377*AO$4+AU377*AS$4+AY377*AW$4+BC377*BA$4+BG377*BE$4+BK377*BI$4+BO377*BM$4+BS377*BQ$4+BW377*BU$4+CA377*BY$4</f>
        <v>0</v>
      </c>
      <c r="CG377" s="156"/>
      <c r="CH377" s="1"/>
      <c r="DA377" s="19"/>
      <c r="DB377" s="19"/>
      <c r="DC377" s="67" t="s">
        <v>309</v>
      </c>
      <c r="DD377" s="67" t="s">
        <v>557</v>
      </c>
      <c r="DE377" s="67" t="s">
        <v>335</v>
      </c>
      <c r="DF377" s="67" t="s">
        <v>65</v>
      </c>
      <c r="DG377" s="67" t="s">
        <v>1066</v>
      </c>
      <c r="DH377" s="75">
        <v>16304</v>
      </c>
      <c r="DI377" s="67">
        <v>3</v>
      </c>
      <c r="DJ377" s="67" t="s">
        <v>111</v>
      </c>
      <c r="DK377" s="76" t="s">
        <v>102</v>
      </c>
      <c r="DL377" s="67">
        <v>6</v>
      </c>
      <c r="DM377" s="77" t="s">
        <v>70</v>
      </c>
      <c r="DN377" s="67">
        <v>653</v>
      </c>
      <c r="DO377" s="67">
        <v>105</v>
      </c>
      <c r="DP377" s="67">
        <v>99</v>
      </c>
      <c r="DQ377" s="68"/>
      <c r="DR377" s="67"/>
      <c r="DS377" s="72">
        <v>110</v>
      </c>
      <c r="DT377" s="67">
        <v>104</v>
      </c>
      <c r="DU377" s="68"/>
      <c r="DV377" s="67"/>
      <c r="DW377" s="72">
        <v>111</v>
      </c>
      <c r="DX377" s="67">
        <v>105</v>
      </c>
      <c r="DY377" s="67"/>
      <c r="DZ377" s="67"/>
      <c r="EA377" s="67">
        <v>105</v>
      </c>
      <c r="EB377" s="67">
        <v>99</v>
      </c>
      <c r="EC377" s="67"/>
      <c r="ED377" s="67"/>
      <c r="EE377" s="71">
        <v>115</v>
      </c>
      <c r="EF377" s="67">
        <v>109</v>
      </c>
      <c r="EG377" s="67"/>
      <c r="EH377" s="67"/>
      <c r="EI377" s="72" t="s">
        <v>79</v>
      </c>
      <c r="EJ377" s="67" t="s">
        <v>79</v>
      </c>
      <c r="EK377" s="67"/>
      <c r="EL377" s="67"/>
      <c r="EM377" s="72">
        <v>107</v>
      </c>
      <c r="EN377" s="67">
        <v>101</v>
      </c>
      <c r="EO377" s="67"/>
      <c r="EP377" s="67"/>
      <c r="EQ377" s="67" t="b">
        <v>0</v>
      </c>
      <c r="ER377" s="67">
        <v>-6</v>
      </c>
      <c r="ES377" s="67"/>
      <c r="ET377" s="67"/>
      <c r="EU377" s="67" t="b">
        <v>0</v>
      </c>
      <c r="EV377" s="67">
        <v>-6</v>
      </c>
      <c r="EW377" s="67"/>
      <c r="EX377" s="67"/>
      <c r="EY377" s="67" t="b">
        <v>0</v>
      </c>
      <c r="EZ377" s="67">
        <v>-6</v>
      </c>
      <c r="FA377" s="67"/>
      <c r="FB377" s="67"/>
      <c r="FC377" s="76" t="s">
        <v>73</v>
      </c>
      <c r="FD377" s="67">
        <v>6</v>
      </c>
      <c r="FE377" s="77" t="s">
        <v>70</v>
      </c>
      <c r="FF377" s="68">
        <v>0</v>
      </c>
      <c r="FG377" s="83"/>
      <c r="FH377" s="65" t="str">
        <f>DK377</f>
        <v>SR</v>
      </c>
      <c r="FI377" s="65" t="str">
        <f>DF377</f>
        <v>M</v>
      </c>
      <c r="FJ377" s="65" t="str">
        <f t="shared" si="73"/>
        <v>18. SOR</v>
      </c>
      <c r="FK377" s="65">
        <f>FF377</f>
        <v>0</v>
      </c>
      <c r="FL377">
        <f t="shared" si="71"/>
        <v>24</v>
      </c>
      <c r="FM377" t="str">
        <f t="shared" si="70"/>
        <v>...</v>
      </c>
      <c r="FN377" t="str">
        <f t="shared" si="72"/>
        <v>...</v>
      </c>
      <c r="FO377" t="str">
        <f t="shared" si="64"/>
        <v>18. SOR</v>
      </c>
    </row>
    <row r="378" spans="1:171" ht="13.8" hidden="1" x14ac:dyDescent="0.25">
      <c r="A378" t="s">
        <v>1152</v>
      </c>
      <c r="B378" s="201" t="s">
        <v>1059</v>
      </c>
      <c r="C378" s="80" t="str">
        <f>IF($B378:$B378&gt;0,VLOOKUP($B378,'[1]PorEquipeHC 20aa_ddmmaaaa'!$EC$5:'[1]PorEquipeHC 20aa_ddmmaaaa'!$GS$1003,1,FALSE))</f>
        <v>638</v>
      </c>
      <c r="D378" s="209" t="str">
        <f>IF($B378:$B378&gt;0,VLOOKUP($B378,'[1]PorEquipeHC 20aa_ddmmaaaa'!$EC$5:'[1]PorEquipeHC 20aa_ddmmaaaa'!$GS$1003,2,FALSE))</f>
        <v>DE SANTANA CASSIMIRO</v>
      </c>
      <c r="E378" s="209" t="str">
        <f>IF($B378:$B378&gt;0,VLOOKUP($B378,'[1]PorEquipeHC 20aa_ddmmaaaa'!$EC$5:'[1]PorEquipeHC 20aa_ddmmaaaa'!$GS$1003,3,FALSE))</f>
        <v>ELAINE RODRIGUES</v>
      </c>
      <c r="F378" s="66" t="str">
        <f>IF($B378:$B378&gt;0,VLOOKUP($B378,'[1]PorEquipeHC 20aa_ddmmaaaa'!$EC$5:'[1]PorEquipeHC 20aa_ddmmaaaa'!$GS$1003,4,FALSE))</f>
        <v>F</v>
      </c>
      <c r="G378" s="65" t="str">
        <f>IF($B378:$B378&gt;0,VLOOKUP($B378,'[1]PorEquipeHC 20aa_ddmmaaaa'!$EC$5:'[1]PorEquipeHC 20aa_ddmmaaaa'!$GS$1003,5,FALSE))</f>
        <v>16. SUM</v>
      </c>
      <c r="H378" s="210">
        <f>IF($B378:$B378&gt;0,VLOOKUP($B378,'[1]PorEquipeHC 20aa_ddmmaaaa'!$EC$5:'[1]PorEquipeHC 20aa_ddmmaaaa'!$GS$1003,6,FALSE))</f>
        <v>24624</v>
      </c>
      <c r="I378" s="80">
        <f>IF($B378:$B378&gt;0,VLOOKUP($B378,'[1]PorEquipeHC 20aa_ddmmaaaa'!$EC$5:'[1]PorEquipeHC 20aa_ddmmaaaa'!$GS$1003,7,FALSE))</f>
        <v>12</v>
      </c>
      <c r="J378" s="209" t="str">
        <f>IF($B378:$B378&gt;0,VLOOKUP($B378,'[1]PorEquipeHC 20aa_ddmmaaaa'!$EC$5:'[1]PorEquipeHC 20aa_ddmmaaaa'!$GS$1003,8,FALSE))</f>
        <v>C</v>
      </c>
      <c r="K378" s="209" t="str">
        <f>IF($B378:$B378&gt;0,VLOOKUP($B378,'[1]PorEquipeHC 20aa_ddmmaaaa'!$EC$5:'[1]PorEquipeHC 20aa_ddmmaaaa'!$GS$1003,9,FALSE))</f>
        <v>NSR</v>
      </c>
      <c r="L378" s="80">
        <f>IF($B378:$B378&gt;0,VLOOKUP($B378,'[1]PorEquipeHC 20aa_ddmmaaaa'!$EC$5:'[1]PorEquipeHC 20aa_ddmmaaaa'!$GS$1003,45,FALSE))</f>
        <v>0</v>
      </c>
      <c r="M378" s="65" t="str">
        <f>IF($B378:$B378&gt;0,VLOOKUP($B378,'[1]PorEquipeHC 20aa_ddmmaaaa'!$EC$5:'[1]PorEquipeHC 20aa_ddmmaaaa'!$GS$1003,46,FALSE))</f>
        <v>X</v>
      </c>
      <c r="N378" s="80" t="e">
        <f>IF($B378:$B378&gt;0,VLOOKUP($B378,'[1]PorEquipeHC 20aa_ddmmaaaa'!$EC$5:'[1]PorEquipeHC 20aa_ddmmaaaa'!$GS$1003,64,FALSE))</f>
        <v>#NUM!</v>
      </c>
      <c r="O378" s="211" t="str">
        <f>IF($B378:$B378&gt;0,VLOOKUP($B378,'[1]PorEquipeHC 20aa_ddmmaaaa'!$EC$5:'[1]PorEquipeHC 20aa_ddmmaaaa'!$GS$1003,10,FALSE))</f>
        <v xml:space="preserve"> </v>
      </c>
      <c r="P378" s="211" t="str">
        <f>IF($B378:$B378&gt;0,VLOOKUP($B378,'[1]PorEquipeHC 20aa_ddmmaaaa'!$EC$5:'[1]PorEquipeHC 20aa_ddmmaaaa'!$GS$1003,11,FALSE))</f>
        <v xml:space="preserve"> </v>
      </c>
      <c r="Q378" s="211" t="str">
        <f>IF($B378:$B378&gt;0,VLOOKUP($B378,'[1]PorEquipeHC 20aa_ddmmaaaa'!$EC$5:'[1]PorEquipeHC 20aa_ddmmaaaa'!$GS$1003,12,FALSE))</f>
        <v xml:space="preserve"> </v>
      </c>
      <c r="R378" s="211" t="str">
        <f>IF($B378:$B378&gt;0,VLOOKUP($B378,'[1]PorEquipeHC 20aa_ddmmaaaa'!$EC$5:'[1]PorEquipeHC 20aa_ddmmaaaa'!$GS$1003,13,FALSE))</f>
        <v xml:space="preserve"> </v>
      </c>
      <c r="S378" s="211" t="str">
        <f>IF($B378:$B378&gt;0,VLOOKUP($B378,'[1]PorEquipeHC 20aa_ddmmaaaa'!$EC$5:'[1]PorEquipeHC 20aa_ddmmaaaa'!$GS$1003,14,FALSE))</f>
        <v xml:space="preserve"> </v>
      </c>
      <c r="T378" s="211" t="str">
        <f>IF($B378:$B378&gt;0,VLOOKUP($B378,'[1]PorEquipeHC 20aa_ddmmaaaa'!$EC$5:'[1]PorEquipeHC 20aa_ddmmaaaa'!$GS$1003,15,FALSE))</f>
        <v xml:space="preserve"> </v>
      </c>
      <c r="U378" s="211" t="str">
        <f>IF($B378:$B378&gt;0,VLOOKUP($B378,'[1]PorEquipeHC 20aa_ddmmaaaa'!$EC$5:'[1]PorEquipeHC 20aa_ddmmaaaa'!$GS$1003,16,FALSE))</f>
        <v xml:space="preserve"> </v>
      </c>
      <c r="V378" s="211" t="b">
        <f>IF($B378:$B378&gt;0,VLOOKUP($B378,'[1]PorEquipeHC 20aa_ddmmaaaa'!$EC$5:'[1]PorEquipeHC 20aa_ddmmaaaa'!$GS$1003,17,FALSE))</f>
        <v>0</v>
      </c>
      <c r="W378" s="211" t="b">
        <f>IF($B378:$B378&gt;0,VLOOKUP($B378,'[1]PorEquipeHC 20aa_ddmmaaaa'!$EC$5:'[1]PorEquipeHC 20aa_ddmmaaaa'!$GS$1003,18,FALSE))</f>
        <v>0</v>
      </c>
      <c r="X378" s="211" t="b">
        <f>IF($B378:$B378&gt;0,VLOOKUP($B378,'[1]PorEquipeHC 20aa_ddmmaaaa'!$EC$5:'[1]PorEquipeHC 20aa_ddmmaaaa'!$GS$1003,19,FALSE))</f>
        <v>0</v>
      </c>
      <c r="Y378" s="207"/>
      <c r="Z378" s="207"/>
      <c r="AA378" s="154"/>
      <c r="AB378" s="154"/>
      <c r="AC378" s="65" t="str">
        <f>C378</f>
        <v>638</v>
      </c>
      <c r="AD378" s="65" t="str">
        <f>D378</f>
        <v>DE SANTANA CASSIMIRO</v>
      </c>
      <c r="AE378" s="65" t="str">
        <f>E378</f>
        <v>ELAINE RODRIGUES</v>
      </c>
      <c r="AF378" s="65" t="str">
        <f>F378</f>
        <v>F</v>
      </c>
      <c r="AG378" s="65" t="str">
        <f>G378</f>
        <v>16. SUM</v>
      </c>
      <c r="AH378" s="208">
        <f>H378</f>
        <v>24624</v>
      </c>
      <c r="AI378">
        <f>I378</f>
        <v>12</v>
      </c>
      <c r="AJ378" t="str">
        <f>J378</f>
        <v>C</v>
      </c>
      <c r="AK378" s="209" t="str">
        <f>K378</f>
        <v>NSR</v>
      </c>
      <c r="AL378" s="65">
        <f>L378</f>
        <v>0</v>
      </c>
      <c r="AM378" s="66" t="str">
        <f>M378</f>
        <v>X</v>
      </c>
      <c r="AN378" s="65" t="e">
        <f>N378</f>
        <v>#NUM!</v>
      </c>
      <c r="AO378" s="65" t="str">
        <f>O378</f>
        <v xml:space="preserve"> </v>
      </c>
      <c r="AP378" s="67" t="str">
        <f>IF(AO378=" "," ",(AO378-2*$AI378))</f>
        <v xml:space="preserve"> </v>
      </c>
      <c r="AQ378" s="68"/>
      <c r="AR378" s="69"/>
      <c r="AS378" s="72" t="str">
        <f>P378</f>
        <v xml:space="preserve"> </v>
      </c>
      <c r="AT378" s="67" t="str">
        <f>IF(AS378=" "," ",(AS378-2*$AI378))</f>
        <v xml:space="preserve"> </v>
      </c>
      <c r="AU378" s="65"/>
      <c r="AV378" s="67"/>
      <c r="AW378" s="72" t="str">
        <f>Q378</f>
        <v xml:space="preserve"> </v>
      </c>
      <c r="AX378" s="67" t="str">
        <f>IF(AW378=" "," ",(AW378-2*$AI378))</f>
        <v xml:space="preserve"> </v>
      </c>
      <c r="AY378" s="67"/>
      <c r="AZ378" s="65"/>
      <c r="BA378" s="67" t="str">
        <f>R378</f>
        <v xml:space="preserve"> </v>
      </c>
      <c r="BB378" s="67" t="str">
        <f>IF(BA378=" "," ",(BA378-2*$AI378))</f>
        <v xml:space="preserve"> </v>
      </c>
      <c r="BC378" s="67"/>
      <c r="BD378" s="67"/>
      <c r="BE378" s="71" t="str">
        <f>S378</f>
        <v xml:space="preserve"> </v>
      </c>
      <c r="BF378" s="67" t="str">
        <f>IF(BE378=" "," ",(BE378-2*$AI378))</f>
        <v xml:space="preserve"> </v>
      </c>
      <c r="BG378" s="67"/>
      <c r="BH378" s="67"/>
      <c r="BI378" s="72" t="str">
        <f>T378</f>
        <v xml:space="preserve"> </v>
      </c>
      <c r="BJ378" s="67" t="s">
        <v>1062</v>
      </c>
      <c r="BK378" s="67"/>
      <c r="BL378" s="67"/>
      <c r="BM378" s="72" t="str">
        <f>U378</f>
        <v xml:space="preserve"> </v>
      </c>
      <c r="BN378" s="67" t="str">
        <f>IF(BM378=" "," ",(BM378-2*$AI378))</f>
        <v xml:space="preserve"> </v>
      </c>
      <c r="BO378" s="67"/>
      <c r="BP378" s="67"/>
      <c r="BQ378" s="67" t="b">
        <f>V378</f>
        <v>0</v>
      </c>
      <c r="BR378" s="67">
        <f>IF(BQ378=" "," ",(BQ378-2*$AI378))</f>
        <v>-24</v>
      </c>
      <c r="BS378" s="67"/>
      <c r="BT378" s="67"/>
      <c r="BU378" s="67" t="b">
        <f>W378</f>
        <v>0</v>
      </c>
      <c r="BV378" s="67">
        <f>IF(BU378=" "," ",(BU378-2*$AI378))</f>
        <v>-24</v>
      </c>
      <c r="BW378" s="67"/>
      <c r="BX378" s="67"/>
      <c r="BY378" s="67" t="b">
        <f>X378</f>
        <v>0</v>
      </c>
      <c r="BZ378" s="67">
        <f>IF(BY378=" "," ",(BY378-2*$AI378))</f>
        <v>-24</v>
      </c>
      <c r="CA378" s="67"/>
      <c r="CB378" s="67"/>
      <c r="CC378" s="209" t="str">
        <f>IF(AK378="Senior",AK378,"...")</f>
        <v>...</v>
      </c>
      <c r="CD378" s="65">
        <f>L378</f>
        <v>0</v>
      </c>
      <c r="CE378" s="66" t="str">
        <f>M378</f>
        <v>X</v>
      </c>
      <c r="CF378" s="73">
        <f>AQ378*AO$4+AU378*AS$4+AY378*AW$4+BC378*BA$4+BG378*BE$4+BK378*BI$4+BO378*BM$4+BS378*BQ$4+BW378*BU$4+CA378*BY$4</f>
        <v>0</v>
      </c>
      <c r="CG378" s="156"/>
      <c r="CH378" s="1"/>
      <c r="DA378" s="19"/>
      <c r="DB378" s="19"/>
      <c r="DC378" s="67" t="s">
        <v>602</v>
      </c>
      <c r="DD378" s="67" t="s">
        <v>1074</v>
      </c>
      <c r="DE378" s="67" t="s">
        <v>1075</v>
      </c>
      <c r="DF378" s="67" t="s">
        <v>65</v>
      </c>
      <c r="DG378" s="67" t="s">
        <v>1066</v>
      </c>
      <c r="DH378" s="75">
        <v>21411</v>
      </c>
      <c r="DI378" s="67">
        <v>6</v>
      </c>
      <c r="DJ378" s="67" t="s">
        <v>68</v>
      </c>
      <c r="DK378" s="76" t="s">
        <v>69</v>
      </c>
      <c r="DL378" s="67">
        <v>7</v>
      </c>
      <c r="DM378" s="77" t="s">
        <v>70</v>
      </c>
      <c r="DN378" s="67">
        <v>708</v>
      </c>
      <c r="DO378" s="67">
        <v>115</v>
      </c>
      <c r="DP378" s="67">
        <v>103</v>
      </c>
      <c r="DQ378" s="68"/>
      <c r="DR378" s="67"/>
      <c r="DS378" s="72">
        <v>120</v>
      </c>
      <c r="DT378" s="67">
        <v>108</v>
      </c>
      <c r="DU378" s="68"/>
      <c r="DV378" s="67"/>
      <c r="DW378" s="72">
        <v>111</v>
      </c>
      <c r="DX378" s="67">
        <v>99</v>
      </c>
      <c r="DY378" s="67"/>
      <c r="DZ378" s="67"/>
      <c r="EA378" s="67">
        <v>119</v>
      </c>
      <c r="EB378" s="67">
        <v>107</v>
      </c>
      <c r="EC378" s="67"/>
      <c r="ED378" s="67"/>
      <c r="EE378" s="71">
        <v>122</v>
      </c>
      <c r="EF378" s="67">
        <v>110</v>
      </c>
      <c r="EG378" s="67"/>
      <c r="EH378" s="67"/>
      <c r="EI378" s="72">
        <v>121</v>
      </c>
      <c r="EJ378" s="67">
        <v>109</v>
      </c>
      <c r="EK378" s="67"/>
      <c r="EL378" s="67"/>
      <c r="EM378" s="72">
        <v>122</v>
      </c>
      <c r="EN378" s="67">
        <v>110</v>
      </c>
      <c r="EO378" s="68"/>
      <c r="EP378" s="69"/>
      <c r="EQ378" s="67" t="b">
        <v>0</v>
      </c>
      <c r="ER378" s="67">
        <v>-12</v>
      </c>
      <c r="ES378" s="68"/>
      <c r="ET378" s="69"/>
      <c r="EU378" s="67" t="b">
        <v>0</v>
      </c>
      <c r="EV378" s="67">
        <v>-12</v>
      </c>
      <c r="EW378" s="67"/>
      <c r="EX378" s="67"/>
      <c r="EY378" s="67" t="b">
        <v>0</v>
      </c>
      <c r="EZ378" s="67">
        <v>-12</v>
      </c>
      <c r="FA378" s="67"/>
      <c r="FB378" s="67"/>
      <c r="FC378" s="76" t="s">
        <v>73</v>
      </c>
      <c r="FD378" s="67">
        <v>7</v>
      </c>
      <c r="FE378" s="77" t="s">
        <v>70</v>
      </c>
      <c r="FF378" s="68">
        <v>0</v>
      </c>
      <c r="FG378" s="83"/>
      <c r="FH378" s="65" t="str">
        <f t="shared" ref="FH378:FH441" si="74">DK378</f>
        <v>NSR</v>
      </c>
      <c r="FI378" s="65" t="str">
        <f t="shared" ref="FI378:FI441" si="75">DF378</f>
        <v>M</v>
      </c>
      <c r="FJ378" s="65" t="str">
        <f t="shared" si="73"/>
        <v>18. SOR</v>
      </c>
      <c r="FK378" s="65">
        <f t="shared" ref="FK378:FK441" si="76">FF378</f>
        <v>0</v>
      </c>
      <c r="FL378">
        <f t="shared" si="71"/>
        <v>24</v>
      </c>
      <c r="FM378" t="str">
        <f t="shared" si="70"/>
        <v>...</v>
      </c>
      <c r="FN378" t="str">
        <f t="shared" si="72"/>
        <v>...</v>
      </c>
      <c r="FO378" t="str">
        <f t="shared" si="64"/>
        <v>18. SOR</v>
      </c>
    </row>
    <row r="379" spans="1:171" ht="13.8" hidden="1" x14ac:dyDescent="0.25">
      <c r="A379" t="s">
        <v>1152</v>
      </c>
      <c r="B379" s="201" t="s">
        <v>922</v>
      </c>
      <c r="C379" s="80" t="str">
        <f>IF($B379:$B379&gt;0,VLOOKUP($B379,'[1]PorEquipeHC 20aa_ddmmaaaa'!$EC$5:'[1]PorEquipeHC 20aa_ddmmaaaa'!$GS$1003,1,FALSE))</f>
        <v>600</v>
      </c>
      <c r="D379" s="209" t="str">
        <f>IF($B379:$B379&gt;0,VLOOKUP($B379,'[1]PorEquipeHC 20aa_ddmmaaaa'!$EC$5:'[1]PorEquipeHC 20aa_ddmmaaaa'!$GS$1003,2,FALSE))</f>
        <v>AMORIM ARAUJO</v>
      </c>
      <c r="E379" s="209" t="str">
        <f>IF($B379:$B379&gt;0,VLOOKUP($B379,'[1]PorEquipeHC 20aa_ddmmaaaa'!$EC$5:'[1]PorEquipeHC 20aa_ddmmaaaa'!$GS$1003,3,FALSE))</f>
        <v>DAVID</v>
      </c>
      <c r="F379" s="66" t="str">
        <f>IF($B379:$B379&gt;0,VLOOKUP($B379,'[1]PorEquipeHC 20aa_ddmmaaaa'!$EC$5:'[1]PorEquipeHC 20aa_ddmmaaaa'!$GS$1003,4,FALSE))</f>
        <v>M</v>
      </c>
      <c r="G379" s="65" t="str">
        <f>IF($B379:$B379&gt;0,VLOOKUP($B379,'[1]PorEquipeHC 20aa_ddmmaaaa'!$EC$5:'[1]PorEquipeHC 20aa_ddmmaaaa'!$GS$1003,5,FALSE))</f>
        <v>11. NCC</v>
      </c>
      <c r="H379" s="210">
        <f>IF($B379:$B379&gt;0,VLOOKUP($B379,'[1]PorEquipeHC 20aa_ddmmaaaa'!$EC$5:'[1]PorEquipeHC 20aa_ddmmaaaa'!$GS$1003,6,FALSE))</f>
        <v>25801</v>
      </c>
      <c r="I379" s="80">
        <f>IF($B379:$B379&gt;0,VLOOKUP($B379,'[1]PorEquipeHC 20aa_ddmmaaaa'!$EC$5:'[1]PorEquipeHC 20aa_ddmmaaaa'!$GS$1003,7,FALSE))</f>
        <v>12</v>
      </c>
      <c r="J379" s="209" t="str">
        <f>IF($B379:$B379&gt;0,VLOOKUP($B379,'[1]PorEquipeHC 20aa_ddmmaaaa'!$EC$5:'[1]PorEquipeHC 20aa_ddmmaaaa'!$GS$1003,8,FALSE))</f>
        <v>C</v>
      </c>
      <c r="K379" s="209" t="str">
        <f>IF($B379:$B379&gt;0,VLOOKUP($B379,'[1]PorEquipeHC 20aa_ddmmaaaa'!$EC$5:'[1]PorEquipeHC 20aa_ddmmaaaa'!$GS$1003,9,FALSE))</f>
        <v>NSR</v>
      </c>
      <c r="L379" s="80">
        <f>IF($B379:$B379&gt;0,VLOOKUP($B379,'[1]PorEquipeHC 20aa_ddmmaaaa'!$EC$5:'[1]PorEquipeHC 20aa_ddmmaaaa'!$GS$1003,45,FALSE))</f>
        <v>0</v>
      </c>
      <c r="M379" s="65" t="str">
        <f>IF($B379:$B379&gt;0,VLOOKUP($B379,'[1]PorEquipeHC 20aa_ddmmaaaa'!$EC$5:'[1]PorEquipeHC 20aa_ddmmaaaa'!$GS$1003,46,FALSE))</f>
        <v>X</v>
      </c>
      <c r="N379" s="80" t="e">
        <f>IF($B379:$B379&gt;0,VLOOKUP($B379,'[1]PorEquipeHC 20aa_ddmmaaaa'!$EC$5:'[1]PorEquipeHC 20aa_ddmmaaaa'!$GS$1003,64,FALSE))</f>
        <v>#NUM!</v>
      </c>
      <c r="O379" s="211" t="str">
        <f>IF($B379:$B379&gt;0,VLOOKUP($B379,'[1]PorEquipeHC 20aa_ddmmaaaa'!$EC$5:'[1]PorEquipeHC 20aa_ddmmaaaa'!$GS$1003,10,FALSE))</f>
        <v xml:space="preserve"> </v>
      </c>
      <c r="P379" s="211" t="str">
        <f>IF($B379:$B379&gt;0,VLOOKUP($B379,'[1]PorEquipeHC 20aa_ddmmaaaa'!$EC$5:'[1]PorEquipeHC 20aa_ddmmaaaa'!$GS$1003,11,FALSE))</f>
        <v xml:space="preserve"> </v>
      </c>
      <c r="Q379" s="211" t="str">
        <f>IF($B379:$B379&gt;0,VLOOKUP($B379,'[1]PorEquipeHC 20aa_ddmmaaaa'!$EC$5:'[1]PorEquipeHC 20aa_ddmmaaaa'!$GS$1003,12,FALSE))</f>
        <v xml:space="preserve"> </v>
      </c>
      <c r="R379" s="211" t="str">
        <f>IF($B379:$B379&gt;0,VLOOKUP($B379,'[1]PorEquipeHC 20aa_ddmmaaaa'!$EC$5:'[1]PorEquipeHC 20aa_ddmmaaaa'!$GS$1003,13,FALSE))</f>
        <v xml:space="preserve"> </v>
      </c>
      <c r="S379" s="211" t="str">
        <f>IF($B379:$B379&gt;0,VLOOKUP($B379,'[1]PorEquipeHC 20aa_ddmmaaaa'!$EC$5:'[1]PorEquipeHC 20aa_ddmmaaaa'!$GS$1003,14,FALSE))</f>
        <v xml:space="preserve"> </v>
      </c>
      <c r="T379" s="211" t="str">
        <f>IF($B379:$B379&gt;0,VLOOKUP($B379,'[1]PorEquipeHC 20aa_ddmmaaaa'!$EC$5:'[1]PorEquipeHC 20aa_ddmmaaaa'!$GS$1003,15,FALSE))</f>
        <v xml:space="preserve"> </v>
      </c>
      <c r="U379" s="211" t="str">
        <f>IF($B379:$B379&gt;0,VLOOKUP($B379,'[1]PorEquipeHC 20aa_ddmmaaaa'!$EC$5:'[1]PorEquipeHC 20aa_ddmmaaaa'!$GS$1003,16,FALSE))</f>
        <v xml:space="preserve"> </v>
      </c>
      <c r="V379" s="211" t="b">
        <f>IF($B379:$B379&gt;0,VLOOKUP($B379,'[1]PorEquipeHC 20aa_ddmmaaaa'!$EC$5:'[1]PorEquipeHC 20aa_ddmmaaaa'!$GS$1003,17,FALSE))</f>
        <v>0</v>
      </c>
      <c r="W379" s="211" t="b">
        <f>IF($B379:$B379&gt;0,VLOOKUP($B379,'[1]PorEquipeHC 20aa_ddmmaaaa'!$EC$5:'[1]PorEquipeHC 20aa_ddmmaaaa'!$GS$1003,18,FALSE))</f>
        <v>0</v>
      </c>
      <c r="X379" s="211" t="b">
        <f>IF($B379:$B379&gt;0,VLOOKUP($B379,'[1]PorEquipeHC 20aa_ddmmaaaa'!$EC$5:'[1]PorEquipeHC 20aa_ddmmaaaa'!$GS$1003,19,FALSE))</f>
        <v>0</v>
      </c>
      <c r="Y379" s="207"/>
      <c r="Z379" s="207"/>
      <c r="AA379" s="154"/>
      <c r="AB379" s="154"/>
      <c r="AC379" s="65" t="str">
        <f>C379</f>
        <v>600</v>
      </c>
      <c r="AD379" s="65" t="str">
        <f>D379</f>
        <v>AMORIM ARAUJO</v>
      </c>
      <c r="AE379" s="65" t="str">
        <f>E379</f>
        <v>DAVID</v>
      </c>
      <c r="AF379" s="65" t="str">
        <f>F379</f>
        <v>M</v>
      </c>
      <c r="AG379" s="65" t="str">
        <f>G379</f>
        <v>11. NCC</v>
      </c>
      <c r="AH379" s="208">
        <f>H379</f>
        <v>25801</v>
      </c>
      <c r="AI379">
        <f>I379</f>
        <v>12</v>
      </c>
      <c r="AJ379" t="str">
        <f>J379</f>
        <v>C</v>
      </c>
      <c r="AK379" s="209" t="str">
        <f>K379</f>
        <v>NSR</v>
      </c>
      <c r="AL379" s="65">
        <f>L379</f>
        <v>0</v>
      </c>
      <c r="AM379" s="66" t="str">
        <f>M379</f>
        <v>X</v>
      </c>
      <c r="AN379" s="65" t="e">
        <f>N379</f>
        <v>#NUM!</v>
      </c>
      <c r="AO379" s="65" t="str">
        <f>O379</f>
        <v xml:space="preserve"> </v>
      </c>
      <c r="AP379" s="67" t="str">
        <f>IF(AO379=" "," ",(AO379-2*$AI379))</f>
        <v xml:space="preserve"> </v>
      </c>
      <c r="AQ379" s="68"/>
      <c r="AR379" s="69"/>
      <c r="AS379" s="72" t="str">
        <f>P379</f>
        <v xml:space="preserve"> </v>
      </c>
      <c r="AT379" s="67" t="str">
        <f>IF(AS379=" "," ",(AS379-2*$AI379))</f>
        <v xml:space="preserve"> </v>
      </c>
      <c r="AU379" s="65"/>
      <c r="AV379" s="67"/>
      <c r="AW379" s="72" t="str">
        <f>Q379</f>
        <v xml:space="preserve"> </v>
      </c>
      <c r="AX379" s="67" t="str">
        <f>IF(AW379=" "," ",(AW379-2*$AI379))</f>
        <v xml:space="preserve"> </v>
      </c>
      <c r="AY379" s="67"/>
      <c r="AZ379" s="65"/>
      <c r="BA379" s="67" t="str">
        <f>R379</f>
        <v xml:space="preserve"> </v>
      </c>
      <c r="BB379" s="67" t="str">
        <f>IF(BA379=" "," ",(BA379-2*$AI379))</f>
        <v xml:space="preserve"> </v>
      </c>
      <c r="BC379" s="67"/>
      <c r="BD379" s="67"/>
      <c r="BE379" s="71" t="str">
        <f>S379</f>
        <v xml:space="preserve"> </v>
      </c>
      <c r="BF379" s="67" t="str">
        <f>IF(BE379=" "," ",(BE379-2*$AI379))</f>
        <v xml:space="preserve"> </v>
      </c>
      <c r="BG379" s="67"/>
      <c r="BH379" s="67"/>
      <c r="BI379" s="72" t="str">
        <f>T379</f>
        <v xml:space="preserve"> </v>
      </c>
      <c r="BJ379" s="67" t="str">
        <f>IF(BI379=" "," ",(BI379-2*$AI379))</f>
        <v xml:space="preserve"> </v>
      </c>
      <c r="BK379" s="67"/>
      <c r="BL379" s="67"/>
      <c r="BM379" s="72" t="str">
        <f>U379</f>
        <v xml:space="preserve"> </v>
      </c>
      <c r="BN379" s="67" t="str">
        <f>IF(BM379=" "," ",(BM379-2*$AI379))</f>
        <v xml:space="preserve"> </v>
      </c>
      <c r="BO379" s="67"/>
      <c r="BP379" s="67"/>
      <c r="BQ379" s="67" t="b">
        <f>V379</f>
        <v>0</v>
      </c>
      <c r="BR379" s="67">
        <f>IF(BQ379=" "," ",(BQ379-2*$AI379))</f>
        <v>-24</v>
      </c>
      <c r="BS379" s="67"/>
      <c r="BT379" s="67"/>
      <c r="BU379" s="67" t="b">
        <f>W379</f>
        <v>0</v>
      </c>
      <c r="BV379" s="67">
        <f>IF(BU379=" "," ",(BU379-2*$AI379))</f>
        <v>-24</v>
      </c>
      <c r="BW379" s="67"/>
      <c r="BX379" s="67"/>
      <c r="BY379" s="67" t="b">
        <f>X379</f>
        <v>0</v>
      </c>
      <c r="BZ379" s="67">
        <f>IF(BY379=" "," ",(BY379-2*$AI379))</f>
        <v>-24</v>
      </c>
      <c r="CA379" s="67"/>
      <c r="CB379" s="67"/>
      <c r="CC379" s="209" t="str">
        <f>IF(AK379="Senior",AK379,"...")</f>
        <v>...</v>
      </c>
      <c r="CD379" s="65">
        <f>L379</f>
        <v>0</v>
      </c>
      <c r="CE379" s="66" t="str">
        <f>M379</f>
        <v>X</v>
      </c>
      <c r="CF379" s="73">
        <f>AQ379*AO$4+AU379*AS$4+AY379*AW$4+BC379*BA$4+BG379*BE$4+BK379*BI$4+BO379*BM$4+BS379*BQ$4+BW379*BU$4+CA379*BY$4</f>
        <v>0</v>
      </c>
      <c r="CG379" s="156"/>
      <c r="CH379" s="1"/>
      <c r="DA379" s="19"/>
      <c r="DB379" s="19"/>
      <c r="DC379" s="67" t="s">
        <v>526</v>
      </c>
      <c r="DD379" s="67" t="s">
        <v>1076</v>
      </c>
      <c r="DE379" s="67" t="s">
        <v>279</v>
      </c>
      <c r="DF379" s="67" t="s">
        <v>83</v>
      </c>
      <c r="DG379" s="67" t="s">
        <v>1066</v>
      </c>
      <c r="DH379" s="75">
        <v>14991</v>
      </c>
      <c r="DI379" s="67">
        <v>9</v>
      </c>
      <c r="DJ379" s="67" t="s">
        <v>84</v>
      </c>
      <c r="DK379" s="76" t="s">
        <v>85</v>
      </c>
      <c r="DL379" s="67">
        <v>6</v>
      </c>
      <c r="DM379" s="77" t="s">
        <v>70</v>
      </c>
      <c r="DN379" s="67">
        <v>763</v>
      </c>
      <c r="DO379" s="67">
        <v>132</v>
      </c>
      <c r="DP379" s="67">
        <v>114</v>
      </c>
      <c r="DQ379" s="68"/>
      <c r="DR379" s="67"/>
      <c r="DS379" s="72">
        <v>123</v>
      </c>
      <c r="DT379" s="67">
        <v>105</v>
      </c>
      <c r="DU379" s="68"/>
      <c r="DV379" s="69"/>
      <c r="DW379" s="72">
        <v>116</v>
      </c>
      <c r="DX379" s="67">
        <v>98</v>
      </c>
      <c r="DY379" s="67"/>
      <c r="DZ379" s="67"/>
      <c r="EA379" s="67">
        <v>122</v>
      </c>
      <c r="EB379" s="67">
        <v>104</v>
      </c>
      <c r="EC379" s="67"/>
      <c r="ED379" s="67"/>
      <c r="EE379" s="71" t="s">
        <v>79</v>
      </c>
      <c r="EF379" s="67" t="s">
        <v>79</v>
      </c>
      <c r="EG379" s="67"/>
      <c r="EH379" s="67"/>
      <c r="EI379" s="72">
        <v>144</v>
      </c>
      <c r="EJ379" s="67">
        <v>126</v>
      </c>
      <c r="EK379" s="67"/>
      <c r="EL379" s="67"/>
      <c r="EM379" s="72">
        <v>126</v>
      </c>
      <c r="EN379" s="67">
        <v>108</v>
      </c>
      <c r="EO379" s="67"/>
      <c r="EP379" s="67"/>
      <c r="EQ379" s="67" t="b">
        <v>0</v>
      </c>
      <c r="ER379" s="67">
        <v>-18</v>
      </c>
      <c r="ES379" s="67"/>
      <c r="ET379" s="67"/>
      <c r="EU379" s="67" t="b">
        <v>0</v>
      </c>
      <c r="EV379" s="67">
        <v>-18</v>
      </c>
      <c r="EW379" s="67"/>
      <c r="EX379" s="67"/>
      <c r="EY379" s="67" t="b">
        <v>0</v>
      </c>
      <c r="EZ379" s="67">
        <v>-18</v>
      </c>
      <c r="FA379" s="68"/>
      <c r="FB379" s="69"/>
      <c r="FC379" s="76" t="s">
        <v>73</v>
      </c>
      <c r="FD379" s="67">
        <v>6</v>
      </c>
      <c r="FE379" s="77" t="s">
        <v>70</v>
      </c>
      <c r="FF379" s="68">
        <v>0</v>
      </c>
      <c r="FG379" s="83"/>
      <c r="FH379" s="65" t="str">
        <f t="shared" si="74"/>
        <v>MR</v>
      </c>
      <c r="FI379" s="65" t="str">
        <f t="shared" si="75"/>
        <v>F</v>
      </c>
      <c r="FJ379" s="65" t="str">
        <f t="shared" si="73"/>
        <v>18. SOR</v>
      </c>
      <c r="FK379" s="65">
        <f t="shared" si="76"/>
        <v>0</v>
      </c>
      <c r="FL379">
        <f t="shared" si="71"/>
        <v>24</v>
      </c>
      <c r="FM379" t="str">
        <f t="shared" si="70"/>
        <v>...</v>
      </c>
      <c r="FN379" t="str">
        <f t="shared" si="72"/>
        <v>...</v>
      </c>
      <c r="FO379" t="str">
        <f t="shared" si="64"/>
        <v>18. SOR</v>
      </c>
    </row>
    <row r="380" spans="1:171" ht="13.8" hidden="1" x14ac:dyDescent="0.25">
      <c r="A380" t="s">
        <v>1152</v>
      </c>
      <c r="B380" s="65" t="s">
        <v>190</v>
      </c>
      <c r="C380" s="80" t="str">
        <f>IF($B380:$B380&gt;0,VLOOKUP($B380,'[1]PorEquipeHC 20aa_ddmmaaaa'!$EC$5:'[1]PorEquipeHC 20aa_ddmmaaaa'!$GS$1003,1,FALSE))</f>
        <v>401</v>
      </c>
      <c r="D380" s="209" t="str">
        <f>IF($B380:$B380&gt;0,VLOOKUP($B380,'[1]PorEquipeHC 20aa_ddmmaaaa'!$EC$5:'[1]PorEquipeHC 20aa_ddmmaaaa'!$GS$1003,2,FALSE))</f>
        <v>KANNO</v>
      </c>
      <c r="E380" s="209" t="str">
        <f>IF($B380:$B380&gt;0,VLOOKUP($B380,'[1]PorEquipeHC 20aa_ddmmaaaa'!$EC$5:'[1]PorEquipeHC 20aa_ddmmaaaa'!$GS$1003,3,FALSE))</f>
        <v>HELIO MINORU</v>
      </c>
      <c r="F380" s="66" t="str">
        <f>IF($B380:$B380&gt;0,VLOOKUP($B380,'[1]PorEquipeHC 20aa_ddmmaaaa'!$EC$5:'[1]PorEquipeHC 20aa_ddmmaaaa'!$GS$1003,4,FALSE))</f>
        <v>M</v>
      </c>
      <c r="G380" s="65" t="str">
        <f>IF($B380:$B380&gt;0,VLOOKUP($B380,'[1]PorEquipeHC 20aa_ddmmaaaa'!$EC$5:'[1]PorEquipeHC 20aa_ddmmaaaa'!$GS$1003,5,FALSE))</f>
        <v>01. PIE</v>
      </c>
      <c r="H380" s="210">
        <f>IF($B380:$B380&gt;0,VLOOKUP($B380,'[1]PorEquipeHC 20aa_ddmmaaaa'!$EC$5:'[1]PorEquipeHC 20aa_ddmmaaaa'!$GS$1003,6,FALSE))</f>
        <v>26227</v>
      </c>
      <c r="I380" s="80">
        <f>IF($B380:$B380&gt;0,VLOOKUP($B380,'[1]PorEquipeHC 20aa_ddmmaaaa'!$EC$5:'[1]PorEquipeHC 20aa_ddmmaaaa'!$GS$1003,7,FALSE))</f>
        <v>12</v>
      </c>
      <c r="J380" s="209" t="str">
        <f>IF($B380:$B380&gt;0,VLOOKUP($B380,'[1]PorEquipeHC 20aa_ddmmaaaa'!$EC$5:'[1]PorEquipeHC 20aa_ddmmaaaa'!$GS$1003,8,FALSE))</f>
        <v>C</v>
      </c>
      <c r="K380" s="209" t="str">
        <f>IF($B380:$B380&gt;0,VLOOKUP($B380,'[1]PorEquipeHC 20aa_ddmmaaaa'!$EC$5:'[1]PorEquipeHC 20aa_ddmmaaaa'!$GS$1003,9,FALSE))</f>
        <v>NSR</v>
      </c>
      <c r="L380" s="80">
        <f>IF($B380:$B380&gt;0,VLOOKUP($B380,'[1]PorEquipeHC 20aa_ddmmaaaa'!$EC$5:'[1]PorEquipeHC 20aa_ddmmaaaa'!$GS$1003,45,FALSE))</f>
        <v>1</v>
      </c>
      <c r="M380" s="65" t="str">
        <f>IF($B380:$B380&gt;0,VLOOKUP($B380,'[1]PorEquipeHC 20aa_ddmmaaaa'!$EC$5:'[1]PorEquipeHC 20aa_ddmmaaaa'!$GS$1003,46,FALSE))</f>
        <v>X</v>
      </c>
      <c r="N380" s="80" t="e">
        <f>IF($B380:$B380&gt;0,VLOOKUP($B380,'[1]PorEquipeHC 20aa_ddmmaaaa'!$EC$5:'[1]PorEquipeHC 20aa_ddmmaaaa'!$GS$1003,64,FALSE))</f>
        <v>#NUM!</v>
      </c>
      <c r="O380" s="211" t="str">
        <f>IF($B380:$B380&gt;0,VLOOKUP($B380,'[1]PorEquipeHC 20aa_ddmmaaaa'!$EC$5:'[1]PorEquipeHC 20aa_ddmmaaaa'!$GS$1003,10,FALSE))</f>
        <v xml:space="preserve"> </v>
      </c>
      <c r="P380" s="211" t="str">
        <f>IF($B380:$B380&gt;0,VLOOKUP($B380,'[1]PorEquipeHC 20aa_ddmmaaaa'!$EC$5:'[1]PorEquipeHC 20aa_ddmmaaaa'!$GS$1003,11,FALSE))</f>
        <v xml:space="preserve"> </v>
      </c>
      <c r="Q380" s="211" t="str">
        <f>IF($B380:$B380&gt;0,VLOOKUP($B380,'[1]PorEquipeHC 20aa_ddmmaaaa'!$EC$5:'[1]PorEquipeHC 20aa_ddmmaaaa'!$GS$1003,12,FALSE))</f>
        <v xml:space="preserve"> </v>
      </c>
      <c r="R380" s="211">
        <f>IF($B380:$B380&gt;0,VLOOKUP($B380,'[1]PorEquipeHC 20aa_ddmmaaaa'!$EC$5:'[1]PorEquipeHC 20aa_ddmmaaaa'!$GS$1003,13,FALSE))</f>
        <v>137</v>
      </c>
      <c r="S380" s="211" t="str">
        <f>IF($B380:$B380&gt;0,VLOOKUP($B380,'[1]PorEquipeHC 20aa_ddmmaaaa'!$EC$5:'[1]PorEquipeHC 20aa_ddmmaaaa'!$GS$1003,14,FALSE))</f>
        <v xml:space="preserve"> </v>
      </c>
      <c r="T380" s="211" t="str">
        <f>IF($B380:$B380&gt;0,VLOOKUP($B380,'[1]PorEquipeHC 20aa_ddmmaaaa'!$EC$5:'[1]PorEquipeHC 20aa_ddmmaaaa'!$GS$1003,15,FALSE))</f>
        <v xml:space="preserve"> </v>
      </c>
      <c r="U380" s="211" t="str">
        <f>IF($B380:$B380&gt;0,VLOOKUP($B380,'[1]PorEquipeHC 20aa_ddmmaaaa'!$EC$5:'[1]PorEquipeHC 20aa_ddmmaaaa'!$GS$1003,16,FALSE))</f>
        <v xml:space="preserve"> </v>
      </c>
      <c r="V380" s="211" t="b">
        <f>IF($B380:$B380&gt;0,VLOOKUP($B380,'[1]PorEquipeHC 20aa_ddmmaaaa'!$EC$5:'[1]PorEquipeHC 20aa_ddmmaaaa'!$GS$1003,17,FALSE))</f>
        <v>0</v>
      </c>
      <c r="W380" s="211" t="b">
        <f>IF($B380:$B380&gt;0,VLOOKUP($B380,'[1]PorEquipeHC 20aa_ddmmaaaa'!$EC$5:'[1]PorEquipeHC 20aa_ddmmaaaa'!$GS$1003,18,FALSE))</f>
        <v>0</v>
      </c>
      <c r="X380" s="211" t="b">
        <f>IF($B380:$B380&gt;0,VLOOKUP($B380,'[1]PorEquipeHC 20aa_ddmmaaaa'!$EC$5:'[1]PorEquipeHC 20aa_ddmmaaaa'!$GS$1003,19,FALSE))</f>
        <v>0</v>
      </c>
      <c r="Y380" s="207"/>
      <c r="Z380" s="207"/>
      <c r="AA380" s="154"/>
      <c r="AB380" s="154"/>
      <c r="AC380" s="65" t="str">
        <f>C380</f>
        <v>401</v>
      </c>
      <c r="AD380" s="65" t="str">
        <f>D380</f>
        <v>KANNO</v>
      </c>
      <c r="AE380" s="65" t="str">
        <f>E380</f>
        <v>HELIO MINORU</v>
      </c>
      <c r="AF380" s="65" t="str">
        <f>F380</f>
        <v>M</v>
      </c>
      <c r="AG380" s="65" t="str">
        <f>G380</f>
        <v>01. PIE</v>
      </c>
      <c r="AH380" s="208">
        <f>H380</f>
        <v>26227</v>
      </c>
      <c r="AI380">
        <f>I380</f>
        <v>12</v>
      </c>
      <c r="AJ380" t="str">
        <f>J380</f>
        <v>C</v>
      </c>
      <c r="AK380" s="209" t="str">
        <f>K380</f>
        <v>NSR</v>
      </c>
      <c r="AL380" s="65">
        <f>L380</f>
        <v>1</v>
      </c>
      <c r="AM380" s="66" t="str">
        <f>M380</f>
        <v>X</v>
      </c>
      <c r="AN380" s="65" t="e">
        <f>N380</f>
        <v>#NUM!</v>
      </c>
      <c r="AO380" s="65" t="str">
        <f>O380</f>
        <v xml:space="preserve"> </v>
      </c>
      <c r="AP380" s="67" t="str">
        <f>IF(AO380=" "," ",(AO380-2*$AI380))</f>
        <v xml:space="preserve"> </v>
      </c>
      <c r="AQ380" s="68"/>
      <c r="AR380" s="69"/>
      <c r="AS380" s="72" t="str">
        <f>P380</f>
        <v xml:space="preserve"> </v>
      </c>
      <c r="AT380" s="67" t="str">
        <f>IF(AS380=" "," ",(AS380-2*$AI380))</f>
        <v xml:space="preserve"> </v>
      </c>
      <c r="AU380" s="65"/>
      <c r="AV380" s="67"/>
      <c r="AW380" s="72" t="str">
        <f>Q380</f>
        <v xml:space="preserve"> </v>
      </c>
      <c r="AX380" s="67" t="str">
        <f>IF(AW380=" "," ",(AW380-2*$AI380))</f>
        <v xml:space="preserve"> </v>
      </c>
      <c r="AY380" s="67"/>
      <c r="AZ380" s="65"/>
      <c r="BA380" s="67">
        <f>R380</f>
        <v>137</v>
      </c>
      <c r="BB380" s="67">
        <f>IF(BA380=" "," ",(BA380-2*$AI380))</f>
        <v>113</v>
      </c>
      <c r="BC380" s="67"/>
      <c r="BD380" s="67"/>
      <c r="BE380" s="71" t="str">
        <f>S380</f>
        <v xml:space="preserve"> </v>
      </c>
      <c r="BF380" s="67" t="str">
        <f>IF(BE380=" "," ",(BE380-2*$AI380))</f>
        <v xml:space="preserve"> </v>
      </c>
      <c r="BG380" s="67"/>
      <c r="BH380" s="67"/>
      <c r="BI380" s="72" t="str">
        <f>T380</f>
        <v xml:space="preserve"> </v>
      </c>
      <c r="BJ380" s="67" t="str">
        <f>IF(BI380=" "," ",(BI380-2*$AI380))</f>
        <v xml:space="preserve"> </v>
      </c>
      <c r="BK380" s="67"/>
      <c r="BL380" s="67"/>
      <c r="BM380" s="72" t="str">
        <f>U380</f>
        <v xml:space="preserve"> </v>
      </c>
      <c r="BN380" s="67" t="str">
        <f>IF(BM380=" "," ",(BM380-2*$AI380))</f>
        <v xml:space="preserve"> </v>
      </c>
      <c r="BO380" s="67"/>
      <c r="BP380" s="67"/>
      <c r="BQ380" s="67" t="b">
        <f>V380</f>
        <v>0</v>
      </c>
      <c r="BR380" s="67">
        <f>IF(BQ380=" "," ",(BQ380-2*$AI380))</f>
        <v>-24</v>
      </c>
      <c r="BS380" s="67"/>
      <c r="BT380" s="67"/>
      <c r="BU380" s="67" t="b">
        <f>W380</f>
        <v>0</v>
      </c>
      <c r="BV380" s="67">
        <f>IF(BU380=" "," ",(BU380-2*$AI380))</f>
        <v>-24</v>
      </c>
      <c r="BW380" s="67"/>
      <c r="BX380" s="67"/>
      <c r="BY380" s="67" t="b">
        <f>X380</f>
        <v>0</v>
      </c>
      <c r="BZ380" s="67">
        <f>IF(BY380=" "," ",(BY380-2*$AI380))</f>
        <v>-24</v>
      </c>
      <c r="CA380" s="67"/>
      <c r="CB380" s="67"/>
      <c r="CC380" s="209" t="str">
        <f>IF(AK380="Senior",AK380,"...")</f>
        <v>...</v>
      </c>
      <c r="CD380" s="65">
        <f>L380</f>
        <v>1</v>
      </c>
      <c r="CE380" s="66" t="str">
        <f>M380</f>
        <v>X</v>
      </c>
      <c r="CF380" s="73">
        <f>AQ380*AO$4+AU380*AS$4+AY380*AW$4+BC380*BA$4+BG380*BE$4+BK380*BI$4+BO380*BM$4+BS380*BQ$4+BW380*BU$4+CA380*BY$4</f>
        <v>0</v>
      </c>
      <c r="CG380" s="156"/>
      <c r="CH380" s="1"/>
      <c r="DA380" s="19"/>
      <c r="DB380" s="19"/>
      <c r="DC380" s="67">
        <v>891</v>
      </c>
      <c r="DD380" s="67" t="s">
        <v>1077</v>
      </c>
      <c r="DE380" s="67" t="s">
        <v>1078</v>
      </c>
      <c r="DF380" s="67" t="s">
        <v>65</v>
      </c>
      <c r="DG380" s="67" t="s">
        <v>1066</v>
      </c>
      <c r="DH380" s="75">
        <v>16918</v>
      </c>
      <c r="DI380" s="67">
        <v>9</v>
      </c>
      <c r="DJ380" s="67" t="s">
        <v>84</v>
      </c>
      <c r="DK380" s="76" t="s">
        <v>102</v>
      </c>
      <c r="DL380" s="67">
        <v>6</v>
      </c>
      <c r="DM380" s="77" t="s">
        <v>70</v>
      </c>
      <c r="DN380" s="67">
        <v>730</v>
      </c>
      <c r="DO380" s="67">
        <v>124</v>
      </c>
      <c r="DP380" s="67">
        <v>106</v>
      </c>
      <c r="DQ380" s="68"/>
      <c r="DR380" s="67"/>
      <c r="DS380" s="72">
        <v>121</v>
      </c>
      <c r="DT380" s="67">
        <v>103</v>
      </c>
      <c r="DU380" s="68"/>
      <c r="DV380" s="69"/>
      <c r="DW380" s="72">
        <v>121</v>
      </c>
      <c r="DX380" s="67">
        <v>103</v>
      </c>
      <c r="DY380" s="67"/>
      <c r="DZ380" s="67"/>
      <c r="EA380" s="67">
        <v>118</v>
      </c>
      <c r="EB380" s="67">
        <v>100</v>
      </c>
      <c r="EC380" s="67"/>
      <c r="ED380" s="67"/>
      <c r="EE380" s="71" t="s">
        <v>79</v>
      </c>
      <c r="EF380" s="67" t="s">
        <v>79</v>
      </c>
      <c r="EG380" s="67"/>
      <c r="EH380" s="67"/>
      <c r="EI380" s="72">
        <v>128</v>
      </c>
      <c r="EJ380" s="67">
        <v>110</v>
      </c>
      <c r="EK380" s="67"/>
      <c r="EL380" s="67"/>
      <c r="EM380" s="72">
        <v>118</v>
      </c>
      <c r="EN380" s="67">
        <v>100</v>
      </c>
      <c r="EO380" s="68"/>
      <c r="EP380" s="69"/>
      <c r="EQ380" s="67" t="b">
        <v>0</v>
      </c>
      <c r="ER380" s="67">
        <v>-18</v>
      </c>
      <c r="ES380" s="67"/>
      <c r="ET380" s="67"/>
      <c r="EU380" s="67" t="b">
        <v>0</v>
      </c>
      <c r="EV380" s="67">
        <v>-18</v>
      </c>
      <c r="EW380" s="67"/>
      <c r="EX380" s="67"/>
      <c r="EY380" s="67" t="b">
        <v>0</v>
      </c>
      <c r="EZ380" s="67">
        <v>-18</v>
      </c>
      <c r="FA380" s="67"/>
      <c r="FB380" s="67"/>
      <c r="FC380" s="76" t="s">
        <v>73</v>
      </c>
      <c r="FD380" s="67">
        <v>6</v>
      </c>
      <c r="FE380" s="77" t="s">
        <v>70</v>
      </c>
      <c r="FF380" s="68">
        <v>0</v>
      </c>
      <c r="FG380" s="83"/>
      <c r="FH380" s="65" t="str">
        <f t="shared" si="74"/>
        <v>SR</v>
      </c>
      <c r="FI380" s="65" t="str">
        <f t="shared" si="75"/>
        <v>M</v>
      </c>
      <c r="FJ380" s="65" t="str">
        <f t="shared" si="73"/>
        <v>18. SOR</v>
      </c>
      <c r="FK380" s="65">
        <f t="shared" si="76"/>
        <v>0</v>
      </c>
      <c r="FL380">
        <f t="shared" si="71"/>
        <v>24</v>
      </c>
      <c r="FM380" t="str">
        <f t="shared" si="70"/>
        <v>...</v>
      </c>
      <c r="FN380" t="str">
        <f t="shared" si="72"/>
        <v>...</v>
      </c>
      <c r="FO380" t="str">
        <f t="shared" si="64"/>
        <v>18. SOR</v>
      </c>
    </row>
    <row r="381" spans="1:171" ht="13.8" hidden="1" x14ac:dyDescent="0.25">
      <c r="A381" s="65" t="s">
        <v>1152</v>
      </c>
      <c r="B381" s="201" t="s">
        <v>926</v>
      </c>
      <c r="C381" s="80" t="str">
        <f>IF($B381:$B381&gt;0,VLOOKUP($B381,'[1]PorEquipeHC 20aa_ddmmaaaa'!$EC$5:'[1]PorEquipeHC 20aa_ddmmaaaa'!$GS$1003,1,FALSE))</f>
        <v>537</v>
      </c>
      <c r="D381" s="209" t="str">
        <f>IF($B381:$B381&gt;0,VLOOKUP($B381,'[1]PorEquipeHC 20aa_ddmmaaaa'!$EC$5:'[1]PorEquipeHC 20aa_ddmmaaaa'!$GS$1003,2,FALSE))</f>
        <v>SATO ARAUJO</v>
      </c>
      <c r="E381" s="209" t="str">
        <f>IF($B381:$B381&gt;0,VLOOKUP($B381,'[1]PorEquipeHC 20aa_ddmmaaaa'!$EC$5:'[1]PorEquipeHC 20aa_ddmmaaaa'!$GS$1003,3,FALSE))</f>
        <v>SIMONE</v>
      </c>
      <c r="F381" s="66" t="str">
        <f>IF($B381:$B381&gt;0,VLOOKUP($B381,'[1]PorEquipeHC 20aa_ddmmaaaa'!$EC$5:'[1]PorEquipeHC 20aa_ddmmaaaa'!$GS$1003,4,FALSE))</f>
        <v>F</v>
      </c>
      <c r="G381" s="65" t="str">
        <f>IF($B381:$B381&gt;0,VLOOKUP($B381,'[1]PorEquipeHC 20aa_ddmmaaaa'!$EC$5:'[1]PorEquipeHC 20aa_ddmmaaaa'!$GS$1003,5,FALSE))</f>
        <v>11. NCC</v>
      </c>
      <c r="H381" s="210">
        <f>IF($B381:$B381&gt;0,VLOOKUP($B381,'[1]PorEquipeHC 20aa_ddmmaaaa'!$EC$5:'[1]PorEquipeHC 20aa_ddmmaaaa'!$GS$1003,6,FALSE))</f>
        <v>26797</v>
      </c>
      <c r="I381" s="80">
        <f>IF($B381:$B381&gt;0,VLOOKUP($B381,'[1]PorEquipeHC 20aa_ddmmaaaa'!$EC$5:'[1]PorEquipeHC 20aa_ddmmaaaa'!$GS$1003,7,FALSE))</f>
        <v>12</v>
      </c>
      <c r="J381" s="209" t="str">
        <f>IF($B381:$B381&gt;0,VLOOKUP($B381,'[1]PorEquipeHC 20aa_ddmmaaaa'!$EC$5:'[1]PorEquipeHC 20aa_ddmmaaaa'!$GS$1003,8,FALSE))</f>
        <v>C</v>
      </c>
      <c r="K381" s="209" t="str">
        <f>IF($B381:$B381&gt;0,VLOOKUP($B381,'[1]PorEquipeHC 20aa_ddmmaaaa'!$EC$5:'[1]PorEquipeHC 20aa_ddmmaaaa'!$GS$1003,9,FALSE))</f>
        <v>NSR</v>
      </c>
      <c r="L381" s="80">
        <f>IF($B381:$B381&gt;0,VLOOKUP($B381,'[1]PorEquipeHC 20aa_ddmmaaaa'!$EC$5:'[1]PorEquipeHC 20aa_ddmmaaaa'!$GS$1003,45,FALSE))</f>
        <v>0</v>
      </c>
      <c r="M381" s="65" t="str">
        <f>IF($B381:$B381&gt;0,VLOOKUP($B381,'[1]PorEquipeHC 20aa_ddmmaaaa'!$EC$5:'[1]PorEquipeHC 20aa_ddmmaaaa'!$GS$1003,46,FALSE))</f>
        <v>X</v>
      </c>
      <c r="N381" s="80" t="e">
        <f>IF($B381:$B381&gt;0,VLOOKUP($B381,'[1]PorEquipeHC 20aa_ddmmaaaa'!$EC$5:'[1]PorEquipeHC 20aa_ddmmaaaa'!$GS$1003,64,FALSE))</f>
        <v>#NUM!</v>
      </c>
      <c r="O381" s="211" t="str">
        <f>IF($B381:$B381&gt;0,VLOOKUP($B381,'[1]PorEquipeHC 20aa_ddmmaaaa'!$EC$5:'[1]PorEquipeHC 20aa_ddmmaaaa'!$GS$1003,10,FALSE))</f>
        <v xml:space="preserve"> </v>
      </c>
      <c r="P381" s="211" t="str">
        <f>IF($B381:$B381&gt;0,VLOOKUP($B381,'[1]PorEquipeHC 20aa_ddmmaaaa'!$EC$5:'[1]PorEquipeHC 20aa_ddmmaaaa'!$GS$1003,11,FALSE))</f>
        <v xml:space="preserve"> </v>
      </c>
      <c r="Q381" s="211" t="str">
        <f>IF($B381:$B381&gt;0,VLOOKUP($B381,'[1]PorEquipeHC 20aa_ddmmaaaa'!$EC$5:'[1]PorEquipeHC 20aa_ddmmaaaa'!$GS$1003,12,FALSE))</f>
        <v xml:space="preserve"> </v>
      </c>
      <c r="R381" s="211" t="str">
        <f>IF($B381:$B381&gt;0,VLOOKUP($B381,'[1]PorEquipeHC 20aa_ddmmaaaa'!$EC$5:'[1]PorEquipeHC 20aa_ddmmaaaa'!$GS$1003,13,FALSE))</f>
        <v xml:space="preserve"> </v>
      </c>
      <c r="S381" s="211" t="str">
        <f>IF($B381:$B381&gt;0,VLOOKUP($B381,'[1]PorEquipeHC 20aa_ddmmaaaa'!$EC$5:'[1]PorEquipeHC 20aa_ddmmaaaa'!$GS$1003,14,FALSE))</f>
        <v xml:space="preserve"> </v>
      </c>
      <c r="T381" s="211" t="str">
        <f>IF($B381:$B381&gt;0,VLOOKUP($B381,'[1]PorEquipeHC 20aa_ddmmaaaa'!$EC$5:'[1]PorEquipeHC 20aa_ddmmaaaa'!$GS$1003,15,FALSE))</f>
        <v xml:space="preserve"> </v>
      </c>
      <c r="U381" s="211" t="str">
        <f>IF($B381:$B381&gt;0,VLOOKUP($B381,'[1]PorEquipeHC 20aa_ddmmaaaa'!$EC$5:'[1]PorEquipeHC 20aa_ddmmaaaa'!$GS$1003,16,FALSE))</f>
        <v xml:space="preserve"> </v>
      </c>
      <c r="V381" s="211" t="b">
        <f>IF($B381:$B381&gt;0,VLOOKUP($B381,'[1]PorEquipeHC 20aa_ddmmaaaa'!$EC$5:'[1]PorEquipeHC 20aa_ddmmaaaa'!$GS$1003,17,FALSE))</f>
        <v>0</v>
      </c>
      <c r="W381" s="211" t="b">
        <f>IF($B381:$B381&gt;0,VLOOKUP($B381,'[1]PorEquipeHC 20aa_ddmmaaaa'!$EC$5:'[1]PorEquipeHC 20aa_ddmmaaaa'!$GS$1003,18,FALSE))</f>
        <v>0</v>
      </c>
      <c r="X381" s="211" t="b">
        <f>IF($B381:$B381&gt;0,VLOOKUP($B381,'[1]PorEquipeHC 20aa_ddmmaaaa'!$EC$5:'[1]PorEquipeHC 20aa_ddmmaaaa'!$GS$1003,19,FALSE))</f>
        <v>0</v>
      </c>
      <c r="Y381" s="207"/>
      <c r="Z381" s="207"/>
      <c r="AA381" s="154"/>
      <c r="AB381" s="154"/>
      <c r="AC381" s="65" t="str">
        <f>C381</f>
        <v>537</v>
      </c>
      <c r="AD381" s="65" t="str">
        <f>D381</f>
        <v>SATO ARAUJO</v>
      </c>
      <c r="AE381" s="65" t="str">
        <f>E381</f>
        <v>SIMONE</v>
      </c>
      <c r="AF381" s="65" t="str">
        <f>F381</f>
        <v>F</v>
      </c>
      <c r="AG381" s="65" t="str">
        <f>G381</f>
        <v>11. NCC</v>
      </c>
      <c r="AH381" s="208">
        <f>H381</f>
        <v>26797</v>
      </c>
      <c r="AI381">
        <f>I381</f>
        <v>12</v>
      </c>
      <c r="AJ381" t="str">
        <f>J381</f>
        <v>C</v>
      </c>
      <c r="AK381" s="209" t="str">
        <f>K381</f>
        <v>NSR</v>
      </c>
      <c r="AL381" s="65">
        <f>L381</f>
        <v>0</v>
      </c>
      <c r="AM381" s="66" t="str">
        <f>M381</f>
        <v>X</v>
      </c>
      <c r="AN381" s="65" t="e">
        <f>N381</f>
        <v>#NUM!</v>
      </c>
      <c r="AO381" s="65" t="str">
        <f>O381</f>
        <v xml:space="preserve"> </v>
      </c>
      <c r="AP381" s="67" t="str">
        <f>IF(AO381=" "," ",(AO381-2*$AI381))</f>
        <v xml:space="preserve"> </v>
      </c>
      <c r="AQ381" s="68"/>
      <c r="AR381" s="69"/>
      <c r="AS381" s="72" t="str">
        <f>P381</f>
        <v xml:space="preserve"> </v>
      </c>
      <c r="AT381" s="67" t="str">
        <f>IF(AS381=" "," ",(AS381-2*$AI381))</f>
        <v xml:space="preserve"> </v>
      </c>
      <c r="AU381" s="65"/>
      <c r="AV381" s="67"/>
      <c r="AW381" s="72" t="str">
        <f>Q381</f>
        <v xml:space="preserve"> </v>
      </c>
      <c r="AX381" s="67" t="str">
        <f>IF(AW381=" "," ",(AW381-2*$AI381))</f>
        <v xml:space="preserve"> </v>
      </c>
      <c r="AY381" s="67"/>
      <c r="AZ381" s="65"/>
      <c r="BA381" s="67" t="str">
        <f>R381</f>
        <v xml:space="preserve"> </v>
      </c>
      <c r="BB381" s="67" t="str">
        <f>IF(BA381=" "," ",(BA381-2*$AI381))</f>
        <v xml:space="preserve"> </v>
      </c>
      <c r="BC381" s="67"/>
      <c r="BD381" s="67"/>
      <c r="BE381" s="71" t="str">
        <f>S381</f>
        <v xml:space="preserve"> </v>
      </c>
      <c r="BF381" s="67" t="str">
        <f>IF(BE381=" "," ",(BE381-2*$AI381))</f>
        <v xml:space="preserve"> </v>
      </c>
      <c r="BG381" s="67"/>
      <c r="BH381" s="67"/>
      <c r="BI381" s="72" t="str">
        <f>T381</f>
        <v xml:space="preserve"> </v>
      </c>
      <c r="BJ381" s="67" t="str">
        <f>IF(BI381=" "," ",(BI381-2*$AI381))</f>
        <v xml:space="preserve"> </v>
      </c>
      <c r="BK381" s="67"/>
      <c r="BL381" s="67"/>
      <c r="BM381" s="72" t="str">
        <f>U381</f>
        <v xml:space="preserve"> </v>
      </c>
      <c r="BN381" s="67" t="str">
        <f>IF(BM381=" "," ",(BM381-2*$AI381))</f>
        <v xml:space="preserve"> </v>
      </c>
      <c r="BO381" s="67"/>
      <c r="BP381" s="67"/>
      <c r="BQ381" s="67" t="b">
        <f>V381</f>
        <v>0</v>
      </c>
      <c r="BR381" s="67">
        <f>IF(BQ381=" "," ",(BQ381-2*$AI381))</f>
        <v>-24</v>
      </c>
      <c r="BS381" s="67"/>
      <c r="BT381" s="67"/>
      <c r="BU381" s="67" t="b">
        <f>W381</f>
        <v>0</v>
      </c>
      <c r="BV381" s="67">
        <f>IF(BU381=" "," ",(BU381-2*$AI381))</f>
        <v>-24</v>
      </c>
      <c r="BW381" s="67"/>
      <c r="BX381" s="67"/>
      <c r="BY381" s="67" t="b">
        <f>X381</f>
        <v>0</v>
      </c>
      <c r="BZ381" s="67">
        <f>IF(BY381=" "," ",(BY381-2*$AI381))</f>
        <v>-24</v>
      </c>
      <c r="CA381" s="67"/>
      <c r="CB381" s="67"/>
      <c r="CC381" s="209" t="str">
        <f>IF(AK381="Senior",AK381,"...")</f>
        <v>...</v>
      </c>
      <c r="CD381" s="65">
        <f>L381</f>
        <v>0</v>
      </c>
      <c r="CE381" s="66" t="str">
        <f>M381</f>
        <v>X</v>
      </c>
      <c r="CF381" s="73">
        <f>AQ381*AO$4+AU381*AS$4+AY381*AW$4+BC381*BA$4+BG381*BE$4+BK381*BI$4+BO381*BM$4+BS381*BQ$4+BW381*BU$4+CA381*BY$4</f>
        <v>0</v>
      </c>
      <c r="CG381" s="156"/>
      <c r="CH381" s="1"/>
      <c r="DA381" s="19"/>
      <c r="DB381" s="19"/>
      <c r="DC381" s="67" t="s">
        <v>246</v>
      </c>
      <c r="DD381" s="67" t="s">
        <v>1079</v>
      </c>
      <c r="DE381" s="67" t="s">
        <v>164</v>
      </c>
      <c r="DF381" s="67" t="s">
        <v>65</v>
      </c>
      <c r="DG381" s="67" t="s">
        <v>1066</v>
      </c>
      <c r="DH381" s="75">
        <v>19445</v>
      </c>
      <c r="DI381" s="67">
        <v>9</v>
      </c>
      <c r="DJ381" s="67" t="s">
        <v>84</v>
      </c>
      <c r="DK381" s="76" t="s">
        <v>69</v>
      </c>
      <c r="DL381" s="67">
        <v>2</v>
      </c>
      <c r="DM381" s="77" t="s">
        <v>70</v>
      </c>
      <c r="DN381" s="67" t="e">
        <v>#NUM!</v>
      </c>
      <c r="DO381" s="67" t="s">
        <v>79</v>
      </c>
      <c r="DP381" s="67" t="s">
        <v>79</v>
      </c>
      <c r="DQ381" s="68"/>
      <c r="DR381" s="67"/>
      <c r="DS381" s="72">
        <v>115</v>
      </c>
      <c r="DT381" s="67">
        <v>97</v>
      </c>
      <c r="DU381" s="68"/>
      <c r="DV381" s="67"/>
      <c r="DW381" s="72" t="s">
        <v>79</v>
      </c>
      <c r="DX381" s="67" t="s">
        <v>79</v>
      </c>
      <c r="DY381" s="67"/>
      <c r="DZ381" s="67"/>
      <c r="EA381" s="67">
        <v>115</v>
      </c>
      <c r="EB381" s="67">
        <v>97</v>
      </c>
      <c r="EC381" s="67"/>
      <c r="ED381" s="67"/>
      <c r="EE381" s="71" t="s">
        <v>79</v>
      </c>
      <c r="EF381" s="67" t="s">
        <v>79</v>
      </c>
      <c r="EG381" s="67"/>
      <c r="EH381" s="67"/>
      <c r="EI381" s="72" t="s">
        <v>79</v>
      </c>
      <c r="EJ381" s="67" t="s">
        <v>79</v>
      </c>
      <c r="EK381" s="67"/>
      <c r="EL381" s="67"/>
      <c r="EM381" s="72" t="s">
        <v>79</v>
      </c>
      <c r="EN381" s="67" t="s">
        <v>79</v>
      </c>
      <c r="EO381" s="67"/>
      <c r="EP381" s="67"/>
      <c r="EQ381" s="67" t="b">
        <v>0</v>
      </c>
      <c r="ER381" s="67">
        <v>-18</v>
      </c>
      <c r="ES381" s="67"/>
      <c r="ET381" s="67"/>
      <c r="EU381" s="67" t="b">
        <v>0</v>
      </c>
      <c r="EV381" s="67">
        <v>-18</v>
      </c>
      <c r="EW381" s="68"/>
      <c r="EX381" s="69"/>
      <c r="EY381" s="67" t="b">
        <v>0</v>
      </c>
      <c r="EZ381" s="67">
        <v>-18</v>
      </c>
      <c r="FA381" s="67"/>
      <c r="FB381" s="67"/>
      <c r="FC381" s="76" t="s">
        <v>73</v>
      </c>
      <c r="FD381" s="67">
        <v>2</v>
      </c>
      <c r="FE381" s="77" t="s">
        <v>70</v>
      </c>
      <c r="FF381" s="68">
        <v>0</v>
      </c>
      <c r="FG381" s="83"/>
      <c r="FH381" s="65" t="str">
        <f t="shared" si="74"/>
        <v>NSR</v>
      </c>
      <c r="FI381" s="65" t="str">
        <f t="shared" si="75"/>
        <v>M</v>
      </c>
      <c r="FJ381" s="65" t="str">
        <f t="shared" si="73"/>
        <v>18. SOR</v>
      </c>
      <c r="FK381" s="65">
        <f t="shared" si="76"/>
        <v>0</v>
      </c>
      <c r="FL381">
        <f t="shared" si="71"/>
        <v>24</v>
      </c>
      <c r="FM381" t="str">
        <f t="shared" si="70"/>
        <v>...</v>
      </c>
      <c r="FN381" t="str">
        <f t="shared" si="72"/>
        <v>...</v>
      </c>
      <c r="FO381" t="str">
        <f t="shared" ref="FO381:FO402" si="77">DG381</f>
        <v>18. SOR</v>
      </c>
    </row>
    <row r="382" spans="1:171" ht="13.8" hidden="1" x14ac:dyDescent="0.25">
      <c r="A382" s="65" t="s">
        <v>1152</v>
      </c>
      <c r="B382" s="63" t="s">
        <v>193</v>
      </c>
      <c r="C382" s="80" t="str">
        <f>IF($B382:$B382&gt;0,VLOOKUP($B382,'[1]PorEquipeHC 20aa_ddmmaaaa'!$EC$5:'[1]PorEquipeHC 20aa_ddmmaaaa'!$GS$1003,1,FALSE))</f>
        <v>402</v>
      </c>
      <c r="D382" s="209" t="str">
        <f>IF($B382:$B382&gt;0,VLOOKUP($B382,'[1]PorEquipeHC 20aa_ddmmaaaa'!$EC$5:'[1]PorEquipeHC 20aa_ddmmaaaa'!$GS$1003,2,FALSE))</f>
        <v>ISHIHARA</v>
      </c>
      <c r="E382" s="209" t="str">
        <f>IF($B382:$B382&gt;0,VLOOKUP($B382,'[1]PorEquipeHC 20aa_ddmmaaaa'!$EC$5:'[1]PorEquipeHC 20aa_ddmmaaaa'!$GS$1003,3,FALSE))</f>
        <v>MARCIO EIDI</v>
      </c>
      <c r="F382" s="66" t="str">
        <f>IF($B382:$B382&gt;0,VLOOKUP($B382,'[1]PorEquipeHC 20aa_ddmmaaaa'!$EC$5:'[1]PorEquipeHC 20aa_ddmmaaaa'!$GS$1003,4,FALSE))</f>
        <v>M</v>
      </c>
      <c r="G382" s="65" t="str">
        <f>IF($B382:$B382&gt;0,VLOOKUP($B382,'[1]PorEquipeHC 20aa_ddmmaaaa'!$EC$5:'[1]PorEquipeHC 20aa_ddmmaaaa'!$GS$1003,5,FALSE))</f>
        <v>01. PIE</v>
      </c>
      <c r="H382" s="210">
        <f>IF($B382:$B382&gt;0,VLOOKUP($B382,'[1]PorEquipeHC 20aa_ddmmaaaa'!$EC$5:'[1]PorEquipeHC 20aa_ddmmaaaa'!$GS$1003,6,FALSE))</f>
        <v>27323</v>
      </c>
      <c r="I382" s="80">
        <f>IF($B382:$B382&gt;0,VLOOKUP($B382,'[1]PorEquipeHC 20aa_ddmmaaaa'!$EC$5:'[1]PorEquipeHC 20aa_ddmmaaaa'!$GS$1003,7,FALSE))</f>
        <v>12</v>
      </c>
      <c r="J382" s="209" t="str">
        <f>IF($B382:$B382&gt;0,VLOOKUP($B382,'[1]PorEquipeHC 20aa_ddmmaaaa'!$EC$5:'[1]PorEquipeHC 20aa_ddmmaaaa'!$GS$1003,8,FALSE))</f>
        <v>C</v>
      </c>
      <c r="K382" s="209" t="str">
        <f>IF($B382:$B382&gt;0,VLOOKUP($B382,'[1]PorEquipeHC 20aa_ddmmaaaa'!$EC$5:'[1]PorEquipeHC 20aa_ddmmaaaa'!$GS$1003,9,FALSE))</f>
        <v>NSR</v>
      </c>
      <c r="L382" s="80">
        <f>IF($B382:$B382&gt;0,VLOOKUP($B382,'[1]PorEquipeHC 20aa_ddmmaaaa'!$EC$5:'[1]PorEquipeHC 20aa_ddmmaaaa'!$GS$1003,45,FALSE))</f>
        <v>0</v>
      </c>
      <c r="M382" s="65" t="str">
        <f>IF($B382:$B382&gt;0,VLOOKUP($B382,'[1]PorEquipeHC 20aa_ddmmaaaa'!$EC$5:'[1]PorEquipeHC 20aa_ddmmaaaa'!$GS$1003,46,FALSE))</f>
        <v>X</v>
      </c>
      <c r="N382" s="80" t="e">
        <f>IF($B382:$B382&gt;0,VLOOKUP($B382,'[1]PorEquipeHC 20aa_ddmmaaaa'!$EC$5:'[1]PorEquipeHC 20aa_ddmmaaaa'!$GS$1003,64,FALSE))</f>
        <v>#NUM!</v>
      </c>
      <c r="O382" s="211" t="str">
        <f>IF($B382:$B382&gt;0,VLOOKUP($B382,'[1]PorEquipeHC 20aa_ddmmaaaa'!$EC$5:'[1]PorEquipeHC 20aa_ddmmaaaa'!$GS$1003,10,FALSE))</f>
        <v xml:space="preserve"> </v>
      </c>
      <c r="P382" s="211" t="str">
        <f>IF($B382:$B382&gt;0,VLOOKUP($B382,'[1]PorEquipeHC 20aa_ddmmaaaa'!$EC$5:'[1]PorEquipeHC 20aa_ddmmaaaa'!$GS$1003,11,FALSE))</f>
        <v xml:space="preserve"> </v>
      </c>
      <c r="Q382" s="211" t="str">
        <f>IF($B382:$B382&gt;0,VLOOKUP($B382,'[1]PorEquipeHC 20aa_ddmmaaaa'!$EC$5:'[1]PorEquipeHC 20aa_ddmmaaaa'!$GS$1003,12,FALSE))</f>
        <v xml:space="preserve"> </v>
      </c>
      <c r="R382" s="211" t="str">
        <f>IF($B382:$B382&gt;0,VLOOKUP($B382,'[1]PorEquipeHC 20aa_ddmmaaaa'!$EC$5:'[1]PorEquipeHC 20aa_ddmmaaaa'!$GS$1003,13,FALSE))</f>
        <v xml:space="preserve"> </v>
      </c>
      <c r="S382" s="211" t="str">
        <f>IF($B382:$B382&gt;0,VLOOKUP($B382,'[1]PorEquipeHC 20aa_ddmmaaaa'!$EC$5:'[1]PorEquipeHC 20aa_ddmmaaaa'!$GS$1003,14,FALSE))</f>
        <v xml:space="preserve"> </v>
      </c>
      <c r="T382" s="211" t="str">
        <f>IF($B382:$B382&gt;0,VLOOKUP($B382,'[1]PorEquipeHC 20aa_ddmmaaaa'!$EC$5:'[1]PorEquipeHC 20aa_ddmmaaaa'!$GS$1003,15,FALSE))</f>
        <v xml:space="preserve"> </v>
      </c>
      <c r="U382" s="211" t="str">
        <f>IF($B382:$B382&gt;0,VLOOKUP($B382,'[1]PorEquipeHC 20aa_ddmmaaaa'!$EC$5:'[1]PorEquipeHC 20aa_ddmmaaaa'!$GS$1003,16,FALSE))</f>
        <v xml:space="preserve"> </v>
      </c>
      <c r="V382" s="211" t="b">
        <f>IF($B382:$B382&gt;0,VLOOKUP($B382,'[1]PorEquipeHC 20aa_ddmmaaaa'!$EC$5:'[1]PorEquipeHC 20aa_ddmmaaaa'!$GS$1003,17,FALSE))</f>
        <v>0</v>
      </c>
      <c r="W382" s="211" t="b">
        <f>IF($B382:$B382&gt;0,VLOOKUP($B382,'[1]PorEquipeHC 20aa_ddmmaaaa'!$EC$5:'[1]PorEquipeHC 20aa_ddmmaaaa'!$GS$1003,18,FALSE))</f>
        <v>0</v>
      </c>
      <c r="X382" s="211" t="b">
        <f>IF($B382:$B382&gt;0,VLOOKUP($B382,'[1]PorEquipeHC 20aa_ddmmaaaa'!$EC$5:'[1]PorEquipeHC 20aa_ddmmaaaa'!$GS$1003,19,FALSE))</f>
        <v>0</v>
      </c>
      <c r="Y382" s="207"/>
      <c r="Z382" s="207"/>
      <c r="AA382" s="154"/>
      <c r="AB382" s="154"/>
      <c r="AC382" s="65" t="str">
        <f>C382</f>
        <v>402</v>
      </c>
      <c r="AD382" s="65" t="str">
        <f>D382</f>
        <v>ISHIHARA</v>
      </c>
      <c r="AE382" s="65" t="str">
        <f>E382</f>
        <v>MARCIO EIDI</v>
      </c>
      <c r="AF382" s="65" t="str">
        <f>F382</f>
        <v>M</v>
      </c>
      <c r="AG382" s="65" t="str">
        <f>G382</f>
        <v>01. PIE</v>
      </c>
      <c r="AH382" s="208">
        <f>H382</f>
        <v>27323</v>
      </c>
      <c r="AI382">
        <f>I382</f>
        <v>12</v>
      </c>
      <c r="AJ382" t="str">
        <f>J382</f>
        <v>C</v>
      </c>
      <c r="AK382" s="209" t="str">
        <f>K382</f>
        <v>NSR</v>
      </c>
      <c r="AL382" s="65">
        <f>L382</f>
        <v>0</v>
      </c>
      <c r="AM382" s="66" t="str">
        <f>M382</f>
        <v>X</v>
      </c>
      <c r="AN382" s="65" t="e">
        <f>N382</f>
        <v>#NUM!</v>
      </c>
      <c r="AO382" s="65" t="str">
        <f>O382</f>
        <v xml:space="preserve"> </v>
      </c>
      <c r="AP382" s="67" t="str">
        <f>IF(AO382=" "," ",(AO382-2*$AI382))</f>
        <v xml:space="preserve"> </v>
      </c>
      <c r="AQ382" s="68"/>
      <c r="AR382" s="69"/>
      <c r="AS382" s="72" t="str">
        <f>P382</f>
        <v xml:space="preserve"> </v>
      </c>
      <c r="AT382" s="67" t="str">
        <f>IF(AS382=" "," ",(AS382-2*$AI382))</f>
        <v xml:space="preserve"> </v>
      </c>
      <c r="AU382" s="65"/>
      <c r="AV382" s="67"/>
      <c r="AW382" s="72" t="str">
        <f>Q382</f>
        <v xml:space="preserve"> </v>
      </c>
      <c r="AX382" s="67" t="str">
        <f>IF(AW382=" "," ",(AW382-2*$AI382))</f>
        <v xml:space="preserve"> </v>
      </c>
      <c r="AY382" s="67"/>
      <c r="AZ382" s="65"/>
      <c r="BA382" s="67" t="str">
        <f>R382</f>
        <v xml:space="preserve"> </v>
      </c>
      <c r="BB382" s="67" t="str">
        <f>IF(BA382=" "," ",(BA382-2*$AI382))</f>
        <v xml:space="preserve"> </v>
      </c>
      <c r="BC382" s="67"/>
      <c r="BD382" s="67"/>
      <c r="BE382" s="71" t="str">
        <f>S382</f>
        <v xml:space="preserve"> </v>
      </c>
      <c r="BF382" s="67" t="str">
        <f>IF(BE382=" "," ",(BE382-2*$AI382))</f>
        <v xml:space="preserve"> </v>
      </c>
      <c r="BG382" s="67"/>
      <c r="BH382" s="67"/>
      <c r="BI382" s="72" t="str">
        <f>T382</f>
        <v xml:space="preserve"> </v>
      </c>
      <c r="BJ382" s="67" t="str">
        <f>IF(BI382=" "," ",(BI382-2*$AI382))</f>
        <v xml:space="preserve"> </v>
      </c>
      <c r="BK382" s="67"/>
      <c r="BL382" s="67"/>
      <c r="BM382" s="72" t="str">
        <f>U382</f>
        <v xml:space="preserve"> </v>
      </c>
      <c r="BN382" s="67" t="str">
        <f>IF(BM382=" "," ",(BM382-2*$AI382))</f>
        <v xml:space="preserve"> </v>
      </c>
      <c r="BO382" s="67"/>
      <c r="BP382" s="67"/>
      <c r="BQ382" s="67" t="b">
        <f>V382</f>
        <v>0</v>
      </c>
      <c r="BR382" s="67">
        <f>IF(BQ382=" "," ",(BQ382-2*$AI382))</f>
        <v>-24</v>
      </c>
      <c r="BS382" s="67"/>
      <c r="BT382" s="67"/>
      <c r="BU382" s="67" t="b">
        <f>W382</f>
        <v>0</v>
      </c>
      <c r="BV382" s="67">
        <f>IF(BU382=" "," ",(BU382-2*$AI382))</f>
        <v>-24</v>
      </c>
      <c r="BW382" s="67"/>
      <c r="BX382" s="67"/>
      <c r="BY382" s="67" t="b">
        <f>X382</f>
        <v>0</v>
      </c>
      <c r="BZ382" s="67">
        <f>IF(BY382=" "," ",(BY382-2*$AI382))</f>
        <v>-24</v>
      </c>
      <c r="CA382" s="67"/>
      <c r="CB382" s="67"/>
      <c r="CC382" s="209" t="str">
        <f>IF(AK382="Senior",AK382,"...")</f>
        <v>...</v>
      </c>
      <c r="CD382" s="65">
        <f>L382</f>
        <v>0</v>
      </c>
      <c r="CE382" s="66" t="str">
        <f>M382</f>
        <v>X</v>
      </c>
      <c r="CF382" s="73">
        <f>AQ382*AO$4+AU382*AS$4+AY382*AW$4+BC382*BA$4+BG382*BE$4+BK382*BI$4+BO382*BM$4+BS382*BQ$4+BW382*BU$4+CA382*BY$4</f>
        <v>0</v>
      </c>
      <c r="CG382" s="156"/>
      <c r="CH382" s="1"/>
      <c r="DA382" s="19"/>
      <c r="DB382" s="19"/>
      <c r="DC382" s="67">
        <v>604</v>
      </c>
      <c r="DD382" s="67" t="s">
        <v>1080</v>
      </c>
      <c r="DE382" s="67" t="s">
        <v>1081</v>
      </c>
      <c r="DF382" s="67" t="s">
        <v>83</v>
      </c>
      <c r="DG382" s="67" t="s">
        <v>1066</v>
      </c>
      <c r="DH382" s="75">
        <v>22044</v>
      </c>
      <c r="DI382" s="67">
        <v>9</v>
      </c>
      <c r="DJ382" s="67" t="s">
        <v>84</v>
      </c>
      <c r="DK382" s="76" t="s">
        <v>69</v>
      </c>
      <c r="DL382" s="67">
        <v>7</v>
      </c>
      <c r="DM382" s="77" t="s">
        <v>70</v>
      </c>
      <c r="DN382" s="67">
        <v>720</v>
      </c>
      <c r="DO382" s="67">
        <v>114</v>
      </c>
      <c r="DP382" s="67">
        <v>96</v>
      </c>
      <c r="DQ382" s="68"/>
      <c r="DR382" s="67"/>
      <c r="DS382" s="72">
        <v>119</v>
      </c>
      <c r="DT382" s="67">
        <v>101</v>
      </c>
      <c r="DU382" s="68"/>
      <c r="DV382" s="67"/>
      <c r="DW382" s="72">
        <v>127</v>
      </c>
      <c r="DX382" s="67">
        <v>109</v>
      </c>
      <c r="DY382" s="67"/>
      <c r="DZ382" s="67"/>
      <c r="EA382" s="67">
        <v>116</v>
      </c>
      <c r="EB382" s="67">
        <v>98</v>
      </c>
      <c r="EC382" s="68"/>
      <c r="ED382" s="69"/>
      <c r="EE382" s="71">
        <v>129</v>
      </c>
      <c r="EF382" s="67">
        <v>111</v>
      </c>
      <c r="EG382" s="67"/>
      <c r="EH382" s="67"/>
      <c r="EI382" s="72">
        <v>122</v>
      </c>
      <c r="EJ382" s="67">
        <v>104</v>
      </c>
      <c r="EK382" s="67"/>
      <c r="EL382" s="67"/>
      <c r="EM382" s="72">
        <v>122</v>
      </c>
      <c r="EN382" s="67">
        <v>104</v>
      </c>
      <c r="EO382" s="67"/>
      <c r="EP382" s="67"/>
      <c r="EQ382" s="67" t="b">
        <v>0</v>
      </c>
      <c r="ER382" s="67">
        <v>-18</v>
      </c>
      <c r="ES382" s="67"/>
      <c r="ET382" s="67"/>
      <c r="EU382" s="67" t="b">
        <v>0</v>
      </c>
      <c r="EV382" s="67">
        <v>-18</v>
      </c>
      <c r="EW382" s="67"/>
      <c r="EX382" s="67"/>
      <c r="EY382" s="67" t="b">
        <v>0</v>
      </c>
      <c r="EZ382" s="67">
        <v>-18</v>
      </c>
      <c r="FA382" s="67"/>
      <c r="FB382" s="67"/>
      <c r="FC382" s="76" t="s">
        <v>73</v>
      </c>
      <c r="FD382" s="67">
        <v>7</v>
      </c>
      <c r="FE382" s="77" t="s">
        <v>70</v>
      </c>
      <c r="FF382" s="68">
        <v>0</v>
      </c>
      <c r="FG382" s="83"/>
      <c r="FH382" s="65" t="str">
        <f t="shared" si="74"/>
        <v>NSR</v>
      </c>
      <c r="FI382" s="65" t="str">
        <f t="shared" si="75"/>
        <v>F</v>
      </c>
      <c r="FJ382" s="65" t="str">
        <f t="shared" si="73"/>
        <v>18. SOR</v>
      </c>
      <c r="FK382" s="65">
        <f t="shared" si="76"/>
        <v>0</v>
      </c>
      <c r="FL382">
        <f t="shared" si="71"/>
        <v>24</v>
      </c>
      <c r="FM382" t="str">
        <f t="shared" si="70"/>
        <v>...</v>
      </c>
      <c r="FN382" t="str">
        <f t="shared" si="72"/>
        <v>...</v>
      </c>
      <c r="FO382" t="str">
        <f t="shared" si="77"/>
        <v>18. SOR</v>
      </c>
    </row>
    <row r="383" spans="1:171" ht="13.8" hidden="1" x14ac:dyDescent="0.25">
      <c r="A383" s="216" t="s">
        <v>1152</v>
      </c>
      <c r="B383" s="65" t="s">
        <v>196</v>
      </c>
      <c r="C383" s="80" t="str">
        <f>IF($B383:$B383&gt;0,VLOOKUP($B383,'[1]PorEquipeHC 20aa_ddmmaaaa'!$EC$5:'[1]PorEquipeHC 20aa_ddmmaaaa'!$GS$1003,1,FALSE))</f>
        <v>399</v>
      </c>
      <c r="D383" s="209" t="str">
        <f>IF($B383:$B383&gt;0,VLOOKUP($B383,'[1]PorEquipeHC 20aa_ddmmaaaa'!$EC$5:'[1]PorEquipeHC 20aa_ddmmaaaa'!$GS$1003,2,FALSE))</f>
        <v>INOUE ISHIHARA</v>
      </c>
      <c r="E383" s="209" t="str">
        <f>IF($B383:$B383&gt;0,VLOOKUP($B383,'[1]PorEquipeHC 20aa_ddmmaaaa'!$EC$5:'[1]PorEquipeHC 20aa_ddmmaaaa'!$GS$1003,3,FALSE))</f>
        <v>IRENE FUMI</v>
      </c>
      <c r="F383" s="66" t="str">
        <f>IF($B383:$B383&gt;0,VLOOKUP($B383,'[1]PorEquipeHC 20aa_ddmmaaaa'!$EC$5:'[1]PorEquipeHC 20aa_ddmmaaaa'!$GS$1003,4,FALSE))</f>
        <v>F</v>
      </c>
      <c r="G383" s="65" t="str">
        <f>IF($B383:$B383&gt;0,VLOOKUP($B383,'[1]PorEquipeHC 20aa_ddmmaaaa'!$EC$5:'[1]PorEquipeHC 20aa_ddmmaaaa'!$GS$1003,5,FALSE))</f>
        <v>01. PIE</v>
      </c>
      <c r="H383" s="210">
        <f>IF($B383:$B383&gt;0,VLOOKUP($B383,'[1]PorEquipeHC 20aa_ddmmaaaa'!$EC$5:'[1]PorEquipeHC 20aa_ddmmaaaa'!$GS$1003,6,FALSE))</f>
        <v>30851</v>
      </c>
      <c r="I383" s="80">
        <f>IF($B383:$B383&gt;0,VLOOKUP($B383,'[1]PorEquipeHC 20aa_ddmmaaaa'!$EC$5:'[1]PorEquipeHC 20aa_ddmmaaaa'!$GS$1003,7,FALSE))</f>
        <v>12</v>
      </c>
      <c r="J383" s="209" t="str">
        <f>IF($B383:$B383&gt;0,VLOOKUP($B383,'[1]PorEquipeHC 20aa_ddmmaaaa'!$EC$5:'[1]PorEquipeHC 20aa_ddmmaaaa'!$GS$1003,8,FALSE))</f>
        <v>C</v>
      </c>
      <c r="K383" s="209" t="str">
        <f>IF($B383:$B383&gt;0,VLOOKUP($B383,'[1]PorEquipeHC 20aa_ddmmaaaa'!$EC$5:'[1]PorEquipeHC 20aa_ddmmaaaa'!$GS$1003,9,FALSE))</f>
        <v>NSR</v>
      </c>
      <c r="L383" s="80">
        <f>IF($B383:$B383&gt;0,VLOOKUP($B383,'[1]PorEquipeHC 20aa_ddmmaaaa'!$EC$5:'[1]PorEquipeHC 20aa_ddmmaaaa'!$GS$1003,45,FALSE))</f>
        <v>0</v>
      </c>
      <c r="M383" s="65" t="str">
        <f>IF($B383:$B383&gt;0,VLOOKUP($B383,'[1]PorEquipeHC 20aa_ddmmaaaa'!$EC$5:'[1]PorEquipeHC 20aa_ddmmaaaa'!$GS$1003,46,FALSE))</f>
        <v>X</v>
      </c>
      <c r="N383" s="80" t="e">
        <f>IF($B383:$B383&gt;0,VLOOKUP($B383,'[1]PorEquipeHC 20aa_ddmmaaaa'!$EC$5:'[1]PorEquipeHC 20aa_ddmmaaaa'!$GS$1003,64,FALSE))</f>
        <v>#NUM!</v>
      </c>
      <c r="O383" s="211" t="str">
        <f>IF($B383:$B383&gt;0,VLOOKUP($B383,'[1]PorEquipeHC 20aa_ddmmaaaa'!$EC$5:'[1]PorEquipeHC 20aa_ddmmaaaa'!$GS$1003,10,FALSE))</f>
        <v xml:space="preserve"> </v>
      </c>
      <c r="P383" s="211" t="str">
        <f>IF($B383:$B383&gt;0,VLOOKUP($B383,'[1]PorEquipeHC 20aa_ddmmaaaa'!$EC$5:'[1]PorEquipeHC 20aa_ddmmaaaa'!$GS$1003,11,FALSE))</f>
        <v xml:space="preserve"> </v>
      </c>
      <c r="Q383" s="211" t="str">
        <f>IF($B383:$B383&gt;0,VLOOKUP($B383,'[1]PorEquipeHC 20aa_ddmmaaaa'!$EC$5:'[1]PorEquipeHC 20aa_ddmmaaaa'!$GS$1003,12,FALSE))</f>
        <v xml:space="preserve"> </v>
      </c>
      <c r="R383" s="211" t="str">
        <f>IF($B383:$B383&gt;0,VLOOKUP($B383,'[1]PorEquipeHC 20aa_ddmmaaaa'!$EC$5:'[1]PorEquipeHC 20aa_ddmmaaaa'!$GS$1003,13,FALSE))</f>
        <v xml:space="preserve"> </v>
      </c>
      <c r="S383" s="211" t="str">
        <f>IF($B383:$B383&gt;0,VLOOKUP($B383,'[1]PorEquipeHC 20aa_ddmmaaaa'!$EC$5:'[1]PorEquipeHC 20aa_ddmmaaaa'!$GS$1003,14,FALSE))</f>
        <v xml:space="preserve"> </v>
      </c>
      <c r="T383" s="211" t="str">
        <f>IF($B383:$B383&gt;0,VLOOKUP($B383,'[1]PorEquipeHC 20aa_ddmmaaaa'!$EC$5:'[1]PorEquipeHC 20aa_ddmmaaaa'!$GS$1003,15,FALSE))</f>
        <v xml:space="preserve"> </v>
      </c>
      <c r="U383" s="211" t="str">
        <f>IF($B383:$B383&gt;0,VLOOKUP($B383,'[1]PorEquipeHC 20aa_ddmmaaaa'!$EC$5:'[1]PorEquipeHC 20aa_ddmmaaaa'!$GS$1003,16,FALSE))</f>
        <v xml:space="preserve"> </v>
      </c>
      <c r="V383" s="211" t="b">
        <f>IF($B383:$B383&gt;0,VLOOKUP($B383,'[1]PorEquipeHC 20aa_ddmmaaaa'!$EC$5:'[1]PorEquipeHC 20aa_ddmmaaaa'!$GS$1003,17,FALSE))</f>
        <v>0</v>
      </c>
      <c r="W383" s="211" t="b">
        <f>IF($B383:$B383&gt;0,VLOOKUP($B383,'[1]PorEquipeHC 20aa_ddmmaaaa'!$EC$5:'[1]PorEquipeHC 20aa_ddmmaaaa'!$GS$1003,18,FALSE))</f>
        <v>0</v>
      </c>
      <c r="X383" s="211" t="b">
        <f>IF($B383:$B383&gt;0,VLOOKUP($B383,'[1]PorEquipeHC 20aa_ddmmaaaa'!$EC$5:'[1]PorEquipeHC 20aa_ddmmaaaa'!$GS$1003,19,FALSE))</f>
        <v>0</v>
      </c>
      <c r="Y383" s="207"/>
      <c r="Z383" s="207"/>
      <c r="AA383" s="154"/>
      <c r="AB383" s="154"/>
      <c r="AC383" s="65" t="str">
        <f>C383</f>
        <v>399</v>
      </c>
      <c r="AD383" s="65" t="str">
        <f>D383</f>
        <v>INOUE ISHIHARA</v>
      </c>
      <c r="AE383" s="65" t="str">
        <f>E383</f>
        <v>IRENE FUMI</v>
      </c>
      <c r="AF383" s="65" t="str">
        <f>F383</f>
        <v>F</v>
      </c>
      <c r="AG383" s="65" t="str">
        <f>G383</f>
        <v>01. PIE</v>
      </c>
      <c r="AH383" s="208">
        <f>H383</f>
        <v>30851</v>
      </c>
      <c r="AI383">
        <f>I383</f>
        <v>12</v>
      </c>
      <c r="AJ383" t="str">
        <f>J383</f>
        <v>C</v>
      </c>
      <c r="AK383" s="209" t="str">
        <f>K383</f>
        <v>NSR</v>
      </c>
      <c r="AL383" s="65">
        <f>L383</f>
        <v>0</v>
      </c>
      <c r="AM383" s="66" t="str">
        <f>M383</f>
        <v>X</v>
      </c>
      <c r="AN383" s="65" t="e">
        <f>N383</f>
        <v>#NUM!</v>
      </c>
      <c r="AO383" s="65" t="str">
        <f>O383</f>
        <v xml:space="preserve"> </v>
      </c>
      <c r="AP383" s="67" t="str">
        <f>IF(AO383=" "," ",(AO383-2*$AI383))</f>
        <v xml:space="preserve"> </v>
      </c>
      <c r="AQ383" s="68"/>
      <c r="AR383" s="69"/>
      <c r="AS383" s="72" t="str">
        <f>P383</f>
        <v xml:space="preserve"> </v>
      </c>
      <c r="AT383" s="67" t="str">
        <f>IF(AS383=" "," ",(AS383-2*$AI383))</f>
        <v xml:space="preserve"> </v>
      </c>
      <c r="AU383" s="65"/>
      <c r="AV383" s="67"/>
      <c r="AW383" s="72" t="str">
        <f>Q383</f>
        <v xml:space="preserve"> </v>
      </c>
      <c r="AX383" s="67" t="str">
        <f>IF(AW383=" "," ",(AW383-2*$AI383))</f>
        <v xml:space="preserve"> </v>
      </c>
      <c r="AY383" s="67"/>
      <c r="AZ383" s="65"/>
      <c r="BA383" s="67" t="str">
        <f>R383</f>
        <v xml:space="preserve"> </v>
      </c>
      <c r="BB383" s="67" t="str">
        <f>IF(BA383=" "," ",(BA383-2*$AI383))</f>
        <v xml:space="preserve"> </v>
      </c>
      <c r="BC383" s="67"/>
      <c r="BD383" s="67"/>
      <c r="BE383" s="71" t="str">
        <f>S383</f>
        <v xml:space="preserve"> </v>
      </c>
      <c r="BF383" s="67" t="str">
        <f>IF(BE383=" "," ",(BE383-2*$AI383))</f>
        <v xml:space="preserve"> </v>
      </c>
      <c r="BG383" s="67"/>
      <c r="BH383" s="67"/>
      <c r="BI383" s="72" t="str">
        <f>T383</f>
        <v xml:space="preserve"> </v>
      </c>
      <c r="BJ383" s="67" t="str">
        <f>IF(BI383=" "," ",(BI383-2*$AI383))</f>
        <v xml:space="preserve"> </v>
      </c>
      <c r="BK383" s="67"/>
      <c r="BL383" s="67"/>
      <c r="BM383" s="72" t="str">
        <f>U383</f>
        <v xml:space="preserve"> </v>
      </c>
      <c r="BN383" s="67" t="str">
        <f>IF(BM383=" "," ",(BM383-2*$AI383))</f>
        <v xml:space="preserve"> </v>
      </c>
      <c r="BO383" s="67"/>
      <c r="BP383" s="67"/>
      <c r="BQ383" s="67" t="b">
        <f>V383</f>
        <v>0</v>
      </c>
      <c r="BR383" s="67">
        <f>IF(BQ383=" "," ",(BQ383-2*$AI383))</f>
        <v>-24</v>
      </c>
      <c r="BS383" s="67"/>
      <c r="BT383" s="67"/>
      <c r="BU383" s="67" t="b">
        <f>W383</f>
        <v>0</v>
      </c>
      <c r="BV383" s="67">
        <f>IF(BU383=" "," ",(BU383-2*$AI383))</f>
        <v>-24</v>
      </c>
      <c r="BW383" s="67"/>
      <c r="BX383" s="67"/>
      <c r="BY383" s="67" t="b">
        <f>X383</f>
        <v>0</v>
      </c>
      <c r="BZ383" s="67">
        <f>IF(BY383=" "," ",(BY383-2*$AI383))</f>
        <v>-24</v>
      </c>
      <c r="CA383" s="67"/>
      <c r="CB383" s="67"/>
      <c r="CC383" s="209" t="str">
        <f>IF(AK383="Senior",AK383,"...")</f>
        <v>...</v>
      </c>
      <c r="CD383" s="65">
        <f>L383</f>
        <v>0</v>
      </c>
      <c r="CE383" s="66" t="str">
        <f>M383</f>
        <v>X</v>
      </c>
      <c r="CF383" s="73">
        <f>AQ383*AO$4+AU383*AS$4+AY383*AW$4+BC383*BA$4+BG383*BE$4+BK383*BI$4+BO383*BM$4+BS383*BQ$4+BW383*BU$4+CA383*BY$4</f>
        <v>0</v>
      </c>
      <c r="CG383" s="156"/>
      <c r="CH383" s="1"/>
      <c r="DA383" s="19"/>
      <c r="DB383" s="19"/>
      <c r="DC383" s="67" t="s">
        <v>1054</v>
      </c>
      <c r="DD383" s="67" t="s">
        <v>1082</v>
      </c>
      <c r="DE383" s="67" t="s">
        <v>1083</v>
      </c>
      <c r="DF383" s="67" t="s">
        <v>83</v>
      </c>
      <c r="DG383" s="67" t="s">
        <v>1066</v>
      </c>
      <c r="DH383" s="75">
        <v>19630</v>
      </c>
      <c r="DI383" s="67">
        <v>12</v>
      </c>
      <c r="DJ383" s="67" t="s">
        <v>78</v>
      </c>
      <c r="DK383" s="76" t="s">
        <v>69</v>
      </c>
      <c r="DL383" s="67">
        <v>6</v>
      </c>
      <c r="DM383" s="77" t="s">
        <v>70</v>
      </c>
      <c r="DN383" s="67">
        <v>842</v>
      </c>
      <c r="DO383" s="67">
        <v>141</v>
      </c>
      <c r="DP383" s="67">
        <v>117</v>
      </c>
      <c r="DQ383" s="68"/>
      <c r="DR383" s="69"/>
      <c r="DS383" s="72">
        <v>147</v>
      </c>
      <c r="DT383" s="67">
        <v>123</v>
      </c>
      <c r="DU383" s="68"/>
      <c r="DV383" s="67"/>
      <c r="DW383" s="72">
        <v>136</v>
      </c>
      <c r="DX383" s="67">
        <v>112</v>
      </c>
      <c r="DY383" s="67"/>
      <c r="DZ383" s="67"/>
      <c r="EA383" s="67" t="s">
        <v>79</v>
      </c>
      <c r="EB383" s="67" t="s">
        <v>79</v>
      </c>
      <c r="EC383" s="67"/>
      <c r="ED383" s="67"/>
      <c r="EE383" s="71">
        <v>135</v>
      </c>
      <c r="EF383" s="67">
        <v>111</v>
      </c>
      <c r="EG383" s="67"/>
      <c r="EH383" s="67"/>
      <c r="EI383" s="72">
        <v>135</v>
      </c>
      <c r="EJ383" s="67">
        <v>111</v>
      </c>
      <c r="EK383" s="67"/>
      <c r="EL383" s="67"/>
      <c r="EM383" s="72">
        <v>148</v>
      </c>
      <c r="EN383" s="67">
        <v>124</v>
      </c>
      <c r="EO383" s="67"/>
      <c r="EP383" s="67"/>
      <c r="EQ383" s="67" t="b">
        <v>0</v>
      </c>
      <c r="ER383" s="67">
        <v>-24</v>
      </c>
      <c r="ES383" s="67"/>
      <c r="ET383" s="67"/>
      <c r="EU383" s="67" t="b">
        <v>0</v>
      </c>
      <c r="EV383" s="67">
        <v>-24</v>
      </c>
      <c r="EW383" s="67"/>
      <c r="EX383" s="67"/>
      <c r="EY383" s="67" t="b">
        <v>0</v>
      </c>
      <c r="EZ383" s="67">
        <v>-24</v>
      </c>
      <c r="FA383" s="68"/>
      <c r="FB383" s="69"/>
      <c r="FC383" s="76" t="s">
        <v>73</v>
      </c>
      <c r="FD383" s="67">
        <v>6</v>
      </c>
      <c r="FE383" s="77" t="s">
        <v>70</v>
      </c>
      <c r="FF383" s="68">
        <v>0</v>
      </c>
      <c r="FG383" s="83"/>
      <c r="FH383" s="65" t="str">
        <f t="shared" si="74"/>
        <v>NSR</v>
      </c>
      <c r="FI383" s="65" t="str">
        <f t="shared" si="75"/>
        <v>F</v>
      </c>
      <c r="FJ383" s="65" t="str">
        <f t="shared" si="73"/>
        <v>18. SOR</v>
      </c>
      <c r="FK383" s="65">
        <f t="shared" si="76"/>
        <v>0</v>
      </c>
      <c r="FL383">
        <f t="shared" si="71"/>
        <v>24</v>
      </c>
      <c r="FM383" t="str">
        <f t="shared" si="70"/>
        <v>...</v>
      </c>
      <c r="FN383" t="str">
        <f t="shared" si="72"/>
        <v>...</v>
      </c>
      <c r="FO383" t="str">
        <f t="shared" si="77"/>
        <v>18. SOR</v>
      </c>
    </row>
    <row r="384" spans="1:171" ht="13.8" hidden="1" x14ac:dyDescent="0.25">
      <c r="A384" s="216" t="s">
        <v>1152</v>
      </c>
      <c r="B384" s="65" t="s">
        <v>419</v>
      </c>
      <c r="C384" s="80" t="str">
        <f>IF($B384:$B384&gt;0,VLOOKUP($B384,'[1]PorEquipeHC 20aa_ddmmaaaa'!$EC$5:'[1]PorEquipeHC 20aa_ddmmaaaa'!$GS$1003,1,FALSE))</f>
        <v>404</v>
      </c>
      <c r="D384" s="209" t="str">
        <f>IF($B384:$B384&gt;0,VLOOKUP($B384,'[1]PorEquipeHC 20aa_ddmmaaaa'!$EC$5:'[1]PorEquipeHC 20aa_ddmmaaaa'!$GS$1003,2,FALSE))</f>
        <v>0ZAKI</v>
      </c>
      <c r="E384" s="209" t="str">
        <f>IF($B384:$B384&gt;0,VLOOKUP($B384,'[1]PorEquipeHC 20aa_ddmmaaaa'!$EC$5:'[1]PorEquipeHC 20aa_ddmmaaaa'!$GS$1003,3,FALSE))</f>
        <v>RAPHAEL M.</v>
      </c>
      <c r="F384" s="66" t="str">
        <f>IF($B384:$B384&gt;0,VLOOKUP($B384,'[1]PorEquipeHC 20aa_ddmmaaaa'!$EC$5:'[1]PorEquipeHC 20aa_ddmmaaaa'!$GS$1003,4,FALSE))</f>
        <v>M</v>
      </c>
      <c r="G384" s="65" t="str">
        <f>IF($B384:$B384&gt;0,VLOOKUP($B384,'[1]PorEquipeHC 20aa_ddmmaaaa'!$EC$5:'[1]PorEquipeHC 20aa_ddmmaaaa'!$GS$1003,5,FALSE))</f>
        <v>06. KOK</v>
      </c>
      <c r="H384" s="210">
        <f>IF($B384:$B384&gt;0,VLOOKUP($B384,'[1]PorEquipeHC 20aa_ddmmaaaa'!$EC$5:'[1]PorEquipeHC 20aa_ddmmaaaa'!$GS$1003,6,FALSE))</f>
        <v>32446</v>
      </c>
      <c r="I384" s="80">
        <f>IF($B384:$B384&gt;0,VLOOKUP($B384,'[1]PorEquipeHC 20aa_ddmmaaaa'!$EC$5:'[1]PorEquipeHC 20aa_ddmmaaaa'!$GS$1003,7,FALSE))</f>
        <v>12</v>
      </c>
      <c r="J384" s="209" t="str">
        <f>IF($B384:$B384&gt;0,VLOOKUP($B384,'[1]PorEquipeHC 20aa_ddmmaaaa'!$EC$5:'[1]PorEquipeHC 20aa_ddmmaaaa'!$GS$1003,8,FALSE))</f>
        <v>C</v>
      </c>
      <c r="K384" s="209" t="str">
        <f>IF($B384:$B384&gt;0,VLOOKUP($B384,'[1]PorEquipeHC 20aa_ddmmaaaa'!$EC$5:'[1]PorEquipeHC 20aa_ddmmaaaa'!$GS$1003,9,FALSE))</f>
        <v>NSR</v>
      </c>
      <c r="L384" s="80">
        <f>IF($B384:$B384&gt;0,VLOOKUP($B384,'[1]PorEquipeHC 20aa_ddmmaaaa'!$EC$5:'[1]PorEquipeHC 20aa_ddmmaaaa'!$GS$1003,45,FALSE))</f>
        <v>1</v>
      </c>
      <c r="M384" s="65" t="str">
        <f>IF($B384:$B384&gt;0,VLOOKUP($B384,'[1]PorEquipeHC 20aa_ddmmaaaa'!$EC$5:'[1]PorEquipeHC 20aa_ddmmaaaa'!$GS$1003,46,FALSE))</f>
        <v>X</v>
      </c>
      <c r="N384" s="80" t="e">
        <f>IF($B384:$B384&gt;0,VLOOKUP($B384,'[1]PorEquipeHC 20aa_ddmmaaaa'!$EC$5:'[1]PorEquipeHC 20aa_ddmmaaaa'!$GS$1003,64,FALSE))</f>
        <v>#NUM!</v>
      </c>
      <c r="O384" s="211" t="str">
        <f>IF($B384:$B384&gt;0,VLOOKUP($B384,'[1]PorEquipeHC 20aa_ddmmaaaa'!$EC$5:'[1]PorEquipeHC 20aa_ddmmaaaa'!$GS$1003,10,FALSE))</f>
        <v xml:space="preserve"> </v>
      </c>
      <c r="P384" s="211" t="str">
        <f>IF($B384:$B384&gt;0,VLOOKUP($B384,'[1]PorEquipeHC 20aa_ddmmaaaa'!$EC$5:'[1]PorEquipeHC 20aa_ddmmaaaa'!$GS$1003,11,FALSE))</f>
        <v xml:space="preserve"> </v>
      </c>
      <c r="Q384" s="211" t="str">
        <f>IF($B384:$B384&gt;0,VLOOKUP($B384,'[1]PorEquipeHC 20aa_ddmmaaaa'!$EC$5:'[1]PorEquipeHC 20aa_ddmmaaaa'!$GS$1003,12,FALSE))</f>
        <v xml:space="preserve"> </v>
      </c>
      <c r="R384" s="211">
        <f>IF($B384:$B384&gt;0,VLOOKUP($B384,'[1]PorEquipeHC 20aa_ddmmaaaa'!$EC$5:'[1]PorEquipeHC 20aa_ddmmaaaa'!$GS$1003,13,FALSE))</f>
        <v>125</v>
      </c>
      <c r="S384" s="211" t="str">
        <f>IF($B384:$B384&gt;0,VLOOKUP($B384,'[1]PorEquipeHC 20aa_ddmmaaaa'!$EC$5:'[1]PorEquipeHC 20aa_ddmmaaaa'!$GS$1003,14,FALSE))</f>
        <v xml:space="preserve"> </v>
      </c>
      <c r="T384" s="211" t="str">
        <f>IF($B384:$B384&gt;0,VLOOKUP($B384,'[1]PorEquipeHC 20aa_ddmmaaaa'!$EC$5:'[1]PorEquipeHC 20aa_ddmmaaaa'!$GS$1003,15,FALSE))</f>
        <v xml:space="preserve"> </v>
      </c>
      <c r="U384" s="211" t="str">
        <f>IF($B384:$B384&gt;0,VLOOKUP($B384,'[1]PorEquipeHC 20aa_ddmmaaaa'!$EC$5:'[1]PorEquipeHC 20aa_ddmmaaaa'!$GS$1003,16,FALSE))</f>
        <v xml:space="preserve"> </v>
      </c>
      <c r="V384" s="211" t="b">
        <f>IF($B384:$B384&gt;0,VLOOKUP($B384,'[1]PorEquipeHC 20aa_ddmmaaaa'!$EC$5:'[1]PorEquipeHC 20aa_ddmmaaaa'!$GS$1003,17,FALSE))</f>
        <v>0</v>
      </c>
      <c r="W384" s="211" t="b">
        <f>IF($B384:$B384&gt;0,VLOOKUP($B384,'[1]PorEquipeHC 20aa_ddmmaaaa'!$EC$5:'[1]PorEquipeHC 20aa_ddmmaaaa'!$GS$1003,18,FALSE))</f>
        <v>0</v>
      </c>
      <c r="X384" s="211" t="b">
        <f>IF($B384:$B384&gt;0,VLOOKUP($B384,'[1]PorEquipeHC 20aa_ddmmaaaa'!$EC$5:'[1]PorEquipeHC 20aa_ddmmaaaa'!$GS$1003,19,FALSE))</f>
        <v>0</v>
      </c>
      <c r="Y384" s="207"/>
      <c r="Z384" s="207"/>
      <c r="AA384" s="154"/>
      <c r="AB384" s="154"/>
      <c r="AC384" s="65" t="str">
        <f>C384</f>
        <v>404</v>
      </c>
      <c r="AD384" s="65" t="str">
        <f>D384</f>
        <v>0ZAKI</v>
      </c>
      <c r="AE384" s="65" t="str">
        <f>E384</f>
        <v>RAPHAEL M.</v>
      </c>
      <c r="AF384" s="65" t="str">
        <f>F384</f>
        <v>M</v>
      </c>
      <c r="AG384" s="65" t="str">
        <f>G384</f>
        <v>06. KOK</v>
      </c>
      <c r="AH384" s="208">
        <f>H384</f>
        <v>32446</v>
      </c>
      <c r="AI384">
        <f>I384</f>
        <v>12</v>
      </c>
      <c r="AJ384" t="str">
        <f>J384</f>
        <v>C</v>
      </c>
      <c r="AK384" s="209" t="str">
        <f>K384</f>
        <v>NSR</v>
      </c>
      <c r="AL384" s="65">
        <f>L384</f>
        <v>1</v>
      </c>
      <c r="AM384" s="66" t="str">
        <f>M384</f>
        <v>X</v>
      </c>
      <c r="AN384" s="65" t="e">
        <f>N384</f>
        <v>#NUM!</v>
      </c>
      <c r="AO384" s="65" t="str">
        <f>O384</f>
        <v xml:space="preserve"> </v>
      </c>
      <c r="AP384" s="67" t="str">
        <f>IF(AO384=" "," ",(AO384-2*$AI384))</f>
        <v xml:space="preserve"> </v>
      </c>
      <c r="AQ384" s="68"/>
      <c r="AR384" s="69"/>
      <c r="AS384" s="72" t="str">
        <f>P384</f>
        <v xml:space="preserve"> </v>
      </c>
      <c r="AT384" s="67" t="str">
        <f>IF(AS384=" "," ",(AS384-2*$AI384))</f>
        <v xml:space="preserve"> </v>
      </c>
      <c r="AU384" s="65"/>
      <c r="AV384" s="67"/>
      <c r="AW384" s="72" t="str">
        <f>Q384</f>
        <v xml:space="preserve"> </v>
      </c>
      <c r="AX384" s="67" t="str">
        <f>IF(AW384=" "," ",(AW384-2*$AI384))</f>
        <v xml:space="preserve"> </v>
      </c>
      <c r="AY384" s="67"/>
      <c r="AZ384" s="65"/>
      <c r="BA384" s="67">
        <f>R384</f>
        <v>125</v>
      </c>
      <c r="BB384" s="67">
        <f>IF(BA384=" "," ",(BA384-2*$AI384))</f>
        <v>101</v>
      </c>
      <c r="BC384" s="67"/>
      <c r="BD384" s="67"/>
      <c r="BE384" s="71" t="str">
        <f>S384</f>
        <v xml:space="preserve"> </v>
      </c>
      <c r="BF384" s="67" t="str">
        <f>IF(BE384=" "," ",(BE384-2*$AI384))</f>
        <v xml:space="preserve"> </v>
      </c>
      <c r="BG384" s="67"/>
      <c r="BH384" s="67"/>
      <c r="BI384" s="72" t="str">
        <f>T384</f>
        <v xml:space="preserve"> </v>
      </c>
      <c r="BJ384" s="67" t="str">
        <f>IF(BI384=" "," ",(BI384-2*$AI384))</f>
        <v xml:space="preserve"> </v>
      </c>
      <c r="BK384" s="67"/>
      <c r="BL384" s="67"/>
      <c r="BM384" s="72" t="str">
        <f>U384</f>
        <v xml:space="preserve"> </v>
      </c>
      <c r="BN384" s="67" t="str">
        <f>IF(BM384=" "," ",(BM384-2*$AI384))</f>
        <v xml:space="preserve"> </v>
      </c>
      <c r="BO384" s="67"/>
      <c r="BP384" s="67"/>
      <c r="BQ384" s="67" t="b">
        <f>V384</f>
        <v>0</v>
      </c>
      <c r="BR384" s="67">
        <f>IF(BQ384=" "," ",(BQ384-2*$AI384))</f>
        <v>-24</v>
      </c>
      <c r="BS384" s="67"/>
      <c r="BT384" s="67"/>
      <c r="BU384" s="67" t="b">
        <f>W384</f>
        <v>0</v>
      </c>
      <c r="BV384" s="67">
        <f>IF(BU384=" "," ",(BU384-2*$AI384))</f>
        <v>-24</v>
      </c>
      <c r="BW384" s="67"/>
      <c r="BX384" s="67"/>
      <c r="BY384" s="67" t="b">
        <f>X384</f>
        <v>0</v>
      </c>
      <c r="BZ384" s="67">
        <f>IF(BY384=" "," ",(BY384-2*$AI384))</f>
        <v>-24</v>
      </c>
      <c r="CA384" s="67"/>
      <c r="CB384" s="67"/>
      <c r="CC384" s="209" t="str">
        <f>IF(AK384="Senior",AK384,"...")</f>
        <v>...</v>
      </c>
      <c r="CD384" s="65">
        <f>L384</f>
        <v>1</v>
      </c>
      <c r="CE384" s="66" t="str">
        <f>M384</f>
        <v>X</v>
      </c>
      <c r="CF384" s="73">
        <f>AQ384*AO$4+AU384*AS$4+AY384*AW$4+BC384*BA$4+BG384*BE$4+BK384*BI$4+BO384*BM$4+BS384*BQ$4+BW384*BU$4+CA384*BY$4</f>
        <v>0</v>
      </c>
      <c r="CG384" s="156"/>
      <c r="CH384" s="1"/>
      <c r="DA384" s="19"/>
      <c r="DB384" s="19"/>
      <c r="DC384" s="67" t="s">
        <v>1063</v>
      </c>
      <c r="DD384" s="67" t="s">
        <v>1082</v>
      </c>
      <c r="DE384" s="67" t="s">
        <v>545</v>
      </c>
      <c r="DF384" s="67" t="s">
        <v>83</v>
      </c>
      <c r="DG384" s="67" t="s">
        <v>1066</v>
      </c>
      <c r="DH384" s="75">
        <v>20800</v>
      </c>
      <c r="DI384" s="67">
        <v>12</v>
      </c>
      <c r="DJ384" s="67" t="s">
        <v>78</v>
      </c>
      <c r="DK384" s="76" t="s">
        <v>69</v>
      </c>
      <c r="DL384" s="67">
        <v>3</v>
      </c>
      <c r="DM384" s="77" t="s">
        <v>70</v>
      </c>
      <c r="DN384" s="67" t="e">
        <v>#NUM!</v>
      </c>
      <c r="DO384" s="67">
        <v>144</v>
      </c>
      <c r="DP384" s="67">
        <v>120</v>
      </c>
      <c r="DQ384" s="68"/>
      <c r="DR384" s="69"/>
      <c r="DS384" s="72">
        <v>139</v>
      </c>
      <c r="DT384" s="67">
        <v>115</v>
      </c>
      <c r="DU384" s="68"/>
      <c r="DV384" s="69"/>
      <c r="DW384" s="72">
        <v>155</v>
      </c>
      <c r="DX384" s="67">
        <v>131</v>
      </c>
      <c r="DY384" s="67"/>
      <c r="DZ384" s="67"/>
      <c r="EA384" s="67" t="s">
        <v>79</v>
      </c>
      <c r="EB384" s="67" t="s">
        <v>79</v>
      </c>
      <c r="EC384" s="67"/>
      <c r="ED384" s="67"/>
      <c r="EE384" s="71" t="s">
        <v>79</v>
      </c>
      <c r="EF384" s="67" t="s">
        <v>79</v>
      </c>
      <c r="EG384" s="67"/>
      <c r="EH384" s="67"/>
      <c r="EI384" s="72" t="s">
        <v>79</v>
      </c>
      <c r="EJ384" s="67" t="s">
        <v>79</v>
      </c>
      <c r="EK384" s="67"/>
      <c r="EL384" s="67"/>
      <c r="EM384" s="72" t="s">
        <v>79</v>
      </c>
      <c r="EN384" s="67" t="s">
        <v>79</v>
      </c>
      <c r="EO384" s="68"/>
      <c r="EP384" s="69"/>
      <c r="EQ384" s="67" t="b">
        <v>0</v>
      </c>
      <c r="ER384" s="67">
        <v>-24</v>
      </c>
      <c r="ES384" s="67"/>
      <c r="ET384" s="67"/>
      <c r="EU384" s="67" t="b">
        <v>0</v>
      </c>
      <c r="EV384" s="67">
        <v>-24</v>
      </c>
      <c r="EW384" s="68"/>
      <c r="EX384" s="69"/>
      <c r="EY384" s="67" t="b">
        <v>0</v>
      </c>
      <c r="EZ384" s="67">
        <v>-24</v>
      </c>
      <c r="FA384" s="67"/>
      <c r="FB384" s="67"/>
      <c r="FC384" s="76" t="s">
        <v>73</v>
      </c>
      <c r="FD384" s="67">
        <v>3</v>
      </c>
      <c r="FE384" s="77" t="s">
        <v>70</v>
      </c>
      <c r="FF384" s="68">
        <v>0</v>
      </c>
      <c r="FG384" s="83"/>
      <c r="FH384" s="65" t="str">
        <f t="shared" si="74"/>
        <v>NSR</v>
      </c>
      <c r="FI384" s="65" t="str">
        <f t="shared" si="75"/>
        <v>F</v>
      </c>
      <c r="FJ384" s="65" t="str">
        <f t="shared" si="73"/>
        <v>18. SOR</v>
      </c>
      <c r="FK384" s="65">
        <f t="shared" si="76"/>
        <v>0</v>
      </c>
      <c r="FL384">
        <f t="shared" si="71"/>
        <v>24</v>
      </c>
      <c r="FM384" t="str">
        <f t="shared" si="70"/>
        <v>...</v>
      </c>
      <c r="FN384" t="str">
        <f t="shared" si="72"/>
        <v>...</v>
      </c>
      <c r="FO384" t="str">
        <f t="shared" si="77"/>
        <v>18. SOR</v>
      </c>
    </row>
    <row r="385" spans="1:171" ht="13.8" hidden="1" x14ac:dyDescent="0.25">
      <c r="A385" s="216" t="s">
        <v>1152</v>
      </c>
      <c r="B385" s="65" t="s">
        <v>310</v>
      </c>
      <c r="C385" s="80" t="str">
        <f>IF($B385:$B385&gt;0,VLOOKUP($B385,'[1]PorEquipeHC 20aa_ddmmaaaa'!$EC$5:'[1]PorEquipeHC 20aa_ddmmaaaa'!$GS$1003,1,FALSE))</f>
        <v>712</v>
      </c>
      <c r="D385" s="209" t="str">
        <f>IF($B385:$B385&gt;0,VLOOKUP($B385,'[1]PorEquipeHC 20aa_ddmmaaaa'!$EC$5:'[1]PorEquipeHC 20aa_ddmmaaaa'!$GS$1003,2,FALSE))</f>
        <v>LEME DA SILVA</v>
      </c>
      <c r="E385" s="209" t="str">
        <f>IF($B385:$B385&gt;0,VLOOKUP($B385,'[1]PorEquipeHC 20aa_ddmmaaaa'!$EC$5:'[1]PorEquipeHC 20aa_ddmmaaaa'!$GS$1003,3,FALSE))</f>
        <v>LUIZ GABRIEL</v>
      </c>
      <c r="F385" s="66" t="str">
        <f>IF($B385:$B385&gt;0,VLOOKUP($B385,'[1]PorEquipeHC 20aa_ddmmaaaa'!$EC$5:'[1]PorEquipeHC 20aa_ddmmaaaa'!$GS$1003,4,FALSE))</f>
        <v>M</v>
      </c>
      <c r="G385" s="65" t="str">
        <f>IF($B385:$B385&gt;0,VLOOKUP($B385,'[1]PorEquipeHC 20aa_ddmmaaaa'!$EC$5:'[1]PorEquipeHC 20aa_ddmmaaaa'!$GS$1003,5,FALSE))</f>
        <v>03. IBI</v>
      </c>
      <c r="H385" s="210">
        <f>IF($B385:$B385&gt;0,VLOOKUP($B385,'[1]PorEquipeHC 20aa_ddmmaaaa'!$EC$5:'[1]PorEquipeHC 20aa_ddmmaaaa'!$GS$1003,6,FALSE))</f>
        <v>38679</v>
      </c>
      <c r="I385" s="80">
        <f>IF($B385:$B385&gt;0,VLOOKUP($B385,'[1]PorEquipeHC 20aa_ddmmaaaa'!$EC$5:'[1]PorEquipeHC 20aa_ddmmaaaa'!$GS$1003,7,FALSE))</f>
        <v>12</v>
      </c>
      <c r="J385" s="209" t="str">
        <f>IF($B385:$B385&gt;0,VLOOKUP($B385,'[1]PorEquipeHC 20aa_ddmmaaaa'!$EC$5:'[1]PorEquipeHC 20aa_ddmmaaaa'!$GS$1003,8,FALSE))</f>
        <v>C</v>
      </c>
      <c r="K385" s="209" t="str">
        <f>IF($B385:$B385&gt;0,VLOOKUP($B385,'[1]PorEquipeHC 20aa_ddmmaaaa'!$EC$5:'[1]PorEquipeHC 20aa_ddmmaaaa'!$GS$1003,9,FALSE))</f>
        <v>NSR</v>
      </c>
      <c r="L385" s="80">
        <f>IF($B385:$B385&gt;0,VLOOKUP($B385,'[1]PorEquipeHC 20aa_ddmmaaaa'!$EC$5:'[1]PorEquipeHC 20aa_ddmmaaaa'!$GS$1003,45,FALSE))</f>
        <v>1</v>
      </c>
      <c r="M385" s="65" t="str">
        <f>IF($B385:$B385&gt;0,VLOOKUP($B385,'[1]PorEquipeHC 20aa_ddmmaaaa'!$EC$5:'[1]PorEquipeHC 20aa_ddmmaaaa'!$GS$1003,46,FALSE))</f>
        <v>X</v>
      </c>
      <c r="N385" s="80" t="e">
        <f>IF($B385:$B385&gt;0,VLOOKUP($B385,'[1]PorEquipeHC 20aa_ddmmaaaa'!$EC$5:'[1]PorEquipeHC 20aa_ddmmaaaa'!$GS$1003,64,FALSE))</f>
        <v>#NUM!</v>
      </c>
      <c r="O385" s="211" t="str">
        <f>IF($B385:$B385&gt;0,VLOOKUP($B385,'[1]PorEquipeHC 20aa_ddmmaaaa'!$EC$5:'[1]PorEquipeHC 20aa_ddmmaaaa'!$GS$1003,10,FALSE))</f>
        <v xml:space="preserve"> </v>
      </c>
      <c r="P385" s="211" t="str">
        <f>IF($B385:$B385&gt;0,VLOOKUP($B385,'[1]PorEquipeHC 20aa_ddmmaaaa'!$EC$5:'[1]PorEquipeHC 20aa_ddmmaaaa'!$GS$1003,11,FALSE))</f>
        <v xml:space="preserve"> </v>
      </c>
      <c r="Q385" s="211" t="str">
        <f>IF($B385:$B385&gt;0,VLOOKUP($B385,'[1]PorEquipeHC 20aa_ddmmaaaa'!$EC$5:'[1]PorEquipeHC 20aa_ddmmaaaa'!$GS$1003,12,FALSE))</f>
        <v xml:space="preserve"> </v>
      </c>
      <c r="R385" s="211" t="str">
        <f>IF($B385:$B385&gt;0,VLOOKUP($B385,'[1]PorEquipeHC 20aa_ddmmaaaa'!$EC$5:'[1]PorEquipeHC 20aa_ddmmaaaa'!$GS$1003,13,FALSE))</f>
        <v xml:space="preserve"> </v>
      </c>
      <c r="S385" s="211">
        <f>IF($B385:$B385&gt;0,VLOOKUP($B385,'[1]PorEquipeHC 20aa_ddmmaaaa'!$EC$5:'[1]PorEquipeHC 20aa_ddmmaaaa'!$GS$1003,14,FALSE))</f>
        <v>133</v>
      </c>
      <c r="T385" s="211" t="str">
        <f>IF($B385:$B385&gt;0,VLOOKUP($B385,'[1]PorEquipeHC 20aa_ddmmaaaa'!$EC$5:'[1]PorEquipeHC 20aa_ddmmaaaa'!$GS$1003,15,FALSE))</f>
        <v xml:space="preserve"> </v>
      </c>
      <c r="U385" s="211" t="str">
        <f>IF($B385:$B385&gt;0,VLOOKUP($B385,'[1]PorEquipeHC 20aa_ddmmaaaa'!$EC$5:'[1]PorEquipeHC 20aa_ddmmaaaa'!$GS$1003,16,FALSE))</f>
        <v xml:space="preserve"> </v>
      </c>
      <c r="V385" s="211" t="b">
        <f>IF($B385:$B385&gt;0,VLOOKUP($B385,'[1]PorEquipeHC 20aa_ddmmaaaa'!$EC$5:'[1]PorEquipeHC 20aa_ddmmaaaa'!$GS$1003,17,FALSE))</f>
        <v>0</v>
      </c>
      <c r="W385" s="211" t="b">
        <f>IF($B385:$B385&gt;0,VLOOKUP($B385,'[1]PorEquipeHC 20aa_ddmmaaaa'!$EC$5:'[1]PorEquipeHC 20aa_ddmmaaaa'!$GS$1003,18,FALSE))</f>
        <v>0</v>
      </c>
      <c r="X385" s="211" t="b">
        <f>IF($B385:$B385&gt;0,VLOOKUP($B385,'[1]PorEquipeHC 20aa_ddmmaaaa'!$EC$5:'[1]PorEquipeHC 20aa_ddmmaaaa'!$GS$1003,19,FALSE))</f>
        <v>0</v>
      </c>
      <c r="Y385" s="207"/>
      <c r="Z385" s="207"/>
      <c r="AA385" s="154"/>
      <c r="AB385" s="154"/>
      <c r="AC385" s="65" t="str">
        <f>C385</f>
        <v>712</v>
      </c>
      <c r="AD385" s="65" t="str">
        <f>D385</f>
        <v>LEME DA SILVA</v>
      </c>
      <c r="AE385" s="65" t="str">
        <f>E385</f>
        <v>LUIZ GABRIEL</v>
      </c>
      <c r="AF385" s="65" t="str">
        <f>F385</f>
        <v>M</v>
      </c>
      <c r="AG385" s="65" t="str">
        <f>G385</f>
        <v>03. IBI</v>
      </c>
      <c r="AH385" s="208">
        <f>H385</f>
        <v>38679</v>
      </c>
      <c r="AI385">
        <f>I385</f>
        <v>12</v>
      </c>
      <c r="AJ385" t="str">
        <f>J385</f>
        <v>C</v>
      </c>
      <c r="AK385" s="209" t="str">
        <f>K385</f>
        <v>NSR</v>
      </c>
      <c r="AL385" s="65">
        <f>L385</f>
        <v>1</v>
      </c>
      <c r="AM385" s="66" t="str">
        <f>M385</f>
        <v>X</v>
      </c>
      <c r="AN385" s="65" t="e">
        <f>N385</f>
        <v>#NUM!</v>
      </c>
      <c r="AO385" s="65" t="str">
        <f>O385</f>
        <v xml:space="preserve"> </v>
      </c>
      <c r="AP385" s="67" t="str">
        <f>IF(AO385=" "," ",(AO385-2*$AI385))</f>
        <v xml:space="preserve"> </v>
      </c>
      <c r="AQ385" s="68"/>
      <c r="AR385" s="69"/>
      <c r="AS385" s="72" t="str">
        <f>P385</f>
        <v xml:space="preserve"> </v>
      </c>
      <c r="AT385" s="67" t="str">
        <f>IF(AS385=" "," ",(AS385-2*$AI385))</f>
        <v xml:space="preserve"> </v>
      </c>
      <c r="AU385" s="65"/>
      <c r="AV385" s="67"/>
      <c r="AW385" s="72" t="str">
        <f>Q385</f>
        <v xml:space="preserve"> </v>
      </c>
      <c r="AX385" s="67" t="str">
        <f>IF(AW385=" "," ",(AW385-2*$AI385))</f>
        <v xml:space="preserve"> </v>
      </c>
      <c r="AY385" s="67"/>
      <c r="AZ385" s="65"/>
      <c r="BA385" s="67" t="str">
        <f>R385</f>
        <v xml:space="preserve"> </v>
      </c>
      <c r="BB385" s="67" t="str">
        <f>IF(BA385=" "," ",(BA385-2*$AI385))</f>
        <v xml:space="preserve"> </v>
      </c>
      <c r="BC385" s="67"/>
      <c r="BD385" s="67"/>
      <c r="BE385" s="71">
        <f>S385</f>
        <v>133</v>
      </c>
      <c r="BF385" s="67">
        <f>IF(BE385=" "," ",(BE385-2*$AI385))</f>
        <v>109</v>
      </c>
      <c r="BG385" s="67"/>
      <c r="BH385" s="67"/>
      <c r="BI385" s="72" t="str">
        <f>T385</f>
        <v xml:space="preserve"> </v>
      </c>
      <c r="BJ385" s="67" t="str">
        <f>IF(BI385=" "," ",(BI385-2*$AI385))</f>
        <v xml:space="preserve"> </v>
      </c>
      <c r="BK385" s="67"/>
      <c r="BL385" s="67"/>
      <c r="BM385" s="72" t="str">
        <f>U385</f>
        <v xml:space="preserve"> </v>
      </c>
      <c r="BN385" s="67" t="str">
        <f>IF(BM385=" "," ",(BM385-2*$AI385))</f>
        <v xml:space="preserve"> </v>
      </c>
      <c r="BO385" s="67"/>
      <c r="BP385" s="67"/>
      <c r="BQ385" s="67" t="b">
        <f>V385</f>
        <v>0</v>
      </c>
      <c r="BR385" s="67">
        <f>IF(BQ385=" "," ",(BQ385-2*$AI385))</f>
        <v>-24</v>
      </c>
      <c r="BS385" s="67"/>
      <c r="BT385" s="67"/>
      <c r="BU385" s="67" t="b">
        <f>W385</f>
        <v>0</v>
      </c>
      <c r="BV385" s="67">
        <f>IF(BU385=" "," ",(BU385-2*$AI385))</f>
        <v>-24</v>
      </c>
      <c r="BW385" s="67"/>
      <c r="BX385" s="67"/>
      <c r="BY385" s="67" t="b">
        <f>X385</f>
        <v>0</v>
      </c>
      <c r="BZ385" s="67">
        <f>IF(BY385=" "," ",(BY385-2*$AI385))</f>
        <v>-24</v>
      </c>
      <c r="CA385" s="67"/>
      <c r="CB385" s="67"/>
      <c r="CC385" s="209" t="str">
        <f>IF(AK385="Senior",AK385,"...")</f>
        <v>...</v>
      </c>
      <c r="CD385" s="65">
        <f>L385</f>
        <v>1</v>
      </c>
      <c r="CE385" s="66" t="str">
        <f>M385</f>
        <v>X</v>
      </c>
      <c r="CF385" s="73">
        <f>AQ385*AO$4+AU385*AS$4+AY385*AW$4+BC385*BA$4+BG385*BE$4+BK385*BI$4+BO385*BM$4+BS385*BQ$4+BW385*BU$4+CA385*BY$4</f>
        <v>0</v>
      </c>
      <c r="CG385" s="156"/>
      <c r="CH385" s="1"/>
      <c r="DA385" s="19"/>
      <c r="DB385" s="19"/>
      <c r="DC385" s="67" t="s">
        <v>677</v>
      </c>
      <c r="DD385" s="67" t="s">
        <v>1084</v>
      </c>
      <c r="DE385" s="67" t="s">
        <v>828</v>
      </c>
      <c r="DF385" s="67" t="s">
        <v>83</v>
      </c>
      <c r="DG385" s="67" t="s">
        <v>1066</v>
      </c>
      <c r="DH385" s="75">
        <v>20897</v>
      </c>
      <c r="DI385" s="67">
        <v>12</v>
      </c>
      <c r="DJ385" s="67" t="s">
        <v>78</v>
      </c>
      <c r="DK385" s="76" t="s">
        <v>69</v>
      </c>
      <c r="DL385" s="67">
        <v>4</v>
      </c>
      <c r="DM385" s="77" t="s">
        <v>70</v>
      </c>
      <c r="DN385" s="67" t="e">
        <v>#NUM!</v>
      </c>
      <c r="DO385" s="67">
        <v>147</v>
      </c>
      <c r="DP385" s="67">
        <v>123</v>
      </c>
      <c r="DQ385" s="68"/>
      <c r="DR385" s="67"/>
      <c r="DS385" s="72">
        <v>166</v>
      </c>
      <c r="DT385" s="67">
        <v>142</v>
      </c>
      <c r="DU385" s="68"/>
      <c r="DV385" s="67"/>
      <c r="DW385" s="72" t="s">
        <v>79</v>
      </c>
      <c r="DX385" s="67" t="s">
        <v>79</v>
      </c>
      <c r="DY385" s="67"/>
      <c r="DZ385" s="67"/>
      <c r="EA385" s="67">
        <v>153</v>
      </c>
      <c r="EB385" s="67">
        <v>129</v>
      </c>
      <c r="EC385" s="68"/>
      <c r="ED385" s="69"/>
      <c r="EE385" s="71" t="s">
        <v>79</v>
      </c>
      <c r="EF385" s="67" t="s">
        <v>79</v>
      </c>
      <c r="EG385" s="67"/>
      <c r="EH385" s="67"/>
      <c r="EI385" s="72" t="s">
        <v>79</v>
      </c>
      <c r="EJ385" s="67" t="s">
        <v>79</v>
      </c>
      <c r="EK385" s="67"/>
      <c r="EL385" s="67"/>
      <c r="EM385" s="72">
        <v>166</v>
      </c>
      <c r="EN385" s="67">
        <v>142</v>
      </c>
      <c r="EO385" s="68"/>
      <c r="EP385" s="69"/>
      <c r="EQ385" s="67" t="b">
        <v>0</v>
      </c>
      <c r="ER385" s="67">
        <v>-24</v>
      </c>
      <c r="ES385" s="67"/>
      <c r="ET385" s="67"/>
      <c r="EU385" s="67" t="b">
        <v>0</v>
      </c>
      <c r="EV385" s="67">
        <v>-24</v>
      </c>
      <c r="EW385" s="67"/>
      <c r="EX385" s="67"/>
      <c r="EY385" s="67" t="b">
        <v>0</v>
      </c>
      <c r="EZ385" s="67">
        <v>-24</v>
      </c>
      <c r="FA385" s="67"/>
      <c r="FB385" s="67"/>
      <c r="FC385" s="76" t="s">
        <v>73</v>
      </c>
      <c r="FD385" s="67">
        <v>4</v>
      </c>
      <c r="FE385" s="77" t="s">
        <v>70</v>
      </c>
      <c r="FF385" s="68">
        <v>0</v>
      </c>
      <c r="FG385" s="83"/>
      <c r="FH385" s="65" t="str">
        <f t="shared" si="74"/>
        <v>NSR</v>
      </c>
      <c r="FI385" s="65" t="str">
        <f t="shared" si="75"/>
        <v>F</v>
      </c>
      <c r="FJ385" s="65" t="str">
        <f t="shared" si="73"/>
        <v>18. SOR</v>
      </c>
      <c r="FK385" s="65">
        <f t="shared" si="76"/>
        <v>0</v>
      </c>
      <c r="FL385">
        <f t="shared" si="71"/>
        <v>24</v>
      </c>
      <c r="FM385" t="str">
        <f t="shared" si="70"/>
        <v>...</v>
      </c>
      <c r="FN385" t="str">
        <f t="shared" si="72"/>
        <v>...</v>
      </c>
      <c r="FO385" t="str">
        <f t="shared" si="77"/>
        <v>18. SOR</v>
      </c>
    </row>
    <row r="386" spans="1:171" ht="13.8" hidden="1" x14ac:dyDescent="0.25">
      <c r="A386" s="216" t="s">
        <v>1152</v>
      </c>
      <c r="B386" s="65" t="s">
        <v>200</v>
      </c>
      <c r="C386" s="80" t="str">
        <f>IF($B386:$B386&gt;0,VLOOKUP($B386,'[1]PorEquipeHC 20aa_ddmmaaaa'!$EC$5:'[1]PorEquipeHC 20aa_ddmmaaaa'!$GS$1003,1,FALSE))</f>
        <v>763</v>
      </c>
      <c r="D386" s="209" t="str">
        <f>IF($B386:$B386&gt;0,VLOOKUP($B386,'[1]PorEquipeHC 20aa_ddmmaaaa'!$EC$5:'[1]PorEquipeHC 20aa_ddmmaaaa'!$GS$1003,2,FALSE))</f>
        <v>ANTAL MASUDA</v>
      </c>
      <c r="E386" s="209" t="str">
        <f>IF($B386:$B386&gt;0,VLOOKUP($B386,'[1]PorEquipeHC 20aa_ddmmaaaa'!$EC$5:'[1]PorEquipeHC 20aa_ddmmaaaa'!$GS$1003,3,FALSE))</f>
        <v>RODRIGO YUJI</v>
      </c>
      <c r="F386" s="66" t="str">
        <f>IF($B386:$B386&gt;0,VLOOKUP($B386,'[1]PorEquipeHC 20aa_ddmmaaaa'!$EC$5:'[1]PorEquipeHC 20aa_ddmmaaaa'!$GS$1003,4,FALSE))</f>
        <v>M</v>
      </c>
      <c r="G386" s="65" t="str">
        <f>IF($B386:$B386&gt;0,VLOOKUP($B386,'[1]PorEquipeHC 20aa_ddmmaaaa'!$EC$5:'[1]PorEquipeHC 20aa_ddmmaaaa'!$GS$1003,5,FALSE))</f>
        <v>01. PIE</v>
      </c>
      <c r="H386" s="210">
        <f>IF($B386:$B386&gt;0,VLOOKUP($B386,'[1]PorEquipeHC 20aa_ddmmaaaa'!$EC$5:'[1]PorEquipeHC 20aa_ddmmaaaa'!$GS$1003,6,FALSE))</f>
        <v>41082</v>
      </c>
      <c r="I386" s="80">
        <f>IF($B386:$B386&gt;0,VLOOKUP($B386,'[1]PorEquipeHC 20aa_ddmmaaaa'!$EC$5:'[1]PorEquipeHC 20aa_ddmmaaaa'!$GS$1003,7,FALSE))</f>
        <v>12</v>
      </c>
      <c r="J386" s="209" t="str">
        <f>IF($B386:$B386&gt;0,VLOOKUP($B386,'[1]PorEquipeHC 20aa_ddmmaaaa'!$EC$5:'[1]PorEquipeHC 20aa_ddmmaaaa'!$GS$1003,8,FALSE))</f>
        <v>C</v>
      </c>
      <c r="K386" s="209" t="str">
        <f>IF($B386:$B386&gt;0,VLOOKUP($B386,'[1]PorEquipeHC 20aa_ddmmaaaa'!$EC$5:'[1]PorEquipeHC 20aa_ddmmaaaa'!$GS$1003,9,FALSE))</f>
        <v>NSR</v>
      </c>
      <c r="L386" s="80">
        <f>IF($B386:$B386&gt;0,VLOOKUP($B386,'[1]PorEquipeHC 20aa_ddmmaaaa'!$EC$5:'[1]PorEquipeHC 20aa_ddmmaaaa'!$GS$1003,45,FALSE))</f>
        <v>2</v>
      </c>
      <c r="M386" s="65" t="str">
        <f>IF($B386:$B386&gt;0,VLOOKUP($B386,'[1]PorEquipeHC 20aa_ddmmaaaa'!$EC$5:'[1]PorEquipeHC 20aa_ddmmaaaa'!$GS$1003,46,FALSE))</f>
        <v>X</v>
      </c>
      <c r="N386" s="80" t="e">
        <f>IF($B386:$B386&gt;0,VLOOKUP($B386,'[1]PorEquipeHC 20aa_ddmmaaaa'!$EC$5:'[1]PorEquipeHC 20aa_ddmmaaaa'!$GS$1003,64,FALSE))</f>
        <v>#NUM!</v>
      </c>
      <c r="O386" s="211">
        <f>IF($B386:$B386&gt;0,VLOOKUP($B386,'[1]PorEquipeHC 20aa_ddmmaaaa'!$EC$5:'[1]PorEquipeHC 20aa_ddmmaaaa'!$GS$1003,10,FALSE))</f>
        <v>130</v>
      </c>
      <c r="P386" s="211" t="str">
        <f>IF($B386:$B386&gt;0,VLOOKUP($B386,'[1]PorEquipeHC 20aa_ddmmaaaa'!$EC$5:'[1]PorEquipeHC 20aa_ddmmaaaa'!$GS$1003,11,FALSE))</f>
        <v xml:space="preserve"> </v>
      </c>
      <c r="Q386" s="211" t="str">
        <f>IF($B386:$B386&gt;0,VLOOKUP($B386,'[1]PorEquipeHC 20aa_ddmmaaaa'!$EC$5:'[1]PorEquipeHC 20aa_ddmmaaaa'!$GS$1003,12,FALSE))</f>
        <v xml:space="preserve"> </v>
      </c>
      <c r="R386" s="211">
        <f>IF($B386:$B386&gt;0,VLOOKUP($B386,'[1]PorEquipeHC 20aa_ddmmaaaa'!$EC$5:'[1]PorEquipeHC 20aa_ddmmaaaa'!$GS$1003,13,FALSE))</f>
        <v>121</v>
      </c>
      <c r="S386" s="211" t="str">
        <f>IF($B386:$B386&gt;0,VLOOKUP($B386,'[1]PorEquipeHC 20aa_ddmmaaaa'!$EC$5:'[1]PorEquipeHC 20aa_ddmmaaaa'!$GS$1003,14,FALSE))</f>
        <v xml:space="preserve"> </v>
      </c>
      <c r="T386" s="211" t="str">
        <f>IF($B386:$B386&gt;0,VLOOKUP($B386,'[1]PorEquipeHC 20aa_ddmmaaaa'!$EC$5:'[1]PorEquipeHC 20aa_ddmmaaaa'!$GS$1003,15,FALSE))</f>
        <v xml:space="preserve"> </v>
      </c>
      <c r="U386" s="211" t="str">
        <f>IF($B386:$B386&gt;0,VLOOKUP($B386,'[1]PorEquipeHC 20aa_ddmmaaaa'!$EC$5:'[1]PorEquipeHC 20aa_ddmmaaaa'!$GS$1003,16,FALSE))</f>
        <v xml:space="preserve"> </v>
      </c>
      <c r="V386" s="211" t="b">
        <f>IF($B386:$B386&gt;0,VLOOKUP($B386,'[1]PorEquipeHC 20aa_ddmmaaaa'!$EC$5:'[1]PorEquipeHC 20aa_ddmmaaaa'!$GS$1003,17,FALSE))</f>
        <v>0</v>
      </c>
      <c r="W386" s="211" t="b">
        <f>IF($B386:$B386&gt;0,VLOOKUP($B386,'[1]PorEquipeHC 20aa_ddmmaaaa'!$EC$5:'[1]PorEquipeHC 20aa_ddmmaaaa'!$GS$1003,18,FALSE))</f>
        <v>0</v>
      </c>
      <c r="X386" s="211" t="b">
        <f>IF($B386:$B386&gt;0,VLOOKUP($B386,'[1]PorEquipeHC 20aa_ddmmaaaa'!$EC$5:'[1]PorEquipeHC 20aa_ddmmaaaa'!$GS$1003,19,FALSE))</f>
        <v>0</v>
      </c>
      <c r="Y386" s="207"/>
      <c r="Z386" s="207"/>
      <c r="AA386" s="154"/>
      <c r="AB386" s="154"/>
      <c r="AC386" s="65" t="str">
        <f>C386</f>
        <v>763</v>
      </c>
      <c r="AD386" s="65" t="str">
        <f>D386</f>
        <v>ANTAL MASUDA</v>
      </c>
      <c r="AE386" s="65" t="str">
        <f>E386</f>
        <v>RODRIGO YUJI</v>
      </c>
      <c r="AF386" s="65" t="str">
        <f>F386</f>
        <v>M</v>
      </c>
      <c r="AG386" s="65" t="str">
        <f>G386</f>
        <v>01. PIE</v>
      </c>
      <c r="AH386" s="208">
        <f>H386</f>
        <v>41082</v>
      </c>
      <c r="AI386">
        <f>I386</f>
        <v>12</v>
      </c>
      <c r="AJ386" t="str">
        <f>J386</f>
        <v>C</v>
      </c>
      <c r="AK386" s="209" t="str">
        <f>K386</f>
        <v>NSR</v>
      </c>
      <c r="AL386" s="65">
        <f>L386</f>
        <v>2</v>
      </c>
      <c r="AM386" s="66" t="str">
        <f>M386</f>
        <v>X</v>
      </c>
      <c r="AN386" s="65" t="e">
        <f>N386</f>
        <v>#NUM!</v>
      </c>
      <c r="AO386" s="65">
        <f>O386</f>
        <v>130</v>
      </c>
      <c r="AP386" s="67">
        <f>IF(AO386=" "," ",(AO386-2*$AI386))</f>
        <v>106</v>
      </c>
      <c r="AQ386" s="68"/>
      <c r="AR386" s="69"/>
      <c r="AS386" s="72" t="str">
        <f>P386</f>
        <v xml:space="preserve"> </v>
      </c>
      <c r="AT386" s="67" t="str">
        <f>IF(AS386=" "," ",(AS386-2*$AI386))</f>
        <v xml:space="preserve"> </v>
      </c>
      <c r="AU386" s="65"/>
      <c r="AV386" s="67"/>
      <c r="AW386" s="72" t="str">
        <f>Q386</f>
        <v xml:space="preserve"> </v>
      </c>
      <c r="AX386" s="67" t="str">
        <f>IF(AW386=" "," ",(AW386-2*$AI386))</f>
        <v xml:space="preserve"> </v>
      </c>
      <c r="AY386" s="67"/>
      <c r="AZ386" s="65"/>
      <c r="BA386" s="67">
        <f>R386</f>
        <v>121</v>
      </c>
      <c r="BB386" s="67">
        <f>IF(BA386=" "," ",(BA386-2*$AI386))</f>
        <v>97</v>
      </c>
      <c r="BC386" s="67"/>
      <c r="BD386" s="67"/>
      <c r="BE386" s="71" t="str">
        <f>S386</f>
        <v xml:space="preserve"> </v>
      </c>
      <c r="BF386" s="67" t="str">
        <f>IF(BE386=" "," ",(BE386-2*$AI386))</f>
        <v xml:space="preserve"> </v>
      </c>
      <c r="BG386" s="67"/>
      <c r="BH386" s="67"/>
      <c r="BI386" s="72" t="str">
        <f>T386</f>
        <v xml:space="preserve"> </v>
      </c>
      <c r="BJ386" s="67" t="str">
        <f>IF(BI386=" "," ",(BI386-2*$AI386))</f>
        <v xml:space="preserve"> </v>
      </c>
      <c r="BK386" s="67"/>
      <c r="BL386" s="67"/>
      <c r="BM386" s="72" t="str">
        <f>U386</f>
        <v xml:space="preserve"> </v>
      </c>
      <c r="BN386" s="67" t="str">
        <f>IF(BM386=" "," ",(BM386-2*$AI386))</f>
        <v xml:space="preserve"> </v>
      </c>
      <c r="BO386" s="67"/>
      <c r="BP386" s="67"/>
      <c r="BQ386" s="67" t="b">
        <f>V386</f>
        <v>0</v>
      </c>
      <c r="BR386" s="67">
        <f>IF(BQ386=" "," ",(BQ386-2*$AI386))</f>
        <v>-24</v>
      </c>
      <c r="BS386" s="67"/>
      <c r="BT386" s="67"/>
      <c r="BU386" s="67" t="b">
        <f>W386</f>
        <v>0</v>
      </c>
      <c r="BV386" s="67">
        <f>IF(BU386=" "," ",(BU386-2*$AI386))</f>
        <v>-24</v>
      </c>
      <c r="BW386" s="67"/>
      <c r="BX386" s="67"/>
      <c r="BY386" s="67" t="b">
        <f>X386</f>
        <v>0</v>
      </c>
      <c r="BZ386" s="67">
        <f>IF(BY386=" "," ",(BY386-2*$AI386))</f>
        <v>-24</v>
      </c>
      <c r="CA386" s="67"/>
      <c r="CB386" s="67"/>
      <c r="CC386" s="209" t="str">
        <f>IF(AK386="Senior",AK386,"...")</f>
        <v>...</v>
      </c>
      <c r="CD386" s="65">
        <f>L386</f>
        <v>2</v>
      </c>
      <c r="CE386" s="66" t="str">
        <f>M386</f>
        <v>X</v>
      </c>
      <c r="CF386" s="73">
        <f>AQ386*AO$4+AU386*AS$4+AY386*AW$4+BC386*BA$4+BG386*BE$4+BK386*BI$4+BO386*BM$4+BS386*BQ$4+BW386*BU$4+CA386*BY$4</f>
        <v>0</v>
      </c>
      <c r="CG386" s="156"/>
      <c r="CH386" s="1"/>
      <c r="DA386" s="19"/>
      <c r="DB386" s="19"/>
      <c r="DC386" s="67" t="s">
        <v>384</v>
      </c>
      <c r="DD386" s="67" t="s">
        <v>1085</v>
      </c>
      <c r="DE386" s="67" t="s">
        <v>1086</v>
      </c>
      <c r="DF386" s="67" t="s">
        <v>83</v>
      </c>
      <c r="DG386" s="67" t="s">
        <v>1066</v>
      </c>
      <c r="DH386" s="75">
        <v>21554</v>
      </c>
      <c r="DI386" s="67">
        <v>12</v>
      </c>
      <c r="DJ386" s="67" t="s">
        <v>78</v>
      </c>
      <c r="DK386" s="76" t="s">
        <v>69</v>
      </c>
      <c r="DL386" s="67">
        <v>5</v>
      </c>
      <c r="DM386" s="77" t="s">
        <v>70</v>
      </c>
      <c r="DN386" s="67" t="e">
        <v>#NUM!</v>
      </c>
      <c r="DO386" s="67">
        <v>124</v>
      </c>
      <c r="DP386" s="67">
        <v>100</v>
      </c>
      <c r="DQ386" s="68"/>
      <c r="DR386" s="67"/>
      <c r="DS386" s="72">
        <v>122</v>
      </c>
      <c r="DT386" s="67">
        <v>98</v>
      </c>
      <c r="DU386" s="68"/>
      <c r="DV386" s="67"/>
      <c r="DW386" s="72" t="s">
        <v>79</v>
      </c>
      <c r="DX386" s="67" t="s">
        <v>79</v>
      </c>
      <c r="DY386" s="68"/>
      <c r="DZ386" s="69"/>
      <c r="EA386" s="67">
        <v>124</v>
      </c>
      <c r="EB386" s="67">
        <v>100</v>
      </c>
      <c r="EC386" s="67"/>
      <c r="ED386" s="67"/>
      <c r="EE386" s="71" t="s">
        <v>79</v>
      </c>
      <c r="EF386" s="67" t="s">
        <v>79</v>
      </c>
      <c r="EG386" s="67"/>
      <c r="EH386" s="67"/>
      <c r="EI386" s="72">
        <v>122</v>
      </c>
      <c r="EJ386" s="67">
        <v>98</v>
      </c>
      <c r="EK386" s="67"/>
      <c r="EL386" s="67"/>
      <c r="EM386" s="72">
        <v>137</v>
      </c>
      <c r="EN386" s="67">
        <v>113</v>
      </c>
      <c r="EO386" s="67"/>
      <c r="EP386" s="67"/>
      <c r="EQ386" s="67" t="b">
        <v>0</v>
      </c>
      <c r="ER386" s="67">
        <v>-24</v>
      </c>
      <c r="ES386" s="67"/>
      <c r="ET386" s="67"/>
      <c r="EU386" s="67" t="b">
        <v>0</v>
      </c>
      <c r="EV386" s="67">
        <v>-24</v>
      </c>
      <c r="EW386" s="67"/>
      <c r="EX386" s="67"/>
      <c r="EY386" s="67" t="b">
        <v>0</v>
      </c>
      <c r="EZ386" s="67">
        <v>-24</v>
      </c>
      <c r="FA386" s="67"/>
      <c r="FB386" s="67"/>
      <c r="FC386" s="76" t="s">
        <v>73</v>
      </c>
      <c r="FD386" s="67">
        <v>5</v>
      </c>
      <c r="FE386" s="77" t="s">
        <v>70</v>
      </c>
      <c r="FF386" s="68">
        <v>0</v>
      </c>
      <c r="FG386" s="83"/>
      <c r="FH386" s="65" t="str">
        <f t="shared" si="74"/>
        <v>NSR</v>
      </c>
      <c r="FI386" s="65" t="str">
        <f t="shared" si="75"/>
        <v>F</v>
      </c>
      <c r="FJ386" s="65" t="str">
        <f t="shared" si="73"/>
        <v>18. SOR</v>
      </c>
      <c r="FK386" s="65">
        <f t="shared" si="76"/>
        <v>0</v>
      </c>
      <c r="FL386">
        <f t="shared" si="71"/>
        <v>24</v>
      </c>
      <c r="FM386">
        <f t="shared" si="70"/>
        <v>24</v>
      </c>
      <c r="FN386" t="str">
        <f t="shared" si="72"/>
        <v>18. SOR</v>
      </c>
      <c r="FO386" t="str">
        <f t="shared" si="77"/>
        <v>18. SOR</v>
      </c>
    </row>
    <row r="387" spans="1:171" ht="13.8" hidden="1" x14ac:dyDescent="0.25">
      <c r="A387" s="216" t="s">
        <v>1155</v>
      </c>
      <c r="B387" s="201" t="s">
        <v>680</v>
      </c>
      <c r="C387" s="80" t="str">
        <f>IF($B387:$B387&gt;0,VLOOKUP($B387,'[1]PorEquipeHC 20aa_ddmmaaaa'!$EC$5:'[1]PorEquipeHC 20aa_ddmmaaaa'!$GS$1003,1,FALSE))</f>
        <v>538</v>
      </c>
      <c r="D387" s="209" t="str">
        <f>IF($B387:$B387&gt;0,VLOOKUP($B387,'[1]PorEquipeHC 20aa_ddmmaaaa'!$EC$5:'[1]PorEquipeHC 20aa_ddmmaaaa'!$GS$1003,2,FALSE))</f>
        <v>GERRHEIN</v>
      </c>
      <c r="E387" s="209" t="str">
        <f>IF($B387:$B387&gt;0,VLOOKUP($B387,'[1]PorEquipeHC 20aa_ddmmaaaa'!$EC$5:'[1]PorEquipeHC 20aa_ddmmaaaa'!$GS$1003,3,FALSE))</f>
        <v>JORGE</v>
      </c>
      <c r="F387" s="66" t="str">
        <f>IF($B387:$B387&gt;0,VLOOKUP($B387,'[1]PorEquipeHC 20aa_ddmmaaaa'!$EC$5:'[1]PorEquipeHC 20aa_ddmmaaaa'!$GS$1003,4,FALSE))</f>
        <v>M</v>
      </c>
      <c r="G387" s="65" t="str">
        <f>IF($B387:$B387&gt;0,VLOOKUP($B387,'[1]PorEquipeHC 20aa_ddmmaaaa'!$EC$5:'[1]PorEquipeHC 20aa_ddmmaaaa'!$GS$1003,5,FALSE))</f>
        <v>11. NCC</v>
      </c>
      <c r="H387" s="210">
        <f>IF($B387:$B387&gt;0,VLOOKUP($B387,'[1]PorEquipeHC 20aa_ddmmaaaa'!$EC$5:'[1]PorEquipeHC 20aa_ddmmaaaa'!$GS$1003,6,FALSE))</f>
        <v>20541</v>
      </c>
      <c r="I387" s="80">
        <f>IF($B387:$B387&gt;0,VLOOKUP($B387,'[1]PorEquipeHC 20aa_ddmmaaaa'!$EC$5:'[1]PorEquipeHC 20aa_ddmmaaaa'!$GS$1003,7,FALSE))</f>
        <v>1</v>
      </c>
      <c r="J387" s="209" t="str">
        <f>IF($B387:$B387&gt;0,VLOOKUP($B387,'[1]PorEquipeHC 20aa_ddmmaaaa'!$EC$5:'[1]PorEquipeHC 20aa_ddmmaaaa'!$GS$1003,8,FALSE))</f>
        <v>EX</v>
      </c>
      <c r="K387" s="209" t="str">
        <f>IF($B387:$B387&gt;0,VLOOKUP($B387,'[1]PorEquipeHC 20aa_ddmmaaaa'!$EC$5:'[1]PorEquipeHC 20aa_ddmmaaaa'!$GS$1003,9,FALSE))</f>
        <v>NSR</v>
      </c>
      <c r="L387" s="80">
        <f>IF($B387:$B387&gt;0,VLOOKUP($B387,'[1]PorEquipeHC 20aa_ddmmaaaa'!$EC$5:'[1]PorEquipeHC 20aa_ddmmaaaa'!$GS$1003,45,FALSE))</f>
        <v>0</v>
      </c>
      <c r="M387" s="65">
        <f>IF($B387:$B387&gt;0,VLOOKUP($B387,'[1]PorEquipeHC 20aa_ddmmaaaa'!$EC$5:'[1]PorEquipeHC 20aa_ddmmaaaa'!$GS$1003,46,FALSE))</f>
        <v>0</v>
      </c>
      <c r="N387" s="80" t="e">
        <f>IF($B387:$B387&gt;0,VLOOKUP($B387,'[1]PorEquipeHC 20aa_ddmmaaaa'!$EC$5:'[1]PorEquipeHC 20aa_ddmmaaaa'!$GS$1003,64,FALSE))</f>
        <v>#NUM!</v>
      </c>
      <c r="O387" s="211" t="str">
        <f>IF($B387:$B387&gt;0,VLOOKUP($B387,'[1]PorEquipeHC 20aa_ddmmaaaa'!$EC$5:'[1]PorEquipeHC 20aa_ddmmaaaa'!$GS$1003,10,FALSE))</f>
        <v xml:space="preserve"> </v>
      </c>
      <c r="P387" s="211" t="str">
        <f>IF($B387:$B387&gt;0,VLOOKUP($B387,'[1]PorEquipeHC 20aa_ddmmaaaa'!$EC$5:'[1]PorEquipeHC 20aa_ddmmaaaa'!$GS$1003,11,FALSE))</f>
        <v xml:space="preserve"> </v>
      </c>
      <c r="Q387" s="211" t="str">
        <f>IF($B387:$B387&gt;0,VLOOKUP($B387,'[1]PorEquipeHC 20aa_ddmmaaaa'!$EC$5:'[1]PorEquipeHC 20aa_ddmmaaaa'!$GS$1003,12,FALSE))</f>
        <v xml:space="preserve"> </v>
      </c>
      <c r="R387" s="211" t="str">
        <f>IF($B387:$B387&gt;0,VLOOKUP($B387,'[1]PorEquipeHC 20aa_ddmmaaaa'!$EC$5:'[1]PorEquipeHC 20aa_ddmmaaaa'!$GS$1003,13,FALSE))</f>
        <v xml:space="preserve"> </v>
      </c>
      <c r="S387" s="211" t="str">
        <f>IF($B387:$B387&gt;0,VLOOKUP($B387,'[1]PorEquipeHC 20aa_ddmmaaaa'!$EC$5:'[1]PorEquipeHC 20aa_ddmmaaaa'!$GS$1003,14,FALSE))</f>
        <v xml:space="preserve"> </v>
      </c>
      <c r="T387" s="211" t="str">
        <f>IF($B387:$B387&gt;0,VLOOKUP($B387,'[1]PorEquipeHC 20aa_ddmmaaaa'!$EC$5:'[1]PorEquipeHC 20aa_ddmmaaaa'!$GS$1003,15,FALSE))</f>
        <v xml:space="preserve"> </v>
      </c>
      <c r="U387" s="211" t="str">
        <f>IF($B387:$B387&gt;0,VLOOKUP($B387,'[1]PorEquipeHC 20aa_ddmmaaaa'!$EC$5:'[1]PorEquipeHC 20aa_ddmmaaaa'!$GS$1003,16,FALSE))</f>
        <v xml:space="preserve"> </v>
      </c>
      <c r="V387" s="211" t="b">
        <f>IF($B387:$B387&gt;0,VLOOKUP($B387,'[1]PorEquipeHC 20aa_ddmmaaaa'!$EC$5:'[1]PorEquipeHC 20aa_ddmmaaaa'!$GS$1003,17,FALSE))</f>
        <v>0</v>
      </c>
      <c r="W387" s="211" t="b">
        <f>IF($B387:$B387&gt;0,VLOOKUP($B387,'[1]PorEquipeHC 20aa_ddmmaaaa'!$EC$5:'[1]PorEquipeHC 20aa_ddmmaaaa'!$GS$1003,18,FALSE))</f>
        <v>0</v>
      </c>
      <c r="X387" s="211" t="b">
        <f>IF($B387:$B387&gt;0,VLOOKUP($B387,'[1]PorEquipeHC 20aa_ddmmaaaa'!$EC$5:'[1]PorEquipeHC 20aa_ddmmaaaa'!$GS$1003,19,FALSE))</f>
        <v>0</v>
      </c>
      <c r="Y387" s="207"/>
      <c r="Z387" s="207"/>
      <c r="AA387" s="154"/>
      <c r="AB387" s="154"/>
      <c r="AC387" s="65" t="str">
        <f>C387</f>
        <v>538</v>
      </c>
      <c r="AD387" s="65" t="str">
        <f>D387</f>
        <v>GERRHEIN</v>
      </c>
      <c r="AE387" s="65" t="str">
        <f>E387</f>
        <v>JORGE</v>
      </c>
      <c r="AF387" s="65" t="str">
        <f>F387</f>
        <v>M</v>
      </c>
      <c r="AG387" s="65" t="str">
        <f>G387</f>
        <v>11. NCC</v>
      </c>
      <c r="AH387" s="208">
        <f>H387</f>
        <v>20541</v>
      </c>
      <c r="AI387">
        <f>I387</f>
        <v>1</v>
      </c>
      <c r="AJ387" t="str">
        <f>J387</f>
        <v>EX</v>
      </c>
      <c r="AK387" s="209" t="str">
        <f>K387</f>
        <v>NSR</v>
      </c>
      <c r="AL387" s="65">
        <f>L387</f>
        <v>0</v>
      </c>
      <c r="AM387" s="66">
        <f>M387</f>
        <v>0</v>
      </c>
      <c r="AN387" s="65" t="e">
        <f>N387</f>
        <v>#NUM!</v>
      </c>
      <c r="AO387" s="65" t="str">
        <f>O387</f>
        <v xml:space="preserve"> </v>
      </c>
      <c r="AP387" s="67" t="str">
        <f>IF(AO387=" "," ",(AO387-2*$AI387))</f>
        <v xml:space="preserve"> </v>
      </c>
      <c r="AQ387" s="68"/>
      <c r="AR387" s="69"/>
      <c r="AS387" s="72" t="str">
        <f>P387</f>
        <v xml:space="preserve"> </v>
      </c>
      <c r="AT387" s="67" t="str">
        <f>IF(AS387=" "," ",(AS387-2*$AI387))</f>
        <v xml:space="preserve"> </v>
      </c>
      <c r="AU387" s="65"/>
      <c r="AV387" s="67"/>
      <c r="AW387" s="72" t="str">
        <f>Q387</f>
        <v xml:space="preserve"> </v>
      </c>
      <c r="AX387" s="67" t="str">
        <f>IF(AW387=" "," ",(AW387-2*$AI387))</f>
        <v xml:space="preserve"> </v>
      </c>
      <c r="AY387" s="67"/>
      <c r="AZ387" s="65"/>
      <c r="BA387" s="67" t="str">
        <f>R387</f>
        <v xml:space="preserve"> </v>
      </c>
      <c r="BB387" s="67" t="str">
        <f>IF(BA387=" "," ",(BA387-2*$AI387))</f>
        <v xml:space="preserve"> </v>
      </c>
      <c r="BC387" s="67"/>
      <c r="BD387" s="67"/>
      <c r="BE387" s="71" t="str">
        <f>S387</f>
        <v xml:space="preserve"> </v>
      </c>
      <c r="BF387" s="67" t="str">
        <f>IF(BE387=" "," ",(BE387-2*$AI387))</f>
        <v xml:space="preserve"> </v>
      </c>
      <c r="BG387" s="67"/>
      <c r="BH387" s="67"/>
      <c r="BI387" s="72" t="str">
        <f>T387</f>
        <v xml:space="preserve"> </v>
      </c>
      <c r="BJ387" s="67" t="str">
        <f>IF(BI387=" "," ",(BI387-2*$AI387))</f>
        <v xml:space="preserve"> </v>
      </c>
      <c r="BK387" s="67"/>
      <c r="BL387" s="67"/>
      <c r="BM387" s="72" t="str">
        <f>U387</f>
        <v xml:space="preserve"> </v>
      </c>
      <c r="BN387" s="67" t="str">
        <f>IF(BM387=" "," ",(BM387-2*$AI387))</f>
        <v xml:space="preserve"> </v>
      </c>
      <c r="BO387" s="67"/>
      <c r="BP387" s="67"/>
      <c r="BQ387" s="67" t="b">
        <f>V387</f>
        <v>0</v>
      </c>
      <c r="BR387" s="67">
        <f>IF(BQ387=" "," ",(BQ387-2*$AI387))</f>
        <v>-2</v>
      </c>
      <c r="BS387" s="67"/>
      <c r="BT387" s="67"/>
      <c r="BU387" s="67" t="b">
        <f>W387</f>
        <v>0</v>
      </c>
      <c r="BV387" s="67">
        <f>IF(BU387=" "," ",(BU387-2*$AI387))</f>
        <v>-2</v>
      </c>
      <c r="BW387" s="67"/>
      <c r="BX387" s="67"/>
      <c r="BY387" s="67" t="b">
        <f>X387</f>
        <v>0</v>
      </c>
      <c r="BZ387" s="67">
        <f>IF(BY387=" "," ",(BY387-2*$AI387))</f>
        <v>-2</v>
      </c>
      <c r="CA387" s="67"/>
      <c r="CB387" s="67"/>
      <c r="CC387" s="209" t="str">
        <f>IF(AK387="Senior",AK387,"...")</f>
        <v>...</v>
      </c>
      <c r="CD387" s="65">
        <f>L387</f>
        <v>0</v>
      </c>
      <c r="CE387" s="66">
        <f>M387</f>
        <v>0</v>
      </c>
      <c r="CF387" s="73">
        <f>AQ387*AO$4+AU387*AS$4+AY387*AW$4+BC387*BA$4+BG387*BE$4+BK387*BI$4+BO387*BM$4+BS387*BQ$4+BW387*BU$4+CA387*BY$4</f>
        <v>0</v>
      </c>
      <c r="CG387" s="156"/>
      <c r="CH387" s="1"/>
      <c r="DA387" s="19"/>
      <c r="DB387" s="19"/>
      <c r="DC387" s="67" t="s">
        <v>145</v>
      </c>
      <c r="DD387" s="67" t="s">
        <v>146</v>
      </c>
      <c r="DE387" s="67" t="s">
        <v>147</v>
      </c>
      <c r="DF387" s="67" t="s">
        <v>65</v>
      </c>
      <c r="DG387" s="67" t="s">
        <v>66</v>
      </c>
      <c r="DH387" s="75">
        <v>13636</v>
      </c>
      <c r="DI387" s="67">
        <v>8</v>
      </c>
      <c r="DJ387" s="67" t="s">
        <v>84</v>
      </c>
      <c r="DK387" s="76" t="s">
        <v>85</v>
      </c>
      <c r="DL387" s="67">
        <v>0</v>
      </c>
      <c r="DM387" s="77">
        <v>0</v>
      </c>
      <c r="DN387" s="67" t="e">
        <v>#NUM!</v>
      </c>
      <c r="DO387" s="67" t="s">
        <v>79</v>
      </c>
      <c r="DP387" s="67" t="s">
        <v>79</v>
      </c>
      <c r="DQ387" s="68"/>
      <c r="DR387" s="67"/>
      <c r="DS387" s="72" t="s">
        <v>79</v>
      </c>
      <c r="DT387" s="67" t="s">
        <v>79</v>
      </c>
      <c r="DU387" s="68"/>
      <c r="DV387" s="67"/>
      <c r="DW387" s="72" t="s">
        <v>79</v>
      </c>
      <c r="DX387" s="67" t="s">
        <v>79</v>
      </c>
      <c r="DY387" s="67"/>
      <c r="DZ387" s="67"/>
      <c r="EA387" s="67" t="s">
        <v>79</v>
      </c>
      <c r="EB387" s="67" t="s">
        <v>79</v>
      </c>
      <c r="EC387" s="67"/>
      <c r="ED387" s="67"/>
      <c r="EE387" s="71" t="s">
        <v>79</v>
      </c>
      <c r="EF387" s="67" t="s">
        <v>79</v>
      </c>
      <c r="EG387" s="67"/>
      <c r="EH387" s="67"/>
      <c r="EI387" s="72" t="s">
        <v>79</v>
      </c>
      <c r="EJ387" s="67" t="s">
        <v>79</v>
      </c>
      <c r="EK387" s="67"/>
      <c r="EL387" s="67"/>
      <c r="EM387" s="72" t="s">
        <v>79</v>
      </c>
      <c r="EN387" s="67" t="s">
        <v>79</v>
      </c>
      <c r="EO387" s="67"/>
      <c r="EP387" s="67"/>
      <c r="EQ387" s="67" t="b">
        <v>0</v>
      </c>
      <c r="ER387" s="67">
        <v>-16</v>
      </c>
      <c r="ES387" s="67"/>
      <c r="ET387" s="67"/>
      <c r="EU387" s="67" t="b">
        <v>0</v>
      </c>
      <c r="EV387" s="67">
        <v>-16</v>
      </c>
      <c r="EW387" s="67"/>
      <c r="EX387" s="67"/>
      <c r="EY387" s="67" t="b">
        <v>0</v>
      </c>
      <c r="EZ387" s="67">
        <v>-16</v>
      </c>
      <c r="FA387" s="68"/>
      <c r="FB387" s="69"/>
      <c r="FC387" s="76" t="s">
        <v>73</v>
      </c>
      <c r="FD387" s="67">
        <v>0</v>
      </c>
      <c r="FE387" s="77">
        <v>0</v>
      </c>
      <c r="FF387" s="68">
        <v>0</v>
      </c>
      <c r="FG387" s="83"/>
      <c r="FH387" s="65" t="str">
        <f t="shared" si="74"/>
        <v>MR</v>
      </c>
      <c r="FI387" s="65" t="str">
        <f t="shared" si="75"/>
        <v>M</v>
      </c>
      <c r="FJ387" s="65" t="str">
        <f t="shared" si="73"/>
        <v>01. PIE</v>
      </c>
      <c r="FK387" s="73">
        <f>FF387</f>
        <v>0</v>
      </c>
      <c r="FL387">
        <f>FK387</f>
        <v>0</v>
      </c>
      <c r="FM387" s="133">
        <f>IF(FJ387&lt;&gt;FJ388,FL387,"...")</f>
        <v>0</v>
      </c>
      <c r="FN387" s="133" t="str">
        <f t="shared" si="72"/>
        <v>01. PIE</v>
      </c>
      <c r="FO387" s="133" t="str">
        <f t="shared" si="77"/>
        <v>01. PIE</v>
      </c>
    </row>
    <row r="388" spans="1:171" ht="13.8" hidden="1" x14ac:dyDescent="0.25">
      <c r="A388" s="216" t="s">
        <v>1155</v>
      </c>
      <c r="B388" s="201" t="s">
        <v>683</v>
      </c>
      <c r="C388" s="80" t="str">
        <f>IF($B388:$B388&gt;0,VLOOKUP($B388,'[1]PorEquipeHC 20aa_ddmmaaaa'!$EC$5:'[1]PorEquipeHC 20aa_ddmmaaaa'!$GS$1003,1,FALSE))</f>
        <v>826</v>
      </c>
      <c r="D388" s="209" t="str">
        <f>IF($B388:$B388&gt;0,VLOOKUP($B388,'[1]PorEquipeHC 20aa_ddmmaaaa'!$EC$5:'[1]PorEquipeHC 20aa_ddmmaaaa'!$GS$1003,2,FALSE))</f>
        <v>ITO</v>
      </c>
      <c r="E388" s="209" t="str">
        <f>IF($B388:$B388&gt;0,VLOOKUP($B388,'[1]PorEquipeHC 20aa_ddmmaaaa'!$EC$5:'[1]PorEquipeHC 20aa_ddmmaaaa'!$GS$1003,3,FALSE))</f>
        <v>ROBERTO</v>
      </c>
      <c r="F388" s="66" t="str">
        <f>IF($B388:$B388&gt;0,VLOOKUP($B388,'[1]PorEquipeHC 20aa_ddmmaaaa'!$EC$5:'[1]PorEquipeHC 20aa_ddmmaaaa'!$GS$1003,4,FALSE))</f>
        <v>M</v>
      </c>
      <c r="G388" s="65" t="str">
        <f>IF($B388:$B388&gt;0,VLOOKUP($B388,'[1]PorEquipeHC 20aa_ddmmaaaa'!$EC$5:'[1]PorEquipeHC 20aa_ddmmaaaa'!$GS$1003,5,FALSE))</f>
        <v>11. NCC</v>
      </c>
      <c r="H388" s="210">
        <f>IF($B388:$B388&gt;0,VLOOKUP($B388,'[1]PorEquipeHC 20aa_ddmmaaaa'!$EC$5:'[1]PorEquipeHC 20aa_ddmmaaaa'!$GS$1003,6,FALSE))</f>
        <v>23088</v>
      </c>
      <c r="I388" s="80">
        <f>IF($B388:$B388&gt;0,VLOOKUP($B388,'[1]PorEquipeHC 20aa_ddmmaaaa'!$EC$5:'[1]PorEquipeHC 20aa_ddmmaaaa'!$GS$1003,7,FALSE))</f>
        <v>1</v>
      </c>
      <c r="J388" s="209" t="str">
        <f>IF($B388:$B388&gt;0,VLOOKUP($B388,'[1]PorEquipeHC 20aa_ddmmaaaa'!$EC$5:'[1]PorEquipeHC 20aa_ddmmaaaa'!$GS$1003,8,FALSE))</f>
        <v>EX</v>
      </c>
      <c r="K388" s="209" t="str">
        <f>IF($B388:$B388&gt;0,VLOOKUP($B388,'[1]PorEquipeHC 20aa_ddmmaaaa'!$EC$5:'[1]PorEquipeHC 20aa_ddmmaaaa'!$GS$1003,9,FALSE))</f>
        <v>NSR</v>
      </c>
      <c r="L388" s="80">
        <f>IF($B388:$B388&gt;0,VLOOKUP($B388,'[1]PorEquipeHC 20aa_ddmmaaaa'!$EC$5:'[1]PorEquipeHC 20aa_ddmmaaaa'!$GS$1003,45,FALSE))</f>
        <v>0</v>
      </c>
      <c r="M388" s="65">
        <f>IF($B388:$B388&gt;0,VLOOKUP($B388,'[1]PorEquipeHC 20aa_ddmmaaaa'!$EC$5:'[1]PorEquipeHC 20aa_ddmmaaaa'!$GS$1003,46,FALSE))</f>
        <v>0</v>
      </c>
      <c r="N388" s="80" t="e">
        <f>IF($B388:$B388&gt;0,VLOOKUP($B388,'[1]PorEquipeHC 20aa_ddmmaaaa'!$EC$5:'[1]PorEquipeHC 20aa_ddmmaaaa'!$GS$1003,64,FALSE))</f>
        <v>#NUM!</v>
      </c>
      <c r="O388" s="211" t="str">
        <f>IF($B388:$B388&gt;0,VLOOKUP($B388,'[1]PorEquipeHC 20aa_ddmmaaaa'!$EC$5:'[1]PorEquipeHC 20aa_ddmmaaaa'!$GS$1003,10,FALSE))</f>
        <v xml:space="preserve"> </v>
      </c>
      <c r="P388" s="211" t="str">
        <f>IF($B388:$B388&gt;0,VLOOKUP($B388,'[1]PorEquipeHC 20aa_ddmmaaaa'!$EC$5:'[1]PorEquipeHC 20aa_ddmmaaaa'!$GS$1003,11,FALSE))</f>
        <v xml:space="preserve"> </v>
      </c>
      <c r="Q388" s="211" t="str">
        <f>IF($B388:$B388&gt;0,VLOOKUP($B388,'[1]PorEquipeHC 20aa_ddmmaaaa'!$EC$5:'[1]PorEquipeHC 20aa_ddmmaaaa'!$GS$1003,12,FALSE))</f>
        <v xml:space="preserve"> </v>
      </c>
      <c r="R388" s="211" t="str">
        <f>IF($B388:$B388&gt;0,VLOOKUP($B388,'[1]PorEquipeHC 20aa_ddmmaaaa'!$EC$5:'[1]PorEquipeHC 20aa_ddmmaaaa'!$GS$1003,13,FALSE))</f>
        <v xml:space="preserve"> </v>
      </c>
      <c r="S388" s="211" t="str">
        <f>IF($B388:$B388&gt;0,VLOOKUP($B388,'[1]PorEquipeHC 20aa_ddmmaaaa'!$EC$5:'[1]PorEquipeHC 20aa_ddmmaaaa'!$GS$1003,14,FALSE))</f>
        <v xml:space="preserve"> </v>
      </c>
      <c r="T388" s="211" t="str">
        <f>IF($B388:$B388&gt;0,VLOOKUP($B388,'[1]PorEquipeHC 20aa_ddmmaaaa'!$EC$5:'[1]PorEquipeHC 20aa_ddmmaaaa'!$GS$1003,15,FALSE))</f>
        <v xml:space="preserve"> </v>
      </c>
      <c r="U388" s="211" t="str">
        <f>IF($B388:$B388&gt;0,VLOOKUP($B388,'[1]PorEquipeHC 20aa_ddmmaaaa'!$EC$5:'[1]PorEquipeHC 20aa_ddmmaaaa'!$GS$1003,16,FALSE))</f>
        <v xml:space="preserve"> </v>
      </c>
      <c r="V388" s="211" t="b">
        <f>IF($B388:$B388&gt;0,VLOOKUP($B388,'[1]PorEquipeHC 20aa_ddmmaaaa'!$EC$5:'[1]PorEquipeHC 20aa_ddmmaaaa'!$GS$1003,17,FALSE))</f>
        <v>0</v>
      </c>
      <c r="W388" s="211" t="b">
        <f>IF($B388:$B388&gt;0,VLOOKUP($B388,'[1]PorEquipeHC 20aa_ddmmaaaa'!$EC$5:'[1]PorEquipeHC 20aa_ddmmaaaa'!$GS$1003,18,FALSE))</f>
        <v>0</v>
      </c>
      <c r="X388" s="211" t="b">
        <f>IF($B388:$B388&gt;0,VLOOKUP($B388,'[1]PorEquipeHC 20aa_ddmmaaaa'!$EC$5:'[1]PorEquipeHC 20aa_ddmmaaaa'!$GS$1003,19,FALSE))</f>
        <v>0</v>
      </c>
      <c r="Y388" s="207"/>
      <c r="Z388" s="207"/>
      <c r="AA388" s="154"/>
      <c r="AB388" s="154"/>
      <c r="AC388" s="65" t="str">
        <f>C388</f>
        <v>826</v>
      </c>
      <c r="AD388" s="65" t="str">
        <f>D388</f>
        <v>ITO</v>
      </c>
      <c r="AE388" s="65" t="str">
        <f>E388</f>
        <v>ROBERTO</v>
      </c>
      <c r="AF388" s="65" t="str">
        <f>F388</f>
        <v>M</v>
      </c>
      <c r="AG388" s="65" t="str">
        <f>G388</f>
        <v>11. NCC</v>
      </c>
      <c r="AH388" s="208">
        <f>H388</f>
        <v>23088</v>
      </c>
      <c r="AI388">
        <f>I388</f>
        <v>1</v>
      </c>
      <c r="AJ388" t="str">
        <f>J388</f>
        <v>EX</v>
      </c>
      <c r="AK388" s="209" t="str">
        <f>K388</f>
        <v>NSR</v>
      </c>
      <c r="AL388" s="65">
        <f>L388</f>
        <v>0</v>
      </c>
      <c r="AM388" s="66">
        <f>M388</f>
        <v>0</v>
      </c>
      <c r="AN388" s="65" t="e">
        <f>N388</f>
        <v>#NUM!</v>
      </c>
      <c r="AO388" s="65" t="str">
        <f>O388</f>
        <v xml:space="preserve"> </v>
      </c>
      <c r="AP388" s="67" t="str">
        <f>IF(AO388=" "," ",(AO388-2*$AI388))</f>
        <v xml:space="preserve"> </v>
      </c>
      <c r="AQ388" s="68"/>
      <c r="AR388" s="69"/>
      <c r="AS388" s="72" t="str">
        <f>P388</f>
        <v xml:space="preserve"> </v>
      </c>
      <c r="AT388" s="67" t="str">
        <f>IF(AS388=" "," ",(AS388-2*$AI388))</f>
        <v xml:space="preserve"> </v>
      </c>
      <c r="AU388" s="65"/>
      <c r="AV388" s="67"/>
      <c r="AW388" s="72" t="str">
        <f>Q388</f>
        <v xml:space="preserve"> </v>
      </c>
      <c r="AX388" s="67" t="str">
        <f>IF(AW388=" "," ",(AW388-2*$AI388))</f>
        <v xml:space="preserve"> </v>
      </c>
      <c r="AY388" s="67"/>
      <c r="AZ388" s="65"/>
      <c r="BA388" s="67" t="str">
        <f>R388</f>
        <v xml:space="preserve"> </v>
      </c>
      <c r="BB388" s="67" t="str">
        <f>IF(BA388=" "," ",(BA388-2*$AI388))</f>
        <v xml:space="preserve"> </v>
      </c>
      <c r="BC388" s="67"/>
      <c r="BD388" s="67"/>
      <c r="BE388" s="71" t="str">
        <f>S388</f>
        <v xml:space="preserve"> </v>
      </c>
      <c r="BF388" s="67" t="str">
        <f>IF(BE388=" "," ",(BE388-2*$AI388))</f>
        <v xml:space="preserve"> </v>
      </c>
      <c r="BG388" s="67"/>
      <c r="BH388" s="67"/>
      <c r="BI388" s="72" t="str">
        <f>T388</f>
        <v xml:space="preserve"> </v>
      </c>
      <c r="BJ388" s="67" t="str">
        <f>IF(BI388=" "," ",(BI388-2*$AI388))</f>
        <v xml:space="preserve"> </v>
      </c>
      <c r="BK388" s="67"/>
      <c r="BL388" s="67"/>
      <c r="BM388" s="72" t="str">
        <f>U388</f>
        <v xml:space="preserve"> </v>
      </c>
      <c r="BN388" s="67" t="str">
        <f>IF(BM388=" "," ",(BM388-2*$AI388))</f>
        <v xml:space="preserve"> </v>
      </c>
      <c r="BO388" s="67"/>
      <c r="BP388" s="67"/>
      <c r="BQ388" s="67" t="b">
        <f>V388</f>
        <v>0</v>
      </c>
      <c r="BR388" s="67">
        <f>IF(BQ388=" "," ",(BQ388-2*$AI388))</f>
        <v>-2</v>
      </c>
      <c r="BS388" s="67"/>
      <c r="BT388" s="67"/>
      <c r="BU388" s="67" t="b">
        <f>W388</f>
        <v>0</v>
      </c>
      <c r="BV388" s="67">
        <f>IF(BU388=" "," ",(BU388-2*$AI388))</f>
        <v>-2</v>
      </c>
      <c r="BW388" s="67"/>
      <c r="BX388" s="67"/>
      <c r="BY388" s="67" t="b">
        <f>X388</f>
        <v>0</v>
      </c>
      <c r="BZ388" s="67">
        <f>IF(BY388=" "," ",(BY388-2*$AI388))</f>
        <v>-2</v>
      </c>
      <c r="CA388" s="67"/>
      <c r="CB388" s="67"/>
      <c r="CC388" s="209" t="str">
        <f>IF(AK388="Senior",AK388,"...")</f>
        <v>...</v>
      </c>
      <c r="CD388" s="65">
        <f>L388</f>
        <v>0</v>
      </c>
      <c r="CE388" s="66">
        <f>M388</f>
        <v>0</v>
      </c>
      <c r="CF388" s="73">
        <f>AQ388*AO$4+AU388*AS$4+AY388*AW$4+BC388*BA$4+BG388*BE$4+BK388*BI$4+BO388*BM$4+BS388*BQ$4+BW388*BU$4+CA388*BY$4</f>
        <v>0</v>
      </c>
      <c r="CG388" s="156"/>
      <c r="CH388" s="1"/>
      <c r="DA388" s="19"/>
      <c r="DB388" s="19"/>
      <c r="DC388" s="67" t="s">
        <v>333</v>
      </c>
      <c r="DD388" s="67" t="s">
        <v>334</v>
      </c>
      <c r="DE388" s="67" t="s">
        <v>335</v>
      </c>
      <c r="DF388" s="67" t="s">
        <v>65</v>
      </c>
      <c r="DG388" s="67" t="s">
        <v>317</v>
      </c>
      <c r="DH388" s="75">
        <v>31875</v>
      </c>
      <c r="DI388" s="67">
        <v>2</v>
      </c>
      <c r="DJ388" s="67" t="s">
        <v>111</v>
      </c>
      <c r="DK388" s="76" t="s">
        <v>69</v>
      </c>
      <c r="DL388" s="67">
        <v>0</v>
      </c>
      <c r="DM388" s="77">
        <v>0</v>
      </c>
      <c r="DN388" s="67" t="e">
        <v>#NUM!</v>
      </c>
      <c r="DO388" s="67" t="s">
        <v>79</v>
      </c>
      <c r="DP388" s="67" t="s">
        <v>79</v>
      </c>
      <c r="DQ388" s="68"/>
      <c r="DR388" s="69"/>
      <c r="DS388" s="72" t="s">
        <v>79</v>
      </c>
      <c r="DT388" s="67" t="s">
        <v>79</v>
      </c>
      <c r="DU388" s="68"/>
      <c r="DV388" s="67"/>
      <c r="DW388" s="72" t="s">
        <v>79</v>
      </c>
      <c r="DX388" s="67" t="s">
        <v>79</v>
      </c>
      <c r="DY388" s="67"/>
      <c r="DZ388" s="67"/>
      <c r="EA388" s="67" t="s">
        <v>79</v>
      </c>
      <c r="EB388" s="67" t="s">
        <v>79</v>
      </c>
      <c r="EC388" s="67"/>
      <c r="ED388" s="67"/>
      <c r="EE388" s="71" t="s">
        <v>79</v>
      </c>
      <c r="EF388" s="67" t="s">
        <v>79</v>
      </c>
      <c r="EG388" s="67"/>
      <c r="EH388" s="67"/>
      <c r="EI388" s="72" t="s">
        <v>79</v>
      </c>
      <c r="EJ388" s="67" t="s">
        <v>79</v>
      </c>
      <c r="EK388" s="68"/>
      <c r="EL388" s="69"/>
      <c r="EM388" s="72" t="s">
        <v>79</v>
      </c>
      <c r="EN388" s="67" t="s">
        <v>79</v>
      </c>
      <c r="EO388" s="67"/>
      <c r="EP388" s="67"/>
      <c r="EQ388" s="67" t="b">
        <v>0</v>
      </c>
      <c r="ER388" s="67">
        <v>-4</v>
      </c>
      <c r="ES388" s="67"/>
      <c r="ET388" s="67"/>
      <c r="EU388" s="67" t="b">
        <v>0</v>
      </c>
      <c r="EV388" s="67">
        <v>-4</v>
      </c>
      <c r="EW388" s="67"/>
      <c r="EX388" s="67"/>
      <c r="EY388" s="67" t="b">
        <v>0</v>
      </c>
      <c r="EZ388" s="67">
        <v>-4</v>
      </c>
      <c r="FA388" s="67"/>
      <c r="FB388" s="67"/>
      <c r="FC388" s="76" t="s">
        <v>73</v>
      </c>
      <c r="FD388" s="67">
        <v>0</v>
      </c>
      <c r="FE388" s="77">
        <v>0</v>
      </c>
      <c r="FF388" s="68">
        <v>0</v>
      </c>
      <c r="FG388" s="83"/>
      <c r="FH388" s="65" t="str">
        <f>DK388</f>
        <v>NSR</v>
      </c>
      <c r="FI388" s="65" t="str">
        <f>DF388</f>
        <v>M</v>
      </c>
      <c r="FJ388" s="65" t="str">
        <f>DG388</f>
        <v>06. KOK</v>
      </c>
      <c r="FK388" s="65">
        <f>FF388</f>
        <v>0</v>
      </c>
      <c r="FL388">
        <f>FK388</f>
        <v>0</v>
      </c>
      <c r="FM388" s="133" t="str">
        <f t="shared" si="70"/>
        <v>...</v>
      </c>
      <c r="FN388" s="133" t="str">
        <f t="shared" si="72"/>
        <v>...</v>
      </c>
      <c r="FO388" s="133" t="str">
        <f t="shared" si="77"/>
        <v>06. KOK</v>
      </c>
    </row>
    <row r="389" spans="1:171" ht="13.8" hidden="1" x14ac:dyDescent="0.25">
      <c r="A389" s="216" t="s">
        <v>1155</v>
      </c>
      <c r="B389" s="201" t="s">
        <v>333</v>
      </c>
      <c r="C389" s="80" t="str">
        <f>IF($B389:$B389&gt;0,VLOOKUP($B389,'[1]PorEquipeHC 20aa_ddmmaaaa'!$EC$5:'[1]PorEquipeHC 20aa_ddmmaaaa'!$GS$1003,1,FALSE))</f>
        <v>115</v>
      </c>
      <c r="D389" s="209" t="str">
        <f>IF($B389:$B389&gt;0,VLOOKUP($B389,'[1]PorEquipeHC 20aa_ddmmaaaa'!$EC$5:'[1]PorEquipeHC 20aa_ddmmaaaa'!$GS$1003,2,FALSE))</f>
        <v>KOJIMA</v>
      </c>
      <c r="E389" s="209" t="str">
        <f>IF($B389:$B389&gt;0,VLOOKUP($B389,'[1]PorEquipeHC 20aa_ddmmaaaa'!$EC$5:'[1]PorEquipeHC 20aa_ddmmaaaa'!$GS$1003,3,FALSE))</f>
        <v>SERGIO</v>
      </c>
      <c r="F389" s="66" t="str">
        <f>IF($B389:$B389&gt;0,VLOOKUP($B389,'[1]PorEquipeHC 20aa_ddmmaaaa'!$EC$5:'[1]PorEquipeHC 20aa_ddmmaaaa'!$GS$1003,4,FALSE))</f>
        <v>M</v>
      </c>
      <c r="G389" s="65" t="str">
        <f>IF($B389:$B389&gt;0,VLOOKUP($B389,'[1]PorEquipeHC 20aa_ddmmaaaa'!$EC$5:'[1]PorEquipeHC 20aa_ddmmaaaa'!$GS$1003,5,FALSE))</f>
        <v>06. KOK</v>
      </c>
      <c r="H389" s="210">
        <f>IF($B389:$B389&gt;0,VLOOKUP($B389,'[1]PorEquipeHC 20aa_ddmmaaaa'!$EC$5:'[1]PorEquipeHC 20aa_ddmmaaaa'!$GS$1003,6,FALSE))</f>
        <v>31875</v>
      </c>
      <c r="I389" s="80">
        <f>IF($B389:$B389&gt;0,VLOOKUP($B389,'[1]PorEquipeHC 20aa_ddmmaaaa'!$EC$5:'[1]PorEquipeHC 20aa_ddmmaaaa'!$GS$1003,7,FALSE))</f>
        <v>2</v>
      </c>
      <c r="J389" s="209" t="str">
        <f>IF($B389:$B389&gt;0,VLOOKUP($B389,'[1]PorEquipeHC 20aa_ddmmaaaa'!$EC$5:'[1]PorEquipeHC 20aa_ddmmaaaa'!$GS$1003,8,FALSE))</f>
        <v>EX</v>
      </c>
      <c r="K389" s="209" t="str">
        <f>IF($B389:$B389&gt;0,VLOOKUP($B389,'[1]PorEquipeHC 20aa_ddmmaaaa'!$EC$5:'[1]PorEquipeHC 20aa_ddmmaaaa'!$GS$1003,9,FALSE))</f>
        <v>NSR</v>
      </c>
      <c r="L389" s="80">
        <f>IF($B389:$B389&gt;0,VLOOKUP($B389,'[1]PorEquipeHC 20aa_ddmmaaaa'!$EC$5:'[1]PorEquipeHC 20aa_ddmmaaaa'!$GS$1003,45,FALSE))</f>
        <v>0</v>
      </c>
      <c r="M389" s="65">
        <f>IF($B389:$B389&gt;0,VLOOKUP($B389,'[1]PorEquipeHC 20aa_ddmmaaaa'!$EC$5:'[1]PorEquipeHC 20aa_ddmmaaaa'!$GS$1003,46,FALSE))</f>
        <v>0</v>
      </c>
      <c r="N389" s="80" t="e">
        <f>IF($B389:$B389&gt;0,VLOOKUP($B389,'[1]PorEquipeHC 20aa_ddmmaaaa'!$EC$5:'[1]PorEquipeHC 20aa_ddmmaaaa'!$GS$1003,64,FALSE))</f>
        <v>#NUM!</v>
      </c>
      <c r="O389" s="211" t="str">
        <f>IF($B389:$B389&gt;0,VLOOKUP($B389,'[1]PorEquipeHC 20aa_ddmmaaaa'!$EC$5:'[1]PorEquipeHC 20aa_ddmmaaaa'!$GS$1003,10,FALSE))</f>
        <v xml:space="preserve"> </v>
      </c>
      <c r="P389" s="211" t="str">
        <f>IF($B389:$B389&gt;0,VLOOKUP($B389,'[1]PorEquipeHC 20aa_ddmmaaaa'!$EC$5:'[1]PorEquipeHC 20aa_ddmmaaaa'!$GS$1003,11,FALSE))</f>
        <v xml:space="preserve"> </v>
      </c>
      <c r="Q389" s="211" t="str">
        <f>IF($B389:$B389&gt;0,VLOOKUP($B389,'[1]PorEquipeHC 20aa_ddmmaaaa'!$EC$5:'[1]PorEquipeHC 20aa_ddmmaaaa'!$GS$1003,12,FALSE))</f>
        <v xml:space="preserve"> </v>
      </c>
      <c r="R389" s="211" t="str">
        <f>IF($B389:$B389&gt;0,VLOOKUP($B389,'[1]PorEquipeHC 20aa_ddmmaaaa'!$EC$5:'[1]PorEquipeHC 20aa_ddmmaaaa'!$GS$1003,13,FALSE))</f>
        <v xml:space="preserve"> </v>
      </c>
      <c r="S389" s="211" t="str">
        <f>IF($B389:$B389&gt;0,VLOOKUP($B389,'[1]PorEquipeHC 20aa_ddmmaaaa'!$EC$5:'[1]PorEquipeHC 20aa_ddmmaaaa'!$GS$1003,14,FALSE))</f>
        <v xml:space="preserve"> </v>
      </c>
      <c r="T389" s="211" t="str">
        <f>IF($B389:$B389&gt;0,VLOOKUP($B389,'[1]PorEquipeHC 20aa_ddmmaaaa'!$EC$5:'[1]PorEquipeHC 20aa_ddmmaaaa'!$GS$1003,15,FALSE))</f>
        <v xml:space="preserve"> </v>
      </c>
      <c r="U389" s="211" t="str">
        <f>IF($B389:$B389&gt;0,VLOOKUP($B389,'[1]PorEquipeHC 20aa_ddmmaaaa'!$EC$5:'[1]PorEquipeHC 20aa_ddmmaaaa'!$GS$1003,16,FALSE))</f>
        <v xml:space="preserve"> </v>
      </c>
      <c r="V389" s="211" t="b">
        <f>IF($B389:$B389&gt;0,VLOOKUP($B389,'[1]PorEquipeHC 20aa_ddmmaaaa'!$EC$5:'[1]PorEquipeHC 20aa_ddmmaaaa'!$GS$1003,17,FALSE))</f>
        <v>0</v>
      </c>
      <c r="W389" s="211" t="b">
        <f>IF($B389:$B389&gt;0,VLOOKUP($B389,'[1]PorEquipeHC 20aa_ddmmaaaa'!$EC$5:'[1]PorEquipeHC 20aa_ddmmaaaa'!$GS$1003,18,FALSE))</f>
        <v>0</v>
      </c>
      <c r="X389" s="211" t="b">
        <f>IF($B389:$B389&gt;0,VLOOKUP($B389,'[1]PorEquipeHC 20aa_ddmmaaaa'!$EC$5:'[1]PorEquipeHC 20aa_ddmmaaaa'!$GS$1003,19,FALSE))</f>
        <v>0</v>
      </c>
      <c r="Y389" s="207"/>
      <c r="Z389" s="207"/>
      <c r="AA389" s="154"/>
      <c r="AB389" s="154"/>
      <c r="AC389" s="65" t="str">
        <f>C389</f>
        <v>115</v>
      </c>
      <c r="AD389" s="65" t="str">
        <f>D389</f>
        <v>KOJIMA</v>
      </c>
      <c r="AE389" s="65" t="str">
        <f>E389</f>
        <v>SERGIO</v>
      </c>
      <c r="AF389" s="65" t="str">
        <f>F389</f>
        <v>M</v>
      </c>
      <c r="AG389" s="65" t="str">
        <f>G389</f>
        <v>06. KOK</v>
      </c>
      <c r="AH389" s="208">
        <f>H389</f>
        <v>31875</v>
      </c>
      <c r="AI389">
        <f>I389</f>
        <v>2</v>
      </c>
      <c r="AJ389" t="str">
        <f>J389</f>
        <v>EX</v>
      </c>
      <c r="AK389" s="209" t="str">
        <f>K389</f>
        <v>NSR</v>
      </c>
      <c r="AL389" s="65">
        <f>L389</f>
        <v>0</v>
      </c>
      <c r="AM389" s="66">
        <f>M389</f>
        <v>0</v>
      </c>
      <c r="AN389" s="65" t="e">
        <f>N389</f>
        <v>#NUM!</v>
      </c>
      <c r="AO389" s="65" t="str">
        <f>O389</f>
        <v xml:space="preserve"> </v>
      </c>
      <c r="AP389" s="67" t="str">
        <f>IF(AO389=" "," ",(AO389-2*$AI389))</f>
        <v xml:space="preserve"> </v>
      </c>
      <c r="AQ389" s="68"/>
      <c r="AR389" s="69"/>
      <c r="AS389" s="72" t="str">
        <f>P389</f>
        <v xml:space="preserve"> </v>
      </c>
      <c r="AT389" s="67" t="str">
        <f>IF(AS389=" "," ",(AS389-2*$AI389))</f>
        <v xml:space="preserve"> </v>
      </c>
      <c r="AU389" s="65"/>
      <c r="AV389" s="67"/>
      <c r="AW389" s="72" t="str">
        <f>Q389</f>
        <v xml:space="preserve"> </v>
      </c>
      <c r="AX389" s="67" t="str">
        <f>IF(AW389=" "," ",(AW389-2*$AI389))</f>
        <v xml:space="preserve"> </v>
      </c>
      <c r="AY389" s="67"/>
      <c r="AZ389" s="65"/>
      <c r="BA389" s="67" t="str">
        <f>R389</f>
        <v xml:space="preserve"> </v>
      </c>
      <c r="BB389" s="67" t="str">
        <f>IF(BA389=" "," ",(BA389-2*$AI389))</f>
        <v xml:space="preserve"> </v>
      </c>
      <c r="BC389" s="67"/>
      <c r="BD389" s="67"/>
      <c r="BE389" s="71" t="str">
        <f>S389</f>
        <v xml:space="preserve"> </v>
      </c>
      <c r="BF389" s="67" t="str">
        <f>IF(BE389=" "," ",(BE389-2*$AI389))</f>
        <v xml:space="preserve"> </v>
      </c>
      <c r="BG389" s="67"/>
      <c r="BH389" s="67"/>
      <c r="BI389" s="72" t="str">
        <f>T389</f>
        <v xml:space="preserve"> </v>
      </c>
      <c r="BJ389" s="67" t="str">
        <f>IF(BI389=" "," ",(BI389-2*$AI389))</f>
        <v xml:space="preserve"> </v>
      </c>
      <c r="BK389" s="67"/>
      <c r="BL389" s="67"/>
      <c r="BM389" s="72" t="str">
        <f>U389</f>
        <v xml:space="preserve"> </v>
      </c>
      <c r="BN389" s="67" t="str">
        <f>IF(BM389=" "," ",(BM389-2*$AI389))</f>
        <v xml:space="preserve"> </v>
      </c>
      <c r="BO389" s="67"/>
      <c r="BP389" s="67"/>
      <c r="BQ389" s="67" t="b">
        <f>V389</f>
        <v>0</v>
      </c>
      <c r="BR389" s="67">
        <f>IF(BQ389=" "," ",(BQ389-2*$AI389))</f>
        <v>-4</v>
      </c>
      <c r="BS389" s="67"/>
      <c r="BT389" s="67"/>
      <c r="BU389" s="67" t="b">
        <f>W389</f>
        <v>0</v>
      </c>
      <c r="BV389" s="67">
        <f>IF(BU389=" "," ",(BU389-2*$AI389))</f>
        <v>-4</v>
      </c>
      <c r="BW389" s="67"/>
      <c r="BX389" s="67"/>
      <c r="BY389" s="67" t="b">
        <f>X389</f>
        <v>0</v>
      </c>
      <c r="BZ389" s="67">
        <f>IF(BY389=" "," ",(BY389-2*$AI389))</f>
        <v>-4</v>
      </c>
      <c r="CA389" s="67"/>
      <c r="CB389" s="67"/>
      <c r="CC389" s="209" t="str">
        <f>IF(AK389="Senior",AK389,"...")</f>
        <v>...</v>
      </c>
      <c r="CD389" s="65">
        <f>L389</f>
        <v>0</v>
      </c>
      <c r="CE389" s="66">
        <f>M389</f>
        <v>0</v>
      </c>
      <c r="CF389" s="73">
        <f>AQ389*AO$4+AU389*AS$4+AY389*AW$4+BC389*BA$4+BG389*BE$4+BK389*BI$4+BO389*BM$4+BS389*BQ$4+BW389*BU$4+CA389*BY$4</f>
        <v>0</v>
      </c>
      <c r="CG389" s="156"/>
      <c r="CH389" s="1"/>
      <c r="DA389" s="19"/>
      <c r="DB389" s="19"/>
      <c r="DC389" s="67" t="s">
        <v>345</v>
      </c>
      <c r="DD389" s="67" t="s">
        <v>346</v>
      </c>
      <c r="DE389" s="67" t="s">
        <v>347</v>
      </c>
      <c r="DF389" s="67" t="s">
        <v>83</v>
      </c>
      <c r="DG389" s="67" t="s">
        <v>317</v>
      </c>
      <c r="DH389" s="75">
        <v>18444</v>
      </c>
      <c r="DI389" s="67">
        <v>5</v>
      </c>
      <c r="DJ389" s="67" t="s">
        <v>68</v>
      </c>
      <c r="DK389" s="76" t="s">
        <v>102</v>
      </c>
      <c r="DL389" s="67">
        <v>0</v>
      </c>
      <c r="DM389" s="77">
        <v>0</v>
      </c>
      <c r="DN389" s="67" t="e">
        <v>#NUM!</v>
      </c>
      <c r="DO389" s="67" t="s">
        <v>79</v>
      </c>
      <c r="DP389" s="67" t="s">
        <v>79</v>
      </c>
      <c r="DQ389" s="68"/>
      <c r="DR389" s="67"/>
      <c r="DS389" s="72" t="s">
        <v>79</v>
      </c>
      <c r="DT389" s="67" t="s">
        <v>79</v>
      </c>
      <c r="DU389" s="68"/>
      <c r="DV389" s="67"/>
      <c r="DW389" s="72" t="s">
        <v>79</v>
      </c>
      <c r="DX389" s="67" t="s">
        <v>79</v>
      </c>
      <c r="DY389" s="67"/>
      <c r="DZ389" s="67"/>
      <c r="EA389" s="67" t="s">
        <v>79</v>
      </c>
      <c r="EB389" s="67" t="s">
        <v>79</v>
      </c>
      <c r="EC389" s="67"/>
      <c r="ED389" s="67"/>
      <c r="EE389" s="71" t="s">
        <v>79</v>
      </c>
      <c r="EF389" s="67" t="s">
        <v>79</v>
      </c>
      <c r="EG389" s="67"/>
      <c r="EH389" s="67"/>
      <c r="EI389" s="72" t="s">
        <v>79</v>
      </c>
      <c r="EJ389" s="67" t="s">
        <v>79</v>
      </c>
      <c r="EK389" s="67"/>
      <c r="EL389" s="67"/>
      <c r="EM389" s="72" t="s">
        <v>79</v>
      </c>
      <c r="EN389" s="67" t="s">
        <v>79</v>
      </c>
      <c r="EO389" s="68"/>
      <c r="EP389" s="69"/>
      <c r="EQ389" s="67" t="b">
        <v>0</v>
      </c>
      <c r="ER389" s="67">
        <v>-10</v>
      </c>
      <c r="ES389" s="67"/>
      <c r="ET389" s="67"/>
      <c r="EU389" s="67" t="b">
        <v>0</v>
      </c>
      <c r="EV389" s="67">
        <v>-10</v>
      </c>
      <c r="EW389" s="68"/>
      <c r="EX389" s="69"/>
      <c r="EY389" s="67" t="b">
        <v>0</v>
      </c>
      <c r="EZ389" s="67">
        <v>-10</v>
      </c>
      <c r="FA389" s="67"/>
      <c r="FB389" s="67"/>
      <c r="FC389" s="76" t="s">
        <v>73</v>
      </c>
      <c r="FD389" s="67">
        <v>0</v>
      </c>
      <c r="FE389" s="77">
        <v>0</v>
      </c>
      <c r="FF389" s="68">
        <v>0</v>
      </c>
      <c r="FG389" s="83"/>
      <c r="FH389" s="90" t="str">
        <f t="shared" ref="FH389:FH400" si="78">DK389</f>
        <v>SR</v>
      </c>
      <c r="FI389" s="90" t="str">
        <f t="shared" ref="FI389:FJ403" si="79">DF389</f>
        <v>F</v>
      </c>
      <c r="FJ389" s="90" t="str">
        <f t="shared" si="79"/>
        <v>06. KOK</v>
      </c>
      <c r="FK389" s="91">
        <f t="shared" ref="FK389:FK400" si="80">FF389</f>
        <v>0</v>
      </c>
      <c r="FL389">
        <f t="shared" si="71"/>
        <v>0</v>
      </c>
      <c r="FM389" s="133" t="str">
        <f t="shared" si="70"/>
        <v>...</v>
      </c>
      <c r="FN389" s="133" t="str">
        <f t="shared" si="72"/>
        <v>...</v>
      </c>
      <c r="FO389" s="133" t="str">
        <f t="shared" si="77"/>
        <v>06. KOK</v>
      </c>
    </row>
    <row r="390" spans="1:171" ht="13.8" hidden="1" customHeight="1" x14ac:dyDescent="0.25">
      <c r="A390" s="216" t="s">
        <v>1155</v>
      </c>
      <c r="B390" s="201" t="s">
        <v>345</v>
      </c>
      <c r="C390" s="80" t="str">
        <f>IF($B390:$B390&gt;0,VLOOKUP($B390,'[1]PorEquipeHC 20aa_ddmmaaaa'!$EC$5:'[1]PorEquipeHC 20aa_ddmmaaaa'!$GS$1003,1,FALSE))</f>
        <v>232</v>
      </c>
      <c r="D390" s="209" t="str">
        <f>IF($B390:$B390&gt;0,VLOOKUP($B390,'[1]PorEquipeHC 20aa_ddmmaaaa'!$EC$5:'[1]PorEquipeHC 20aa_ddmmaaaa'!$GS$1003,2,FALSE))</f>
        <v>MIZUGUTI</v>
      </c>
      <c r="E390" s="209" t="str">
        <f>IF($B390:$B390&gt;0,VLOOKUP($B390,'[1]PorEquipeHC 20aa_ddmmaaaa'!$EC$5:'[1]PorEquipeHC 20aa_ddmmaaaa'!$GS$1003,3,FALSE))</f>
        <v>YOKO</v>
      </c>
      <c r="F390" s="66" t="str">
        <f>IF($B390:$B390&gt;0,VLOOKUP($B390,'[1]PorEquipeHC 20aa_ddmmaaaa'!$EC$5:'[1]PorEquipeHC 20aa_ddmmaaaa'!$GS$1003,4,FALSE))</f>
        <v>F</v>
      </c>
      <c r="G390" s="65" t="str">
        <f>IF($B390:$B390&gt;0,VLOOKUP($B390,'[1]PorEquipeHC 20aa_ddmmaaaa'!$EC$5:'[1]PorEquipeHC 20aa_ddmmaaaa'!$GS$1003,5,FALSE))</f>
        <v>06. KOK</v>
      </c>
      <c r="H390" s="210">
        <f>IF($B390:$B390&gt;0,VLOOKUP($B390,'[1]PorEquipeHC 20aa_ddmmaaaa'!$EC$5:'[1]PorEquipeHC 20aa_ddmmaaaa'!$GS$1003,6,FALSE))</f>
        <v>18444</v>
      </c>
      <c r="I390" s="80">
        <f>IF($B390:$B390&gt;0,VLOOKUP($B390,'[1]PorEquipeHC 20aa_ddmmaaaa'!$EC$5:'[1]PorEquipeHC 20aa_ddmmaaaa'!$GS$1003,7,FALSE))</f>
        <v>5</v>
      </c>
      <c r="J390" s="209" t="str">
        <f>IF($B390:$B390&gt;0,VLOOKUP($B390,'[1]PorEquipeHC 20aa_ddmmaaaa'!$EC$5:'[1]PorEquipeHC 20aa_ddmmaaaa'!$GS$1003,8,FALSE))</f>
        <v>A</v>
      </c>
      <c r="K390" s="209" t="str">
        <f>IF($B390:$B390&gt;0,VLOOKUP($B390,'[1]PorEquipeHC 20aa_ddmmaaaa'!$EC$5:'[1]PorEquipeHC 20aa_ddmmaaaa'!$GS$1003,9,FALSE))</f>
        <v>SR</v>
      </c>
      <c r="L390" s="80">
        <f>IF($B390:$B390&gt;0,VLOOKUP($B390,'[1]PorEquipeHC 20aa_ddmmaaaa'!$EC$5:'[1]PorEquipeHC 20aa_ddmmaaaa'!$GS$1003,45,FALSE))</f>
        <v>0</v>
      </c>
      <c r="M390" s="65">
        <f>IF($B390:$B390&gt;0,VLOOKUP($B390,'[1]PorEquipeHC 20aa_ddmmaaaa'!$EC$5:'[1]PorEquipeHC 20aa_ddmmaaaa'!$GS$1003,46,FALSE))</f>
        <v>0</v>
      </c>
      <c r="N390" s="80" t="e">
        <f>IF($B390:$B390&gt;0,VLOOKUP($B390,'[1]PorEquipeHC 20aa_ddmmaaaa'!$EC$5:'[1]PorEquipeHC 20aa_ddmmaaaa'!$GS$1003,64,FALSE))</f>
        <v>#NUM!</v>
      </c>
      <c r="O390" s="211" t="str">
        <f>IF($B390:$B390&gt;0,VLOOKUP($B390,'[1]PorEquipeHC 20aa_ddmmaaaa'!$EC$5:'[1]PorEquipeHC 20aa_ddmmaaaa'!$GS$1003,10,FALSE))</f>
        <v xml:space="preserve"> </v>
      </c>
      <c r="P390" s="211" t="str">
        <f>IF($B390:$B390&gt;0,VLOOKUP($B390,'[1]PorEquipeHC 20aa_ddmmaaaa'!$EC$5:'[1]PorEquipeHC 20aa_ddmmaaaa'!$GS$1003,11,FALSE))</f>
        <v xml:space="preserve"> </v>
      </c>
      <c r="Q390" s="211" t="str">
        <f>IF($B390:$B390&gt;0,VLOOKUP($B390,'[1]PorEquipeHC 20aa_ddmmaaaa'!$EC$5:'[1]PorEquipeHC 20aa_ddmmaaaa'!$GS$1003,12,FALSE))</f>
        <v xml:space="preserve"> </v>
      </c>
      <c r="R390" s="211" t="str">
        <f>IF($B390:$B390&gt;0,VLOOKUP($B390,'[1]PorEquipeHC 20aa_ddmmaaaa'!$EC$5:'[1]PorEquipeHC 20aa_ddmmaaaa'!$GS$1003,13,FALSE))</f>
        <v xml:space="preserve"> </v>
      </c>
      <c r="S390" s="211" t="str">
        <f>IF($B390:$B390&gt;0,VLOOKUP($B390,'[1]PorEquipeHC 20aa_ddmmaaaa'!$EC$5:'[1]PorEquipeHC 20aa_ddmmaaaa'!$GS$1003,14,FALSE))</f>
        <v xml:space="preserve"> </v>
      </c>
      <c r="T390" s="211" t="str">
        <f>IF($B390:$B390&gt;0,VLOOKUP($B390,'[1]PorEquipeHC 20aa_ddmmaaaa'!$EC$5:'[1]PorEquipeHC 20aa_ddmmaaaa'!$GS$1003,15,FALSE))</f>
        <v xml:space="preserve"> </v>
      </c>
      <c r="U390" s="211" t="str">
        <f>IF($B390:$B390&gt;0,VLOOKUP($B390,'[1]PorEquipeHC 20aa_ddmmaaaa'!$EC$5:'[1]PorEquipeHC 20aa_ddmmaaaa'!$GS$1003,16,FALSE))</f>
        <v xml:space="preserve"> </v>
      </c>
      <c r="V390" s="211" t="b">
        <f>IF($B390:$B390&gt;0,VLOOKUP($B390,'[1]PorEquipeHC 20aa_ddmmaaaa'!$EC$5:'[1]PorEquipeHC 20aa_ddmmaaaa'!$GS$1003,17,FALSE))</f>
        <v>0</v>
      </c>
      <c r="W390" s="211" t="b">
        <f>IF($B390:$B390&gt;0,VLOOKUP($B390,'[1]PorEquipeHC 20aa_ddmmaaaa'!$EC$5:'[1]PorEquipeHC 20aa_ddmmaaaa'!$GS$1003,18,FALSE))</f>
        <v>0</v>
      </c>
      <c r="X390" s="211" t="b">
        <f>IF($B390:$B390&gt;0,VLOOKUP($B390,'[1]PorEquipeHC 20aa_ddmmaaaa'!$EC$5:'[1]PorEquipeHC 20aa_ddmmaaaa'!$GS$1003,19,FALSE))</f>
        <v>0</v>
      </c>
      <c r="Y390" s="207"/>
      <c r="Z390" s="207"/>
      <c r="AA390" s="154"/>
      <c r="AB390" s="154"/>
      <c r="AC390" s="65" t="str">
        <f>C390</f>
        <v>232</v>
      </c>
      <c r="AD390" s="65" t="str">
        <f>D390</f>
        <v>MIZUGUTI</v>
      </c>
      <c r="AE390" s="65" t="str">
        <f>E390</f>
        <v>YOKO</v>
      </c>
      <c r="AF390" s="65" t="str">
        <f>F390</f>
        <v>F</v>
      </c>
      <c r="AG390" s="65" t="str">
        <f>G390</f>
        <v>06. KOK</v>
      </c>
      <c r="AH390" s="208">
        <f>H390</f>
        <v>18444</v>
      </c>
      <c r="AI390">
        <f>I390</f>
        <v>5</v>
      </c>
      <c r="AJ390" t="str">
        <f>J390</f>
        <v>A</v>
      </c>
      <c r="AK390" s="209" t="str">
        <f>K390</f>
        <v>SR</v>
      </c>
      <c r="AL390" s="65">
        <f>L390</f>
        <v>0</v>
      </c>
      <c r="AM390" s="66">
        <f>M390</f>
        <v>0</v>
      </c>
      <c r="AN390" s="65" t="e">
        <f>N390</f>
        <v>#NUM!</v>
      </c>
      <c r="AO390" s="65" t="str">
        <f>O390</f>
        <v xml:space="preserve"> </v>
      </c>
      <c r="AP390" s="67" t="str">
        <f>IF(AO390=" "," ",(AO390-2*$AI390))</f>
        <v xml:space="preserve"> </v>
      </c>
      <c r="AQ390" s="68"/>
      <c r="AR390" s="69"/>
      <c r="AS390" s="72" t="str">
        <f>P390</f>
        <v xml:space="preserve"> </v>
      </c>
      <c r="AT390" s="67" t="str">
        <f>IF(AS390=" "," ",(AS390-2*$AI390))</f>
        <v xml:space="preserve"> </v>
      </c>
      <c r="AU390" s="65"/>
      <c r="AV390" s="67"/>
      <c r="AW390" s="72" t="str">
        <f>Q390</f>
        <v xml:space="preserve"> </v>
      </c>
      <c r="AX390" s="67" t="str">
        <f>IF(AW390=" "," ",(AW390-2*$AI390))</f>
        <v xml:space="preserve"> </v>
      </c>
      <c r="AY390" s="67"/>
      <c r="AZ390" s="65"/>
      <c r="BA390" s="67" t="str">
        <f>R390</f>
        <v xml:space="preserve"> </v>
      </c>
      <c r="BB390" s="67" t="str">
        <f>IF(BA390=" "," ",(BA390-2*$AI390))</f>
        <v xml:space="preserve"> </v>
      </c>
      <c r="BC390" s="67"/>
      <c r="BD390" s="67"/>
      <c r="BE390" s="71" t="str">
        <f>S390</f>
        <v xml:space="preserve"> </v>
      </c>
      <c r="BF390" s="67" t="str">
        <f>IF(BE390=" "," ",(BE390-2*$AI390))</f>
        <v xml:space="preserve"> </v>
      </c>
      <c r="BG390" s="67"/>
      <c r="BH390" s="67"/>
      <c r="BI390" s="72" t="str">
        <f>T390</f>
        <v xml:space="preserve"> </v>
      </c>
      <c r="BJ390" s="67" t="str">
        <f>IF(BI390=" "," ",(BI390-2*$AI390))</f>
        <v xml:space="preserve"> </v>
      </c>
      <c r="BK390" s="67"/>
      <c r="BL390" s="67"/>
      <c r="BM390" s="72" t="str">
        <f>U390</f>
        <v xml:space="preserve"> </v>
      </c>
      <c r="BN390" s="67" t="str">
        <f>IF(BM390=" "," ",(BM390-2*$AI390))</f>
        <v xml:space="preserve"> </v>
      </c>
      <c r="BO390" s="67"/>
      <c r="BP390" s="67"/>
      <c r="BQ390" s="67" t="b">
        <f>V390</f>
        <v>0</v>
      </c>
      <c r="BR390" s="67">
        <f>IF(BQ390=" "," ",(BQ390-2*$AI390))</f>
        <v>-10</v>
      </c>
      <c r="BS390" s="67"/>
      <c r="BT390" s="67"/>
      <c r="BU390" s="67" t="b">
        <f>W390</f>
        <v>0</v>
      </c>
      <c r="BV390" s="67">
        <f>IF(BU390=" "," ",(BU390-2*$AI390))</f>
        <v>-10</v>
      </c>
      <c r="BW390" s="67"/>
      <c r="BX390" s="67"/>
      <c r="BY390" s="67" t="b">
        <f>X390</f>
        <v>0</v>
      </c>
      <c r="BZ390" s="67">
        <f>IF(BY390=" "," ",(BY390-2*$AI390))</f>
        <v>-10</v>
      </c>
      <c r="CA390" s="67"/>
      <c r="CB390" s="67"/>
      <c r="CC390" s="209" t="str">
        <f>IF(AK390="Senior",AK390,"...")</f>
        <v>...</v>
      </c>
      <c r="CD390" s="65">
        <f>L390</f>
        <v>0</v>
      </c>
      <c r="CE390" s="66">
        <f>M390</f>
        <v>0</v>
      </c>
      <c r="CF390" s="73">
        <f>AQ390*AO$4+AU390*AS$4+AY390*AW$4+BC390*BA$4+BG390*BE$4+BK390*BI$4+BO390*BM$4+BS390*BQ$4+BW390*BU$4+CA390*BY$4</f>
        <v>0</v>
      </c>
      <c r="CG390" s="156"/>
      <c r="CH390" s="1"/>
      <c r="DA390" s="19"/>
      <c r="DB390" s="19"/>
      <c r="DC390" s="67" t="s">
        <v>374</v>
      </c>
      <c r="DD390" s="67" t="s">
        <v>375</v>
      </c>
      <c r="DE390" s="67" t="s">
        <v>376</v>
      </c>
      <c r="DF390" s="67" t="s">
        <v>65</v>
      </c>
      <c r="DG390" s="67" t="s">
        <v>317</v>
      </c>
      <c r="DH390" s="75">
        <v>16841</v>
      </c>
      <c r="DI390" s="67">
        <v>7</v>
      </c>
      <c r="DJ390" s="67" t="s">
        <v>84</v>
      </c>
      <c r="DK390" s="76" t="s">
        <v>102</v>
      </c>
      <c r="DL390" s="67">
        <v>0</v>
      </c>
      <c r="DM390" s="77">
        <v>0</v>
      </c>
      <c r="DN390" s="67" t="e">
        <v>#NUM!</v>
      </c>
      <c r="DO390" s="67" t="s">
        <v>79</v>
      </c>
      <c r="DP390" s="67" t="s">
        <v>79</v>
      </c>
      <c r="DQ390" s="68"/>
      <c r="DR390" s="67"/>
      <c r="DS390" s="72" t="s">
        <v>79</v>
      </c>
      <c r="DT390" s="67" t="s">
        <v>79</v>
      </c>
      <c r="DU390" s="68"/>
      <c r="DV390" s="67"/>
      <c r="DW390" s="72" t="s">
        <v>79</v>
      </c>
      <c r="DX390" s="67" t="s">
        <v>79</v>
      </c>
      <c r="DY390" s="68"/>
      <c r="DZ390" s="69"/>
      <c r="EA390" s="67" t="s">
        <v>79</v>
      </c>
      <c r="EB390" s="67" t="s">
        <v>79</v>
      </c>
      <c r="EC390" s="67"/>
      <c r="ED390" s="67"/>
      <c r="EE390" s="71" t="s">
        <v>79</v>
      </c>
      <c r="EF390" s="67" t="s">
        <v>79</v>
      </c>
      <c r="EG390" s="67"/>
      <c r="EH390" s="67"/>
      <c r="EI390" s="72" t="s">
        <v>79</v>
      </c>
      <c r="EJ390" s="67" t="s">
        <v>79</v>
      </c>
      <c r="EK390" s="68"/>
      <c r="EL390" s="69"/>
      <c r="EM390" s="72" t="s">
        <v>79</v>
      </c>
      <c r="EN390" s="67" t="s">
        <v>79</v>
      </c>
      <c r="EO390" s="67"/>
      <c r="EP390" s="67"/>
      <c r="EQ390" s="67" t="b">
        <v>0</v>
      </c>
      <c r="ER390" s="67">
        <v>-14</v>
      </c>
      <c r="ES390" s="67"/>
      <c r="ET390" s="67"/>
      <c r="EU390" s="67" t="b">
        <v>0</v>
      </c>
      <c r="EV390" s="67">
        <v>-14</v>
      </c>
      <c r="EW390" s="68"/>
      <c r="EX390" s="69"/>
      <c r="EY390" s="67" t="b">
        <v>0</v>
      </c>
      <c r="EZ390" s="67">
        <v>-14</v>
      </c>
      <c r="FA390" s="68"/>
      <c r="FB390" s="69"/>
      <c r="FC390" s="76" t="s">
        <v>73</v>
      </c>
      <c r="FD390" s="67">
        <v>0</v>
      </c>
      <c r="FE390" s="77">
        <v>0</v>
      </c>
      <c r="FF390" s="68">
        <v>0</v>
      </c>
      <c r="FG390" s="83"/>
      <c r="FH390" s="90" t="str">
        <f t="shared" si="78"/>
        <v>SR</v>
      </c>
      <c r="FI390" s="90" t="str">
        <f t="shared" si="79"/>
        <v>M</v>
      </c>
      <c r="FJ390" s="90" t="str">
        <f t="shared" si="79"/>
        <v>06. KOK</v>
      </c>
      <c r="FK390" s="91">
        <f t="shared" si="80"/>
        <v>0</v>
      </c>
      <c r="FL390">
        <f t="shared" si="71"/>
        <v>0</v>
      </c>
      <c r="FM390" s="133" t="str">
        <f t="shared" si="70"/>
        <v>...</v>
      </c>
      <c r="FN390" s="133" t="str">
        <f t="shared" si="72"/>
        <v>...</v>
      </c>
      <c r="FO390" s="133" t="str">
        <f t="shared" si="77"/>
        <v>06. KOK</v>
      </c>
    </row>
    <row r="391" spans="1:171" ht="13.8" hidden="1" customHeight="1" x14ac:dyDescent="0.25">
      <c r="A391" s="216" t="s">
        <v>1155</v>
      </c>
      <c r="B391" s="201" t="s">
        <v>725</v>
      </c>
      <c r="C391" s="80" t="str">
        <f>IF($B391:$B391&gt;0,VLOOKUP($B391,'[1]PorEquipeHC 20aa_ddmmaaaa'!$EC$5:'[1]PorEquipeHC 20aa_ddmmaaaa'!$GS$1003,1,FALSE))</f>
        <v>759</v>
      </c>
      <c r="D391" s="209" t="str">
        <f>IF($B391:$B391&gt;0,VLOOKUP($B391,'[1]PorEquipeHC 20aa_ddmmaaaa'!$EC$5:'[1]PorEquipeHC 20aa_ddmmaaaa'!$GS$1003,2,FALSE))</f>
        <v>KATO</v>
      </c>
      <c r="E391" s="209" t="str">
        <f>IF($B391:$B391&gt;0,VLOOKUP($B391,'[1]PorEquipeHC 20aa_ddmmaaaa'!$EC$5:'[1]PorEquipeHC 20aa_ddmmaaaa'!$GS$1003,3,FALSE))</f>
        <v>MASAYOSHI</v>
      </c>
      <c r="F391" s="66" t="str">
        <f>IF($B391:$B391&gt;0,VLOOKUP($B391,'[1]PorEquipeHC 20aa_ddmmaaaa'!$EC$5:'[1]PorEquipeHC 20aa_ddmmaaaa'!$GS$1003,4,FALSE))</f>
        <v>M</v>
      </c>
      <c r="G391" s="65" t="str">
        <f>IF($B391:$B391&gt;0,VLOOKUP($B391,'[1]PorEquipeHC 20aa_ddmmaaaa'!$EC$5:'[1]PorEquipeHC 20aa_ddmmaaaa'!$GS$1003,5,FALSE))</f>
        <v>15. BIR</v>
      </c>
      <c r="H391" s="210">
        <f>IF($B391:$B391&gt;0,VLOOKUP($B391,'[1]PorEquipeHC 20aa_ddmmaaaa'!$EC$5:'[1]PorEquipeHC 20aa_ddmmaaaa'!$GS$1003,6,FALSE))</f>
        <v>21754</v>
      </c>
      <c r="I391" s="80">
        <f>IF($B391:$B391&gt;0,VLOOKUP($B391,'[1]PorEquipeHC 20aa_ddmmaaaa'!$EC$5:'[1]PorEquipeHC 20aa_ddmmaaaa'!$GS$1003,7,FALSE))</f>
        <v>5</v>
      </c>
      <c r="J391" s="209" t="str">
        <f>IF($B391:$B391&gt;0,VLOOKUP($B391,'[1]PorEquipeHC 20aa_ddmmaaaa'!$EC$5:'[1]PorEquipeHC 20aa_ddmmaaaa'!$GS$1003,8,FALSE))</f>
        <v>A</v>
      </c>
      <c r="K391" s="209" t="str">
        <f>IF($B391:$B391&gt;0,VLOOKUP($B391,'[1]PorEquipeHC 20aa_ddmmaaaa'!$EC$5:'[1]PorEquipeHC 20aa_ddmmaaaa'!$GS$1003,9,FALSE))</f>
        <v>NSR</v>
      </c>
      <c r="L391" s="80">
        <f>IF($B391:$B391&gt;0,VLOOKUP($B391,'[1]PorEquipeHC 20aa_ddmmaaaa'!$EC$5:'[1]PorEquipeHC 20aa_ddmmaaaa'!$GS$1003,45,FALSE))</f>
        <v>0</v>
      </c>
      <c r="M391" s="65">
        <f>IF($B391:$B391&gt;0,VLOOKUP($B391,'[1]PorEquipeHC 20aa_ddmmaaaa'!$EC$5:'[1]PorEquipeHC 20aa_ddmmaaaa'!$GS$1003,46,FALSE))</f>
        <v>0</v>
      </c>
      <c r="N391" s="80" t="e">
        <f>IF($B391:$B391&gt;0,VLOOKUP($B391,'[1]PorEquipeHC 20aa_ddmmaaaa'!$EC$5:'[1]PorEquipeHC 20aa_ddmmaaaa'!$GS$1003,64,FALSE))</f>
        <v>#NUM!</v>
      </c>
      <c r="O391" s="211" t="str">
        <f>IF($B391:$B391&gt;0,VLOOKUP($B391,'[1]PorEquipeHC 20aa_ddmmaaaa'!$EC$5:'[1]PorEquipeHC 20aa_ddmmaaaa'!$GS$1003,10,FALSE))</f>
        <v xml:space="preserve"> </v>
      </c>
      <c r="P391" s="211" t="str">
        <f>IF($B391:$B391&gt;0,VLOOKUP($B391,'[1]PorEquipeHC 20aa_ddmmaaaa'!$EC$5:'[1]PorEquipeHC 20aa_ddmmaaaa'!$GS$1003,11,FALSE))</f>
        <v xml:space="preserve"> </v>
      </c>
      <c r="Q391" s="211" t="str">
        <f>IF($B391:$B391&gt;0,VLOOKUP($B391,'[1]PorEquipeHC 20aa_ddmmaaaa'!$EC$5:'[1]PorEquipeHC 20aa_ddmmaaaa'!$GS$1003,12,FALSE))</f>
        <v xml:space="preserve"> </v>
      </c>
      <c r="R391" s="211" t="str">
        <f>IF($B391:$B391&gt;0,VLOOKUP($B391,'[1]PorEquipeHC 20aa_ddmmaaaa'!$EC$5:'[1]PorEquipeHC 20aa_ddmmaaaa'!$GS$1003,13,FALSE))</f>
        <v xml:space="preserve"> </v>
      </c>
      <c r="S391" s="211" t="str">
        <f>IF($B391:$B391&gt;0,VLOOKUP($B391,'[1]PorEquipeHC 20aa_ddmmaaaa'!$EC$5:'[1]PorEquipeHC 20aa_ddmmaaaa'!$GS$1003,14,FALSE))</f>
        <v xml:space="preserve"> </v>
      </c>
      <c r="T391" s="211" t="str">
        <f>IF($B391:$B391&gt;0,VLOOKUP($B391,'[1]PorEquipeHC 20aa_ddmmaaaa'!$EC$5:'[1]PorEquipeHC 20aa_ddmmaaaa'!$GS$1003,15,FALSE))</f>
        <v xml:space="preserve"> </v>
      </c>
      <c r="U391" s="211" t="str">
        <f>IF($B391:$B391&gt;0,VLOOKUP($B391,'[1]PorEquipeHC 20aa_ddmmaaaa'!$EC$5:'[1]PorEquipeHC 20aa_ddmmaaaa'!$GS$1003,16,FALSE))</f>
        <v xml:space="preserve"> </v>
      </c>
      <c r="V391" s="211" t="b">
        <f>IF($B391:$B391&gt;0,VLOOKUP($B391,'[1]PorEquipeHC 20aa_ddmmaaaa'!$EC$5:'[1]PorEquipeHC 20aa_ddmmaaaa'!$GS$1003,17,FALSE))</f>
        <v>0</v>
      </c>
      <c r="W391" s="211" t="b">
        <f>IF($B391:$B391&gt;0,VLOOKUP($B391,'[1]PorEquipeHC 20aa_ddmmaaaa'!$EC$5:'[1]PorEquipeHC 20aa_ddmmaaaa'!$GS$1003,18,FALSE))</f>
        <v>0</v>
      </c>
      <c r="X391" s="211" t="b">
        <f>IF($B391:$B391&gt;0,VLOOKUP($B391,'[1]PorEquipeHC 20aa_ddmmaaaa'!$EC$5:'[1]PorEquipeHC 20aa_ddmmaaaa'!$GS$1003,19,FALSE))</f>
        <v>0</v>
      </c>
      <c r="Y391" s="207"/>
      <c r="Z391" s="207"/>
      <c r="AA391" s="154"/>
      <c r="AB391" s="154"/>
      <c r="AC391" s="65" t="str">
        <f>C391</f>
        <v>759</v>
      </c>
      <c r="AD391" s="65" t="str">
        <f>D391</f>
        <v>KATO</v>
      </c>
      <c r="AE391" s="65" t="str">
        <f>E391</f>
        <v>MASAYOSHI</v>
      </c>
      <c r="AF391" s="65" t="str">
        <f>F391</f>
        <v>M</v>
      </c>
      <c r="AG391" s="65" t="str">
        <f>G391</f>
        <v>15. BIR</v>
      </c>
      <c r="AH391" s="208">
        <f>H391</f>
        <v>21754</v>
      </c>
      <c r="AI391">
        <f>I391</f>
        <v>5</v>
      </c>
      <c r="AJ391" t="str">
        <f>J391</f>
        <v>A</v>
      </c>
      <c r="AK391" s="209" t="str">
        <f>K391</f>
        <v>NSR</v>
      </c>
      <c r="AL391" s="65">
        <f>L391</f>
        <v>0</v>
      </c>
      <c r="AM391" s="66">
        <f>M391</f>
        <v>0</v>
      </c>
      <c r="AN391" s="65" t="e">
        <f>N391</f>
        <v>#NUM!</v>
      </c>
      <c r="AO391" s="65" t="str">
        <f>O391</f>
        <v xml:space="preserve"> </v>
      </c>
      <c r="AP391" s="67" t="str">
        <f>IF(AO391=" "," ",(AO391-2*$AI391))</f>
        <v xml:space="preserve"> </v>
      </c>
      <c r="AQ391" s="68"/>
      <c r="AR391" s="69"/>
      <c r="AS391" s="72" t="str">
        <f>P391</f>
        <v xml:space="preserve"> </v>
      </c>
      <c r="AT391" s="67" t="str">
        <f>IF(AS391=" "," ",(AS391-2*$AI391))</f>
        <v xml:space="preserve"> </v>
      </c>
      <c r="AU391" s="65"/>
      <c r="AV391" s="67"/>
      <c r="AW391" s="72" t="str">
        <f>Q391</f>
        <v xml:space="preserve"> </v>
      </c>
      <c r="AX391" s="67" t="str">
        <f>IF(AW391=" "," ",(AW391-2*$AI391))</f>
        <v xml:space="preserve"> </v>
      </c>
      <c r="AY391" s="67"/>
      <c r="AZ391" s="65"/>
      <c r="BA391" s="67" t="str">
        <f>R391</f>
        <v xml:space="preserve"> </v>
      </c>
      <c r="BB391" s="67" t="str">
        <f>IF(BA391=" "," ",(BA391-2*$AI391))</f>
        <v xml:space="preserve"> </v>
      </c>
      <c r="BC391" s="67"/>
      <c r="BD391" s="67"/>
      <c r="BE391" s="71" t="str">
        <f>S391</f>
        <v xml:space="preserve"> </v>
      </c>
      <c r="BF391" s="67" t="str">
        <f>IF(BE391=" "," ",(BE391-2*$AI391))</f>
        <v xml:space="preserve"> </v>
      </c>
      <c r="BG391" s="67"/>
      <c r="BH391" s="67"/>
      <c r="BI391" s="72" t="str">
        <f>T391</f>
        <v xml:space="preserve"> </v>
      </c>
      <c r="BJ391" s="67" t="str">
        <f>IF(BI391=" "," ",(BI391-2*$AI391))</f>
        <v xml:space="preserve"> </v>
      </c>
      <c r="BK391" s="67"/>
      <c r="BL391" s="67"/>
      <c r="BM391" s="72" t="str">
        <f>U391</f>
        <v xml:space="preserve"> </v>
      </c>
      <c r="BN391" s="67" t="str">
        <f>IF(BM391=" "," ",(BM391-2*$AI391))</f>
        <v xml:space="preserve"> </v>
      </c>
      <c r="BO391" s="67"/>
      <c r="BP391" s="67"/>
      <c r="BQ391" s="67" t="b">
        <f>V391</f>
        <v>0</v>
      </c>
      <c r="BR391" s="67">
        <f>IF(BQ391=" "," ",(BQ391-2*$AI391))</f>
        <v>-10</v>
      </c>
      <c r="BS391" s="67"/>
      <c r="BT391" s="67"/>
      <c r="BU391" s="67" t="b">
        <f>W391</f>
        <v>0</v>
      </c>
      <c r="BV391" s="67">
        <f>IF(BU391=" "," ",(BU391-2*$AI391))</f>
        <v>-10</v>
      </c>
      <c r="BW391" s="67"/>
      <c r="BX391" s="67"/>
      <c r="BY391" s="67" t="b">
        <f>X391</f>
        <v>0</v>
      </c>
      <c r="BZ391" s="67">
        <f>IF(BY391=" "," ",(BY391-2*$AI391))</f>
        <v>-10</v>
      </c>
      <c r="CA391" s="67"/>
      <c r="CB391" s="67"/>
      <c r="CC391" s="209" t="str">
        <f>IF(AK391="Senior",AK391,"...")</f>
        <v>...</v>
      </c>
      <c r="CD391" s="65">
        <f>L391</f>
        <v>0</v>
      </c>
      <c r="CE391" s="66">
        <f>M391</f>
        <v>0</v>
      </c>
      <c r="CF391" s="73">
        <f>AQ391*AO$4+AU391*AS$4+AY391*AW$4+BC391*BA$4+BG391*BE$4+BK391*BI$4+BO391*BM$4+BS391*BQ$4+BW391*BU$4+CA391*BY$4</f>
        <v>0</v>
      </c>
      <c r="CG391" s="156"/>
      <c r="CH391" s="1"/>
      <c r="DA391" s="19"/>
      <c r="DB391" s="19"/>
      <c r="DC391" s="67" t="s">
        <v>404</v>
      </c>
      <c r="DD391" s="67" t="s">
        <v>405</v>
      </c>
      <c r="DE391" s="67" t="s">
        <v>406</v>
      </c>
      <c r="DF391" s="67" t="s">
        <v>83</v>
      </c>
      <c r="DG391" s="67" t="s">
        <v>317</v>
      </c>
      <c r="DH391" s="75">
        <v>15498</v>
      </c>
      <c r="DI391" s="67">
        <v>9</v>
      </c>
      <c r="DJ391" s="67" t="s">
        <v>84</v>
      </c>
      <c r="DK391" s="76" t="s">
        <v>102</v>
      </c>
      <c r="DL391" s="67">
        <v>0</v>
      </c>
      <c r="DM391" s="77">
        <v>0</v>
      </c>
      <c r="DN391" s="67" t="e">
        <v>#NUM!</v>
      </c>
      <c r="DO391" s="67" t="s">
        <v>79</v>
      </c>
      <c r="DP391" s="67" t="s">
        <v>79</v>
      </c>
      <c r="DQ391" s="68"/>
      <c r="DR391" s="67"/>
      <c r="DS391" s="72" t="s">
        <v>79</v>
      </c>
      <c r="DT391" s="67" t="s">
        <v>79</v>
      </c>
      <c r="DU391" s="68"/>
      <c r="DV391" s="67"/>
      <c r="DW391" s="72" t="s">
        <v>79</v>
      </c>
      <c r="DX391" s="67" t="s">
        <v>79</v>
      </c>
      <c r="DY391" s="67"/>
      <c r="DZ391" s="67"/>
      <c r="EA391" s="67" t="s">
        <v>79</v>
      </c>
      <c r="EB391" s="67" t="s">
        <v>79</v>
      </c>
      <c r="EC391" s="67"/>
      <c r="ED391" s="67"/>
      <c r="EE391" s="71" t="s">
        <v>79</v>
      </c>
      <c r="EF391" s="67" t="s">
        <v>79</v>
      </c>
      <c r="EG391" s="67"/>
      <c r="EH391" s="67"/>
      <c r="EI391" s="72" t="s">
        <v>79</v>
      </c>
      <c r="EJ391" s="67" t="s">
        <v>79</v>
      </c>
      <c r="EK391" s="67"/>
      <c r="EL391" s="67"/>
      <c r="EM391" s="72" t="s">
        <v>79</v>
      </c>
      <c r="EN391" s="67" t="s">
        <v>79</v>
      </c>
      <c r="EO391" s="67"/>
      <c r="EP391" s="67"/>
      <c r="EQ391" s="67" t="b">
        <v>0</v>
      </c>
      <c r="ER391" s="67">
        <v>-18</v>
      </c>
      <c r="ES391" s="67"/>
      <c r="ET391" s="67"/>
      <c r="EU391" s="67" t="b">
        <v>0</v>
      </c>
      <c r="EV391" s="67">
        <v>-18</v>
      </c>
      <c r="EW391" s="67"/>
      <c r="EX391" s="67"/>
      <c r="EY391" s="67" t="b">
        <v>0</v>
      </c>
      <c r="EZ391" s="67">
        <v>-18</v>
      </c>
      <c r="FA391" s="67"/>
      <c r="FB391" s="67"/>
      <c r="FC391" s="76" t="s">
        <v>73</v>
      </c>
      <c r="FD391" s="67">
        <v>0</v>
      </c>
      <c r="FE391" s="77">
        <v>0</v>
      </c>
      <c r="FF391" s="68">
        <v>0</v>
      </c>
      <c r="FG391" s="83"/>
      <c r="FH391" s="90" t="str">
        <f t="shared" si="78"/>
        <v>SR</v>
      </c>
      <c r="FI391" s="90" t="str">
        <f t="shared" si="79"/>
        <v>F</v>
      </c>
      <c r="FJ391" s="90" t="str">
        <f t="shared" si="79"/>
        <v>06. KOK</v>
      </c>
      <c r="FK391" s="91">
        <f t="shared" si="80"/>
        <v>0</v>
      </c>
      <c r="FL391">
        <f t="shared" si="71"/>
        <v>0</v>
      </c>
      <c r="FM391" s="133" t="str">
        <f t="shared" si="70"/>
        <v>...</v>
      </c>
      <c r="FN391" s="133" t="str">
        <f t="shared" si="72"/>
        <v>...</v>
      </c>
      <c r="FO391" s="133" t="str">
        <f t="shared" si="77"/>
        <v>06. KOK</v>
      </c>
    </row>
    <row r="392" spans="1:171" ht="13.8" hidden="1" customHeight="1" x14ac:dyDescent="0.25">
      <c r="A392" s="216" t="s">
        <v>1155</v>
      </c>
      <c r="B392" s="201" t="s">
        <v>741</v>
      </c>
      <c r="C392" s="80" t="str">
        <f>IF($B392:$B392&gt;0,VLOOKUP($B392,'[1]PorEquipeHC 20aa_ddmmaaaa'!$EC$5:'[1]PorEquipeHC 20aa_ddmmaaaa'!$GS$1003,1,FALSE))</f>
        <v>890</v>
      </c>
      <c r="D392" s="209" t="str">
        <f>IF($B392:$B392&gt;0,VLOOKUP($B392,'[1]PorEquipeHC 20aa_ddmmaaaa'!$EC$5:'[1]PorEquipeHC 20aa_ddmmaaaa'!$GS$1003,2,FALSE))</f>
        <v>OSO</v>
      </c>
      <c r="E392" s="209" t="str">
        <f>IF($B392:$B392&gt;0,VLOOKUP($B392,'[1]PorEquipeHC 20aa_ddmmaaaa'!$EC$5:'[1]PorEquipeHC 20aa_ddmmaaaa'!$GS$1003,3,FALSE))</f>
        <v>MASANAO</v>
      </c>
      <c r="F392" s="66" t="str">
        <f>IF($B392:$B392&gt;0,VLOOKUP($B392,'[1]PorEquipeHC 20aa_ddmmaaaa'!$EC$5:'[1]PorEquipeHC 20aa_ddmmaaaa'!$GS$1003,4,FALSE))</f>
        <v>M</v>
      </c>
      <c r="G392" s="65" t="str">
        <f>IF($B392:$B392&gt;0,VLOOKUP($B392,'[1]PorEquipeHC 20aa_ddmmaaaa'!$EC$5:'[1]PorEquipeHC 20aa_ddmmaaaa'!$GS$1003,5,FALSE))</f>
        <v>11. NCC</v>
      </c>
      <c r="H392" s="210">
        <f>IF($B392:$B392&gt;0,VLOOKUP($B392,'[1]PorEquipeHC 20aa_ddmmaaaa'!$EC$5:'[1]PorEquipeHC 20aa_ddmmaaaa'!$GS$1003,6,FALSE))</f>
        <v>15300</v>
      </c>
      <c r="I392" s="80">
        <f>IF($B392:$B392&gt;0,VLOOKUP($B392,'[1]PorEquipeHC 20aa_ddmmaaaa'!$EC$5:'[1]PorEquipeHC 20aa_ddmmaaaa'!$GS$1003,7,FALSE))</f>
        <v>6</v>
      </c>
      <c r="J392" s="209" t="str">
        <f>IF($B392:$B392&gt;0,VLOOKUP($B392,'[1]PorEquipeHC 20aa_ddmmaaaa'!$EC$5:'[1]PorEquipeHC 20aa_ddmmaaaa'!$GS$1003,8,FALSE))</f>
        <v>A</v>
      </c>
      <c r="K392" s="209" t="str">
        <f>IF($B392:$B392&gt;0,VLOOKUP($B392,'[1]PorEquipeHC 20aa_ddmmaaaa'!$EC$5:'[1]PorEquipeHC 20aa_ddmmaaaa'!$GS$1003,9,FALSE))</f>
        <v>MR</v>
      </c>
      <c r="L392" s="80">
        <f>IF($B392:$B392&gt;0,VLOOKUP($B392,'[1]PorEquipeHC 20aa_ddmmaaaa'!$EC$5:'[1]PorEquipeHC 20aa_ddmmaaaa'!$GS$1003,45,FALSE))</f>
        <v>0</v>
      </c>
      <c r="M392" s="65">
        <f>IF($B392:$B392&gt;0,VLOOKUP($B392,'[1]PorEquipeHC 20aa_ddmmaaaa'!$EC$5:'[1]PorEquipeHC 20aa_ddmmaaaa'!$GS$1003,46,FALSE))</f>
        <v>0</v>
      </c>
      <c r="N392" s="80" t="e">
        <f>IF($B392:$B392&gt;0,VLOOKUP($B392,'[1]PorEquipeHC 20aa_ddmmaaaa'!$EC$5:'[1]PorEquipeHC 20aa_ddmmaaaa'!$GS$1003,64,FALSE))</f>
        <v>#NUM!</v>
      </c>
      <c r="O392" s="211" t="str">
        <f>IF($B392:$B392&gt;0,VLOOKUP($B392,'[1]PorEquipeHC 20aa_ddmmaaaa'!$EC$5:'[1]PorEquipeHC 20aa_ddmmaaaa'!$GS$1003,10,FALSE))</f>
        <v xml:space="preserve"> </v>
      </c>
      <c r="P392" s="211" t="str">
        <f>IF($B392:$B392&gt;0,VLOOKUP($B392,'[1]PorEquipeHC 20aa_ddmmaaaa'!$EC$5:'[1]PorEquipeHC 20aa_ddmmaaaa'!$GS$1003,11,FALSE))</f>
        <v xml:space="preserve"> </v>
      </c>
      <c r="Q392" s="211" t="str">
        <f>IF($B392:$B392&gt;0,VLOOKUP($B392,'[1]PorEquipeHC 20aa_ddmmaaaa'!$EC$5:'[1]PorEquipeHC 20aa_ddmmaaaa'!$GS$1003,12,FALSE))</f>
        <v xml:space="preserve"> </v>
      </c>
      <c r="R392" s="211" t="str">
        <f>IF($B392:$B392&gt;0,VLOOKUP($B392,'[1]PorEquipeHC 20aa_ddmmaaaa'!$EC$5:'[1]PorEquipeHC 20aa_ddmmaaaa'!$GS$1003,13,FALSE))</f>
        <v xml:space="preserve"> </v>
      </c>
      <c r="S392" s="211" t="str">
        <f>IF($B392:$B392&gt;0,VLOOKUP($B392,'[1]PorEquipeHC 20aa_ddmmaaaa'!$EC$5:'[1]PorEquipeHC 20aa_ddmmaaaa'!$GS$1003,14,FALSE))</f>
        <v xml:space="preserve"> </v>
      </c>
      <c r="T392" s="211" t="str">
        <f>IF($B392:$B392&gt;0,VLOOKUP($B392,'[1]PorEquipeHC 20aa_ddmmaaaa'!$EC$5:'[1]PorEquipeHC 20aa_ddmmaaaa'!$GS$1003,15,FALSE))</f>
        <v xml:space="preserve"> </v>
      </c>
      <c r="U392" s="211" t="str">
        <f>IF($B392:$B392&gt;0,VLOOKUP($B392,'[1]PorEquipeHC 20aa_ddmmaaaa'!$EC$5:'[1]PorEquipeHC 20aa_ddmmaaaa'!$GS$1003,16,FALSE))</f>
        <v xml:space="preserve"> </v>
      </c>
      <c r="V392" s="211" t="b">
        <f>IF($B392:$B392&gt;0,VLOOKUP($B392,'[1]PorEquipeHC 20aa_ddmmaaaa'!$EC$5:'[1]PorEquipeHC 20aa_ddmmaaaa'!$GS$1003,17,FALSE))</f>
        <v>0</v>
      </c>
      <c r="W392" s="211" t="b">
        <f>IF($B392:$B392&gt;0,VLOOKUP($B392,'[1]PorEquipeHC 20aa_ddmmaaaa'!$EC$5:'[1]PorEquipeHC 20aa_ddmmaaaa'!$GS$1003,18,FALSE))</f>
        <v>0</v>
      </c>
      <c r="X392" s="211" t="b">
        <f>IF($B392:$B392&gt;0,VLOOKUP($B392,'[1]PorEquipeHC 20aa_ddmmaaaa'!$EC$5:'[1]PorEquipeHC 20aa_ddmmaaaa'!$GS$1003,19,FALSE))</f>
        <v>0</v>
      </c>
      <c r="Y392" s="207"/>
      <c r="Z392" s="207"/>
      <c r="AA392" s="154"/>
      <c r="AB392" s="154"/>
      <c r="AC392" s="65" t="str">
        <f>C392</f>
        <v>890</v>
      </c>
      <c r="AD392" s="65" t="str">
        <f>D392</f>
        <v>OSO</v>
      </c>
      <c r="AE392" s="65" t="str">
        <f>E392</f>
        <v>MASANAO</v>
      </c>
      <c r="AF392" s="65" t="str">
        <f>F392</f>
        <v>M</v>
      </c>
      <c r="AG392" s="65" t="str">
        <f>G392</f>
        <v>11. NCC</v>
      </c>
      <c r="AH392" s="208">
        <f>H392</f>
        <v>15300</v>
      </c>
      <c r="AI392">
        <f>I392</f>
        <v>6</v>
      </c>
      <c r="AJ392" t="str">
        <f>J392</f>
        <v>A</v>
      </c>
      <c r="AK392" s="209" t="str">
        <f>K392</f>
        <v>MR</v>
      </c>
      <c r="AL392" s="65">
        <f>L392</f>
        <v>0</v>
      </c>
      <c r="AM392" s="66">
        <f>M392</f>
        <v>0</v>
      </c>
      <c r="AN392" s="65" t="e">
        <f>N392</f>
        <v>#NUM!</v>
      </c>
      <c r="AO392" s="65" t="str">
        <f>O392</f>
        <v xml:space="preserve"> </v>
      </c>
      <c r="AP392" s="67" t="str">
        <f>IF(AO392=" "," ",(AO392-2*$AI392))</f>
        <v xml:space="preserve"> </v>
      </c>
      <c r="AQ392" s="68"/>
      <c r="AR392" s="69"/>
      <c r="AS392" s="72" t="str">
        <f>P392</f>
        <v xml:space="preserve"> </v>
      </c>
      <c r="AT392" s="67" t="str">
        <f>IF(AS392=" "," ",(AS392-2*$AI392))</f>
        <v xml:space="preserve"> </v>
      </c>
      <c r="AU392" s="65"/>
      <c r="AV392" s="67"/>
      <c r="AW392" s="72" t="str">
        <f>Q392</f>
        <v xml:space="preserve"> </v>
      </c>
      <c r="AX392" s="67" t="str">
        <f>IF(AW392=" "," ",(AW392-2*$AI392))</f>
        <v xml:space="preserve"> </v>
      </c>
      <c r="AY392" s="67"/>
      <c r="AZ392" s="65"/>
      <c r="BA392" s="67" t="str">
        <f>R392</f>
        <v xml:space="preserve"> </v>
      </c>
      <c r="BB392" s="67" t="str">
        <f>IF(BA392=" "," ",(BA392-2*$AI392))</f>
        <v xml:space="preserve"> </v>
      </c>
      <c r="BC392" s="67"/>
      <c r="BD392" s="67"/>
      <c r="BE392" s="71" t="str">
        <f>S392</f>
        <v xml:space="preserve"> </v>
      </c>
      <c r="BF392" s="67" t="str">
        <f>IF(BE392=" "," ",(BE392-2*$AI392))</f>
        <v xml:space="preserve"> </v>
      </c>
      <c r="BG392" s="67"/>
      <c r="BH392" s="67"/>
      <c r="BI392" s="72" t="str">
        <f>T392</f>
        <v xml:space="preserve"> </v>
      </c>
      <c r="BJ392" s="67" t="str">
        <f>IF(BI392=" "," ",(BI392-2*$AI392))</f>
        <v xml:space="preserve"> </v>
      </c>
      <c r="BK392" s="67"/>
      <c r="BL392" s="67"/>
      <c r="BM392" s="72" t="str">
        <f>U392</f>
        <v xml:space="preserve"> </v>
      </c>
      <c r="BN392" s="67" t="str">
        <f>IF(BM392=" "," ",(BM392-2*$AI392))</f>
        <v xml:space="preserve"> </v>
      </c>
      <c r="BO392" s="67"/>
      <c r="BP392" s="67"/>
      <c r="BQ392" s="67" t="b">
        <f>V392</f>
        <v>0</v>
      </c>
      <c r="BR392" s="67">
        <f>IF(BQ392=" "," ",(BQ392-2*$AI392))</f>
        <v>-12</v>
      </c>
      <c r="BS392" s="67"/>
      <c r="BT392" s="67"/>
      <c r="BU392" s="67" t="b">
        <f>W392</f>
        <v>0</v>
      </c>
      <c r="BV392" s="67">
        <f>IF(BU392=" "," ",(BU392-2*$AI392))</f>
        <v>-12</v>
      </c>
      <c r="BW392" s="67"/>
      <c r="BX392" s="67"/>
      <c r="BY392" s="67" t="b">
        <f>X392</f>
        <v>0</v>
      </c>
      <c r="BZ392" s="67">
        <f>IF(BY392=" "," ",(BY392-2*$AI392))</f>
        <v>-12</v>
      </c>
      <c r="CA392" s="67"/>
      <c r="CB392" s="67"/>
      <c r="CC392" s="209" t="str">
        <f>IF(AK392="Senior",AK392,"...")</f>
        <v>...</v>
      </c>
      <c r="CD392" s="65">
        <f>L392</f>
        <v>0</v>
      </c>
      <c r="CE392" s="66">
        <f>M392</f>
        <v>0</v>
      </c>
      <c r="CF392" s="73">
        <f>AQ392*AO$4+AU392*AS$4+AY392*AW$4+BC392*BA$4+BG392*BE$4+BK392*BI$4+BO392*BM$4+BS392*BQ$4+BW392*BU$4+CA392*BY$4</f>
        <v>0</v>
      </c>
      <c r="CG392" s="156"/>
      <c r="CH392" s="1"/>
      <c r="DA392" s="19"/>
      <c r="DB392" s="19"/>
      <c r="DC392" s="67" t="s">
        <v>425</v>
      </c>
      <c r="DD392" s="67" t="s">
        <v>426</v>
      </c>
      <c r="DE392" s="67" t="s">
        <v>427</v>
      </c>
      <c r="DF392" s="67" t="s">
        <v>65</v>
      </c>
      <c r="DG392" s="67" t="s">
        <v>317</v>
      </c>
      <c r="DH392" s="75">
        <v>17919</v>
      </c>
      <c r="DI392" s="67">
        <v>9</v>
      </c>
      <c r="DJ392" s="67" t="s">
        <v>84</v>
      </c>
      <c r="DK392" s="76" t="s">
        <v>102</v>
      </c>
      <c r="DL392" s="67">
        <v>0</v>
      </c>
      <c r="DM392" s="77">
        <v>0</v>
      </c>
      <c r="DN392" s="67" t="e">
        <v>#NUM!</v>
      </c>
      <c r="DO392" s="67" t="s">
        <v>79</v>
      </c>
      <c r="DP392" s="67" t="s">
        <v>79</v>
      </c>
      <c r="DQ392" s="68"/>
      <c r="DR392" s="67"/>
      <c r="DS392" s="72" t="s">
        <v>79</v>
      </c>
      <c r="DT392" s="67" t="s">
        <v>79</v>
      </c>
      <c r="DU392" s="68"/>
      <c r="DV392" s="67"/>
      <c r="DW392" s="72" t="s">
        <v>79</v>
      </c>
      <c r="DX392" s="67" t="s">
        <v>79</v>
      </c>
      <c r="DY392" s="67"/>
      <c r="DZ392" s="67"/>
      <c r="EA392" s="67" t="s">
        <v>79</v>
      </c>
      <c r="EB392" s="67" t="s">
        <v>79</v>
      </c>
      <c r="EC392" s="67"/>
      <c r="ED392" s="67"/>
      <c r="EE392" s="71" t="s">
        <v>79</v>
      </c>
      <c r="EF392" s="67" t="s">
        <v>79</v>
      </c>
      <c r="EG392" s="67"/>
      <c r="EH392" s="67"/>
      <c r="EI392" s="72" t="s">
        <v>79</v>
      </c>
      <c r="EJ392" s="67" t="s">
        <v>79</v>
      </c>
      <c r="EK392" s="67"/>
      <c r="EL392" s="67"/>
      <c r="EM392" s="72" t="s">
        <v>79</v>
      </c>
      <c r="EN392" s="67" t="s">
        <v>79</v>
      </c>
      <c r="EO392" s="67"/>
      <c r="EP392" s="67"/>
      <c r="EQ392" s="67" t="b">
        <v>0</v>
      </c>
      <c r="ER392" s="67">
        <v>-18</v>
      </c>
      <c r="ES392" s="67"/>
      <c r="ET392" s="67"/>
      <c r="EU392" s="67" t="b">
        <v>0</v>
      </c>
      <c r="EV392" s="67">
        <v>-18</v>
      </c>
      <c r="EW392" s="67"/>
      <c r="EX392" s="67"/>
      <c r="EY392" s="67" t="b">
        <v>0</v>
      </c>
      <c r="EZ392" s="67">
        <v>-18</v>
      </c>
      <c r="FA392" s="67"/>
      <c r="FB392" s="67"/>
      <c r="FC392" s="76" t="s">
        <v>73</v>
      </c>
      <c r="FD392" s="67">
        <v>0</v>
      </c>
      <c r="FE392" s="77">
        <v>0</v>
      </c>
      <c r="FF392" s="68">
        <v>0</v>
      </c>
      <c r="FG392" s="83"/>
      <c r="FH392" s="90" t="str">
        <f t="shared" si="78"/>
        <v>SR</v>
      </c>
      <c r="FI392" s="90" t="str">
        <f t="shared" si="79"/>
        <v>M</v>
      </c>
      <c r="FJ392" s="90" t="str">
        <f t="shared" si="79"/>
        <v>06. KOK</v>
      </c>
      <c r="FK392" s="91">
        <f t="shared" si="80"/>
        <v>0</v>
      </c>
      <c r="FL392">
        <f t="shared" si="71"/>
        <v>0</v>
      </c>
      <c r="FM392" s="133" t="str">
        <f t="shared" si="70"/>
        <v>...</v>
      </c>
      <c r="FN392" s="133" t="str">
        <f t="shared" si="72"/>
        <v>...</v>
      </c>
      <c r="FO392" s="133" t="str">
        <f t="shared" si="77"/>
        <v>06. KOK</v>
      </c>
    </row>
    <row r="393" spans="1:171" ht="13.8" hidden="1" customHeight="1" x14ac:dyDescent="0.25">
      <c r="A393" s="216" t="s">
        <v>1155</v>
      </c>
      <c r="B393" s="201" t="s">
        <v>762</v>
      </c>
      <c r="C393" s="80" t="str">
        <f>IF($B393:$B393&gt;0,VLOOKUP($B393,'[1]PorEquipeHC 20aa_ddmmaaaa'!$EC$5:'[1]PorEquipeHC 20aa_ddmmaaaa'!$GS$1003,1,FALSE))</f>
        <v>718</v>
      </c>
      <c r="D393" s="209" t="str">
        <f>IF($B393:$B393&gt;0,VLOOKUP($B393,'[1]PorEquipeHC 20aa_ddmmaaaa'!$EC$5:'[1]PorEquipeHC 20aa_ddmmaaaa'!$GS$1003,2,FALSE))</f>
        <v>KINA</v>
      </c>
      <c r="E393" s="209" t="str">
        <f>IF($B393:$B393&gt;0,VLOOKUP($B393,'[1]PorEquipeHC 20aa_ddmmaaaa'!$EC$5:'[1]PorEquipeHC 20aa_ddmmaaaa'!$GS$1003,3,FALSE))</f>
        <v>ROSA</v>
      </c>
      <c r="F393" s="66" t="str">
        <f>IF($B393:$B393&gt;0,VLOOKUP($B393,'[1]PorEquipeHC 20aa_ddmmaaaa'!$EC$5:'[1]PorEquipeHC 20aa_ddmmaaaa'!$GS$1003,4,FALSE))</f>
        <v>F</v>
      </c>
      <c r="G393" s="65" t="str">
        <f>IF($B393:$B393&gt;0,VLOOKUP($B393,'[1]PorEquipeHC 20aa_ddmmaaaa'!$EC$5:'[1]PorEquipeHC 20aa_ddmmaaaa'!$GS$1003,5,FALSE))</f>
        <v>11. NCC</v>
      </c>
      <c r="H393" s="210">
        <f>IF($B393:$B393&gt;0,VLOOKUP($B393,'[1]PorEquipeHC 20aa_ddmmaaaa'!$EC$5:'[1]PorEquipeHC 20aa_ddmmaaaa'!$GS$1003,6,FALSE))</f>
        <v>19925</v>
      </c>
      <c r="I393" s="80">
        <f>IF($B393:$B393&gt;0,VLOOKUP($B393,'[1]PorEquipeHC 20aa_ddmmaaaa'!$EC$5:'[1]PorEquipeHC 20aa_ddmmaaaa'!$GS$1003,7,FALSE))</f>
        <v>6</v>
      </c>
      <c r="J393" s="209" t="str">
        <f>IF($B393:$B393&gt;0,VLOOKUP($B393,'[1]PorEquipeHC 20aa_ddmmaaaa'!$EC$5:'[1]PorEquipeHC 20aa_ddmmaaaa'!$GS$1003,8,FALSE))</f>
        <v>A</v>
      </c>
      <c r="K393" s="209" t="str">
        <f>IF($B393:$B393&gt;0,VLOOKUP($B393,'[1]PorEquipeHC 20aa_ddmmaaaa'!$EC$5:'[1]PorEquipeHC 20aa_ddmmaaaa'!$GS$1003,9,FALSE))</f>
        <v>NSR</v>
      </c>
      <c r="L393" s="80">
        <f>IF($B393:$B393&gt;0,VLOOKUP($B393,'[1]PorEquipeHC 20aa_ddmmaaaa'!$EC$5:'[1]PorEquipeHC 20aa_ddmmaaaa'!$GS$1003,45,FALSE))</f>
        <v>0</v>
      </c>
      <c r="M393" s="65">
        <f>IF($B393:$B393&gt;0,VLOOKUP($B393,'[1]PorEquipeHC 20aa_ddmmaaaa'!$EC$5:'[1]PorEquipeHC 20aa_ddmmaaaa'!$GS$1003,46,FALSE))</f>
        <v>0</v>
      </c>
      <c r="N393" s="80" t="e">
        <f>IF($B393:$B393&gt;0,VLOOKUP($B393,'[1]PorEquipeHC 20aa_ddmmaaaa'!$EC$5:'[1]PorEquipeHC 20aa_ddmmaaaa'!$GS$1003,64,FALSE))</f>
        <v>#NUM!</v>
      </c>
      <c r="O393" s="211" t="str">
        <f>IF($B393:$B393&gt;0,VLOOKUP($B393,'[1]PorEquipeHC 20aa_ddmmaaaa'!$EC$5:'[1]PorEquipeHC 20aa_ddmmaaaa'!$GS$1003,10,FALSE))</f>
        <v xml:space="preserve"> </v>
      </c>
      <c r="P393" s="211" t="str">
        <f>IF($B393:$B393&gt;0,VLOOKUP($B393,'[1]PorEquipeHC 20aa_ddmmaaaa'!$EC$5:'[1]PorEquipeHC 20aa_ddmmaaaa'!$GS$1003,11,FALSE))</f>
        <v xml:space="preserve"> </v>
      </c>
      <c r="Q393" s="211" t="str">
        <f>IF($B393:$B393&gt;0,VLOOKUP($B393,'[1]PorEquipeHC 20aa_ddmmaaaa'!$EC$5:'[1]PorEquipeHC 20aa_ddmmaaaa'!$GS$1003,12,FALSE))</f>
        <v xml:space="preserve"> </v>
      </c>
      <c r="R393" s="211" t="str">
        <f>IF($B393:$B393&gt;0,VLOOKUP($B393,'[1]PorEquipeHC 20aa_ddmmaaaa'!$EC$5:'[1]PorEquipeHC 20aa_ddmmaaaa'!$GS$1003,13,FALSE))</f>
        <v xml:space="preserve"> </v>
      </c>
      <c r="S393" s="211" t="str">
        <f>IF($B393:$B393&gt;0,VLOOKUP($B393,'[1]PorEquipeHC 20aa_ddmmaaaa'!$EC$5:'[1]PorEquipeHC 20aa_ddmmaaaa'!$GS$1003,14,FALSE))</f>
        <v xml:space="preserve"> </v>
      </c>
      <c r="T393" s="211" t="str">
        <f>IF($B393:$B393&gt;0,VLOOKUP($B393,'[1]PorEquipeHC 20aa_ddmmaaaa'!$EC$5:'[1]PorEquipeHC 20aa_ddmmaaaa'!$GS$1003,15,FALSE))</f>
        <v xml:space="preserve"> </v>
      </c>
      <c r="U393" s="211" t="str">
        <f>IF($B393:$B393&gt;0,VLOOKUP($B393,'[1]PorEquipeHC 20aa_ddmmaaaa'!$EC$5:'[1]PorEquipeHC 20aa_ddmmaaaa'!$GS$1003,16,FALSE))</f>
        <v xml:space="preserve"> </v>
      </c>
      <c r="V393" s="211" t="b">
        <f>IF($B393:$B393&gt;0,VLOOKUP($B393,'[1]PorEquipeHC 20aa_ddmmaaaa'!$EC$5:'[1]PorEquipeHC 20aa_ddmmaaaa'!$GS$1003,17,FALSE))</f>
        <v>0</v>
      </c>
      <c r="W393" s="211" t="b">
        <f>IF($B393:$B393&gt;0,VLOOKUP($B393,'[1]PorEquipeHC 20aa_ddmmaaaa'!$EC$5:'[1]PorEquipeHC 20aa_ddmmaaaa'!$GS$1003,18,FALSE))</f>
        <v>0</v>
      </c>
      <c r="X393" s="211" t="b">
        <f>IF($B393:$B393&gt;0,VLOOKUP($B393,'[1]PorEquipeHC 20aa_ddmmaaaa'!$EC$5:'[1]PorEquipeHC 20aa_ddmmaaaa'!$GS$1003,19,FALSE))</f>
        <v>0</v>
      </c>
      <c r="Y393" s="207"/>
      <c r="Z393" s="207"/>
      <c r="AA393" s="154"/>
      <c r="AB393" s="154"/>
      <c r="AC393" s="65" t="str">
        <f>C393</f>
        <v>718</v>
      </c>
      <c r="AD393" s="65" t="str">
        <f>D393</f>
        <v>KINA</v>
      </c>
      <c r="AE393" s="65" t="str">
        <f>E393</f>
        <v>ROSA</v>
      </c>
      <c r="AF393" s="65" t="str">
        <f>F393</f>
        <v>F</v>
      </c>
      <c r="AG393" s="65" t="str">
        <f>G393</f>
        <v>11. NCC</v>
      </c>
      <c r="AH393" s="208">
        <f>H393</f>
        <v>19925</v>
      </c>
      <c r="AI393">
        <f>I393</f>
        <v>6</v>
      </c>
      <c r="AJ393" t="str">
        <f>J393</f>
        <v>A</v>
      </c>
      <c r="AK393" s="209" t="str">
        <f>K393</f>
        <v>NSR</v>
      </c>
      <c r="AL393" s="65">
        <f>L393</f>
        <v>0</v>
      </c>
      <c r="AM393" s="66">
        <f>M393</f>
        <v>0</v>
      </c>
      <c r="AN393" s="65" t="e">
        <f>N393</f>
        <v>#NUM!</v>
      </c>
      <c r="AO393" s="65" t="str">
        <f>O393</f>
        <v xml:space="preserve"> </v>
      </c>
      <c r="AP393" s="67" t="str">
        <f>IF(AO393=" "," ",(AO393-2*$AI393))</f>
        <v xml:space="preserve"> </v>
      </c>
      <c r="AQ393" s="68"/>
      <c r="AR393" s="69"/>
      <c r="AS393" s="72" t="str">
        <f>P393</f>
        <v xml:space="preserve"> </v>
      </c>
      <c r="AT393" s="67" t="str">
        <f>IF(AS393=" "," ",(AS393-2*$AI393))</f>
        <v xml:space="preserve"> </v>
      </c>
      <c r="AU393" s="65"/>
      <c r="AV393" s="67"/>
      <c r="AW393" s="72" t="str">
        <f>Q393</f>
        <v xml:space="preserve"> </v>
      </c>
      <c r="AX393" s="67" t="str">
        <f>IF(AW393=" "," ",(AW393-2*$AI393))</f>
        <v xml:space="preserve"> </v>
      </c>
      <c r="AY393" s="67"/>
      <c r="AZ393" s="65"/>
      <c r="BA393" s="67" t="str">
        <f>R393</f>
        <v xml:space="preserve"> </v>
      </c>
      <c r="BB393" s="67" t="str">
        <f>IF(BA393=" "," ",(BA393-2*$AI393))</f>
        <v xml:space="preserve"> </v>
      </c>
      <c r="BC393" s="67"/>
      <c r="BD393" s="67"/>
      <c r="BE393" s="71" t="str">
        <f>S393</f>
        <v xml:space="preserve"> </v>
      </c>
      <c r="BF393" s="67" t="str">
        <f>IF(BE393=" "," ",(BE393-2*$AI393))</f>
        <v xml:space="preserve"> </v>
      </c>
      <c r="BG393" s="67"/>
      <c r="BH393" s="67"/>
      <c r="BI393" s="72" t="str">
        <f>T393</f>
        <v xml:space="preserve"> </v>
      </c>
      <c r="BJ393" s="67" t="str">
        <f>IF(BI393=" "," ",(BI393-2*$AI393))</f>
        <v xml:space="preserve"> </v>
      </c>
      <c r="BK393" s="67"/>
      <c r="BL393" s="67"/>
      <c r="BM393" s="72" t="str">
        <f>U393</f>
        <v xml:space="preserve"> </v>
      </c>
      <c r="BN393" s="67" t="str">
        <f>IF(BM393=" "," ",(BM393-2*$AI393))</f>
        <v xml:space="preserve"> </v>
      </c>
      <c r="BO393" s="67"/>
      <c r="BP393" s="67"/>
      <c r="BQ393" s="67" t="b">
        <f>V393</f>
        <v>0</v>
      </c>
      <c r="BR393" s="67">
        <f>IF(BQ393=" "," ",(BQ393-2*$AI393))</f>
        <v>-12</v>
      </c>
      <c r="BS393" s="67"/>
      <c r="BT393" s="67"/>
      <c r="BU393" s="67" t="b">
        <f>W393</f>
        <v>0</v>
      </c>
      <c r="BV393" s="67">
        <f>IF(BU393=" "," ",(BU393-2*$AI393))</f>
        <v>-12</v>
      </c>
      <c r="BW393" s="67"/>
      <c r="BX393" s="67"/>
      <c r="BY393" s="67" t="b">
        <f>X393</f>
        <v>0</v>
      </c>
      <c r="BZ393" s="67">
        <f>IF(BY393=" "," ",(BY393-2*$AI393))</f>
        <v>-12</v>
      </c>
      <c r="CA393" s="67"/>
      <c r="CB393" s="67"/>
      <c r="CC393" s="209" t="str">
        <f>IF(AK393="Senior",AK393,"...")</f>
        <v>...</v>
      </c>
      <c r="CD393" s="65">
        <f>L393</f>
        <v>0</v>
      </c>
      <c r="CE393" s="66">
        <f>M393</f>
        <v>0</v>
      </c>
      <c r="CF393" s="73">
        <f>AQ393*AO$4+AU393*AS$4+AY393*AW$4+BC393*BA$4+BG393*BE$4+BK393*BI$4+BO393*BM$4+BS393*BQ$4+BW393*BU$4+CA393*BY$4</f>
        <v>0</v>
      </c>
      <c r="CG393" s="156"/>
      <c r="CH393" s="1"/>
      <c r="DA393" s="19"/>
      <c r="DB393" s="19"/>
      <c r="DC393" s="67" t="s">
        <v>492</v>
      </c>
      <c r="DD393" s="67" t="s">
        <v>493</v>
      </c>
      <c r="DE393" s="67" t="s">
        <v>494</v>
      </c>
      <c r="DF393" s="67" t="s">
        <v>83</v>
      </c>
      <c r="DG393" s="67" t="s">
        <v>317</v>
      </c>
      <c r="DH393" s="75">
        <v>24792</v>
      </c>
      <c r="DI393" s="67">
        <v>12</v>
      </c>
      <c r="DJ393" s="67" t="s">
        <v>78</v>
      </c>
      <c r="DK393" s="76" t="s">
        <v>69</v>
      </c>
      <c r="DL393" s="67">
        <v>0</v>
      </c>
      <c r="DM393" s="77">
        <v>0</v>
      </c>
      <c r="DN393" s="67" t="e">
        <v>#NUM!</v>
      </c>
      <c r="DO393" s="67" t="s">
        <v>79</v>
      </c>
      <c r="DP393" s="67" t="s">
        <v>79</v>
      </c>
      <c r="DQ393" s="68"/>
      <c r="DR393" s="67"/>
      <c r="DS393" s="72" t="s">
        <v>79</v>
      </c>
      <c r="DT393" s="67" t="s">
        <v>79</v>
      </c>
      <c r="DU393" s="68"/>
      <c r="DV393" s="67"/>
      <c r="DW393" s="72" t="s">
        <v>79</v>
      </c>
      <c r="DX393" s="67" t="s">
        <v>79</v>
      </c>
      <c r="DY393" s="67"/>
      <c r="DZ393" s="67"/>
      <c r="EA393" s="67" t="s">
        <v>79</v>
      </c>
      <c r="EB393" s="67" t="s">
        <v>79</v>
      </c>
      <c r="EC393" s="67"/>
      <c r="ED393" s="67"/>
      <c r="EE393" s="71" t="s">
        <v>79</v>
      </c>
      <c r="EF393" s="67" t="s">
        <v>79</v>
      </c>
      <c r="EG393" s="67"/>
      <c r="EH393" s="67"/>
      <c r="EI393" s="72" t="s">
        <v>79</v>
      </c>
      <c r="EJ393" s="67" t="s">
        <v>79</v>
      </c>
      <c r="EK393" s="67"/>
      <c r="EL393" s="67"/>
      <c r="EM393" s="72" t="s">
        <v>79</v>
      </c>
      <c r="EN393" s="67" t="s">
        <v>79</v>
      </c>
      <c r="EO393" s="67"/>
      <c r="EP393" s="67"/>
      <c r="EQ393" s="67" t="b">
        <v>0</v>
      </c>
      <c r="ER393" s="67">
        <v>-24</v>
      </c>
      <c r="ES393" s="67"/>
      <c r="ET393" s="67"/>
      <c r="EU393" s="67" t="b">
        <v>0</v>
      </c>
      <c r="EV393" s="67">
        <v>-24</v>
      </c>
      <c r="EW393" s="67"/>
      <c r="EX393" s="67"/>
      <c r="EY393" s="67" t="b">
        <v>0</v>
      </c>
      <c r="EZ393" s="67">
        <v>-24</v>
      </c>
      <c r="FA393" s="67"/>
      <c r="FB393" s="67"/>
      <c r="FC393" s="76" t="s">
        <v>73</v>
      </c>
      <c r="FD393" s="67">
        <v>0</v>
      </c>
      <c r="FE393" s="77">
        <v>0</v>
      </c>
      <c r="FF393" s="68">
        <v>0</v>
      </c>
      <c r="FG393" s="83"/>
      <c r="FH393" s="90" t="str">
        <f t="shared" si="78"/>
        <v>NSR</v>
      </c>
      <c r="FI393" s="90" t="str">
        <f t="shared" si="79"/>
        <v>F</v>
      </c>
      <c r="FJ393" s="90" t="str">
        <f t="shared" si="79"/>
        <v>06. KOK</v>
      </c>
      <c r="FK393" s="91">
        <f t="shared" si="80"/>
        <v>0</v>
      </c>
      <c r="FL393">
        <f t="shared" si="71"/>
        <v>0</v>
      </c>
      <c r="FM393" s="133">
        <f t="shared" si="70"/>
        <v>0</v>
      </c>
      <c r="FN393" s="133" t="str">
        <f t="shared" si="72"/>
        <v>06. KOK</v>
      </c>
      <c r="FO393" s="133" t="str">
        <f t="shared" si="77"/>
        <v>06. KOK</v>
      </c>
    </row>
    <row r="394" spans="1:171" ht="13.8" hidden="1" customHeight="1" x14ac:dyDescent="0.25">
      <c r="A394" t="s">
        <v>1155</v>
      </c>
      <c r="B394" s="217" t="s">
        <v>374</v>
      </c>
      <c r="C394" s="80" t="str">
        <f>IF($B394:$B394&gt;0,VLOOKUP($B394,'[1]PorEquipeHC 20aa_ddmmaaaa'!$EC$5:'[1]PorEquipeHC 20aa_ddmmaaaa'!$GS$1003,1,FALSE))</f>
        <v>909</v>
      </c>
      <c r="D394" s="209" t="str">
        <f>IF($B394:$B394&gt;0,VLOOKUP($B394,'[1]PorEquipeHC 20aa_ddmmaaaa'!$EC$5:'[1]PorEquipeHC 20aa_ddmmaaaa'!$GS$1003,2,FALSE))</f>
        <v>BERTI</v>
      </c>
      <c r="E394" s="209" t="str">
        <f>IF($B394:$B394&gt;0,VLOOKUP($B394,'[1]PorEquipeHC 20aa_ddmmaaaa'!$EC$5:'[1]PorEquipeHC 20aa_ddmmaaaa'!$GS$1003,3,FALSE))</f>
        <v>RUBENS</v>
      </c>
      <c r="F394" s="66" t="str">
        <f>IF($B394:$B394&gt;0,VLOOKUP($B394,'[1]PorEquipeHC 20aa_ddmmaaaa'!$EC$5:'[1]PorEquipeHC 20aa_ddmmaaaa'!$GS$1003,4,FALSE))</f>
        <v>M</v>
      </c>
      <c r="G394" s="65" t="str">
        <f>IF($B394:$B394&gt;0,VLOOKUP($B394,'[1]PorEquipeHC 20aa_ddmmaaaa'!$EC$5:'[1]PorEquipeHC 20aa_ddmmaaaa'!$GS$1003,5,FALSE))</f>
        <v>06. KOK</v>
      </c>
      <c r="H394" s="210">
        <f>IF($B394:$B394&gt;0,VLOOKUP($B394,'[1]PorEquipeHC 20aa_ddmmaaaa'!$EC$5:'[1]PorEquipeHC 20aa_ddmmaaaa'!$GS$1003,6,FALSE))</f>
        <v>16841</v>
      </c>
      <c r="I394" s="80">
        <f>IF($B394:$B394&gt;0,VLOOKUP($B394,'[1]PorEquipeHC 20aa_ddmmaaaa'!$EC$5:'[1]PorEquipeHC 20aa_ddmmaaaa'!$GS$1003,7,FALSE))</f>
        <v>7</v>
      </c>
      <c r="J394" s="209" t="str">
        <f>IF($B394:$B394&gt;0,VLOOKUP($B394,'[1]PorEquipeHC 20aa_ddmmaaaa'!$EC$5:'[1]PorEquipeHC 20aa_ddmmaaaa'!$GS$1003,8,FALSE))</f>
        <v>B</v>
      </c>
      <c r="K394" s="209" t="str">
        <f>IF($B394:$B394&gt;0,VLOOKUP($B394,'[1]PorEquipeHC 20aa_ddmmaaaa'!$EC$5:'[1]PorEquipeHC 20aa_ddmmaaaa'!$GS$1003,9,FALSE))</f>
        <v>SR</v>
      </c>
      <c r="L394" s="80">
        <f>IF($B394:$B394&gt;0,VLOOKUP($B394,'[1]PorEquipeHC 20aa_ddmmaaaa'!$EC$5:'[1]PorEquipeHC 20aa_ddmmaaaa'!$GS$1003,45,FALSE))</f>
        <v>0</v>
      </c>
      <c r="M394" s="65">
        <f>IF($B394:$B394&gt;0,VLOOKUP($B394,'[1]PorEquipeHC 20aa_ddmmaaaa'!$EC$5:'[1]PorEquipeHC 20aa_ddmmaaaa'!$GS$1003,46,FALSE))</f>
        <v>0</v>
      </c>
      <c r="N394" s="80" t="e">
        <f>IF($B394:$B394&gt;0,VLOOKUP($B394,'[1]PorEquipeHC 20aa_ddmmaaaa'!$EC$5:'[1]PorEquipeHC 20aa_ddmmaaaa'!$GS$1003,64,FALSE))</f>
        <v>#NUM!</v>
      </c>
      <c r="O394" s="211" t="str">
        <f>IF($B394:$B394&gt;0,VLOOKUP($B394,'[1]PorEquipeHC 20aa_ddmmaaaa'!$EC$5:'[1]PorEquipeHC 20aa_ddmmaaaa'!$GS$1003,10,FALSE))</f>
        <v xml:space="preserve"> </v>
      </c>
      <c r="P394" s="211" t="str">
        <f>IF($B394:$B394&gt;0,VLOOKUP($B394,'[1]PorEquipeHC 20aa_ddmmaaaa'!$EC$5:'[1]PorEquipeHC 20aa_ddmmaaaa'!$GS$1003,11,FALSE))</f>
        <v xml:space="preserve"> </v>
      </c>
      <c r="Q394" s="211" t="str">
        <f>IF($B394:$B394&gt;0,VLOOKUP($B394,'[1]PorEquipeHC 20aa_ddmmaaaa'!$EC$5:'[1]PorEquipeHC 20aa_ddmmaaaa'!$GS$1003,12,FALSE))</f>
        <v xml:space="preserve"> </v>
      </c>
      <c r="R394" s="211" t="str">
        <f>IF($B394:$B394&gt;0,VLOOKUP($B394,'[1]PorEquipeHC 20aa_ddmmaaaa'!$EC$5:'[1]PorEquipeHC 20aa_ddmmaaaa'!$GS$1003,13,FALSE))</f>
        <v xml:space="preserve"> </v>
      </c>
      <c r="S394" s="211" t="str">
        <f>IF($B394:$B394&gt;0,VLOOKUP($B394,'[1]PorEquipeHC 20aa_ddmmaaaa'!$EC$5:'[1]PorEquipeHC 20aa_ddmmaaaa'!$GS$1003,14,FALSE))</f>
        <v xml:space="preserve"> </v>
      </c>
      <c r="T394" s="211" t="str">
        <f>IF($B394:$B394&gt;0,VLOOKUP($B394,'[1]PorEquipeHC 20aa_ddmmaaaa'!$EC$5:'[1]PorEquipeHC 20aa_ddmmaaaa'!$GS$1003,15,FALSE))</f>
        <v xml:space="preserve"> </v>
      </c>
      <c r="U394" s="211" t="str">
        <f>IF($B394:$B394&gt;0,VLOOKUP($B394,'[1]PorEquipeHC 20aa_ddmmaaaa'!$EC$5:'[1]PorEquipeHC 20aa_ddmmaaaa'!$GS$1003,16,FALSE))</f>
        <v xml:space="preserve"> </v>
      </c>
      <c r="V394" s="211" t="b">
        <f>IF($B394:$B394&gt;0,VLOOKUP($B394,'[1]PorEquipeHC 20aa_ddmmaaaa'!$EC$5:'[1]PorEquipeHC 20aa_ddmmaaaa'!$GS$1003,17,FALSE))</f>
        <v>0</v>
      </c>
      <c r="W394" s="211" t="b">
        <f>IF($B394:$B394&gt;0,VLOOKUP($B394,'[1]PorEquipeHC 20aa_ddmmaaaa'!$EC$5:'[1]PorEquipeHC 20aa_ddmmaaaa'!$GS$1003,18,FALSE))</f>
        <v>0</v>
      </c>
      <c r="X394" s="211" t="b">
        <f>IF($B394:$B394&gt;0,VLOOKUP($B394,'[1]PorEquipeHC 20aa_ddmmaaaa'!$EC$5:'[1]PorEquipeHC 20aa_ddmmaaaa'!$GS$1003,19,FALSE))</f>
        <v>0</v>
      </c>
      <c r="Y394" s="207"/>
      <c r="Z394" s="207"/>
      <c r="AA394" s="154"/>
      <c r="AB394" s="154"/>
      <c r="AC394" s="65" t="str">
        <f>C394</f>
        <v>909</v>
      </c>
      <c r="AD394" s="65" t="str">
        <f>D394</f>
        <v>BERTI</v>
      </c>
      <c r="AE394" s="65" t="str">
        <f>E394</f>
        <v>RUBENS</v>
      </c>
      <c r="AF394" s="65" t="str">
        <f>F394</f>
        <v>M</v>
      </c>
      <c r="AG394" s="65" t="str">
        <f>G394</f>
        <v>06. KOK</v>
      </c>
      <c r="AH394" s="208">
        <f>H394</f>
        <v>16841</v>
      </c>
      <c r="AI394">
        <f>I394</f>
        <v>7</v>
      </c>
      <c r="AJ394" t="str">
        <f>J394</f>
        <v>B</v>
      </c>
      <c r="AK394" s="209" t="str">
        <f>K394</f>
        <v>SR</v>
      </c>
      <c r="AL394" s="65">
        <f>L394</f>
        <v>0</v>
      </c>
      <c r="AM394" s="66">
        <f>M394</f>
        <v>0</v>
      </c>
      <c r="AN394" s="65" t="e">
        <f>N394</f>
        <v>#NUM!</v>
      </c>
      <c r="AO394" s="65" t="str">
        <f>O394</f>
        <v xml:space="preserve"> </v>
      </c>
      <c r="AP394" s="67" t="str">
        <f>IF(AO394=" "," ",(AO394-2*$AI394))</f>
        <v xml:space="preserve"> </v>
      </c>
      <c r="AQ394" s="68"/>
      <c r="AR394" s="69"/>
      <c r="AS394" s="72" t="str">
        <f>P394</f>
        <v xml:space="preserve"> </v>
      </c>
      <c r="AT394" s="67" t="str">
        <f>IF(AS394=" "," ",(AS394-2*$AI394))</f>
        <v xml:space="preserve"> </v>
      </c>
      <c r="AU394" s="65"/>
      <c r="AV394" s="67"/>
      <c r="AW394" s="72" t="str">
        <f>Q394</f>
        <v xml:space="preserve"> </v>
      </c>
      <c r="AX394" s="67" t="str">
        <f>IF(AW394=" "," ",(AW394-2*$AI394))</f>
        <v xml:space="preserve"> </v>
      </c>
      <c r="AY394" s="67"/>
      <c r="AZ394" s="65"/>
      <c r="BA394" s="67" t="str">
        <f>R394</f>
        <v xml:space="preserve"> </v>
      </c>
      <c r="BB394" s="67" t="str">
        <f>IF(BA394=" "," ",(BA394-2*$AI394))</f>
        <v xml:space="preserve"> </v>
      </c>
      <c r="BC394" s="67"/>
      <c r="BD394" s="67"/>
      <c r="BE394" s="71" t="str">
        <f>S394</f>
        <v xml:space="preserve"> </v>
      </c>
      <c r="BF394" s="67" t="str">
        <f>IF(BE394=" "," ",(BE394-2*$AI394))</f>
        <v xml:space="preserve"> </v>
      </c>
      <c r="BG394" s="67"/>
      <c r="BH394" s="67"/>
      <c r="BI394" s="72" t="str">
        <f>T394</f>
        <v xml:space="preserve"> </v>
      </c>
      <c r="BJ394" s="67" t="str">
        <f>IF(BI394=" "," ",(BI394-2*$AI394))</f>
        <v xml:space="preserve"> </v>
      </c>
      <c r="BK394" s="67"/>
      <c r="BL394" s="67"/>
      <c r="BM394" s="72" t="str">
        <f>U394</f>
        <v xml:space="preserve"> </v>
      </c>
      <c r="BN394" s="67" t="str">
        <f>IF(BM394=" "," ",(BM394-2*$AI394))</f>
        <v xml:space="preserve"> </v>
      </c>
      <c r="BO394" s="67"/>
      <c r="BP394" s="67"/>
      <c r="BQ394" s="67" t="b">
        <f>V394</f>
        <v>0</v>
      </c>
      <c r="BR394" s="67">
        <f>IF(BQ394=" "," ",(BQ394-2*$AI394))</f>
        <v>-14</v>
      </c>
      <c r="BS394" s="67"/>
      <c r="BT394" s="67"/>
      <c r="BU394" s="67" t="b">
        <f>W394</f>
        <v>0</v>
      </c>
      <c r="BV394" s="67">
        <f>IF(BU394=" "," ",(BU394-2*$AI394))</f>
        <v>-14</v>
      </c>
      <c r="BW394" s="67"/>
      <c r="BX394" s="67"/>
      <c r="BY394" s="67" t="b">
        <f>X394</f>
        <v>0</v>
      </c>
      <c r="BZ394" s="67">
        <f>IF(BY394=" "," ",(BY394-2*$AI394))</f>
        <v>-14</v>
      </c>
      <c r="CA394" s="67"/>
      <c r="CB394" s="67"/>
      <c r="CC394" s="209" t="str">
        <f>IF(AK394="Senior",AK394,"...")</f>
        <v>...</v>
      </c>
      <c r="CD394" s="65">
        <f>L394</f>
        <v>0</v>
      </c>
      <c r="CE394" s="66">
        <f>M394</f>
        <v>0</v>
      </c>
      <c r="CF394" s="73">
        <f>AQ394*AO$4+AU394*AS$4+AY394*AW$4+BC394*BA$4+BG394*BE$4+BK394*BI$4+BO394*BM$4+BS394*BQ$4+BW394*BU$4+CA394*BY$4</f>
        <v>0</v>
      </c>
      <c r="CG394" s="156"/>
      <c r="CH394" s="1"/>
      <c r="DA394" s="19"/>
      <c r="DB394" s="19"/>
      <c r="DC394" s="67" t="s">
        <v>680</v>
      </c>
      <c r="DD394" s="67" t="s">
        <v>722</v>
      </c>
      <c r="DE394" s="67" t="s">
        <v>164</v>
      </c>
      <c r="DF394" s="67" t="s">
        <v>65</v>
      </c>
      <c r="DG394" s="67" t="s">
        <v>703</v>
      </c>
      <c r="DH394" s="75">
        <v>20541</v>
      </c>
      <c r="DI394" s="67">
        <v>1</v>
      </c>
      <c r="DJ394" s="67" t="s">
        <v>111</v>
      </c>
      <c r="DK394" s="76" t="s">
        <v>69</v>
      </c>
      <c r="DL394" s="67">
        <v>0</v>
      </c>
      <c r="DM394" s="77">
        <v>0</v>
      </c>
      <c r="DN394" s="67" t="e">
        <v>#NUM!</v>
      </c>
      <c r="DO394" s="67" t="s">
        <v>79</v>
      </c>
      <c r="DP394" s="67" t="s">
        <v>79</v>
      </c>
      <c r="DQ394" s="68"/>
      <c r="DR394" s="69"/>
      <c r="DS394" s="72" t="s">
        <v>79</v>
      </c>
      <c r="DT394" s="67" t="s">
        <v>79</v>
      </c>
      <c r="DU394" s="68"/>
      <c r="DV394" s="67"/>
      <c r="DW394" s="72" t="s">
        <v>79</v>
      </c>
      <c r="DX394" s="67" t="s">
        <v>79</v>
      </c>
      <c r="DY394" s="67"/>
      <c r="DZ394" s="67"/>
      <c r="EA394" s="67" t="s">
        <v>79</v>
      </c>
      <c r="EB394" s="67" t="s">
        <v>79</v>
      </c>
      <c r="EC394" s="67"/>
      <c r="ED394" s="67"/>
      <c r="EE394" s="71" t="s">
        <v>79</v>
      </c>
      <c r="EF394" s="67" t="s">
        <v>79</v>
      </c>
      <c r="EG394" s="67"/>
      <c r="EH394" s="67"/>
      <c r="EI394" s="72" t="s">
        <v>79</v>
      </c>
      <c r="EJ394" s="67" t="s">
        <v>79</v>
      </c>
      <c r="EK394" s="67"/>
      <c r="EL394" s="67"/>
      <c r="EM394" s="72" t="s">
        <v>79</v>
      </c>
      <c r="EN394" s="67" t="s">
        <v>79</v>
      </c>
      <c r="EO394" s="67"/>
      <c r="EP394" s="67"/>
      <c r="EQ394" s="67" t="b">
        <v>0</v>
      </c>
      <c r="ER394" s="67">
        <v>-2</v>
      </c>
      <c r="ES394" s="68"/>
      <c r="ET394" s="69"/>
      <c r="EU394" s="67" t="b">
        <v>0</v>
      </c>
      <c r="EV394" s="67">
        <v>-2</v>
      </c>
      <c r="EW394" s="67"/>
      <c r="EX394" s="67"/>
      <c r="EY394" s="67" t="b">
        <v>0</v>
      </c>
      <c r="EZ394" s="67">
        <v>-2</v>
      </c>
      <c r="FA394" s="67"/>
      <c r="FB394" s="67"/>
      <c r="FC394" s="76" t="s">
        <v>73</v>
      </c>
      <c r="FD394" s="67">
        <v>0</v>
      </c>
      <c r="FE394" s="77">
        <v>0</v>
      </c>
      <c r="FF394" s="68">
        <v>0</v>
      </c>
      <c r="FG394" s="83"/>
      <c r="FH394" s="90" t="str">
        <f t="shared" si="78"/>
        <v>NSR</v>
      </c>
      <c r="FI394" s="90" t="str">
        <f t="shared" si="79"/>
        <v>M</v>
      </c>
      <c r="FJ394" s="90" t="str">
        <f t="shared" si="79"/>
        <v>11. NCC</v>
      </c>
      <c r="FK394" s="91">
        <f t="shared" si="80"/>
        <v>0</v>
      </c>
      <c r="FL394">
        <f t="shared" si="71"/>
        <v>0</v>
      </c>
      <c r="FM394" s="133" t="str">
        <f t="shared" si="70"/>
        <v>...</v>
      </c>
      <c r="FN394" s="133" t="str">
        <f t="shared" si="72"/>
        <v>...</v>
      </c>
      <c r="FO394" s="133" t="str">
        <f t="shared" si="77"/>
        <v>11. NCC</v>
      </c>
    </row>
    <row r="395" spans="1:171" ht="13.8" hidden="1" customHeight="1" x14ac:dyDescent="0.25">
      <c r="A395" s="65" t="s">
        <v>1155</v>
      </c>
      <c r="B395" s="201" t="s">
        <v>145</v>
      </c>
      <c r="C395" s="80" t="str">
        <f>IF($B395:$B395&gt;0,VLOOKUP($B395,'[1]PorEquipeHC 20aa_ddmmaaaa'!$EC$5:'[1]PorEquipeHC 20aa_ddmmaaaa'!$GS$1003,1,FALSE))</f>
        <v>171</v>
      </c>
      <c r="D395" s="209" t="str">
        <f>IF($B395:$B395&gt;0,VLOOKUP($B395,'[1]PorEquipeHC 20aa_ddmmaaaa'!$EC$5:'[1]PorEquipeHC 20aa_ddmmaaaa'!$GS$1003,2,FALSE))</f>
        <v>KADOWAKI</v>
      </c>
      <c r="E395" s="209" t="str">
        <f>IF($B395:$B395&gt;0,VLOOKUP($B395,'[1]PorEquipeHC 20aa_ddmmaaaa'!$EC$5:'[1]PorEquipeHC 20aa_ddmmaaaa'!$GS$1003,3,FALSE))</f>
        <v>KOICHI</v>
      </c>
      <c r="F395" s="66" t="str">
        <f>IF($B395:$B395&gt;0,VLOOKUP($B395,'[1]PorEquipeHC 20aa_ddmmaaaa'!$EC$5:'[1]PorEquipeHC 20aa_ddmmaaaa'!$GS$1003,4,FALSE))</f>
        <v>M</v>
      </c>
      <c r="G395" s="65" t="str">
        <f>IF($B395:$B395&gt;0,VLOOKUP($B395,'[1]PorEquipeHC 20aa_ddmmaaaa'!$EC$5:'[1]PorEquipeHC 20aa_ddmmaaaa'!$GS$1003,5,FALSE))</f>
        <v>01. PIE</v>
      </c>
      <c r="H395" s="210">
        <f>IF($B395:$B395&gt;0,VLOOKUP($B395,'[1]PorEquipeHC 20aa_ddmmaaaa'!$EC$5:'[1]PorEquipeHC 20aa_ddmmaaaa'!$GS$1003,6,FALSE))</f>
        <v>13636</v>
      </c>
      <c r="I395" s="80">
        <f>IF($B395:$B395&gt;0,VLOOKUP($B395,'[1]PorEquipeHC 20aa_ddmmaaaa'!$EC$5:'[1]PorEquipeHC 20aa_ddmmaaaa'!$GS$1003,7,FALSE))</f>
        <v>8</v>
      </c>
      <c r="J395" s="209" t="str">
        <f>IF($B395:$B395&gt;0,VLOOKUP($B395,'[1]PorEquipeHC 20aa_ddmmaaaa'!$EC$5:'[1]PorEquipeHC 20aa_ddmmaaaa'!$GS$1003,8,FALSE))</f>
        <v>B</v>
      </c>
      <c r="K395" s="209" t="str">
        <f>IF($B395:$B395&gt;0,VLOOKUP($B395,'[1]PorEquipeHC 20aa_ddmmaaaa'!$EC$5:'[1]PorEquipeHC 20aa_ddmmaaaa'!$GS$1003,9,FALSE))</f>
        <v>MR</v>
      </c>
      <c r="L395" s="80">
        <f>IF($B395:$B395&gt;0,VLOOKUP($B395,'[1]PorEquipeHC 20aa_ddmmaaaa'!$EC$5:'[1]PorEquipeHC 20aa_ddmmaaaa'!$GS$1003,45,FALSE))</f>
        <v>0</v>
      </c>
      <c r="M395" s="65">
        <f>IF($B395:$B395&gt;0,VLOOKUP($B395,'[1]PorEquipeHC 20aa_ddmmaaaa'!$EC$5:'[1]PorEquipeHC 20aa_ddmmaaaa'!$GS$1003,46,FALSE))</f>
        <v>0</v>
      </c>
      <c r="N395" s="80" t="e">
        <f>IF($B395:$B395&gt;0,VLOOKUP($B395,'[1]PorEquipeHC 20aa_ddmmaaaa'!$EC$5:'[1]PorEquipeHC 20aa_ddmmaaaa'!$GS$1003,64,FALSE))</f>
        <v>#NUM!</v>
      </c>
      <c r="O395" s="211" t="str">
        <f>IF($B395:$B395&gt;0,VLOOKUP($B395,'[1]PorEquipeHC 20aa_ddmmaaaa'!$EC$5:'[1]PorEquipeHC 20aa_ddmmaaaa'!$GS$1003,10,FALSE))</f>
        <v xml:space="preserve"> </v>
      </c>
      <c r="P395" s="211" t="str">
        <f>IF($B395:$B395&gt;0,VLOOKUP($B395,'[1]PorEquipeHC 20aa_ddmmaaaa'!$EC$5:'[1]PorEquipeHC 20aa_ddmmaaaa'!$GS$1003,11,FALSE))</f>
        <v xml:space="preserve"> </v>
      </c>
      <c r="Q395" s="211" t="str">
        <f>IF($B395:$B395&gt;0,VLOOKUP($B395,'[1]PorEquipeHC 20aa_ddmmaaaa'!$EC$5:'[1]PorEquipeHC 20aa_ddmmaaaa'!$GS$1003,12,FALSE))</f>
        <v xml:space="preserve"> </v>
      </c>
      <c r="R395" s="211" t="str">
        <f>IF($B395:$B395&gt;0,VLOOKUP($B395,'[1]PorEquipeHC 20aa_ddmmaaaa'!$EC$5:'[1]PorEquipeHC 20aa_ddmmaaaa'!$GS$1003,13,FALSE))</f>
        <v xml:space="preserve"> </v>
      </c>
      <c r="S395" s="211" t="str">
        <f>IF($B395:$B395&gt;0,VLOOKUP($B395,'[1]PorEquipeHC 20aa_ddmmaaaa'!$EC$5:'[1]PorEquipeHC 20aa_ddmmaaaa'!$GS$1003,14,FALSE))</f>
        <v xml:space="preserve"> </v>
      </c>
      <c r="T395" s="211" t="str">
        <f>IF($B395:$B395&gt;0,VLOOKUP($B395,'[1]PorEquipeHC 20aa_ddmmaaaa'!$EC$5:'[1]PorEquipeHC 20aa_ddmmaaaa'!$GS$1003,15,FALSE))</f>
        <v xml:space="preserve"> </v>
      </c>
      <c r="U395" s="211" t="str">
        <f>IF($B395:$B395&gt;0,VLOOKUP($B395,'[1]PorEquipeHC 20aa_ddmmaaaa'!$EC$5:'[1]PorEquipeHC 20aa_ddmmaaaa'!$GS$1003,16,FALSE))</f>
        <v xml:space="preserve"> </v>
      </c>
      <c r="V395" s="211" t="b">
        <f>IF($B395:$B395&gt;0,VLOOKUP($B395,'[1]PorEquipeHC 20aa_ddmmaaaa'!$EC$5:'[1]PorEquipeHC 20aa_ddmmaaaa'!$GS$1003,17,FALSE))</f>
        <v>0</v>
      </c>
      <c r="W395" s="211" t="b">
        <f>IF($B395:$B395&gt;0,VLOOKUP($B395,'[1]PorEquipeHC 20aa_ddmmaaaa'!$EC$5:'[1]PorEquipeHC 20aa_ddmmaaaa'!$GS$1003,18,FALSE))</f>
        <v>0</v>
      </c>
      <c r="X395" s="211" t="b">
        <f>IF($B395:$B395&gt;0,VLOOKUP($B395,'[1]PorEquipeHC 20aa_ddmmaaaa'!$EC$5:'[1]PorEquipeHC 20aa_ddmmaaaa'!$GS$1003,19,FALSE))</f>
        <v>0</v>
      </c>
      <c r="Y395" s="207"/>
      <c r="Z395" s="207"/>
      <c r="AA395" s="154"/>
      <c r="AB395" s="154"/>
      <c r="AC395" s="65" t="str">
        <f>C395</f>
        <v>171</v>
      </c>
      <c r="AD395" s="65" t="str">
        <f>D395</f>
        <v>KADOWAKI</v>
      </c>
      <c r="AE395" s="65" t="str">
        <f>E395</f>
        <v>KOICHI</v>
      </c>
      <c r="AF395" s="65" t="str">
        <f>F395</f>
        <v>M</v>
      </c>
      <c r="AG395" s="65" t="str">
        <f>G395</f>
        <v>01. PIE</v>
      </c>
      <c r="AH395" s="208">
        <f>H395</f>
        <v>13636</v>
      </c>
      <c r="AI395">
        <f>I395</f>
        <v>8</v>
      </c>
      <c r="AJ395" t="str">
        <f>J395</f>
        <v>B</v>
      </c>
      <c r="AK395" s="209" t="str">
        <f>K395</f>
        <v>MR</v>
      </c>
      <c r="AL395" s="65">
        <f>L395</f>
        <v>0</v>
      </c>
      <c r="AM395" s="66">
        <f>M395</f>
        <v>0</v>
      </c>
      <c r="AN395" s="65" t="e">
        <f>N395</f>
        <v>#NUM!</v>
      </c>
      <c r="AO395" s="65" t="str">
        <f>O395</f>
        <v xml:space="preserve"> </v>
      </c>
      <c r="AP395" s="67" t="str">
        <f>IF(AO395=" "," ",(AO395-2*$AI395))</f>
        <v xml:space="preserve"> </v>
      </c>
      <c r="AQ395" s="68"/>
      <c r="AR395" s="69"/>
      <c r="AS395" s="72" t="str">
        <f>P395</f>
        <v xml:space="preserve"> </v>
      </c>
      <c r="AT395" s="67" t="str">
        <f>IF(AS395=" "," ",(AS395-2*$AI395))</f>
        <v xml:space="preserve"> </v>
      </c>
      <c r="AU395" s="65"/>
      <c r="AV395" s="67"/>
      <c r="AW395" s="72" t="str">
        <f>Q395</f>
        <v xml:space="preserve"> </v>
      </c>
      <c r="AX395" s="67" t="str">
        <f>IF(AW395=" "," ",(AW395-2*$AI395))</f>
        <v xml:space="preserve"> </v>
      </c>
      <c r="AY395" s="67"/>
      <c r="AZ395" s="65"/>
      <c r="BA395" s="67" t="str">
        <f>R395</f>
        <v xml:space="preserve"> </v>
      </c>
      <c r="BB395" s="67" t="str">
        <f>IF(BA395=" "," ",(BA395-2*$AI395))</f>
        <v xml:space="preserve"> </v>
      </c>
      <c r="BC395" s="67"/>
      <c r="BD395" s="67"/>
      <c r="BE395" s="71" t="str">
        <f>S395</f>
        <v xml:space="preserve"> </v>
      </c>
      <c r="BF395" s="67" t="str">
        <f>IF(BE395=" "," ",(BE395-2*$AI395))</f>
        <v xml:space="preserve"> </v>
      </c>
      <c r="BG395" s="67"/>
      <c r="BH395" s="67"/>
      <c r="BI395" s="72" t="str">
        <f>T395</f>
        <v xml:space="preserve"> </v>
      </c>
      <c r="BJ395" s="67" t="str">
        <f>IF(BI395=" "," ",(BI395-2*$AI395))</f>
        <v xml:space="preserve"> </v>
      </c>
      <c r="BK395" s="67"/>
      <c r="BL395" s="67"/>
      <c r="BM395" s="72" t="str">
        <f>U395</f>
        <v xml:space="preserve"> </v>
      </c>
      <c r="BN395" s="67" t="str">
        <f>IF(BM395=" "," ",(BM395-2*$AI395))</f>
        <v xml:space="preserve"> </v>
      </c>
      <c r="BO395" s="67"/>
      <c r="BP395" s="67"/>
      <c r="BQ395" s="67" t="b">
        <f>V395</f>
        <v>0</v>
      </c>
      <c r="BR395" s="67">
        <f>IF(BQ395=" "," ",(BQ395-2*$AI395))</f>
        <v>-16</v>
      </c>
      <c r="BS395" s="67"/>
      <c r="BT395" s="67"/>
      <c r="BU395" s="67" t="b">
        <f>W395</f>
        <v>0</v>
      </c>
      <c r="BV395" s="67">
        <f>IF(BU395=" "," ",(BU395-2*$AI395))</f>
        <v>-16</v>
      </c>
      <c r="BW395" s="67"/>
      <c r="BX395" s="67"/>
      <c r="BY395" s="67" t="b">
        <f>X395</f>
        <v>0</v>
      </c>
      <c r="BZ395" s="67">
        <f>IF(BY395=" "," ",(BY395-2*$AI395))</f>
        <v>-16</v>
      </c>
      <c r="CA395" s="67"/>
      <c r="CB395" s="67"/>
      <c r="CC395" s="209" t="str">
        <f>IF(AK395="Senior",AK395,"...")</f>
        <v>...</v>
      </c>
      <c r="CD395" s="65">
        <f>L395</f>
        <v>0</v>
      </c>
      <c r="CE395" s="66">
        <f>M395</f>
        <v>0</v>
      </c>
      <c r="CF395" s="73">
        <f>AQ395*AO$4+AU395*AS$4+AY395*AW$4+BC395*BA$4+BG395*BE$4+BK395*BI$4+BO395*BM$4+BS395*BQ$4+BW395*BU$4+CA395*BY$4</f>
        <v>0</v>
      </c>
      <c r="CG395" s="156"/>
      <c r="CH395" s="1"/>
      <c r="DA395" s="19"/>
      <c r="DB395" s="19"/>
      <c r="DC395" s="67" t="s">
        <v>683</v>
      </c>
      <c r="DD395" s="67" t="s">
        <v>691</v>
      </c>
      <c r="DE395" s="67" t="s">
        <v>726</v>
      </c>
      <c r="DF395" s="67" t="s">
        <v>65</v>
      </c>
      <c r="DG395" s="67" t="s">
        <v>703</v>
      </c>
      <c r="DH395" s="75">
        <v>23088</v>
      </c>
      <c r="DI395" s="67">
        <v>1</v>
      </c>
      <c r="DJ395" s="67" t="s">
        <v>111</v>
      </c>
      <c r="DK395" s="76" t="s">
        <v>69</v>
      </c>
      <c r="DL395" s="67">
        <v>0</v>
      </c>
      <c r="DM395" s="77">
        <v>0</v>
      </c>
      <c r="DN395" s="67" t="e">
        <v>#NUM!</v>
      </c>
      <c r="DO395" s="67" t="s">
        <v>79</v>
      </c>
      <c r="DP395" s="67" t="s">
        <v>79</v>
      </c>
      <c r="DQ395" s="68"/>
      <c r="DR395" s="67"/>
      <c r="DS395" s="72" t="s">
        <v>79</v>
      </c>
      <c r="DT395" s="67" t="s">
        <v>79</v>
      </c>
      <c r="DU395" s="68"/>
      <c r="DV395" s="67"/>
      <c r="DW395" s="72" t="s">
        <v>79</v>
      </c>
      <c r="DX395" s="67" t="s">
        <v>79</v>
      </c>
      <c r="DY395" s="67"/>
      <c r="DZ395" s="67"/>
      <c r="EA395" s="67" t="s">
        <v>79</v>
      </c>
      <c r="EB395" s="67" t="s">
        <v>79</v>
      </c>
      <c r="EC395" s="67"/>
      <c r="ED395" s="67"/>
      <c r="EE395" s="71" t="s">
        <v>79</v>
      </c>
      <c r="EF395" s="67" t="s">
        <v>79</v>
      </c>
      <c r="EG395" s="67"/>
      <c r="EH395" s="67"/>
      <c r="EI395" s="72" t="s">
        <v>79</v>
      </c>
      <c r="EJ395" s="67" t="s">
        <v>79</v>
      </c>
      <c r="EK395" s="68"/>
      <c r="EL395" s="69"/>
      <c r="EM395" s="72" t="s">
        <v>79</v>
      </c>
      <c r="EN395" s="67" t="s">
        <v>79</v>
      </c>
      <c r="EO395" s="67"/>
      <c r="EP395" s="67"/>
      <c r="EQ395" s="67" t="b">
        <v>0</v>
      </c>
      <c r="ER395" s="67">
        <v>-2</v>
      </c>
      <c r="ES395" s="67"/>
      <c r="ET395" s="67"/>
      <c r="EU395" s="67" t="b">
        <v>0</v>
      </c>
      <c r="EV395" s="67">
        <v>-2</v>
      </c>
      <c r="EW395" s="67"/>
      <c r="EX395" s="67"/>
      <c r="EY395" s="67" t="b">
        <v>0</v>
      </c>
      <c r="EZ395" s="67">
        <v>-2</v>
      </c>
      <c r="FA395" s="67"/>
      <c r="FB395" s="67"/>
      <c r="FC395" s="76" t="s">
        <v>73</v>
      </c>
      <c r="FD395" s="67">
        <v>0</v>
      </c>
      <c r="FE395" s="77">
        <v>0</v>
      </c>
      <c r="FF395" s="68">
        <v>0</v>
      </c>
      <c r="FG395" s="83"/>
      <c r="FH395" s="90" t="str">
        <f t="shared" si="78"/>
        <v>NSR</v>
      </c>
      <c r="FI395" s="90" t="str">
        <f t="shared" si="79"/>
        <v>M</v>
      </c>
      <c r="FJ395" s="90" t="str">
        <f t="shared" si="79"/>
        <v>11. NCC</v>
      </c>
      <c r="FK395" s="91">
        <f t="shared" si="80"/>
        <v>0</v>
      </c>
      <c r="FL395">
        <f t="shared" si="71"/>
        <v>0</v>
      </c>
      <c r="FM395" s="133" t="str">
        <f t="shared" si="70"/>
        <v>...</v>
      </c>
      <c r="FN395" s="133" t="str">
        <f t="shared" si="72"/>
        <v>...</v>
      </c>
      <c r="FO395" s="133" t="str">
        <f t="shared" si="77"/>
        <v>11. NCC</v>
      </c>
    </row>
    <row r="396" spans="1:171" ht="13.8" hidden="1" customHeight="1" x14ac:dyDescent="0.25">
      <c r="A396" s="216" t="s">
        <v>1155</v>
      </c>
      <c r="B396" s="201" t="s">
        <v>802</v>
      </c>
      <c r="C396" s="80" t="str">
        <f>IF($B396:$B396&gt;0,VLOOKUP($B396,'[1]PorEquipeHC 20aa_ddmmaaaa'!$EC$5:'[1]PorEquipeHC 20aa_ddmmaaaa'!$GS$1003,1,FALSE))</f>
        <v>541</v>
      </c>
      <c r="D396" s="209" t="str">
        <f>IF($B396:$B396&gt;0,VLOOKUP($B396,'[1]PorEquipeHC 20aa_ddmmaaaa'!$EC$5:'[1]PorEquipeHC 20aa_ddmmaaaa'!$GS$1003,2,FALSE))</f>
        <v>TANAKA</v>
      </c>
      <c r="E396" s="209" t="str">
        <f>IF($B396:$B396&gt;0,VLOOKUP($B396,'[1]PorEquipeHC 20aa_ddmmaaaa'!$EC$5:'[1]PorEquipeHC 20aa_ddmmaaaa'!$GS$1003,3,FALSE))</f>
        <v>EMERSON</v>
      </c>
      <c r="F396" s="66" t="str">
        <f>IF($B396:$B396&gt;0,VLOOKUP($B396,'[1]PorEquipeHC 20aa_ddmmaaaa'!$EC$5:'[1]PorEquipeHC 20aa_ddmmaaaa'!$GS$1003,4,FALSE))</f>
        <v>M</v>
      </c>
      <c r="G396" s="65" t="str">
        <f>IF($B396:$B396&gt;0,VLOOKUP($B396,'[1]PorEquipeHC 20aa_ddmmaaaa'!$EC$5:'[1]PorEquipeHC 20aa_ddmmaaaa'!$GS$1003,5,FALSE))</f>
        <v>11. NCC</v>
      </c>
      <c r="H396" s="210">
        <f>IF($B396:$B396&gt;0,VLOOKUP($B396,'[1]PorEquipeHC 20aa_ddmmaaaa'!$EC$5:'[1]PorEquipeHC 20aa_ddmmaaaa'!$GS$1003,6,FALSE))</f>
        <v>28290</v>
      </c>
      <c r="I396" s="80">
        <f>IF($B396:$B396&gt;0,VLOOKUP($B396,'[1]PorEquipeHC 20aa_ddmmaaaa'!$EC$5:'[1]PorEquipeHC 20aa_ddmmaaaa'!$GS$1003,7,FALSE))</f>
        <v>8</v>
      </c>
      <c r="J396" s="209" t="str">
        <f>IF($B396:$B396&gt;0,VLOOKUP($B396,'[1]PorEquipeHC 20aa_ddmmaaaa'!$EC$5:'[1]PorEquipeHC 20aa_ddmmaaaa'!$GS$1003,8,FALSE))</f>
        <v>B</v>
      </c>
      <c r="K396" s="209" t="str">
        <f>IF($B396:$B396&gt;0,VLOOKUP($B396,'[1]PorEquipeHC 20aa_ddmmaaaa'!$EC$5:'[1]PorEquipeHC 20aa_ddmmaaaa'!$GS$1003,9,FALSE))</f>
        <v>NSR</v>
      </c>
      <c r="L396" s="80">
        <f>IF($B396:$B396&gt;0,VLOOKUP($B396,'[1]PorEquipeHC 20aa_ddmmaaaa'!$EC$5:'[1]PorEquipeHC 20aa_ddmmaaaa'!$GS$1003,45,FALSE))</f>
        <v>0</v>
      </c>
      <c r="M396" s="65">
        <f>IF($B396:$B396&gt;0,VLOOKUP($B396,'[1]PorEquipeHC 20aa_ddmmaaaa'!$EC$5:'[1]PorEquipeHC 20aa_ddmmaaaa'!$GS$1003,46,FALSE))</f>
        <v>0</v>
      </c>
      <c r="N396" s="80" t="e">
        <f>IF($B396:$B396&gt;0,VLOOKUP($B396,'[1]PorEquipeHC 20aa_ddmmaaaa'!$EC$5:'[1]PorEquipeHC 20aa_ddmmaaaa'!$GS$1003,64,FALSE))</f>
        <v>#NUM!</v>
      </c>
      <c r="O396" s="211" t="str">
        <f>IF($B396:$B396&gt;0,VLOOKUP($B396,'[1]PorEquipeHC 20aa_ddmmaaaa'!$EC$5:'[1]PorEquipeHC 20aa_ddmmaaaa'!$GS$1003,10,FALSE))</f>
        <v xml:space="preserve"> </v>
      </c>
      <c r="P396" s="211" t="str">
        <f>IF($B396:$B396&gt;0,VLOOKUP($B396,'[1]PorEquipeHC 20aa_ddmmaaaa'!$EC$5:'[1]PorEquipeHC 20aa_ddmmaaaa'!$GS$1003,11,FALSE))</f>
        <v xml:space="preserve"> </v>
      </c>
      <c r="Q396" s="211" t="str">
        <f>IF($B396:$B396&gt;0,VLOOKUP($B396,'[1]PorEquipeHC 20aa_ddmmaaaa'!$EC$5:'[1]PorEquipeHC 20aa_ddmmaaaa'!$GS$1003,12,FALSE))</f>
        <v xml:space="preserve"> </v>
      </c>
      <c r="R396" s="211" t="str">
        <f>IF($B396:$B396&gt;0,VLOOKUP($B396,'[1]PorEquipeHC 20aa_ddmmaaaa'!$EC$5:'[1]PorEquipeHC 20aa_ddmmaaaa'!$GS$1003,13,FALSE))</f>
        <v xml:space="preserve"> </v>
      </c>
      <c r="S396" s="211" t="str">
        <f>IF($B396:$B396&gt;0,VLOOKUP($B396,'[1]PorEquipeHC 20aa_ddmmaaaa'!$EC$5:'[1]PorEquipeHC 20aa_ddmmaaaa'!$GS$1003,14,FALSE))</f>
        <v xml:space="preserve"> </v>
      </c>
      <c r="T396" s="211" t="str">
        <f>IF($B396:$B396&gt;0,VLOOKUP($B396,'[1]PorEquipeHC 20aa_ddmmaaaa'!$EC$5:'[1]PorEquipeHC 20aa_ddmmaaaa'!$GS$1003,15,FALSE))</f>
        <v xml:space="preserve"> </v>
      </c>
      <c r="U396" s="211" t="str">
        <f>IF($B396:$B396&gt;0,VLOOKUP($B396,'[1]PorEquipeHC 20aa_ddmmaaaa'!$EC$5:'[1]PorEquipeHC 20aa_ddmmaaaa'!$GS$1003,16,FALSE))</f>
        <v xml:space="preserve"> </v>
      </c>
      <c r="V396" s="211" t="b">
        <f>IF($B396:$B396&gt;0,VLOOKUP($B396,'[1]PorEquipeHC 20aa_ddmmaaaa'!$EC$5:'[1]PorEquipeHC 20aa_ddmmaaaa'!$GS$1003,17,FALSE))</f>
        <v>0</v>
      </c>
      <c r="W396" s="211" t="b">
        <f>IF($B396:$B396&gt;0,VLOOKUP($B396,'[1]PorEquipeHC 20aa_ddmmaaaa'!$EC$5:'[1]PorEquipeHC 20aa_ddmmaaaa'!$GS$1003,18,FALSE))</f>
        <v>0</v>
      </c>
      <c r="X396" s="211" t="b">
        <f>IF($B396:$B396&gt;0,VLOOKUP($B396,'[1]PorEquipeHC 20aa_ddmmaaaa'!$EC$5:'[1]PorEquipeHC 20aa_ddmmaaaa'!$GS$1003,19,FALSE))</f>
        <v>0</v>
      </c>
      <c r="Y396" s="207"/>
      <c r="Z396" s="207"/>
      <c r="AA396" s="154"/>
      <c r="AB396" s="154"/>
      <c r="AC396" s="65" t="str">
        <f>C396</f>
        <v>541</v>
      </c>
      <c r="AD396" s="65" t="str">
        <f>D396</f>
        <v>TANAKA</v>
      </c>
      <c r="AE396" s="65" t="str">
        <f>E396</f>
        <v>EMERSON</v>
      </c>
      <c r="AF396" s="65" t="str">
        <f>F396</f>
        <v>M</v>
      </c>
      <c r="AG396" s="65" t="str">
        <f>G396</f>
        <v>11. NCC</v>
      </c>
      <c r="AH396" s="208">
        <f>H396</f>
        <v>28290</v>
      </c>
      <c r="AI396">
        <f>I396</f>
        <v>8</v>
      </c>
      <c r="AJ396" t="str">
        <f>J396</f>
        <v>B</v>
      </c>
      <c r="AK396" s="209" t="str">
        <f>K396</f>
        <v>NSR</v>
      </c>
      <c r="AL396" s="65">
        <f>L396</f>
        <v>0</v>
      </c>
      <c r="AM396" s="66">
        <f>M396</f>
        <v>0</v>
      </c>
      <c r="AN396" s="65" t="e">
        <f>N396</f>
        <v>#NUM!</v>
      </c>
      <c r="AO396" s="65" t="str">
        <f>O396</f>
        <v xml:space="preserve"> </v>
      </c>
      <c r="AP396" s="67" t="str">
        <f>IF(AO396=" "," ",(AO396-2*$AI396))</f>
        <v xml:space="preserve"> </v>
      </c>
      <c r="AQ396" s="68"/>
      <c r="AR396" s="69"/>
      <c r="AS396" s="72" t="str">
        <f>P396</f>
        <v xml:space="preserve"> </v>
      </c>
      <c r="AT396" s="67" t="str">
        <f>IF(AS396=" "," ",(AS396-2*$AI396))</f>
        <v xml:space="preserve"> </v>
      </c>
      <c r="AU396" s="65"/>
      <c r="AV396" s="67"/>
      <c r="AW396" s="72" t="str">
        <f>Q396</f>
        <v xml:space="preserve"> </v>
      </c>
      <c r="AX396" s="67" t="str">
        <f>IF(AW396=" "," ",(AW396-2*$AI396))</f>
        <v xml:space="preserve"> </v>
      </c>
      <c r="AY396" s="67"/>
      <c r="AZ396" s="65"/>
      <c r="BA396" s="67" t="str">
        <f>R396</f>
        <v xml:space="preserve"> </v>
      </c>
      <c r="BB396" s="67" t="str">
        <f>IF(BA396=" "," ",(BA396-2*$AI396))</f>
        <v xml:space="preserve"> </v>
      </c>
      <c r="BC396" s="67"/>
      <c r="BD396" s="67"/>
      <c r="BE396" s="71" t="str">
        <f>S396</f>
        <v xml:space="preserve"> </v>
      </c>
      <c r="BF396" s="67" t="str">
        <f>IF(BE396=" "," ",(BE396-2*$AI396))</f>
        <v xml:space="preserve"> </v>
      </c>
      <c r="BG396" s="67"/>
      <c r="BH396" s="67"/>
      <c r="BI396" s="72" t="str">
        <f>T396</f>
        <v xml:space="preserve"> </v>
      </c>
      <c r="BJ396" s="67" t="str">
        <f>IF(BI396=" "," ",(BI396-2*$AI396))</f>
        <v xml:space="preserve"> </v>
      </c>
      <c r="BK396" s="67"/>
      <c r="BL396" s="67"/>
      <c r="BM396" s="72" t="str">
        <f>U396</f>
        <v xml:space="preserve"> </v>
      </c>
      <c r="BN396" s="67" t="str">
        <f>IF(BM396=" "," ",(BM396-2*$AI396))</f>
        <v xml:space="preserve"> </v>
      </c>
      <c r="BO396" s="67"/>
      <c r="BP396" s="67"/>
      <c r="BQ396" s="67" t="b">
        <f>V396</f>
        <v>0</v>
      </c>
      <c r="BR396" s="67">
        <f>IF(BQ396=" "," ",(BQ396-2*$AI396))</f>
        <v>-16</v>
      </c>
      <c r="BS396" s="67"/>
      <c r="BT396" s="67"/>
      <c r="BU396" s="67" t="b">
        <f>W396</f>
        <v>0</v>
      </c>
      <c r="BV396" s="67">
        <f>IF(BU396=" "," ",(BU396-2*$AI396))</f>
        <v>-16</v>
      </c>
      <c r="BW396" s="67"/>
      <c r="BX396" s="67"/>
      <c r="BY396" s="67" t="b">
        <f>X396</f>
        <v>0</v>
      </c>
      <c r="BZ396" s="67">
        <f>IF(BY396=" "," ",(BY396-2*$AI396))</f>
        <v>-16</v>
      </c>
      <c r="CA396" s="67"/>
      <c r="CB396" s="67"/>
      <c r="CC396" s="209" t="str">
        <f>IF(AK396="Senior",AK396,"...")</f>
        <v>...</v>
      </c>
      <c r="CD396" s="65">
        <f>L396</f>
        <v>0</v>
      </c>
      <c r="CE396" s="66">
        <f>M396</f>
        <v>0</v>
      </c>
      <c r="CF396" s="73">
        <f>AQ396*AO$4+AU396*AS$4+AY396*AW$4+BC396*BA$4+BG396*BE$4+BK396*BI$4+BO396*BM$4+BS396*BQ$4+BW396*BU$4+CA396*BY$4</f>
        <v>0</v>
      </c>
      <c r="CG396" s="156"/>
      <c r="CH396" s="1"/>
      <c r="DA396" s="19"/>
      <c r="DB396" s="19"/>
      <c r="DC396" s="67" t="s">
        <v>741</v>
      </c>
      <c r="DD396" s="67" t="s">
        <v>760</v>
      </c>
      <c r="DE396" s="67" t="s">
        <v>761</v>
      </c>
      <c r="DF396" s="67" t="s">
        <v>65</v>
      </c>
      <c r="DG396" s="67" t="s">
        <v>703</v>
      </c>
      <c r="DH396" s="75">
        <v>15300</v>
      </c>
      <c r="DI396" s="67">
        <v>6</v>
      </c>
      <c r="DJ396" s="67" t="s">
        <v>68</v>
      </c>
      <c r="DK396" s="76" t="s">
        <v>85</v>
      </c>
      <c r="DL396" s="67">
        <v>0</v>
      </c>
      <c r="DM396" s="77">
        <v>0</v>
      </c>
      <c r="DN396" s="67" t="e">
        <v>#NUM!</v>
      </c>
      <c r="DO396" s="67" t="s">
        <v>79</v>
      </c>
      <c r="DP396" s="67" t="s">
        <v>79</v>
      </c>
      <c r="DQ396" s="68"/>
      <c r="DR396" s="67"/>
      <c r="DS396" s="72" t="s">
        <v>79</v>
      </c>
      <c r="DT396" s="67" t="s">
        <v>79</v>
      </c>
      <c r="DU396" s="68"/>
      <c r="DV396" s="67"/>
      <c r="DW396" s="72" t="s">
        <v>79</v>
      </c>
      <c r="DX396" s="67" t="s">
        <v>79</v>
      </c>
      <c r="DY396" s="67"/>
      <c r="DZ396" s="67"/>
      <c r="EA396" s="67" t="s">
        <v>79</v>
      </c>
      <c r="EB396" s="67" t="s">
        <v>79</v>
      </c>
      <c r="EC396" s="67"/>
      <c r="ED396" s="67"/>
      <c r="EE396" s="71" t="s">
        <v>79</v>
      </c>
      <c r="EF396" s="67" t="s">
        <v>79</v>
      </c>
      <c r="EG396" s="67"/>
      <c r="EH396" s="67"/>
      <c r="EI396" s="72" t="s">
        <v>79</v>
      </c>
      <c r="EJ396" s="67" t="s">
        <v>79</v>
      </c>
      <c r="EK396" s="68"/>
      <c r="EL396" s="69"/>
      <c r="EM396" s="72" t="s">
        <v>79</v>
      </c>
      <c r="EN396" s="67" t="s">
        <v>79</v>
      </c>
      <c r="EO396" s="67"/>
      <c r="EP396" s="67"/>
      <c r="EQ396" s="67" t="b">
        <v>0</v>
      </c>
      <c r="ER396" s="67">
        <v>-12</v>
      </c>
      <c r="ES396" s="67"/>
      <c r="ET396" s="67"/>
      <c r="EU396" s="67" t="b">
        <v>0</v>
      </c>
      <c r="EV396" s="67">
        <v>-12</v>
      </c>
      <c r="EW396" s="67"/>
      <c r="EX396" s="67"/>
      <c r="EY396" s="67" t="b">
        <v>0</v>
      </c>
      <c r="EZ396" s="67">
        <v>-12</v>
      </c>
      <c r="FA396" s="67"/>
      <c r="FB396" s="67"/>
      <c r="FC396" s="76" t="s">
        <v>73</v>
      </c>
      <c r="FD396" s="67">
        <v>0</v>
      </c>
      <c r="FE396" s="77">
        <v>0</v>
      </c>
      <c r="FF396" s="68">
        <v>0</v>
      </c>
      <c r="FG396" s="83"/>
      <c r="FH396" s="90" t="str">
        <f t="shared" si="78"/>
        <v>MR</v>
      </c>
      <c r="FI396" s="90" t="str">
        <f t="shared" si="79"/>
        <v>M</v>
      </c>
      <c r="FJ396" s="90" t="str">
        <f t="shared" si="79"/>
        <v>11. NCC</v>
      </c>
      <c r="FK396" s="91">
        <f t="shared" si="80"/>
        <v>0</v>
      </c>
      <c r="FL396">
        <f t="shared" si="71"/>
        <v>0</v>
      </c>
      <c r="FM396" s="133" t="str">
        <f t="shared" si="70"/>
        <v>...</v>
      </c>
      <c r="FN396" s="133" t="str">
        <f t="shared" si="72"/>
        <v>...</v>
      </c>
      <c r="FO396" s="133" t="str">
        <f t="shared" si="77"/>
        <v>11. NCC</v>
      </c>
    </row>
    <row r="397" spans="1:171" ht="13.8" hidden="1" customHeight="1" x14ac:dyDescent="0.25">
      <c r="A397" s="216" t="s">
        <v>1155</v>
      </c>
      <c r="B397" s="201" t="s">
        <v>404</v>
      </c>
      <c r="C397" s="80" t="str">
        <f>IF($B397:$B397&gt;0,VLOOKUP($B397,'[1]PorEquipeHC 20aa_ddmmaaaa'!$EC$5:'[1]PorEquipeHC 20aa_ddmmaaaa'!$GS$1003,1,FALSE))</f>
        <v>182</v>
      </c>
      <c r="D397" s="209" t="str">
        <f>IF($B397:$B397&gt;0,VLOOKUP($B397,'[1]PorEquipeHC 20aa_ddmmaaaa'!$EC$5:'[1]PorEquipeHC 20aa_ddmmaaaa'!$GS$1003,2,FALSE))</f>
        <v>NISHIDA</v>
      </c>
      <c r="E397" s="209" t="str">
        <f>IF($B397:$B397&gt;0,VLOOKUP($B397,'[1]PorEquipeHC 20aa_ddmmaaaa'!$EC$5:'[1]PorEquipeHC 20aa_ddmmaaaa'!$GS$1003,3,FALSE))</f>
        <v>UTAKO</v>
      </c>
      <c r="F397" s="66" t="str">
        <f>IF($B397:$B397&gt;0,VLOOKUP($B397,'[1]PorEquipeHC 20aa_ddmmaaaa'!$EC$5:'[1]PorEquipeHC 20aa_ddmmaaaa'!$GS$1003,4,FALSE))</f>
        <v>F</v>
      </c>
      <c r="G397" s="65" t="str">
        <f>IF($B397:$B397&gt;0,VLOOKUP($B397,'[1]PorEquipeHC 20aa_ddmmaaaa'!$EC$5:'[1]PorEquipeHC 20aa_ddmmaaaa'!$GS$1003,5,FALSE))</f>
        <v>06. KOK</v>
      </c>
      <c r="H397" s="210">
        <f>IF($B397:$B397&gt;0,VLOOKUP($B397,'[1]PorEquipeHC 20aa_ddmmaaaa'!$EC$5:'[1]PorEquipeHC 20aa_ddmmaaaa'!$GS$1003,6,FALSE))</f>
        <v>15498</v>
      </c>
      <c r="I397" s="80">
        <f>IF($B397:$B397&gt;0,VLOOKUP($B397,'[1]PorEquipeHC 20aa_ddmmaaaa'!$EC$5:'[1]PorEquipeHC 20aa_ddmmaaaa'!$GS$1003,7,FALSE))</f>
        <v>9</v>
      </c>
      <c r="J397" s="209" t="str">
        <f>IF($B397:$B397&gt;0,VLOOKUP($B397,'[1]PorEquipeHC 20aa_ddmmaaaa'!$EC$5:'[1]PorEquipeHC 20aa_ddmmaaaa'!$GS$1003,8,FALSE))</f>
        <v>B</v>
      </c>
      <c r="K397" s="209" t="str">
        <f>IF($B397:$B397&gt;0,VLOOKUP($B397,'[1]PorEquipeHC 20aa_ddmmaaaa'!$EC$5:'[1]PorEquipeHC 20aa_ddmmaaaa'!$GS$1003,9,FALSE))</f>
        <v>SR</v>
      </c>
      <c r="L397" s="80">
        <f>IF($B397:$B397&gt;0,VLOOKUP($B397,'[1]PorEquipeHC 20aa_ddmmaaaa'!$EC$5:'[1]PorEquipeHC 20aa_ddmmaaaa'!$GS$1003,45,FALSE))</f>
        <v>0</v>
      </c>
      <c r="M397" s="65">
        <f>IF($B397:$B397&gt;0,VLOOKUP($B397,'[1]PorEquipeHC 20aa_ddmmaaaa'!$EC$5:'[1]PorEquipeHC 20aa_ddmmaaaa'!$GS$1003,46,FALSE))</f>
        <v>0</v>
      </c>
      <c r="N397" s="80" t="e">
        <f>IF($B397:$B397&gt;0,VLOOKUP($B397,'[1]PorEquipeHC 20aa_ddmmaaaa'!$EC$5:'[1]PorEquipeHC 20aa_ddmmaaaa'!$GS$1003,64,FALSE))</f>
        <v>#NUM!</v>
      </c>
      <c r="O397" s="211" t="str">
        <f>IF($B397:$B397&gt;0,VLOOKUP($B397,'[1]PorEquipeHC 20aa_ddmmaaaa'!$EC$5:'[1]PorEquipeHC 20aa_ddmmaaaa'!$GS$1003,10,FALSE))</f>
        <v xml:space="preserve"> </v>
      </c>
      <c r="P397" s="211" t="str">
        <f>IF($B397:$B397&gt;0,VLOOKUP($B397,'[1]PorEquipeHC 20aa_ddmmaaaa'!$EC$5:'[1]PorEquipeHC 20aa_ddmmaaaa'!$GS$1003,11,FALSE))</f>
        <v xml:space="preserve"> </v>
      </c>
      <c r="Q397" s="211" t="str">
        <f>IF($B397:$B397&gt;0,VLOOKUP($B397,'[1]PorEquipeHC 20aa_ddmmaaaa'!$EC$5:'[1]PorEquipeHC 20aa_ddmmaaaa'!$GS$1003,12,FALSE))</f>
        <v xml:space="preserve"> </v>
      </c>
      <c r="R397" s="211" t="str">
        <f>IF($B397:$B397&gt;0,VLOOKUP($B397,'[1]PorEquipeHC 20aa_ddmmaaaa'!$EC$5:'[1]PorEquipeHC 20aa_ddmmaaaa'!$GS$1003,13,FALSE))</f>
        <v xml:space="preserve"> </v>
      </c>
      <c r="S397" s="211" t="str">
        <f>IF($B397:$B397&gt;0,VLOOKUP($B397,'[1]PorEquipeHC 20aa_ddmmaaaa'!$EC$5:'[1]PorEquipeHC 20aa_ddmmaaaa'!$GS$1003,14,FALSE))</f>
        <v xml:space="preserve"> </v>
      </c>
      <c r="T397" s="211" t="str">
        <f>IF($B397:$B397&gt;0,VLOOKUP($B397,'[1]PorEquipeHC 20aa_ddmmaaaa'!$EC$5:'[1]PorEquipeHC 20aa_ddmmaaaa'!$GS$1003,15,FALSE))</f>
        <v xml:space="preserve"> </v>
      </c>
      <c r="U397" s="211" t="str">
        <f>IF($B397:$B397&gt;0,VLOOKUP($B397,'[1]PorEquipeHC 20aa_ddmmaaaa'!$EC$5:'[1]PorEquipeHC 20aa_ddmmaaaa'!$GS$1003,16,FALSE))</f>
        <v xml:space="preserve"> </v>
      </c>
      <c r="V397" s="211" t="b">
        <f>IF($B397:$B397&gt;0,VLOOKUP($B397,'[1]PorEquipeHC 20aa_ddmmaaaa'!$EC$5:'[1]PorEquipeHC 20aa_ddmmaaaa'!$GS$1003,17,FALSE))</f>
        <v>0</v>
      </c>
      <c r="W397" s="211" t="b">
        <f>IF($B397:$B397&gt;0,VLOOKUP($B397,'[1]PorEquipeHC 20aa_ddmmaaaa'!$EC$5:'[1]PorEquipeHC 20aa_ddmmaaaa'!$GS$1003,18,FALSE))</f>
        <v>0</v>
      </c>
      <c r="X397" s="211" t="b">
        <f>IF($B397:$B397&gt;0,VLOOKUP($B397,'[1]PorEquipeHC 20aa_ddmmaaaa'!$EC$5:'[1]PorEquipeHC 20aa_ddmmaaaa'!$GS$1003,19,FALSE))</f>
        <v>0</v>
      </c>
      <c r="Y397" s="207"/>
      <c r="Z397" s="207"/>
      <c r="AA397" s="154"/>
      <c r="AB397" s="154"/>
      <c r="AC397" s="65" t="str">
        <f>C397</f>
        <v>182</v>
      </c>
      <c r="AD397" s="65" t="str">
        <f>D397</f>
        <v>NISHIDA</v>
      </c>
      <c r="AE397" s="65" t="str">
        <f>E397</f>
        <v>UTAKO</v>
      </c>
      <c r="AF397" s="65" t="str">
        <f>F397</f>
        <v>F</v>
      </c>
      <c r="AG397" s="65" t="str">
        <f>G397</f>
        <v>06. KOK</v>
      </c>
      <c r="AH397" s="208">
        <f>H397</f>
        <v>15498</v>
      </c>
      <c r="AI397">
        <f>I397</f>
        <v>9</v>
      </c>
      <c r="AJ397" t="str">
        <f>J397</f>
        <v>B</v>
      </c>
      <c r="AK397" s="209" t="str">
        <f>K397</f>
        <v>SR</v>
      </c>
      <c r="AL397" s="65">
        <f>L397</f>
        <v>0</v>
      </c>
      <c r="AM397" s="66">
        <f>M397</f>
        <v>0</v>
      </c>
      <c r="AN397" s="65" t="e">
        <f>N397</f>
        <v>#NUM!</v>
      </c>
      <c r="AO397" s="65" t="str">
        <f>O397</f>
        <v xml:space="preserve"> </v>
      </c>
      <c r="AP397" s="67" t="str">
        <f>IF(AO397=" "," ",(AO397-2*$AI397))</f>
        <v xml:space="preserve"> </v>
      </c>
      <c r="AQ397" s="68"/>
      <c r="AR397" s="69"/>
      <c r="AS397" s="72" t="str">
        <f>P397</f>
        <v xml:space="preserve"> </v>
      </c>
      <c r="AT397" s="67" t="str">
        <f>IF(AS397=" "," ",(AS397-2*$AI397))</f>
        <v xml:space="preserve"> </v>
      </c>
      <c r="AU397" s="65"/>
      <c r="AV397" s="67"/>
      <c r="AW397" s="72" t="str">
        <f>Q397</f>
        <v xml:space="preserve"> </v>
      </c>
      <c r="AX397" s="67" t="str">
        <f>IF(AW397=" "," ",(AW397-2*$AI397))</f>
        <v xml:space="preserve"> </v>
      </c>
      <c r="AY397" s="67"/>
      <c r="AZ397" s="65"/>
      <c r="BA397" s="67" t="str">
        <f>R397</f>
        <v xml:space="preserve"> </v>
      </c>
      <c r="BB397" s="67" t="str">
        <f>IF(BA397=" "," ",(BA397-2*$AI397))</f>
        <v xml:space="preserve"> </v>
      </c>
      <c r="BC397" s="67"/>
      <c r="BD397" s="67"/>
      <c r="BE397" s="71" t="str">
        <f>S397</f>
        <v xml:space="preserve"> </v>
      </c>
      <c r="BF397" s="67" t="str">
        <f>IF(BE397=" "," ",(BE397-2*$AI397))</f>
        <v xml:space="preserve"> </v>
      </c>
      <c r="BG397" s="67"/>
      <c r="BH397" s="67"/>
      <c r="BI397" s="72" t="str">
        <f>T397</f>
        <v xml:space="preserve"> </v>
      </c>
      <c r="BJ397" s="67" t="str">
        <f>IF(BI397=" "," ",(BI397-2*$AI397))</f>
        <v xml:space="preserve"> </v>
      </c>
      <c r="BK397" s="67"/>
      <c r="BL397" s="67"/>
      <c r="BM397" s="72" t="str">
        <f>U397</f>
        <v xml:space="preserve"> </v>
      </c>
      <c r="BN397" s="67" t="str">
        <f>IF(BM397=" "," ",(BM397-2*$AI397))</f>
        <v xml:space="preserve"> </v>
      </c>
      <c r="BO397" s="67"/>
      <c r="BP397" s="67"/>
      <c r="BQ397" s="67" t="b">
        <f>V397</f>
        <v>0</v>
      </c>
      <c r="BR397" s="67">
        <f>IF(BQ397=" "," ",(BQ397-2*$AI397))</f>
        <v>-18</v>
      </c>
      <c r="BS397" s="67"/>
      <c r="BT397" s="67"/>
      <c r="BU397" s="67" t="b">
        <f>W397</f>
        <v>0</v>
      </c>
      <c r="BV397" s="67">
        <f>IF(BU397=" "," ",(BU397-2*$AI397))</f>
        <v>-18</v>
      </c>
      <c r="BW397" s="67"/>
      <c r="BX397" s="67"/>
      <c r="BY397" s="67" t="b">
        <f>X397</f>
        <v>0</v>
      </c>
      <c r="BZ397" s="67">
        <f>IF(BY397=" "," ",(BY397-2*$AI397))</f>
        <v>-18</v>
      </c>
      <c r="CA397" s="67"/>
      <c r="CB397" s="67"/>
      <c r="CC397" s="209" t="str">
        <f>IF(AK397="Senior",AK397,"...")</f>
        <v>...</v>
      </c>
      <c r="CD397" s="65">
        <f>L397</f>
        <v>0</v>
      </c>
      <c r="CE397" s="66">
        <f>M397</f>
        <v>0</v>
      </c>
      <c r="CF397" s="73">
        <f>AQ397*AO$4+AU397*AS$4+AY397*AW$4+BC397*BA$4+BG397*BE$4+BK397*BI$4+BO397*BM$4+BS397*BQ$4+BW397*BU$4+CA397*BY$4</f>
        <v>0</v>
      </c>
      <c r="CG397" s="156"/>
      <c r="CH397" s="1"/>
      <c r="DA397" s="19"/>
      <c r="DB397" s="19"/>
      <c r="DC397" s="67" t="s">
        <v>762</v>
      </c>
      <c r="DD397" s="67" t="s">
        <v>771</v>
      </c>
      <c r="DE397" s="67" t="s">
        <v>270</v>
      </c>
      <c r="DF397" s="67" t="s">
        <v>83</v>
      </c>
      <c r="DG397" s="67" t="s">
        <v>703</v>
      </c>
      <c r="DH397" s="75">
        <v>19925</v>
      </c>
      <c r="DI397" s="67">
        <v>6</v>
      </c>
      <c r="DJ397" s="67" t="s">
        <v>68</v>
      </c>
      <c r="DK397" s="76" t="s">
        <v>69</v>
      </c>
      <c r="DL397" s="67">
        <v>0</v>
      </c>
      <c r="DM397" s="77">
        <v>0</v>
      </c>
      <c r="DN397" s="67" t="e">
        <v>#NUM!</v>
      </c>
      <c r="DO397" s="67" t="s">
        <v>79</v>
      </c>
      <c r="DP397" s="67" t="s">
        <v>79</v>
      </c>
      <c r="DQ397" s="68"/>
      <c r="DR397" s="67"/>
      <c r="DS397" s="72" t="s">
        <v>79</v>
      </c>
      <c r="DT397" s="84" t="s">
        <v>79</v>
      </c>
      <c r="DU397" s="68"/>
      <c r="DV397" s="69"/>
      <c r="DW397" s="72" t="s">
        <v>79</v>
      </c>
      <c r="DX397" s="67" t="s">
        <v>79</v>
      </c>
      <c r="DY397" s="67"/>
      <c r="DZ397" s="67"/>
      <c r="EA397" s="67" t="s">
        <v>79</v>
      </c>
      <c r="EB397" s="67" t="s">
        <v>79</v>
      </c>
      <c r="EC397" s="68"/>
      <c r="ED397" s="67"/>
      <c r="EE397" s="71" t="s">
        <v>79</v>
      </c>
      <c r="EF397" s="67" t="s">
        <v>79</v>
      </c>
      <c r="EG397" s="67"/>
      <c r="EH397" s="67"/>
      <c r="EI397" s="72" t="s">
        <v>79</v>
      </c>
      <c r="EJ397" s="67" t="s">
        <v>79</v>
      </c>
      <c r="EK397" s="67"/>
      <c r="EL397" s="67"/>
      <c r="EM397" s="72" t="s">
        <v>79</v>
      </c>
      <c r="EN397" s="67" t="s">
        <v>79</v>
      </c>
      <c r="EO397" s="67"/>
      <c r="EP397" s="67"/>
      <c r="EQ397" s="67" t="b">
        <v>0</v>
      </c>
      <c r="ER397" s="67">
        <v>-12</v>
      </c>
      <c r="ES397" s="67"/>
      <c r="ET397" s="67"/>
      <c r="EU397" s="67" t="b">
        <v>0</v>
      </c>
      <c r="EV397" s="67">
        <v>-12</v>
      </c>
      <c r="EW397" s="68"/>
      <c r="EX397" s="69"/>
      <c r="EY397" s="67" t="b">
        <v>0</v>
      </c>
      <c r="EZ397" s="67">
        <v>-12</v>
      </c>
      <c r="FA397" s="67"/>
      <c r="FB397" s="67"/>
      <c r="FC397" s="76" t="s">
        <v>73</v>
      </c>
      <c r="FD397" s="67">
        <v>0</v>
      </c>
      <c r="FE397" s="77">
        <v>0</v>
      </c>
      <c r="FF397" s="68">
        <v>0</v>
      </c>
      <c r="FG397" s="83"/>
      <c r="FH397" s="90" t="str">
        <f t="shared" si="78"/>
        <v>NSR</v>
      </c>
      <c r="FI397" s="90" t="str">
        <f t="shared" si="79"/>
        <v>F</v>
      </c>
      <c r="FJ397" s="90" t="str">
        <f t="shared" si="79"/>
        <v>11. NCC</v>
      </c>
      <c r="FK397" s="91">
        <f t="shared" si="80"/>
        <v>0</v>
      </c>
      <c r="FL397">
        <f t="shared" si="71"/>
        <v>0</v>
      </c>
      <c r="FM397" s="133" t="str">
        <f t="shared" si="70"/>
        <v>...</v>
      </c>
      <c r="FN397" s="133" t="str">
        <f t="shared" si="72"/>
        <v>...</v>
      </c>
      <c r="FO397" s="133" t="str">
        <f t="shared" si="77"/>
        <v>11. NCC</v>
      </c>
    </row>
    <row r="398" spans="1:171" ht="13.8" hidden="1" customHeight="1" x14ac:dyDescent="0.25">
      <c r="A398" s="216" t="s">
        <v>1155</v>
      </c>
      <c r="B398" s="65" t="s">
        <v>425</v>
      </c>
      <c r="C398" s="80" t="str">
        <f>IF($B398:$B398&gt;0,VLOOKUP($B398,'[1]PorEquipeHC 20aa_ddmmaaaa'!$EC$5:'[1]PorEquipeHC 20aa_ddmmaaaa'!$GS$1003,1,FALSE))</f>
        <v>630</v>
      </c>
      <c r="D398" s="209" t="str">
        <f>IF($B398:$B398&gt;0,VLOOKUP($B398,'[1]PorEquipeHC 20aa_ddmmaaaa'!$EC$5:'[1]PorEquipeHC 20aa_ddmmaaaa'!$GS$1003,2,FALSE))</f>
        <v>YAMAZAKI</v>
      </c>
      <c r="E398" s="209" t="str">
        <f>IF($B398:$B398&gt;0,VLOOKUP($B398,'[1]PorEquipeHC 20aa_ddmmaaaa'!$EC$5:'[1]PorEquipeHC 20aa_ddmmaaaa'!$GS$1003,3,FALSE))</f>
        <v>TERUYUKI</v>
      </c>
      <c r="F398" s="66" t="str">
        <f>IF($B398:$B398&gt;0,VLOOKUP($B398,'[1]PorEquipeHC 20aa_ddmmaaaa'!$EC$5:'[1]PorEquipeHC 20aa_ddmmaaaa'!$GS$1003,4,FALSE))</f>
        <v>M</v>
      </c>
      <c r="G398" s="65" t="str">
        <f>IF($B398:$B398&gt;0,VLOOKUP($B398,'[1]PorEquipeHC 20aa_ddmmaaaa'!$EC$5:'[1]PorEquipeHC 20aa_ddmmaaaa'!$GS$1003,5,FALSE))</f>
        <v>06. KOK</v>
      </c>
      <c r="H398" s="210">
        <f>IF($B398:$B398&gt;0,VLOOKUP($B398,'[1]PorEquipeHC 20aa_ddmmaaaa'!$EC$5:'[1]PorEquipeHC 20aa_ddmmaaaa'!$GS$1003,6,FALSE))</f>
        <v>17919</v>
      </c>
      <c r="I398" s="80">
        <f>IF($B398:$B398&gt;0,VLOOKUP($B398,'[1]PorEquipeHC 20aa_ddmmaaaa'!$EC$5:'[1]PorEquipeHC 20aa_ddmmaaaa'!$GS$1003,7,FALSE))</f>
        <v>9</v>
      </c>
      <c r="J398" s="209" t="str">
        <f>IF($B398:$B398&gt;0,VLOOKUP($B398,'[1]PorEquipeHC 20aa_ddmmaaaa'!$EC$5:'[1]PorEquipeHC 20aa_ddmmaaaa'!$GS$1003,8,FALSE))</f>
        <v>B</v>
      </c>
      <c r="K398" s="209" t="str">
        <f>IF($B398:$B398&gt;0,VLOOKUP($B398,'[1]PorEquipeHC 20aa_ddmmaaaa'!$EC$5:'[1]PorEquipeHC 20aa_ddmmaaaa'!$GS$1003,9,FALSE))</f>
        <v>SR</v>
      </c>
      <c r="L398" s="80">
        <f>IF($B398:$B398&gt;0,VLOOKUP($B398,'[1]PorEquipeHC 20aa_ddmmaaaa'!$EC$5:'[1]PorEquipeHC 20aa_ddmmaaaa'!$GS$1003,45,FALSE))</f>
        <v>0</v>
      </c>
      <c r="M398" s="65">
        <f>IF($B398:$B398&gt;0,VLOOKUP($B398,'[1]PorEquipeHC 20aa_ddmmaaaa'!$EC$5:'[1]PorEquipeHC 20aa_ddmmaaaa'!$GS$1003,46,FALSE))</f>
        <v>0</v>
      </c>
      <c r="N398" s="80" t="e">
        <f>IF($B398:$B398&gt;0,VLOOKUP($B398,'[1]PorEquipeHC 20aa_ddmmaaaa'!$EC$5:'[1]PorEquipeHC 20aa_ddmmaaaa'!$GS$1003,64,FALSE))</f>
        <v>#NUM!</v>
      </c>
      <c r="O398" s="211" t="str">
        <f>IF($B398:$B398&gt;0,VLOOKUP($B398,'[1]PorEquipeHC 20aa_ddmmaaaa'!$EC$5:'[1]PorEquipeHC 20aa_ddmmaaaa'!$GS$1003,10,FALSE))</f>
        <v xml:space="preserve"> </v>
      </c>
      <c r="P398" s="211" t="str">
        <f>IF($B398:$B398&gt;0,VLOOKUP($B398,'[1]PorEquipeHC 20aa_ddmmaaaa'!$EC$5:'[1]PorEquipeHC 20aa_ddmmaaaa'!$GS$1003,11,FALSE))</f>
        <v xml:space="preserve"> </v>
      </c>
      <c r="Q398" s="211" t="str">
        <f>IF($B398:$B398&gt;0,VLOOKUP($B398,'[1]PorEquipeHC 20aa_ddmmaaaa'!$EC$5:'[1]PorEquipeHC 20aa_ddmmaaaa'!$GS$1003,12,FALSE))</f>
        <v xml:space="preserve"> </v>
      </c>
      <c r="R398" s="211" t="str">
        <f>IF($B398:$B398&gt;0,VLOOKUP($B398,'[1]PorEquipeHC 20aa_ddmmaaaa'!$EC$5:'[1]PorEquipeHC 20aa_ddmmaaaa'!$GS$1003,13,FALSE))</f>
        <v xml:space="preserve"> </v>
      </c>
      <c r="S398" s="211" t="str">
        <f>IF($B398:$B398&gt;0,VLOOKUP($B398,'[1]PorEquipeHC 20aa_ddmmaaaa'!$EC$5:'[1]PorEquipeHC 20aa_ddmmaaaa'!$GS$1003,14,FALSE))</f>
        <v xml:space="preserve"> </v>
      </c>
      <c r="T398" s="211" t="str">
        <f>IF($B398:$B398&gt;0,VLOOKUP($B398,'[1]PorEquipeHC 20aa_ddmmaaaa'!$EC$5:'[1]PorEquipeHC 20aa_ddmmaaaa'!$GS$1003,15,FALSE))</f>
        <v xml:space="preserve"> </v>
      </c>
      <c r="U398" s="211" t="str">
        <f>IF($B398:$B398&gt;0,VLOOKUP($B398,'[1]PorEquipeHC 20aa_ddmmaaaa'!$EC$5:'[1]PorEquipeHC 20aa_ddmmaaaa'!$GS$1003,16,FALSE))</f>
        <v xml:space="preserve"> </v>
      </c>
      <c r="V398" s="211" t="b">
        <f>IF($B398:$B398&gt;0,VLOOKUP($B398,'[1]PorEquipeHC 20aa_ddmmaaaa'!$EC$5:'[1]PorEquipeHC 20aa_ddmmaaaa'!$GS$1003,17,FALSE))</f>
        <v>0</v>
      </c>
      <c r="W398" s="211" t="b">
        <f>IF($B398:$B398&gt;0,VLOOKUP($B398,'[1]PorEquipeHC 20aa_ddmmaaaa'!$EC$5:'[1]PorEquipeHC 20aa_ddmmaaaa'!$GS$1003,18,FALSE))</f>
        <v>0</v>
      </c>
      <c r="X398" s="211" t="b">
        <f>IF($B398:$B398&gt;0,VLOOKUP($B398,'[1]PorEquipeHC 20aa_ddmmaaaa'!$EC$5:'[1]PorEquipeHC 20aa_ddmmaaaa'!$GS$1003,19,FALSE))</f>
        <v>0</v>
      </c>
      <c r="Y398" s="207"/>
      <c r="Z398" s="207"/>
      <c r="AA398" s="154"/>
      <c r="AB398" s="154"/>
      <c r="AC398" s="65" t="str">
        <f>C398</f>
        <v>630</v>
      </c>
      <c r="AD398" s="65" t="str">
        <f>D398</f>
        <v>YAMAZAKI</v>
      </c>
      <c r="AE398" s="65" t="str">
        <f>E398</f>
        <v>TERUYUKI</v>
      </c>
      <c r="AF398" s="65" t="str">
        <f>F398</f>
        <v>M</v>
      </c>
      <c r="AG398" s="65" t="str">
        <f>G398</f>
        <v>06. KOK</v>
      </c>
      <c r="AH398" s="208">
        <f>H398</f>
        <v>17919</v>
      </c>
      <c r="AI398">
        <f>I398</f>
        <v>9</v>
      </c>
      <c r="AJ398" t="str">
        <f>J398</f>
        <v>B</v>
      </c>
      <c r="AK398" s="209" t="str">
        <f>K398</f>
        <v>SR</v>
      </c>
      <c r="AL398" s="65">
        <f>L398</f>
        <v>0</v>
      </c>
      <c r="AM398" s="66">
        <f>M398</f>
        <v>0</v>
      </c>
      <c r="AN398" s="65" t="e">
        <f>N398</f>
        <v>#NUM!</v>
      </c>
      <c r="AO398" s="65" t="str">
        <f>O398</f>
        <v xml:space="preserve"> </v>
      </c>
      <c r="AP398" s="67" t="str">
        <f>IF(AO398=" "," ",(AO398-2*$AI398))</f>
        <v xml:space="preserve"> </v>
      </c>
      <c r="AQ398" s="68"/>
      <c r="AR398" s="69"/>
      <c r="AS398" s="72" t="str">
        <f>P398</f>
        <v xml:space="preserve"> </v>
      </c>
      <c r="AT398" s="67" t="str">
        <f>IF(AS398=" "," ",(AS398-2*$AI398))</f>
        <v xml:space="preserve"> </v>
      </c>
      <c r="AU398" s="65"/>
      <c r="AV398" s="67"/>
      <c r="AW398" s="72" t="str">
        <f>Q398</f>
        <v xml:space="preserve"> </v>
      </c>
      <c r="AX398" s="67" t="str">
        <f>IF(AW398=" "," ",(AW398-2*$AI398))</f>
        <v xml:space="preserve"> </v>
      </c>
      <c r="AY398" s="67"/>
      <c r="AZ398" s="65"/>
      <c r="BA398" s="67" t="str">
        <f>R398</f>
        <v xml:space="preserve"> </v>
      </c>
      <c r="BB398" s="67" t="str">
        <f>IF(BA398=" "," ",(BA398-2*$AI398))</f>
        <v xml:space="preserve"> </v>
      </c>
      <c r="BC398" s="67"/>
      <c r="BD398" s="67"/>
      <c r="BE398" s="71" t="str">
        <f>S398</f>
        <v xml:space="preserve"> </v>
      </c>
      <c r="BF398" s="67" t="str">
        <f>IF(BE398=" "," ",(BE398-2*$AI398))</f>
        <v xml:space="preserve"> </v>
      </c>
      <c r="BG398" s="67"/>
      <c r="BH398" s="67"/>
      <c r="BI398" s="72" t="str">
        <f>T398</f>
        <v xml:space="preserve"> </v>
      </c>
      <c r="BJ398" s="67" t="str">
        <f>IF(BI398=" "," ",(BI398-2*$AI398))</f>
        <v xml:space="preserve"> </v>
      </c>
      <c r="BK398" s="67"/>
      <c r="BL398" s="67"/>
      <c r="BM398" s="72" t="str">
        <f>U398</f>
        <v xml:space="preserve"> </v>
      </c>
      <c r="BN398" s="67" t="str">
        <f>IF(BM398=" "," ",(BM398-2*$AI398))</f>
        <v xml:space="preserve"> </v>
      </c>
      <c r="BO398" s="67"/>
      <c r="BP398" s="67"/>
      <c r="BQ398" s="67" t="b">
        <f>V398</f>
        <v>0</v>
      </c>
      <c r="BR398" s="67">
        <f>IF(BQ398=" "," ",(BQ398-2*$AI398))</f>
        <v>-18</v>
      </c>
      <c r="BS398" s="67"/>
      <c r="BT398" s="67"/>
      <c r="BU398" s="67" t="b">
        <f>W398</f>
        <v>0</v>
      </c>
      <c r="BV398" s="67">
        <f>IF(BU398=" "," ",(BU398-2*$AI398))</f>
        <v>-18</v>
      </c>
      <c r="BW398" s="67"/>
      <c r="BX398" s="67"/>
      <c r="BY398" s="67" t="b">
        <f>X398</f>
        <v>0</v>
      </c>
      <c r="BZ398" s="67">
        <f>IF(BY398=" "," ",(BY398-2*$AI398))</f>
        <v>-18</v>
      </c>
      <c r="CA398" s="67"/>
      <c r="CB398" s="67"/>
      <c r="CC398" s="209" t="str">
        <f>IF(AK398="Senior",AK398,"...")</f>
        <v>...</v>
      </c>
      <c r="CD398" s="65">
        <f>L398</f>
        <v>0</v>
      </c>
      <c r="CE398" s="66">
        <f>M398</f>
        <v>0</v>
      </c>
      <c r="CF398" s="73">
        <f>AQ398*AO$4+AU398*AS$4+AY398*AW$4+BC398*BA$4+BG398*BE$4+BK398*BI$4+BO398*BM$4+BS398*BQ$4+BW398*BU$4+CA398*BY$4</f>
        <v>0</v>
      </c>
      <c r="CG398" s="156"/>
      <c r="CH398" s="1"/>
      <c r="DA398" s="19"/>
      <c r="DB398" s="19"/>
      <c r="DC398" s="67" t="s">
        <v>802</v>
      </c>
      <c r="DD398" s="67" t="s">
        <v>296</v>
      </c>
      <c r="DE398" s="67" t="s">
        <v>803</v>
      </c>
      <c r="DF398" s="67" t="s">
        <v>65</v>
      </c>
      <c r="DG398" s="67" t="s">
        <v>703</v>
      </c>
      <c r="DH398" s="75">
        <v>28290</v>
      </c>
      <c r="DI398" s="67">
        <v>8</v>
      </c>
      <c r="DJ398" s="67" t="s">
        <v>84</v>
      </c>
      <c r="DK398" s="76" t="s">
        <v>69</v>
      </c>
      <c r="DL398" s="67">
        <v>0</v>
      </c>
      <c r="DM398" s="77">
        <v>0</v>
      </c>
      <c r="DN398" s="67" t="e">
        <v>#NUM!</v>
      </c>
      <c r="DO398" s="67" t="s">
        <v>79</v>
      </c>
      <c r="DP398" s="67" t="s">
        <v>79</v>
      </c>
      <c r="DQ398" s="68"/>
      <c r="DR398" s="67"/>
      <c r="DS398" s="72" t="s">
        <v>79</v>
      </c>
      <c r="DT398" s="67" t="s">
        <v>79</v>
      </c>
      <c r="DU398" s="68"/>
      <c r="DV398" s="67"/>
      <c r="DW398" s="72" t="s">
        <v>79</v>
      </c>
      <c r="DX398" s="67" t="s">
        <v>79</v>
      </c>
      <c r="DY398" s="67"/>
      <c r="DZ398" s="67"/>
      <c r="EA398" s="67" t="s">
        <v>79</v>
      </c>
      <c r="EB398" s="67" t="s">
        <v>79</v>
      </c>
      <c r="EC398" s="67"/>
      <c r="ED398" s="67"/>
      <c r="EE398" s="71" t="s">
        <v>79</v>
      </c>
      <c r="EF398" s="67" t="s">
        <v>79</v>
      </c>
      <c r="EG398" s="67"/>
      <c r="EH398" s="67"/>
      <c r="EI398" s="72" t="s">
        <v>79</v>
      </c>
      <c r="EJ398" s="67" t="s">
        <v>79</v>
      </c>
      <c r="EK398" s="67"/>
      <c r="EL398" s="67"/>
      <c r="EM398" s="72" t="s">
        <v>79</v>
      </c>
      <c r="EN398" s="67" t="s">
        <v>79</v>
      </c>
      <c r="EO398" s="67"/>
      <c r="EP398" s="67"/>
      <c r="EQ398" s="67" t="b">
        <v>0</v>
      </c>
      <c r="ER398" s="67">
        <v>-16</v>
      </c>
      <c r="ES398" s="67"/>
      <c r="ET398" s="67"/>
      <c r="EU398" s="67" t="b">
        <v>0</v>
      </c>
      <c r="EV398" s="67">
        <v>-16</v>
      </c>
      <c r="EW398" s="67"/>
      <c r="EX398" s="67"/>
      <c r="EY398" s="67" t="b">
        <v>0</v>
      </c>
      <c r="EZ398" s="67">
        <v>-16</v>
      </c>
      <c r="FA398" s="67"/>
      <c r="FB398" s="67"/>
      <c r="FC398" s="76" t="s">
        <v>73</v>
      </c>
      <c r="FD398" s="67">
        <v>0</v>
      </c>
      <c r="FE398" s="77">
        <v>0</v>
      </c>
      <c r="FF398" s="68">
        <v>0</v>
      </c>
      <c r="FG398" s="83"/>
      <c r="FH398" s="90" t="str">
        <f t="shared" si="78"/>
        <v>NSR</v>
      </c>
      <c r="FI398" s="90" t="str">
        <f t="shared" si="79"/>
        <v>M</v>
      </c>
      <c r="FJ398" s="90" t="str">
        <f t="shared" si="79"/>
        <v>11. NCC</v>
      </c>
      <c r="FK398" s="91">
        <f t="shared" si="80"/>
        <v>0</v>
      </c>
      <c r="FL398">
        <f t="shared" si="71"/>
        <v>0</v>
      </c>
      <c r="FM398" s="133" t="str">
        <f t="shared" si="70"/>
        <v>...</v>
      </c>
      <c r="FN398" s="133" t="str">
        <f t="shared" si="72"/>
        <v>...</v>
      </c>
      <c r="FO398" s="133" t="str">
        <f t="shared" si="77"/>
        <v>11. NCC</v>
      </c>
    </row>
    <row r="399" spans="1:171" ht="13.8" hidden="1" customHeight="1" x14ac:dyDescent="0.25">
      <c r="A399" s="216" t="s">
        <v>1155</v>
      </c>
      <c r="B399" s="201" t="s">
        <v>857</v>
      </c>
      <c r="C399" s="80" t="str">
        <f>IF($B399:$B399&gt;0,VLOOKUP($B399,'[1]PorEquipeHC 20aa_ddmmaaaa'!$EC$5:'[1]PorEquipeHC 20aa_ddmmaaaa'!$GS$1003,1,FALSE))</f>
        <v>935</v>
      </c>
      <c r="D399" s="209" t="str">
        <f>IF($B399:$B399&gt;0,VLOOKUP($B399,'[1]PorEquipeHC 20aa_ddmmaaaa'!$EC$5:'[1]PorEquipeHC 20aa_ddmmaaaa'!$GS$1003,2,FALSE))</f>
        <v>HASHIMOTO</v>
      </c>
      <c r="E399" s="209" t="str">
        <f>IF($B399:$B399&gt;0,VLOOKUP($B399,'[1]PorEquipeHC 20aa_ddmmaaaa'!$EC$5:'[1]PorEquipeHC 20aa_ddmmaaaa'!$GS$1003,3,FALSE))</f>
        <v>ELZA MIYOKO</v>
      </c>
      <c r="F399" s="66" t="str">
        <f>IF($B399:$B399&gt;0,VLOOKUP($B399,'[1]PorEquipeHC 20aa_ddmmaaaa'!$EC$5:'[1]PorEquipeHC 20aa_ddmmaaaa'!$GS$1003,4,FALSE))</f>
        <v>F</v>
      </c>
      <c r="G399" s="65" t="str">
        <f>IF($B399:$B399&gt;0,VLOOKUP($B399,'[1]PorEquipeHC 20aa_ddmmaaaa'!$EC$5:'[1]PorEquipeHC 20aa_ddmmaaaa'!$GS$1003,5,FALSE))</f>
        <v>11. NCC</v>
      </c>
      <c r="H399" s="210">
        <f>IF($B399:$B399&gt;0,VLOOKUP($B399,'[1]PorEquipeHC 20aa_ddmmaaaa'!$EC$5:'[1]PorEquipeHC 20aa_ddmmaaaa'!$GS$1003,6,FALSE))</f>
        <v>23557</v>
      </c>
      <c r="I399" s="80">
        <f>IF($B399:$B399&gt;0,VLOOKUP($B399,'[1]PorEquipeHC 20aa_ddmmaaaa'!$EC$5:'[1]PorEquipeHC 20aa_ddmmaaaa'!$GS$1003,7,FALSE))</f>
        <v>9</v>
      </c>
      <c r="J399" s="209" t="str">
        <f>IF($B399:$B399&gt;0,VLOOKUP($B399,'[1]PorEquipeHC 20aa_ddmmaaaa'!$EC$5:'[1]PorEquipeHC 20aa_ddmmaaaa'!$GS$1003,8,FALSE))</f>
        <v>B</v>
      </c>
      <c r="K399" s="209" t="str">
        <f>IF($B399:$B399&gt;0,VLOOKUP($B399,'[1]PorEquipeHC 20aa_ddmmaaaa'!$EC$5:'[1]PorEquipeHC 20aa_ddmmaaaa'!$GS$1003,9,FALSE))</f>
        <v>NSR</v>
      </c>
      <c r="L399" s="80">
        <f>IF($B399:$B399&gt;0,VLOOKUP($B399,'[1]PorEquipeHC 20aa_ddmmaaaa'!$EC$5:'[1]PorEquipeHC 20aa_ddmmaaaa'!$GS$1003,45,FALSE))</f>
        <v>0</v>
      </c>
      <c r="M399" s="65">
        <f>IF($B399:$B399&gt;0,VLOOKUP($B399,'[1]PorEquipeHC 20aa_ddmmaaaa'!$EC$5:'[1]PorEquipeHC 20aa_ddmmaaaa'!$GS$1003,46,FALSE))</f>
        <v>0</v>
      </c>
      <c r="N399" s="80" t="e">
        <f>IF($B399:$B399&gt;0,VLOOKUP($B399,'[1]PorEquipeHC 20aa_ddmmaaaa'!$EC$5:'[1]PorEquipeHC 20aa_ddmmaaaa'!$GS$1003,64,FALSE))</f>
        <v>#NUM!</v>
      </c>
      <c r="O399" s="211" t="str">
        <f>IF($B399:$B399&gt;0,VLOOKUP($B399,'[1]PorEquipeHC 20aa_ddmmaaaa'!$EC$5:'[1]PorEquipeHC 20aa_ddmmaaaa'!$GS$1003,10,FALSE))</f>
        <v xml:space="preserve"> </v>
      </c>
      <c r="P399" s="211" t="str">
        <f>IF($B399:$B399&gt;0,VLOOKUP($B399,'[1]PorEquipeHC 20aa_ddmmaaaa'!$EC$5:'[1]PorEquipeHC 20aa_ddmmaaaa'!$GS$1003,11,FALSE))</f>
        <v xml:space="preserve"> </v>
      </c>
      <c r="Q399" s="211" t="str">
        <f>IF($B399:$B399&gt;0,VLOOKUP($B399,'[1]PorEquipeHC 20aa_ddmmaaaa'!$EC$5:'[1]PorEquipeHC 20aa_ddmmaaaa'!$GS$1003,12,FALSE))</f>
        <v xml:space="preserve"> </v>
      </c>
      <c r="R399" s="211" t="str">
        <f>IF($B399:$B399&gt;0,VLOOKUP($B399,'[1]PorEquipeHC 20aa_ddmmaaaa'!$EC$5:'[1]PorEquipeHC 20aa_ddmmaaaa'!$GS$1003,13,FALSE))</f>
        <v xml:space="preserve"> </v>
      </c>
      <c r="S399" s="211" t="str">
        <f>IF($B399:$B399&gt;0,VLOOKUP($B399,'[1]PorEquipeHC 20aa_ddmmaaaa'!$EC$5:'[1]PorEquipeHC 20aa_ddmmaaaa'!$GS$1003,14,FALSE))</f>
        <v xml:space="preserve"> </v>
      </c>
      <c r="T399" s="211" t="str">
        <f>IF($B399:$B399&gt;0,VLOOKUP($B399,'[1]PorEquipeHC 20aa_ddmmaaaa'!$EC$5:'[1]PorEquipeHC 20aa_ddmmaaaa'!$GS$1003,15,FALSE))</f>
        <v xml:space="preserve"> </v>
      </c>
      <c r="U399" s="211" t="str">
        <f>IF($B399:$B399&gt;0,VLOOKUP($B399,'[1]PorEquipeHC 20aa_ddmmaaaa'!$EC$5:'[1]PorEquipeHC 20aa_ddmmaaaa'!$GS$1003,16,FALSE))</f>
        <v xml:space="preserve"> </v>
      </c>
      <c r="V399" s="211" t="b">
        <f>IF($B399:$B399&gt;0,VLOOKUP($B399,'[1]PorEquipeHC 20aa_ddmmaaaa'!$EC$5:'[1]PorEquipeHC 20aa_ddmmaaaa'!$GS$1003,17,FALSE))</f>
        <v>0</v>
      </c>
      <c r="W399" s="211" t="b">
        <f>IF($B399:$B399&gt;0,VLOOKUP($B399,'[1]PorEquipeHC 20aa_ddmmaaaa'!$EC$5:'[1]PorEquipeHC 20aa_ddmmaaaa'!$GS$1003,18,FALSE))</f>
        <v>0</v>
      </c>
      <c r="X399" s="211" t="b">
        <f>IF($B399:$B399&gt;0,VLOOKUP($B399,'[1]PorEquipeHC 20aa_ddmmaaaa'!$EC$5:'[1]PorEquipeHC 20aa_ddmmaaaa'!$GS$1003,19,FALSE))</f>
        <v>0</v>
      </c>
      <c r="Y399" s="207"/>
      <c r="Z399" s="207"/>
      <c r="AA399" s="154"/>
      <c r="AB399" s="154"/>
      <c r="AC399" s="65" t="str">
        <f>C399</f>
        <v>935</v>
      </c>
      <c r="AD399" s="65" t="str">
        <f>D399</f>
        <v>HASHIMOTO</v>
      </c>
      <c r="AE399" s="65" t="str">
        <f>E399</f>
        <v>ELZA MIYOKO</v>
      </c>
      <c r="AF399" s="65" t="str">
        <f>F399</f>
        <v>F</v>
      </c>
      <c r="AG399" s="65" t="str">
        <f>G399</f>
        <v>11. NCC</v>
      </c>
      <c r="AH399" s="208">
        <f>H399</f>
        <v>23557</v>
      </c>
      <c r="AI399">
        <f>I399</f>
        <v>9</v>
      </c>
      <c r="AJ399" t="str">
        <f>J399</f>
        <v>B</v>
      </c>
      <c r="AK399" s="209" t="str">
        <f>K399</f>
        <v>NSR</v>
      </c>
      <c r="AL399" s="65">
        <f>L399</f>
        <v>0</v>
      </c>
      <c r="AM399" s="66">
        <f>M399</f>
        <v>0</v>
      </c>
      <c r="AN399" s="65" t="e">
        <f>N399</f>
        <v>#NUM!</v>
      </c>
      <c r="AO399" s="65" t="str">
        <f>O399</f>
        <v xml:space="preserve"> </v>
      </c>
      <c r="AP399" s="67" t="str">
        <f>IF(AO399=" "," ",(AO399-2*$AI399))</f>
        <v xml:space="preserve"> </v>
      </c>
      <c r="AQ399" s="68"/>
      <c r="AR399" s="69"/>
      <c r="AS399" s="72" t="str">
        <f>P399</f>
        <v xml:space="preserve"> </v>
      </c>
      <c r="AT399" s="67" t="str">
        <f>IF(AS399=" "," ",(AS399-2*$AI399))</f>
        <v xml:space="preserve"> </v>
      </c>
      <c r="AU399" s="65"/>
      <c r="AV399" s="67"/>
      <c r="AW399" s="72" t="str">
        <f>Q399</f>
        <v xml:space="preserve"> </v>
      </c>
      <c r="AX399" s="67" t="str">
        <f>IF(AW399=" "," ",(AW399-2*$AI399))</f>
        <v xml:space="preserve"> </v>
      </c>
      <c r="AY399" s="67"/>
      <c r="AZ399" s="65"/>
      <c r="BA399" s="67" t="str">
        <f>R399</f>
        <v xml:space="preserve"> </v>
      </c>
      <c r="BB399" s="67" t="str">
        <f>IF(BA399=" "," ",(BA399-2*$AI399))</f>
        <v xml:space="preserve"> </v>
      </c>
      <c r="BC399" s="67"/>
      <c r="BD399" s="67"/>
      <c r="BE399" s="71" t="str">
        <f>S399</f>
        <v xml:space="preserve"> </v>
      </c>
      <c r="BF399" s="67" t="str">
        <f>IF(BE399=" "," ",(BE399-2*$AI399))</f>
        <v xml:space="preserve"> </v>
      </c>
      <c r="BG399" s="67"/>
      <c r="BH399" s="67"/>
      <c r="BI399" s="72" t="str">
        <f>T399</f>
        <v xml:space="preserve"> </v>
      </c>
      <c r="BJ399" s="67" t="str">
        <f>IF(BI399=" "," ",(BI399-2*$AI399))</f>
        <v xml:space="preserve"> </v>
      </c>
      <c r="BK399" s="67"/>
      <c r="BL399" s="67"/>
      <c r="BM399" s="72" t="str">
        <f>U399</f>
        <v xml:space="preserve"> </v>
      </c>
      <c r="BN399" s="67" t="str">
        <f>IF(BM399=" "," ",(BM399-2*$AI399))</f>
        <v xml:space="preserve"> </v>
      </c>
      <c r="BO399" s="67"/>
      <c r="BP399" s="67"/>
      <c r="BQ399" s="67" t="b">
        <f>V399</f>
        <v>0</v>
      </c>
      <c r="BR399" s="67">
        <f>IF(BQ399=" "," ",(BQ399-2*$AI399))</f>
        <v>-18</v>
      </c>
      <c r="BS399" s="67"/>
      <c r="BT399" s="67"/>
      <c r="BU399" s="67" t="b">
        <f>W399</f>
        <v>0</v>
      </c>
      <c r="BV399" s="67">
        <f>IF(BU399=" "," ",(BU399-2*$AI399))</f>
        <v>-18</v>
      </c>
      <c r="BW399" s="67"/>
      <c r="BX399" s="67"/>
      <c r="BY399" s="67" t="b">
        <f>X399</f>
        <v>0</v>
      </c>
      <c r="BZ399" s="67">
        <f>IF(BY399=" "," ",(BY399-2*$AI399))</f>
        <v>-18</v>
      </c>
      <c r="CA399" s="67"/>
      <c r="CB399" s="67"/>
      <c r="CC399" s="209" t="str">
        <f>IF(AK399="Senior",AK399,"...")</f>
        <v>...</v>
      </c>
      <c r="CD399" s="65">
        <f>L399</f>
        <v>0</v>
      </c>
      <c r="CE399" s="66">
        <f>M399</f>
        <v>0</v>
      </c>
      <c r="CF399" s="73">
        <f>AQ399*AO$4+AU399*AS$4+AY399*AW$4+BC399*BA$4+BG399*BE$4+BK399*BI$4+BO399*BM$4+BS399*BQ$4+BW399*BU$4+CA399*BY$4</f>
        <v>0</v>
      </c>
      <c r="CG399" s="156"/>
      <c r="CH399" s="1"/>
      <c r="DA399" s="19"/>
      <c r="DB399" s="19"/>
      <c r="DC399" s="67" t="s">
        <v>857</v>
      </c>
      <c r="DD399" s="67" t="s">
        <v>858</v>
      </c>
      <c r="DE399" s="67" t="s">
        <v>859</v>
      </c>
      <c r="DF399" s="67" t="s">
        <v>83</v>
      </c>
      <c r="DG399" s="67" t="s">
        <v>703</v>
      </c>
      <c r="DH399" s="75">
        <v>23557</v>
      </c>
      <c r="DI399" s="67">
        <v>9</v>
      </c>
      <c r="DJ399" s="67" t="s">
        <v>84</v>
      </c>
      <c r="DK399" s="76" t="s">
        <v>69</v>
      </c>
      <c r="DL399" s="67">
        <v>0</v>
      </c>
      <c r="DM399" s="77">
        <v>0</v>
      </c>
      <c r="DN399" s="67" t="e">
        <v>#NUM!</v>
      </c>
      <c r="DO399" s="67" t="s">
        <v>79</v>
      </c>
      <c r="DP399" s="67" t="s">
        <v>79</v>
      </c>
      <c r="DQ399" s="68"/>
      <c r="DR399" s="67"/>
      <c r="DS399" s="72" t="s">
        <v>79</v>
      </c>
      <c r="DT399" s="67" t="s">
        <v>79</v>
      </c>
      <c r="DU399" s="68"/>
      <c r="DV399" s="67"/>
      <c r="DW399" s="72" t="s">
        <v>79</v>
      </c>
      <c r="DX399" s="67" t="s">
        <v>79</v>
      </c>
      <c r="DY399" s="67"/>
      <c r="DZ399" s="67"/>
      <c r="EA399" s="67" t="s">
        <v>79</v>
      </c>
      <c r="EB399" s="67" t="s">
        <v>79</v>
      </c>
      <c r="EC399" s="67"/>
      <c r="ED399" s="67"/>
      <c r="EE399" s="71" t="s">
        <v>79</v>
      </c>
      <c r="EF399" s="67" t="s">
        <v>79</v>
      </c>
      <c r="EG399" s="67"/>
      <c r="EH399" s="67"/>
      <c r="EI399" s="72" t="s">
        <v>79</v>
      </c>
      <c r="EJ399" s="67" t="s">
        <v>79</v>
      </c>
      <c r="EK399" s="67"/>
      <c r="EL399" s="67"/>
      <c r="EM399" s="72" t="s">
        <v>79</v>
      </c>
      <c r="EN399" s="67" t="s">
        <v>79</v>
      </c>
      <c r="EO399" s="68"/>
      <c r="EP399" s="69"/>
      <c r="EQ399" s="67" t="b">
        <v>0</v>
      </c>
      <c r="ER399" s="67">
        <v>-18</v>
      </c>
      <c r="ES399" s="67"/>
      <c r="ET399" s="67"/>
      <c r="EU399" s="67" t="b">
        <v>0</v>
      </c>
      <c r="EV399" s="67">
        <v>-18</v>
      </c>
      <c r="EW399" s="67"/>
      <c r="EX399" s="67"/>
      <c r="EY399" s="67" t="b">
        <v>0</v>
      </c>
      <c r="EZ399" s="67">
        <v>-18</v>
      </c>
      <c r="FA399" s="67"/>
      <c r="FB399" s="67"/>
      <c r="FC399" s="76" t="s">
        <v>73</v>
      </c>
      <c r="FD399" s="67">
        <v>0</v>
      </c>
      <c r="FE399" s="77">
        <v>0</v>
      </c>
      <c r="FF399" s="68">
        <v>0</v>
      </c>
      <c r="FG399" s="83"/>
      <c r="FH399" s="90" t="str">
        <f t="shared" si="78"/>
        <v>NSR</v>
      </c>
      <c r="FI399" s="90" t="str">
        <f t="shared" si="79"/>
        <v>F</v>
      </c>
      <c r="FJ399" s="90" t="str">
        <f t="shared" si="79"/>
        <v>11. NCC</v>
      </c>
      <c r="FK399" s="91">
        <f t="shared" si="80"/>
        <v>0</v>
      </c>
      <c r="FL399">
        <f t="shared" si="71"/>
        <v>0</v>
      </c>
      <c r="FM399" s="133" t="str">
        <f t="shared" si="70"/>
        <v>...</v>
      </c>
      <c r="FN399" s="133" t="str">
        <f t="shared" si="72"/>
        <v>...</v>
      </c>
      <c r="FO399" s="133" t="str">
        <f t="shared" si="77"/>
        <v>11. NCC</v>
      </c>
    </row>
    <row r="400" spans="1:171" ht="13.8" hidden="1" customHeight="1" x14ac:dyDescent="0.25">
      <c r="A400" s="216" t="s">
        <v>1155</v>
      </c>
      <c r="B400" s="215" t="s">
        <v>970</v>
      </c>
      <c r="C400" s="80" t="str">
        <f>IF($B400:$B400&gt;0,VLOOKUP($B400,'[1]PorEquipeHC 20aa_ddmmaaaa'!$EC$5:'[1]PorEquipeHC 20aa_ddmmaaaa'!$GS$1003,1,FALSE))</f>
        <v>484</v>
      </c>
      <c r="D400" s="209" t="str">
        <f>IF($B400:$B400&gt;0,VLOOKUP($B400,'[1]PorEquipeHC 20aa_ddmmaaaa'!$EC$5:'[1]PorEquipeHC 20aa_ddmmaaaa'!$GS$1003,2,FALSE))</f>
        <v>FUZITA</v>
      </c>
      <c r="E400" s="209" t="str">
        <f>IF($B400:$B400&gt;0,VLOOKUP($B400,'[1]PorEquipeHC 20aa_ddmmaaaa'!$EC$5:'[1]PorEquipeHC 20aa_ddmmaaaa'!$GS$1003,3,FALSE))</f>
        <v>TUNEHISA</v>
      </c>
      <c r="F400" s="66" t="str">
        <f>IF($B400:$B400&gt;0,VLOOKUP($B400,'[1]PorEquipeHC 20aa_ddmmaaaa'!$EC$5:'[1]PorEquipeHC 20aa_ddmmaaaa'!$GS$1003,4,FALSE))</f>
        <v>M</v>
      </c>
      <c r="G400" s="65" t="str">
        <f>IF($B400:$B400&gt;0,VLOOKUP($B400,'[1]PorEquipeHC 20aa_ddmmaaaa'!$EC$5:'[1]PorEquipeHC 20aa_ddmmaaaa'!$GS$1003,5,FALSE))</f>
        <v>12. COO</v>
      </c>
      <c r="H400" s="210">
        <f>IF($B400:$B400&gt;0,VLOOKUP($B400,'[1]PorEquipeHC 20aa_ddmmaaaa'!$EC$5:'[1]PorEquipeHC 20aa_ddmmaaaa'!$GS$1003,6,FALSE))</f>
        <v>13910</v>
      </c>
      <c r="I400" s="80">
        <f>IF($B400:$B400&gt;0,VLOOKUP($B400,'[1]PorEquipeHC 20aa_ddmmaaaa'!$EC$5:'[1]PorEquipeHC 20aa_ddmmaaaa'!$GS$1003,7,FALSE))</f>
        <v>12</v>
      </c>
      <c r="J400" s="209" t="str">
        <f>IF($B400:$B400&gt;0,VLOOKUP($B400,'[1]PorEquipeHC 20aa_ddmmaaaa'!$EC$5:'[1]PorEquipeHC 20aa_ddmmaaaa'!$GS$1003,8,FALSE))</f>
        <v>C</v>
      </c>
      <c r="K400" s="209" t="str">
        <f>IF($B400:$B400&gt;0,VLOOKUP($B400,'[1]PorEquipeHC 20aa_ddmmaaaa'!$EC$5:'[1]PorEquipeHC 20aa_ddmmaaaa'!$GS$1003,9,FALSE))</f>
        <v>MR</v>
      </c>
      <c r="L400" s="80">
        <f>IF($B400:$B400&gt;0,VLOOKUP($B400,'[1]PorEquipeHC 20aa_ddmmaaaa'!$EC$5:'[1]PorEquipeHC 20aa_ddmmaaaa'!$GS$1003,45,FALSE))</f>
        <v>0</v>
      </c>
      <c r="M400" s="65">
        <f>IF($B400:$B400&gt;0,VLOOKUP($B400,'[1]PorEquipeHC 20aa_ddmmaaaa'!$EC$5:'[1]PorEquipeHC 20aa_ddmmaaaa'!$GS$1003,46,FALSE))</f>
        <v>0</v>
      </c>
      <c r="N400" s="80" t="e">
        <f>IF($B400:$B400&gt;0,VLOOKUP($B400,'[1]PorEquipeHC 20aa_ddmmaaaa'!$EC$5:'[1]PorEquipeHC 20aa_ddmmaaaa'!$GS$1003,64,FALSE))</f>
        <v>#NUM!</v>
      </c>
      <c r="O400" s="211" t="str">
        <f>IF($B400:$B400&gt;0,VLOOKUP($B400,'[1]PorEquipeHC 20aa_ddmmaaaa'!$EC$5:'[1]PorEquipeHC 20aa_ddmmaaaa'!$GS$1003,10,FALSE))</f>
        <v xml:space="preserve"> </v>
      </c>
      <c r="P400" s="211" t="str">
        <f>IF($B400:$B400&gt;0,VLOOKUP($B400,'[1]PorEquipeHC 20aa_ddmmaaaa'!$EC$5:'[1]PorEquipeHC 20aa_ddmmaaaa'!$GS$1003,11,FALSE))</f>
        <v xml:space="preserve"> </v>
      </c>
      <c r="Q400" s="211" t="str">
        <f>IF($B400:$B400&gt;0,VLOOKUP($B400,'[1]PorEquipeHC 20aa_ddmmaaaa'!$EC$5:'[1]PorEquipeHC 20aa_ddmmaaaa'!$GS$1003,12,FALSE))</f>
        <v xml:space="preserve"> </v>
      </c>
      <c r="R400" s="211" t="str">
        <f>IF($B400:$B400&gt;0,VLOOKUP($B400,'[1]PorEquipeHC 20aa_ddmmaaaa'!$EC$5:'[1]PorEquipeHC 20aa_ddmmaaaa'!$GS$1003,13,FALSE))</f>
        <v xml:space="preserve"> </v>
      </c>
      <c r="S400" s="211" t="str">
        <f>IF($B400:$B400&gt;0,VLOOKUP($B400,'[1]PorEquipeHC 20aa_ddmmaaaa'!$EC$5:'[1]PorEquipeHC 20aa_ddmmaaaa'!$GS$1003,14,FALSE))</f>
        <v xml:space="preserve"> </v>
      </c>
      <c r="T400" s="211" t="str">
        <f>IF($B400:$B400&gt;0,VLOOKUP($B400,'[1]PorEquipeHC 20aa_ddmmaaaa'!$EC$5:'[1]PorEquipeHC 20aa_ddmmaaaa'!$GS$1003,15,FALSE))</f>
        <v xml:space="preserve"> </v>
      </c>
      <c r="U400" s="211" t="str">
        <f>IF($B400:$B400&gt;0,VLOOKUP($B400,'[1]PorEquipeHC 20aa_ddmmaaaa'!$EC$5:'[1]PorEquipeHC 20aa_ddmmaaaa'!$GS$1003,16,FALSE))</f>
        <v xml:space="preserve"> </v>
      </c>
      <c r="V400" s="211" t="b">
        <f>IF($B400:$B400&gt;0,VLOOKUP($B400,'[1]PorEquipeHC 20aa_ddmmaaaa'!$EC$5:'[1]PorEquipeHC 20aa_ddmmaaaa'!$GS$1003,17,FALSE))</f>
        <v>0</v>
      </c>
      <c r="W400" s="211" t="b">
        <f>IF($B400:$B400&gt;0,VLOOKUP($B400,'[1]PorEquipeHC 20aa_ddmmaaaa'!$EC$5:'[1]PorEquipeHC 20aa_ddmmaaaa'!$GS$1003,18,FALSE))</f>
        <v>0</v>
      </c>
      <c r="X400" s="211" t="b">
        <f>IF($B400:$B400&gt;0,VLOOKUP($B400,'[1]PorEquipeHC 20aa_ddmmaaaa'!$EC$5:'[1]PorEquipeHC 20aa_ddmmaaaa'!$GS$1003,19,FALSE))</f>
        <v>0</v>
      </c>
      <c r="Y400" s="207"/>
      <c r="Z400" s="207"/>
      <c r="AA400" s="154"/>
      <c r="AB400" s="154"/>
      <c r="AC400" s="65" t="str">
        <f>C400</f>
        <v>484</v>
      </c>
      <c r="AD400" s="65" t="str">
        <f>D400</f>
        <v>FUZITA</v>
      </c>
      <c r="AE400" s="65" t="str">
        <f>E400</f>
        <v>TUNEHISA</v>
      </c>
      <c r="AF400" s="65" t="str">
        <f>F400</f>
        <v>M</v>
      </c>
      <c r="AG400" s="65" t="str">
        <f>G400</f>
        <v>12. COO</v>
      </c>
      <c r="AH400" s="208">
        <f>H400</f>
        <v>13910</v>
      </c>
      <c r="AI400">
        <f>I400</f>
        <v>12</v>
      </c>
      <c r="AJ400" t="str">
        <f>J400</f>
        <v>C</v>
      </c>
      <c r="AK400" s="209" t="str">
        <f>K400</f>
        <v>MR</v>
      </c>
      <c r="AL400" s="65">
        <f>L400</f>
        <v>0</v>
      </c>
      <c r="AM400" s="66">
        <f>M400</f>
        <v>0</v>
      </c>
      <c r="AN400" s="65" t="e">
        <f>N400</f>
        <v>#NUM!</v>
      </c>
      <c r="AO400" s="65" t="str">
        <f>O400</f>
        <v xml:space="preserve"> </v>
      </c>
      <c r="AP400" s="67" t="str">
        <f>IF(AO400=" "," ",(AO400-2*$AI400))</f>
        <v xml:space="preserve"> </v>
      </c>
      <c r="AQ400" s="68"/>
      <c r="AR400" s="69"/>
      <c r="AS400" s="72" t="str">
        <f>P400</f>
        <v xml:space="preserve"> </v>
      </c>
      <c r="AT400" s="84" t="str">
        <f>IF(AS400=" "," ",(AS400-2*$AI400))</f>
        <v xml:space="preserve"> </v>
      </c>
      <c r="AU400" s="65"/>
      <c r="AV400" s="67"/>
      <c r="AW400" s="72" t="str">
        <f>Q400</f>
        <v xml:space="preserve"> </v>
      </c>
      <c r="AX400" s="67" t="str">
        <f>IF(AW400=" "," ",(AW400-2*$AI400))</f>
        <v xml:space="preserve"> </v>
      </c>
      <c r="AY400" s="67"/>
      <c r="AZ400" s="65"/>
      <c r="BA400" s="67" t="str">
        <f>R400</f>
        <v xml:space="preserve"> </v>
      </c>
      <c r="BB400" s="67" t="str">
        <f>IF(BA400=" "," ",(BA400-2*$AI400))</f>
        <v xml:space="preserve"> </v>
      </c>
      <c r="BC400" s="67"/>
      <c r="BD400" s="67"/>
      <c r="BE400" s="71" t="str">
        <f>S400</f>
        <v xml:space="preserve"> </v>
      </c>
      <c r="BF400" s="67" t="str">
        <f>IF(BE400=" "," ",(BE400-2*$AI400))</f>
        <v xml:space="preserve"> </v>
      </c>
      <c r="BG400" s="67"/>
      <c r="BH400" s="67"/>
      <c r="BI400" s="72" t="str">
        <f>T400</f>
        <v xml:space="preserve"> </v>
      </c>
      <c r="BJ400" s="67" t="str">
        <f>IF(BI400=" "," ",(BI400-2*$AI400))</f>
        <v xml:space="preserve"> </v>
      </c>
      <c r="BK400" s="67"/>
      <c r="BL400" s="67"/>
      <c r="BM400" s="72" t="str">
        <f>U400</f>
        <v xml:space="preserve"> </v>
      </c>
      <c r="BN400" s="67" t="str">
        <f>IF(BM400=" "," ",(BM400-2*$AI400))</f>
        <v xml:space="preserve"> </v>
      </c>
      <c r="BO400" s="67"/>
      <c r="BP400" s="67"/>
      <c r="BQ400" s="67" t="b">
        <f>V400</f>
        <v>0</v>
      </c>
      <c r="BR400" s="67">
        <f>IF(BQ400=" "," ",(BQ400-2*$AI400))</f>
        <v>-24</v>
      </c>
      <c r="BS400" s="67"/>
      <c r="BT400" s="67"/>
      <c r="BU400" s="67" t="b">
        <f>W400</f>
        <v>0</v>
      </c>
      <c r="BV400" s="67">
        <f>IF(BU400=" "," ",(BU400-2*$AI400))</f>
        <v>-24</v>
      </c>
      <c r="BW400" s="67"/>
      <c r="BX400" s="67"/>
      <c r="BY400" s="67" t="b">
        <f>X400</f>
        <v>0</v>
      </c>
      <c r="BZ400" s="67">
        <f>IF(BY400=" "," ",(BY400-2*$AI400))</f>
        <v>-24</v>
      </c>
      <c r="CA400" s="67"/>
      <c r="CB400" s="67"/>
      <c r="CC400" s="209" t="str">
        <f>IF(AK400="Senior",AK400,"...")</f>
        <v>...</v>
      </c>
      <c r="CD400" s="65">
        <f>L400</f>
        <v>0</v>
      </c>
      <c r="CE400" s="66">
        <f>M400</f>
        <v>0</v>
      </c>
      <c r="CF400" s="73">
        <f>AQ400*AO$4+AU400*AS$4+AY400*AW$4+BC400*BA$4+BG400*BE$4+BK400*BI$4+BO400*BM$4+BS400*BQ$4+BW400*BU$4+CA400*BY$4</f>
        <v>0</v>
      </c>
      <c r="CG400" s="156"/>
      <c r="CH400" s="1"/>
      <c r="DA400" s="19"/>
      <c r="DB400" s="19"/>
      <c r="DC400" s="67" t="s">
        <v>881</v>
      </c>
      <c r="DD400" s="67" t="s">
        <v>797</v>
      </c>
      <c r="DE400" s="67" t="s">
        <v>882</v>
      </c>
      <c r="DF400" s="67" t="s">
        <v>83</v>
      </c>
      <c r="DG400" s="67" t="s">
        <v>703</v>
      </c>
      <c r="DH400" s="75">
        <v>14509</v>
      </c>
      <c r="DI400" s="67">
        <v>12</v>
      </c>
      <c r="DJ400" s="67" t="s">
        <v>78</v>
      </c>
      <c r="DK400" s="76" t="s">
        <v>85</v>
      </c>
      <c r="DL400" s="67">
        <v>0</v>
      </c>
      <c r="DM400" s="77">
        <v>0</v>
      </c>
      <c r="DN400" s="67" t="e">
        <v>#NUM!</v>
      </c>
      <c r="DO400" s="67" t="s">
        <v>79</v>
      </c>
      <c r="DP400" s="67" t="s">
        <v>79</v>
      </c>
      <c r="DQ400" s="68"/>
      <c r="DR400" s="67"/>
      <c r="DS400" s="72" t="s">
        <v>79</v>
      </c>
      <c r="DT400" s="67" t="s">
        <v>79</v>
      </c>
      <c r="DU400" s="68"/>
      <c r="DV400" s="67"/>
      <c r="DW400" s="72" t="s">
        <v>79</v>
      </c>
      <c r="DX400" s="67" t="s">
        <v>79</v>
      </c>
      <c r="DY400" s="67"/>
      <c r="DZ400" s="67"/>
      <c r="EA400" s="67" t="s">
        <v>79</v>
      </c>
      <c r="EB400" s="67" t="s">
        <v>79</v>
      </c>
      <c r="EC400" s="67"/>
      <c r="ED400" s="67"/>
      <c r="EE400" s="71" t="s">
        <v>79</v>
      </c>
      <c r="EF400" s="67" t="s">
        <v>79</v>
      </c>
      <c r="EG400" s="67"/>
      <c r="EH400" s="67"/>
      <c r="EI400" s="72" t="s">
        <v>79</v>
      </c>
      <c r="EJ400" s="67" t="s">
        <v>79</v>
      </c>
      <c r="EK400" s="67"/>
      <c r="EL400" s="67"/>
      <c r="EM400" s="72" t="s">
        <v>79</v>
      </c>
      <c r="EN400" s="67" t="s">
        <v>79</v>
      </c>
      <c r="EO400" s="67"/>
      <c r="EP400" s="67"/>
      <c r="EQ400" s="67" t="b">
        <v>0</v>
      </c>
      <c r="ER400" s="67">
        <v>-24</v>
      </c>
      <c r="ES400" s="67"/>
      <c r="ET400" s="67"/>
      <c r="EU400" s="67" t="b">
        <v>0</v>
      </c>
      <c r="EV400" s="67">
        <v>-24</v>
      </c>
      <c r="EW400" s="67"/>
      <c r="EX400" s="67"/>
      <c r="EY400" s="67" t="b">
        <v>0</v>
      </c>
      <c r="EZ400" s="67">
        <v>-24</v>
      </c>
      <c r="FA400" s="67"/>
      <c r="FB400" s="67"/>
      <c r="FC400" s="76" t="s">
        <v>73</v>
      </c>
      <c r="FD400" s="67">
        <v>0</v>
      </c>
      <c r="FE400" s="77">
        <v>0</v>
      </c>
      <c r="FF400" s="68">
        <v>0</v>
      </c>
      <c r="FG400" s="83"/>
      <c r="FH400" s="90" t="str">
        <f t="shared" si="78"/>
        <v>MR</v>
      </c>
      <c r="FI400" s="90" t="str">
        <f t="shared" si="79"/>
        <v>F</v>
      </c>
      <c r="FJ400" s="90" t="str">
        <f t="shared" si="79"/>
        <v>11. NCC</v>
      </c>
      <c r="FK400" s="91">
        <f t="shared" si="80"/>
        <v>0</v>
      </c>
      <c r="FL400">
        <f t="shared" si="71"/>
        <v>0</v>
      </c>
      <c r="FM400" s="133" t="str">
        <f t="shared" si="70"/>
        <v>...</v>
      </c>
      <c r="FN400" s="133" t="str">
        <f t="shared" si="72"/>
        <v>...</v>
      </c>
      <c r="FO400" s="133" t="str">
        <f t="shared" si="77"/>
        <v>11. NCC</v>
      </c>
    </row>
    <row r="401" spans="1:171" ht="13.8" hidden="1" customHeight="1" x14ac:dyDescent="0.25">
      <c r="A401" s="216" t="s">
        <v>1155</v>
      </c>
      <c r="B401" s="201" t="s">
        <v>881</v>
      </c>
      <c r="C401" s="80" t="str">
        <f>IF($B401:$B401&gt;0,VLOOKUP($B401,'[1]PorEquipeHC 20aa_ddmmaaaa'!$EC$5:'[1]PorEquipeHC 20aa_ddmmaaaa'!$GS$1003,1,FALSE))</f>
        <v>915</v>
      </c>
      <c r="D401" s="209" t="str">
        <f>IF($B401:$B401&gt;0,VLOOKUP($B401,'[1]PorEquipeHC 20aa_ddmmaaaa'!$EC$5:'[1]PorEquipeHC 20aa_ddmmaaaa'!$GS$1003,2,FALSE))</f>
        <v>TSUCHIDA</v>
      </c>
      <c r="E401" s="209" t="str">
        <f>IF($B401:$B401&gt;0,VLOOKUP($B401,'[1]PorEquipeHC 20aa_ddmmaaaa'!$EC$5:'[1]PorEquipeHC 20aa_ddmmaaaa'!$GS$1003,3,FALSE))</f>
        <v>NAIR SHIZUKO</v>
      </c>
      <c r="F401" s="66" t="str">
        <f>IF($B401:$B401&gt;0,VLOOKUP($B401,'[1]PorEquipeHC 20aa_ddmmaaaa'!$EC$5:'[1]PorEquipeHC 20aa_ddmmaaaa'!$GS$1003,4,FALSE))</f>
        <v>F</v>
      </c>
      <c r="G401" s="65" t="str">
        <f>IF($B401:$B401&gt;0,VLOOKUP($B401,'[1]PorEquipeHC 20aa_ddmmaaaa'!$EC$5:'[1]PorEquipeHC 20aa_ddmmaaaa'!$GS$1003,5,FALSE))</f>
        <v>11. NCC</v>
      </c>
      <c r="H401" s="210">
        <f>IF($B401:$B401&gt;0,VLOOKUP($B401,'[1]PorEquipeHC 20aa_ddmmaaaa'!$EC$5:'[1]PorEquipeHC 20aa_ddmmaaaa'!$GS$1003,6,FALSE))</f>
        <v>14509</v>
      </c>
      <c r="I401" s="80">
        <f>IF($B401:$B401&gt;0,VLOOKUP($B401,'[1]PorEquipeHC 20aa_ddmmaaaa'!$EC$5:'[1]PorEquipeHC 20aa_ddmmaaaa'!$GS$1003,7,FALSE))</f>
        <v>12</v>
      </c>
      <c r="J401" s="209" t="str">
        <f>IF($B401:$B401&gt;0,VLOOKUP($B401,'[1]PorEquipeHC 20aa_ddmmaaaa'!$EC$5:'[1]PorEquipeHC 20aa_ddmmaaaa'!$GS$1003,8,FALSE))</f>
        <v>C</v>
      </c>
      <c r="K401" s="209" t="str">
        <f>IF($B401:$B401&gt;0,VLOOKUP($B401,'[1]PorEquipeHC 20aa_ddmmaaaa'!$EC$5:'[1]PorEquipeHC 20aa_ddmmaaaa'!$GS$1003,9,FALSE))</f>
        <v>MR</v>
      </c>
      <c r="L401" s="80">
        <f>IF($B401:$B401&gt;0,VLOOKUP($B401,'[1]PorEquipeHC 20aa_ddmmaaaa'!$EC$5:'[1]PorEquipeHC 20aa_ddmmaaaa'!$GS$1003,45,FALSE))</f>
        <v>0</v>
      </c>
      <c r="M401" s="65">
        <f>IF($B401:$B401&gt;0,VLOOKUP($B401,'[1]PorEquipeHC 20aa_ddmmaaaa'!$EC$5:'[1]PorEquipeHC 20aa_ddmmaaaa'!$GS$1003,46,FALSE))</f>
        <v>0</v>
      </c>
      <c r="N401" s="80" t="e">
        <f>IF($B401:$B401&gt;0,VLOOKUP($B401,'[1]PorEquipeHC 20aa_ddmmaaaa'!$EC$5:'[1]PorEquipeHC 20aa_ddmmaaaa'!$GS$1003,64,FALSE))</f>
        <v>#NUM!</v>
      </c>
      <c r="O401" s="211" t="str">
        <f>IF($B401:$B401&gt;0,VLOOKUP($B401,'[1]PorEquipeHC 20aa_ddmmaaaa'!$EC$5:'[1]PorEquipeHC 20aa_ddmmaaaa'!$GS$1003,10,FALSE))</f>
        <v xml:space="preserve"> </v>
      </c>
      <c r="P401" s="211" t="str">
        <f>IF($B401:$B401&gt;0,VLOOKUP($B401,'[1]PorEquipeHC 20aa_ddmmaaaa'!$EC$5:'[1]PorEquipeHC 20aa_ddmmaaaa'!$GS$1003,11,FALSE))</f>
        <v xml:space="preserve"> </v>
      </c>
      <c r="Q401" s="211" t="str">
        <f>IF($B401:$B401&gt;0,VLOOKUP($B401,'[1]PorEquipeHC 20aa_ddmmaaaa'!$EC$5:'[1]PorEquipeHC 20aa_ddmmaaaa'!$GS$1003,12,FALSE))</f>
        <v xml:space="preserve"> </v>
      </c>
      <c r="R401" s="211" t="str">
        <f>IF($B401:$B401&gt;0,VLOOKUP($B401,'[1]PorEquipeHC 20aa_ddmmaaaa'!$EC$5:'[1]PorEquipeHC 20aa_ddmmaaaa'!$GS$1003,13,FALSE))</f>
        <v xml:space="preserve"> </v>
      </c>
      <c r="S401" s="211" t="str">
        <f>IF($B401:$B401&gt;0,VLOOKUP($B401,'[1]PorEquipeHC 20aa_ddmmaaaa'!$EC$5:'[1]PorEquipeHC 20aa_ddmmaaaa'!$GS$1003,14,FALSE))</f>
        <v xml:space="preserve"> </v>
      </c>
      <c r="T401" s="211" t="str">
        <f>IF($B401:$B401&gt;0,VLOOKUP($B401,'[1]PorEquipeHC 20aa_ddmmaaaa'!$EC$5:'[1]PorEquipeHC 20aa_ddmmaaaa'!$GS$1003,15,FALSE))</f>
        <v xml:space="preserve"> </v>
      </c>
      <c r="U401" s="211" t="str">
        <f>IF($B401:$B401&gt;0,VLOOKUP($B401,'[1]PorEquipeHC 20aa_ddmmaaaa'!$EC$5:'[1]PorEquipeHC 20aa_ddmmaaaa'!$GS$1003,16,FALSE))</f>
        <v xml:space="preserve"> </v>
      </c>
      <c r="V401" s="211" t="b">
        <f>IF($B401:$B401&gt;0,VLOOKUP($B401,'[1]PorEquipeHC 20aa_ddmmaaaa'!$EC$5:'[1]PorEquipeHC 20aa_ddmmaaaa'!$GS$1003,17,FALSE))</f>
        <v>0</v>
      </c>
      <c r="W401" s="211" t="b">
        <f>IF($B401:$B401&gt;0,VLOOKUP($B401,'[1]PorEquipeHC 20aa_ddmmaaaa'!$EC$5:'[1]PorEquipeHC 20aa_ddmmaaaa'!$GS$1003,18,FALSE))</f>
        <v>0</v>
      </c>
      <c r="X401" s="211" t="b">
        <f>IF($B401:$B401&gt;0,VLOOKUP($B401,'[1]PorEquipeHC 20aa_ddmmaaaa'!$EC$5:'[1]PorEquipeHC 20aa_ddmmaaaa'!$GS$1003,19,FALSE))</f>
        <v>0</v>
      </c>
      <c r="Y401" s="207"/>
      <c r="Z401" s="207"/>
      <c r="AA401" s="154"/>
      <c r="AB401" s="154"/>
      <c r="AC401" s="65" t="str">
        <f>C401</f>
        <v>915</v>
      </c>
      <c r="AD401" s="65" t="str">
        <f>D401</f>
        <v>TSUCHIDA</v>
      </c>
      <c r="AE401" s="65" t="str">
        <f>E401</f>
        <v>NAIR SHIZUKO</v>
      </c>
      <c r="AF401" s="65" t="str">
        <f>F401</f>
        <v>F</v>
      </c>
      <c r="AG401" s="65" t="str">
        <f>G401</f>
        <v>11. NCC</v>
      </c>
      <c r="AH401" s="208">
        <f>H401</f>
        <v>14509</v>
      </c>
      <c r="AI401">
        <f>I401</f>
        <v>12</v>
      </c>
      <c r="AJ401" t="str">
        <f>J401</f>
        <v>C</v>
      </c>
      <c r="AK401" s="209" t="str">
        <f>K401</f>
        <v>MR</v>
      </c>
      <c r="AL401" s="65">
        <f>L401</f>
        <v>0</v>
      </c>
      <c r="AM401" s="66">
        <f>M401</f>
        <v>0</v>
      </c>
      <c r="AN401" s="65" t="e">
        <f>N401</f>
        <v>#NUM!</v>
      </c>
      <c r="AO401" s="65" t="str">
        <f>O401</f>
        <v xml:space="preserve"> </v>
      </c>
      <c r="AP401" s="67" t="str">
        <f>IF(AO401=" "," ",(AO401-2*$AI401))</f>
        <v xml:space="preserve"> </v>
      </c>
      <c r="AQ401" s="68"/>
      <c r="AR401" s="69"/>
      <c r="AS401" s="72" t="str">
        <f>P401</f>
        <v xml:space="preserve"> </v>
      </c>
      <c r="AT401" s="67" t="str">
        <f>IF(AS401=" "," ",(AS401-2*$AI401))</f>
        <v xml:space="preserve"> </v>
      </c>
      <c r="AU401" s="65"/>
      <c r="AV401" s="67"/>
      <c r="AW401" s="72" t="str">
        <f>Q401</f>
        <v xml:space="preserve"> </v>
      </c>
      <c r="AX401" s="67" t="str">
        <f>IF(AW401=" "," ",(AW401-2*$AI401))</f>
        <v xml:space="preserve"> </v>
      </c>
      <c r="AY401" s="67"/>
      <c r="AZ401" s="65"/>
      <c r="BA401" s="67" t="str">
        <f>R401</f>
        <v xml:space="preserve"> </v>
      </c>
      <c r="BB401" s="67" t="str">
        <f>IF(BA401=" "," ",(BA401-2*$AI401))</f>
        <v xml:space="preserve"> </v>
      </c>
      <c r="BC401" s="67"/>
      <c r="BD401" s="67"/>
      <c r="BE401" s="71" t="str">
        <f>S401</f>
        <v xml:space="preserve"> </v>
      </c>
      <c r="BF401" s="67" t="str">
        <f>IF(BE401=" "," ",(BE401-2*$AI401))</f>
        <v xml:space="preserve"> </v>
      </c>
      <c r="BG401" s="67"/>
      <c r="BH401" s="67"/>
      <c r="BI401" s="72" t="str">
        <f>T401</f>
        <v xml:space="preserve"> </v>
      </c>
      <c r="BJ401" s="67" t="str">
        <f>IF(BI401=" "," ",(BI401-2*$AI401))</f>
        <v xml:space="preserve"> </v>
      </c>
      <c r="BK401" s="67"/>
      <c r="BL401" s="67"/>
      <c r="BM401" s="72" t="str">
        <f>U401</f>
        <v xml:space="preserve"> </v>
      </c>
      <c r="BN401" s="67" t="str">
        <f>IF(BM401=" "," ",(BM401-2*$AI401))</f>
        <v xml:space="preserve"> </v>
      </c>
      <c r="BO401" s="67"/>
      <c r="BP401" s="67"/>
      <c r="BQ401" s="67" t="b">
        <f>V401</f>
        <v>0</v>
      </c>
      <c r="BR401" s="67">
        <f>IF(BQ401=" "," ",(BQ401-2*$AI401))</f>
        <v>-24</v>
      </c>
      <c r="BS401" s="67"/>
      <c r="BT401" s="67"/>
      <c r="BU401" s="67" t="b">
        <f>W401</f>
        <v>0</v>
      </c>
      <c r="BV401" s="67">
        <f>IF(BU401=" "," ",(BU401-2*$AI401))</f>
        <v>-24</v>
      </c>
      <c r="BW401" s="67"/>
      <c r="BX401" s="67"/>
      <c r="BY401" s="67" t="b">
        <f>X401</f>
        <v>0</v>
      </c>
      <c r="BZ401" s="67">
        <f>IF(BY401=" "," ",(BY401-2*$AI401))</f>
        <v>-24</v>
      </c>
      <c r="CA401" s="67"/>
      <c r="CB401" s="67"/>
      <c r="CC401" s="209" t="str">
        <f>IF(AK401="Senior",AK401,"...")</f>
        <v>...</v>
      </c>
      <c r="CD401" s="65">
        <f>L401</f>
        <v>0</v>
      </c>
      <c r="CE401" s="66">
        <f>M401</f>
        <v>0</v>
      </c>
      <c r="CF401" s="73">
        <f>AQ401*AO$4+AU401*AS$4+AY401*AW$4+BC401*BA$4+BG401*BE$4+BK401*BI$4+BO401*BM$4+BS401*BQ$4+BW401*BU$4+CA401*BY$4</f>
        <v>0</v>
      </c>
      <c r="CG401" s="156"/>
      <c r="CH401" s="1"/>
      <c r="DA401" s="19"/>
      <c r="DB401" s="19"/>
      <c r="DC401" s="67" t="s">
        <v>891</v>
      </c>
      <c r="DD401" s="67" t="s">
        <v>784</v>
      </c>
      <c r="DE401" s="67" t="s">
        <v>585</v>
      </c>
      <c r="DF401" s="67" t="s">
        <v>83</v>
      </c>
      <c r="DG401" s="67" t="s">
        <v>703</v>
      </c>
      <c r="DH401" s="75">
        <v>16112</v>
      </c>
      <c r="DI401" s="157">
        <v>12</v>
      </c>
      <c r="DJ401" s="157" t="s">
        <v>78</v>
      </c>
      <c r="DK401" s="76" t="s">
        <v>102</v>
      </c>
      <c r="DL401" s="67">
        <v>0</v>
      </c>
      <c r="DM401" s="77">
        <v>0</v>
      </c>
      <c r="DN401" s="67" t="e">
        <v>#NUM!</v>
      </c>
      <c r="DO401" s="67" t="s">
        <v>79</v>
      </c>
      <c r="DP401" s="67" t="s">
        <v>79</v>
      </c>
      <c r="DQ401" s="68"/>
      <c r="DR401" s="67"/>
      <c r="DS401" s="72" t="s">
        <v>79</v>
      </c>
      <c r="DT401" s="67" t="s">
        <v>79</v>
      </c>
      <c r="DU401" s="68"/>
      <c r="DV401" s="67"/>
      <c r="DW401" s="72" t="s">
        <v>79</v>
      </c>
      <c r="DX401" s="67" t="s">
        <v>79</v>
      </c>
      <c r="DY401" s="67"/>
      <c r="DZ401" s="67"/>
      <c r="EA401" s="67" t="s">
        <v>79</v>
      </c>
      <c r="EB401" s="67" t="s">
        <v>79</v>
      </c>
      <c r="EC401" s="67"/>
      <c r="ED401" s="67"/>
      <c r="EE401" s="71" t="s">
        <v>79</v>
      </c>
      <c r="EF401" s="67" t="s">
        <v>79</v>
      </c>
      <c r="EG401" s="67"/>
      <c r="EH401" s="67"/>
      <c r="EI401" s="72" t="s">
        <v>79</v>
      </c>
      <c r="EJ401" s="67" t="s">
        <v>79</v>
      </c>
      <c r="EK401" s="67"/>
      <c r="EL401" s="67"/>
      <c r="EM401" s="72" t="s">
        <v>79</v>
      </c>
      <c r="EN401" s="67" t="s">
        <v>79</v>
      </c>
      <c r="EO401" s="67"/>
      <c r="EP401" s="67"/>
      <c r="EQ401" s="67" t="b">
        <v>0</v>
      </c>
      <c r="ER401" s="67">
        <v>-24</v>
      </c>
      <c r="ES401" s="67"/>
      <c r="ET401" s="67"/>
      <c r="EU401" s="67" t="b">
        <v>0</v>
      </c>
      <c r="EV401" s="67">
        <v>-24</v>
      </c>
      <c r="EW401" s="67"/>
      <c r="EX401" s="67"/>
      <c r="EY401" s="67" t="b">
        <v>0</v>
      </c>
      <c r="EZ401" s="67">
        <v>-24</v>
      </c>
      <c r="FA401" s="67"/>
      <c r="FB401" s="67"/>
      <c r="FC401" s="76" t="s">
        <v>73</v>
      </c>
      <c r="FD401" s="67">
        <v>0</v>
      </c>
      <c r="FE401" s="77">
        <v>0</v>
      </c>
      <c r="FF401" s="68">
        <v>0</v>
      </c>
      <c r="FG401" s="83"/>
      <c r="FH401" s="90" t="str">
        <f>DK401</f>
        <v>SR</v>
      </c>
      <c r="FI401" s="90" t="str">
        <f t="shared" si="79"/>
        <v>F</v>
      </c>
      <c r="FJ401" s="90" t="str">
        <f t="shared" si="79"/>
        <v>11. NCC</v>
      </c>
      <c r="FK401" s="91">
        <f>FF401</f>
        <v>0</v>
      </c>
      <c r="FL401">
        <f t="shared" si="71"/>
        <v>0</v>
      </c>
      <c r="FM401" s="133" t="str">
        <f>IF(FJ401&lt;&gt;FJ402,FL401,"...")</f>
        <v>...</v>
      </c>
      <c r="FN401" s="133" t="str">
        <f t="shared" si="72"/>
        <v>...</v>
      </c>
      <c r="FO401" s="133" t="str">
        <f t="shared" si="77"/>
        <v>11. NCC</v>
      </c>
    </row>
    <row r="402" spans="1:171" ht="13.8" hidden="1" customHeight="1" x14ac:dyDescent="0.25">
      <c r="A402" s="216" t="s">
        <v>1155</v>
      </c>
      <c r="B402" s="201" t="s">
        <v>891</v>
      </c>
      <c r="C402" s="80" t="str">
        <f>IF($B402:$B402&gt;0,VLOOKUP($B402,'[1]PorEquipeHC 20aa_ddmmaaaa'!$EC$5:'[1]PorEquipeHC 20aa_ddmmaaaa'!$GS$1003,1,FALSE))</f>
        <v>330</v>
      </c>
      <c r="D402" s="209" t="str">
        <f>IF($B402:$B402&gt;0,VLOOKUP($B402,'[1]PorEquipeHC 20aa_ddmmaaaa'!$EC$5:'[1]PorEquipeHC 20aa_ddmmaaaa'!$GS$1003,2,FALSE))</f>
        <v>TAKAHASHI</v>
      </c>
      <c r="E402" s="209" t="str">
        <f>IF($B402:$B402&gt;0,VLOOKUP($B402,'[1]PorEquipeHC 20aa_ddmmaaaa'!$EC$5:'[1]PorEquipeHC 20aa_ddmmaaaa'!$GS$1003,3,FALSE))</f>
        <v>MIDORI</v>
      </c>
      <c r="F402" s="66" t="str">
        <f>IF($B402:$B402&gt;0,VLOOKUP($B402,'[1]PorEquipeHC 20aa_ddmmaaaa'!$EC$5:'[1]PorEquipeHC 20aa_ddmmaaaa'!$GS$1003,4,FALSE))</f>
        <v>F</v>
      </c>
      <c r="G402" s="65" t="str">
        <f>IF($B402:$B402&gt;0,VLOOKUP($B402,'[1]PorEquipeHC 20aa_ddmmaaaa'!$EC$5:'[1]PorEquipeHC 20aa_ddmmaaaa'!$GS$1003,5,FALSE))</f>
        <v>11. NCC</v>
      </c>
      <c r="H402" s="210">
        <f>IF($B402:$B402&gt;0,VLOOKUP($B402,'[1]PorEquipeHC 20aa_ddmmaaaa'!$EC$5:'[1]PorEquipeHC 20aa_ddmmaaaa'!$GS$1003,6,FALSE))</f>
        <v>16112</v>
      </c>
      <c r="I402" s="80">
        <f>IF($B402:$B402&gt;0,VLOOKUP($B402,'[1]PorEquipeHC 20aa_ddmmaaaa'!$EC$5:'[1]PorEquipeHC 20aa_ddmmaaaa'!$GS$1003,7,FALSE))</f>
        <v>12</v>
      </c>
      <c r="J402" s="209" t="str">
        <f>IF($B402:$B402&gt;0,VLOOKUP($B402,'[1]PorEquipeHC 20aa_ddmmaaaa'!$EC$5:'[1]PorEquipeHC 20aa_ddmmaaaa'!$GS$1003,8,FALSE))</f>
        <v>C</v>
      </c>
      <c r="K402" s="209" t="str">
        <f>IF($B402:$B402&gt;0,VLOOKUP($B402,'[1]PorEquipeHC 20aa_ddmmaaaa'!$EC$5:'[1]PorEquipeHC 20aa_ddmmaaaa'!$GS$1003,9,FALSE))</f>
        <v>SR</v>
      </c>
      <c r="L402" s="80">
        <f>IF($B402:$B402&gt;0,VLOOKUP($B402,'[1]PorEquipeHC 20aa_ddmmaaaa'!$EC$5:'[1]PorEquipeHC 20aa_ddmmaaaa'!$GS$1003,45,FALSE))</f>
        <v>0</v>
      </c>
      <c r="M402" s="65">
        <f>IF($B402:$B402&gt;0,VLOOKUP($B402,'[1]PorEquipeHC 20aa_ddmmaaaa'!$EC$5:'[1]PorEquipeHC 20aa_ddmmaaaa'!$GS$1003,46,FALSE))</f>
        <v>0</v>
      </c>
      <c r="N402" s="80" t="e">
        <f>IF($B402:$B402&gt;0,VLOOKUP($B402,'[1]PorEquipeHC 20aa_ddmmaaaa'!$EC$5:'[1]PorEquipeHC 20aa_ddmmaaaa'!$GS$1003,64,FALSE))</f>
        <v>#NUM!</v>
      </c>
      <c r="O402" s="211" t="str">
        <f>IF($B402:$B402&gt;0,VLOOKUP($B402,'[1]PorEquipeHC 20aa_ddmmaaaa'!$EC$5:'[1]PorEquipeHC 20aa_ddmmaaaa'!$GS$1003,10,FALSE))</f>
        <v xml:space="preserve"> </v>
      </c>
      <c r="P402" s="211" t="str">
        <f>IF($B402:$B402&gt;0,VLOOKUP($B402,'[1]PorEquipeHC 20aa_ddmmaaaa'!$EC$5:'[1]PorEquipeHC 20aa_ddmmaaaa'!$GS$1003,11,FALSE))</f>
        <v xml:space="preserve"> </v>
      </c>
      <c r="Q402" s="211" t="str">
        <f>IF($B402:$B402&gt;0,VLOOKUP($B402,'[1]PorEquipeHC 20aa_ddmmaaaa'!$EC$5:'[1]PorEquipeHC 20aa_ddmmaaaa'!$GS$1003,12,FALSE))</f>
        <v xml:space="preserve"> </v>
      </c>
      <c r="R402" s="211" t="str">
        <f>IF($B402:$B402&gt;0,VLOOKUP($B402,'[1]PorEquipeHC 20aa_ddmmaaaa'!$EC$5:'[1]PorEquipeHC 20aa_ddmmaaaa'!$GS$1003,13,FALSE))</f>
        <v xml:space="preserve"> </v>
      </c>
      <c r="S402" s="211" t="str">
        <f>IF($B402:$B402&gt;0,VLOOKUP($B402,'[1]PorEquipeHC 20aa_ddmmaaaa'!$EC$5:'[1]PorEquipeHC 20aa_ddmmaaaa'!$GS$1003,14,FALSE))</f>
        <v xml:space="preserve"> </v>
      </c>
      <c r="T402" s="211" t="str">
        <f>IF($B402:$B402&gt;0,VLOOKUP($B402,'[1]PorEquipeHC 20aa_ddmmaaaa'!$EC$5:'[1]PorEquipeHC 20aa_ddmmaaaa'!$GS$1003,15,FALSE))</f>
        <v xml:space="preserve"> </v>
      </c>
      <c r="U402" s="211" t="str">
        <f>IF($B402:$B402&gt;0,VLOOKUP($B402,'[1]PorEquipeHC 20aa_ddmmaaaa'!$EC$5:'[1]PorEquipeHC 20aa_ddmmaaaa'!$GS$1003,16,FALSE))</f>
        <v xml:space="preserve"> </v>
      </c>
      <c r="V402" s="211" t="b">
        <f>IF($B402:$B402&gt;0,VLOOKUP($B402,'[1]PorEquipeHC 20aa_ddmmaaaa'!$EC$5:'[1]PorEquipeHC 20aa_ddmmaaaa'!$GS$1003,17,FALSE))</f>
        <v>0</v>
      </c>
      <c r="W402" s="211" t="b">
        <f>IF($B402:$B402&gt;0,VLOOKUP($B402,'[1]PorEquipeHC 20aa_ddmmaaaa'!$EC$5:'[1]PorEquipeHC 20aa_ddmmaaaa'!$GS$1003,18,FALSE))</f>
        <v>0</v>
      </c>
      <c r="X402" s="211" t="b">
        <f>IF($B402:$B402&gt;0,VLOOKUP($B402,'[1]PorEquipeHC 20aa_ddmmaaaa'!$EC$5:'[1]PorEquipeHC 20aa_ddmmaaaa'!$GS$1003,19,FALSE))</f>
        <v>0</v>
      </c>
      <c r="Y402" s="207"/>
      <c r="Z402" s="207"/>
      <c r="AA402" s="154"/>
      <c r="AB402" s="154"/>
      <c r="AC402" s="65" t="str">
        <f>C402</f>
        <v>330</v>
      </c>
      <c r="AD402" s="65" t="str">
        <f>D402</f>
        <v>TAKAHASHI</v>
      </c>
      <c r="AE402" s="65" t="str">
        <f>E402</f>
        <v>MIDORI</v>
      </c>
      <c r="AF402" s="65" t="str">
        <f>F402</f>
        <v>F</v>
      </c>
      <c r="AG402" s="65" t="str">
        <f>G402</f>
        <v>11. NCC</v>
      </c>
      <c r="AH402" s="208">
        <f>H402</f>
        <v>16112</v>
      </c>
      <c r="AI402">
        <f>I402</f>
        <v>12</v>
      </c>
      <c r="AJ402" t="str">
        <f>J402</f>
        <v>C</v>
      </c>
      <c r="AK402" s="209" t="str">
        <f>K402</f>
        <v>SR</v>
      </c>
      <c r="AL402" s="65">
        <f>L402</f>
        <v>0</v>
      </c>
      <c r="AM402" s="66">
        <f>M402</f>
        <v>0</v>
      </c>
      <c r="AN402" s="65" t="e">
        <f>N402</f>
        <v>#NUM!</v>
      </c>
      <c r="AO402" s="65" t="str">
        <f>O402</f>
        <v xml:space="preserve"> </v>
      </c>
      <c r="AP402" s="67" t="str">
        <f>IF(AO402=" "," ",(AO402-2*$AI402))</f>
        <v xml:space="preserve"> </v>
      </c>
      <c r="AQ402" s="68"/>
      <c r="AR402" s="69"/>
      <c r="AS402" s="72" t="str">
        <f>P402</f>
        <v xml:space="preserve"> </v>
      </c>
      <c r="AT402" s="67" t="str">
        <f>IF(AS402=" "," ",(AS402-2*$AI402))</f>
        <v xml:space="preserve"> </v>
      </c>
      <c r="AU402" s="65"/>
      <c r="AV402" s="67"/>
      <c r="AW402" s="72" t="str">
        <f>Q402</f>
        <v xml:space="preserve"> </v>
      </c>
      <c r="AX402" s="67" t="str">
        <f>IF(AW402=" "," ",(AW402-2*$AI402))</f>
        <v xml:space="preserve"> </v>
      </c>
      <c r="AY402" s="67"/>
      <c r="AZ402" s="65"/>
      <c r="BA402" s="67" t="str">
        <f>R402</f>
        <v xml:space="preserve"> </v>
      </c>
      <c r="BB402" s="67" t="str">
        <f>IF(BA402=" "," ",(BA402-2*$AI402))</f>
        <v xml:space="preserve"> </v>
      </c>
      <c r="BC402" s="67"/>
      <c r="BD402" s="67"/>
      <c r="BE402" s="71" t="str">
        <f>S402</f>
        <v xml:space="preserve"> </v>
      </c>
      <c r="BF402" s="67" t="str">
        <f>IF(BE402=" "," ",(BE402-2*$AI402))</f>
        <v xml:space="preserve"> </v>
      </c>
      <c r="BG402" s="67"/>
      <c r="BH402" s="67"/>
      <c r="BI402" s="72" t="str">
        <f>T402</f>
        <v xml:space="preserve"> </v>
      </c>
      <c r="BJ402" s="67" t="str">
        <f>IF(BI402=" "," ",(BI402-2*$AI402))</f>
        <v xml:space="preserve"> </v>
      </c>
      <c r="BK402" s="67"/>
      <c r="BL402" s="67"/>
      <c r="BM402" s="72" t="str">
        <f>U402</f>
        <v xml:space="preserve"> </v>
      </c>
      <c r="BN402" s="67" t="str">
        <f>IF(BM402=" "," ",(BM402-2*$AI402))</f>
        <v xml:space="preserve"> </v>
      </c>
      <c r="BO402" s="67"/>
      <c r="BP402" s="67"/>
      <c r="BQ402" s="67" t="b">
        <f>V402</f>
        <v>0</v>
      </c>
      <c r="BR402" s="67">
        <f>IF(BQ402=" "," ",(BQ402-2*$AI402))</f>
        <v>-24</v>
      </c>
      <c r="BS402" s="67"/>
      <c r="BT402" s="67"/>
      <c r="BU402" s="67" t="b">
        <f>W402</f>
        <v>0</v>
      </c>
      <c r="BV402" s="67">
        <f>IF(BU402=" "," ",(BU402-2*$AI402))</f>
        <v>-24</v>
      </c>
      <c r="BW402" s="67"/>
      <c r="BX402" s="67"/>
      <c r="BY402" s="67" t="b">
        <f>X402</f>
        <v>0</v>
      </c>
      <c r="BZ402" s="67">
        <f>IF(BY402=" "," ",(BY402-2*$AI402))</f>
        <v>-24</v>
      </c>
      <c r="CA402" s="67"/>
      <c r="CB402" s="67"/>
      <c r="CC402" s="209" t="str">
        <f>IF(AK402="Senior",AK402,"...")</f>
        <v>...</v>
      </c>
      <c r="CD402" s="65">
        <f>L402</f>
        <v>0</v>
      </c>
      <c r="CE402" s="66">
        <f>M402</f>
        <v>0</v>
      </c>
      <c r="CF402" s="73">
        <f>AQ402*AO$4+AU402*AS$4+AY402*AW$4+BC402*BA$4+BG402*BE$4+BK402*BI$4+BO402*BM$4+BS402*BQ$4+BW402*BU$4+CA402*BY$4</f>
        <v>0</v>
      </c>
      <c r="CG402" s="156"/>
      <c r="CH402" s="1"/>
      <c r="DA402" s="19"/>
      <c r="DB402" s="19"/>
      <c r="DC402" s="67" t="s">
        <v>929</v>
      </c>
      <c r="DD402" s="67" t="s">
        <v>930</v>
      </c>
      <c r="DE402" s="67" t="s">
        <v>931</v>
      </c>
      <c r="DF402" s="67" t="s">
        <v>83</v>
      </c>
      <c r="DG402" s="67" t="s">
        <v>703</v>
      </c>
      <c r="DH402" s="75">
        <v>39190</v>
      </c>
      <c r="DI402" s="67">
        <v>12</v>
      </c>
      <c r="DJ402" s="67" t="s">
        <v>78</v>
      </c>
      <c r="DK402" s="76" t="s">
        <v>69</v>
      </c>
      <c r="DL402" s="67">
        <v>0</v>
      </c>
      <c r="DM402" s="77">
        <v>0</v>
      </c>
      <c r="DN402" s="67" t="e">
        <v>#NUM!</v>
      </c>
      <c r="DO402" s="67" t="s">
        <v>79</v>
      </c>
      <c r="DP402" s="67" t="s">
        <v>79</v>
      </c>
      <c r="DQ402" s="68"/>
      <c r="DR402" s="69"/>
      <c r="DS402" s="72" t="s">
        <v>79</v>
      </c>
      <c r="DT402" s="67" t="s">
        <v>79</v>
      </c>
      <c r="DU402" s="68"/>
      <c r="DV402" s="67"/>
      <c r="DW402" s="72" t="s">
        <v>79</v>
      </c>
      <c r="DX402" s="67" t="s">
        <v>79</v>
      </c>
      <c r="DY402" s="68"/>
      <c r="DZ402" s="69"/>
      <c r="EA402" s="67" t="s">
        <v>79</v>
      </c>
      <c r="EB402" s="67" t="s">
        <v>79</v>
      </c>
      <c r="EC402" s="67"/>
      <c r="ED402" s="67"/>
      <c r="EE402" s="71" t="s">
        <v>79</v>
      </c>
      <c r="EF402" s="67" t="s">
        <v>79</v>
      </c>
      <c r="EG402" s="67"/>
      <c r="EH402" s="67"/>
      <c r="EI402" s="72" t="s">
        <v>79</v>
      </c>
      <c r="EJ402" s="67" t="s">
        <v>79</v>
      </c>
      <c r="EK402" s="67"/>
      <c r="EL402" s="67"/>
      <c r="EM402" s="72" t="s">
        <v>79</v>
      </c>
      <c r="EN402" s="67" t="s">
        <v>79</v>
      </c>
      <c r="EO402" s="67"/>
      <c r="EP402" s="67"/>
      <c r="EQ402" s="67" t="b">
        <v>0</v>
      </c>
      <c r="ER402" s="67">
        <v>-24</v>
      </c>
      <c r="ES402" s="67"/>
      <c r="ET402" s="67"/>
      <c r="EU402" s="67" t="b">
        <v>0</v>
      </c>
      <c r="EV402" s="67">
        <v>-24</v>
      </c>
      <c r="EW402" s="67"/>
      <c r="EX402" s="67"/>
      <c r="EY402" s="67" t="b">
        <v>0</v>
      </c>
      <c r="EZ402" s="67">
        <v>-24</v>
      </c>
      <c r="FA402" s="67"/>
      <c r="FB402" s="67"/>
      <c r="FC402" s="76" t="s">
        <v>73</v>
      </c>
      <c r="FD402" s="67">
        <v>0</v>
      </c>
      <c r="FE402" s="77">
        <v>0</v>
      </c>
      <c r="FF402" s="68">
        <v>0</v>
      </c>
      <c r="FG402" s="83"/>
      <c r="FH402" s="90" t="str">
        <f>DK402</f>
        <v>NSR</v>
      </c>
      <c r="FI402" s="90" t="str">
        <f t="shared" si="79"/>
        <v>F</v>
      </c>
      <c r="FJ402" s="90" t="str">
        <f t="shared" si="79"/>
        <v>11. NCC</v>
      </c>
      <c r="FK402" s="91">
        <f>FF402</f>
        <v>0</v>
      </c>
      <c r="FL402">
        <f t="shared" si="71"/>
        <v>0</v>
      </c>
      <c r="FM402" s="133">
        <f>IF(FJ402&lt;&gt;FJ403,FL402,"...")</f>
        <v>0</v>
      </c>
      <c r="FN402" s="133" t="str">
        <f>IF(FJ402&lt;&gt;FJ403,FJ402,"...")</f>
        <v>11. NCC</v>
      </c>
      <c r="FO402" s="133" t="str">
        <f t="shared" si="77"/>
        <v>11. NCC</v>
      </c>
    </row>
    <row r="403" spans="1:171" ht="13.8" hidden="1" customHeight="1" x14ac:dyDescent="0.25">
      <c r="A403" s="216" t="s">
        <v>1155</v>
      </c>
      <c r="B403" s="201" t="s">
        <v>979</v>
      </c>
      <c r="C403" s="80" t="str">
        <f>IF($B403:$B403&gt;0,VLOOKUP($B403,'[1]PorEquipeHC 20aa_ddmmaaaa'!$EC$5:'[1]PorEquipeHC 20aa_ddmmaaaa'!$GS$1003,1,FALSE))</f>
        <v>689</v>
      </c>
      <c r="D403" s="209" t="str">
        <f>IF($B403:$B403&gt;0,VLOOKUP($B403,'[1]PorEquipeHC 20aa_ddmmaaaa'!$EC$5:'[1]PorEquipeHC 20aa_ddmmaaaa'!$GS$1003,2,FALSE))</f>
        <v>NAKAMOTO</v>
      </c>
      <c r="E403" s="209" t="str">
        <f>IF($B403:$B403&gt;0,VLOOKUP($B403,'[1]PorEquipeHC 20aa_ddmmaaaa'!$EC$5:'[1]PorEquipeHC 20aa_ddmmaaaa'!$GS$1003,3,FALSE))</f>
        <v>HISAE</v>
      </c>
      <c r="F403" s="66" t="str">
        <f>IF($B403:$B403&gt;0,VLOOKUP($B403,'[1]PorEquipeHC 20aa_ddmmaaaa'!$EC$5:'[1]PorEquipeHC 20aa_ddmmaaaa'!$GS$1003,4,FALSE))</f>
        <v>F</v>
      </c>
      <c r="G403" s="65" t="str">
        <f>IF($B403:$B403&gt;0,VLOOKUP($B403,'[1]PorEquipeHC 20aa_ddmmaaaa'!$EC$5:'[1]PorEquipeHC 20aa_ddmmaaaa'!$GS$1003,5,FALSE))</f>
        <v>12. COO</v>
      </c>
      <c r="H403" s="210">
        <f>IF($B403:$B403&gt;0,VLOOKUP($B403,'[1]PorEquipeHC 20aa_ddmmaaaa'!$EC$5:'[1]PorEquipeHC 20aa_ddmmaaaa'!$GS$1003,6,FALSE))</f>
        <v>16656</v>
      </c>
      <c r="I403" s="80">
        <f>IF($B403:$B403&gt;0,VLOOKUP($B403,'[1]PorEquipeHC 20aa_ddmmaaaa'!$EC$5:'[1]PorEquipeHC 20aa_ddmmaaaa'!$GS$1003,7,FALSE))</f>
        <v>12</v>
      </c>
      <c r="J403" s="209" t="str">
        <f>IF($B403:$B403&gt;0,VLOOKUP($B403,'[1]PorEquipeHC 20aa_ddmmaaaa'!$EC$5:'[1]PorEquipeHC 20aa_ddmmaaaa'!$GS$1003,8,FALSE))</f>
        <v>C</v>
      </c>
      <c r="K403" s="209" t="str">
        <f>IF($B403:$B403&gt;0,VLOOKUP($B403,'[1]PorEquipeHC 20aa_ddmmaaaa'!$EC$5:'[1]PorEquipeHC 20aa_ddmmaaaa'!$GS$1003,9,FALSE))</f>
        <v>SR</v>
      </c>
      <c r="L403" s="80">
        <f>IF($B403:$B403&gt;0,VLOOKUP($B403,'[1]PorEquipeHC 20aa_ddmmaaaa'!$EC$5:'[1]PorEquipeHC 20aa_ddmmaaaa'!$GS$1003,45,FALSE))</f>
        <v>0</v>
      </c>
      <c r="M403" s="65">
        <f>IF($B403:$B403&gt;0,VLOOKUP($B403,'[1]PorEquipeHC 20aa_ddmmaaaa'!$EC$5:'[1]PorEquipeHC 20aa_ddmmaaaa'!$GS$1003,46,FALSE))</f>
        <v>0</v>
      </c>
      <c r="N403" s="80" t="e">
        <f>IF($B403:$B403&gt;0,VLOOKUP($B403,'[1]PorEquipeHC 20aa_ddmmaaaa'!$EC$5:'[1]PorEquipeHC 20aa_ddmmaaaa'!$GS$1003,64,FALSE))</f>
        <v>#NUM!</v>
      </c>
      <c r="O403" s="211" t="str">
        <f>IF($B403:$B403&gt;0,VLOOKUP($B403,'[1]PorEquipeHC 20aa_ddmmaaaa'!$EC$5:'[1]PorEquipeHC 20aa_ddmmaaaa'!$GS$1003,10,FALSE))</f>
        <v xml:space="preserve"> </v>
      </c>
      <c r="P403" s="211" t="str">
        <f>IF($B403:$B403&gt;0,VLOOKUP($B403,'[1]PorEquipeHC 20aa_ddmmaaaa'!$EC$5:'[1]PorEquipeHC 20aa_ddmmaaaa'!$GS$1003,11,FALSE))</f>
        <v xml:space="preserve"> </v>
      </c>
      <c r="Q403" s="211" t="str">
        <f>IF($B403:$B403&gt;0,VLOOKUP($B403,'[1]PorEquipeHC 20aa_ddmmaaaa'!$EC$5:'[1]PorEquipeHC 20aa_ddmmaaaa'!$GS$1003,12,FALSE))</f>
        <v xml:space="preserve"> </v>
      </c>
      <c r="R403" s="211" t="str">
        <f>IF($B403:$B403&gt;0,VLOOKUP($B403,'[1]PorEquipeHC 20aa_ddmmaaaa'!$EC$5:'[1]PorEquipeHC 20aa_ddmmaaaa'!$GS$1003,13,FALSE))</f>
        <v xml:space="preserve"> </v>
      </c>
      <c r="S403" s="211" t="str">
        <f>IF($B403:$B403&gt;0,VLOOKUP($B403,'[1]PorEquipeHC 20aa_ddmmaaaa'!$EC$5:'[1]PorEquipeHC 20aa_ddmmaaaa'!$GS$1003,14,FALSE))</f>
        <v xml:space="preserve"> </v>
      </c>
      <c r="T403" s="211" t="str">
        <f>IF($B403:$B403&gt;0,VLOOKUP($B403,'[1]PorEquipeHC 20aa_ddmmaaaa'!$EC$5:'[1]PorEquipeHC 20aa_ddmmaaaa'!$GS$1003,15,FALSE))</f>
        <v xml:space="preserve"> </v>
      </c>
      <c r="U403" s="211" t="str">
        <f>IF($B403:$B403&gt;0,VLOOKUP($B403,'[1]PorEquipeHC 20aa_ddmmaaaa'!$EC$5:'[1]PorEquipeHC 20aa_ddmmaaaa'!$GS$1003,16,FALSE))</f>
        <v xml:space="preserve"> </v>
      </c>
      <c r="V403" s="211" t="b">
        <f>IF($B403:$B403&gt;0,VLOOKUP($B403,'[1]PorEquipeHC 20aa_ddmmaaaa'!$EC$5:'[1]PorEquipeHC 20aa_ddmmaaaa'!$GS$1003,17,FALSE))</f>
        <v>0</v>
      </c>
      <c r="W403" s="211" t="b">
        <f>IF($B403:$B403&gt;0,VLOOKUP($B403,'[1]PorEquipeHC 20aa_ddmmaaaa'!$EC$5:'[1]PorEquipeHC 20aa_ddmmaaaa'!$GS$1003,18,FALSE))</f>
        <v>0</v>
      </c>
      <c r="X403" s="211" t="b">
        <f>IF($B403:$B403&gt;0,VLOOKUP($B403,'[1]PorEquipeHC 20aa_ddmmaaaa'!$EC$5:'[1]PorEquipeHC 20aa_ddmmaaaa'!$GS$1003,19,FALSE))</f>
        <v>0</v>
      </c>
      <c r="Y403" s="207"/>
      <c r="Z403" s="207"/>
      <c r="AA403" s="154"/>
      <c r="AB403" s="154"/>
      <c r="AC403" s="65" t="str">
        <f>C403</f>
        <v>689</v>
      </c>
      <c r="AD403" s="65" t="str">
        <f>D403</f>
        <v>NAKAMOTO</v>
      </c>
      <c r="AE403" s="65" t="str">
        <f>E403</f>
        <v>HISAE</v>
      </c>
      <c r="AF403" s="65" t="str">
        <f>F403</f>
        <v>F</v>
      </c>
      <c r="AG403" s="65" t="str">
        <f>G403</f>
        <v>12. COO</v>
      </c>
      <c r="AH403" s="208">
        <f>H403</f>
        <v>16656</v>
      </c>
      <c r="AI403">
        <f>I403</f>
        <v>12</v>
      </c>
      <c r="AJ403" t="str">
        <f>J403</f>
        <v>C</v>
      </c>
      <c r="AK403" s="209" t="str">
        <f>K403</f>
        <v>SR</v>
      </c>
      <c r="AL403" s="65">
        <f>L403</f>
        <v>0</v>
      </c>
      <c r="AM403" s="66">
        <f>M403</f>
        <v>0</v>
      </c>
      <c r="AN403" s="65" t="e">
        <f>N403</f>
        <v>#NUM!</v>
      </c>
      <c r="AO403" s="65" t="str">
        <f>O403</f>
        <v xml:space="preserve"> </v>
      </c>
      <c r="AP403" s="67" t="str">
        <f>IF(AO403=" "," ",(AO403-2*$AI403))</f>
        <v xml:space="preserve"> </v>
      </c>
      <c r="AQ403" s="68"/>
      <c r="AR403" s="69"/>
      <c r="AS403" s="72" t="str">
        <f>P403</f>
        <v xml:space="preserve"> </v>
      </c>
      <c r="AT403" s="67" t="str">
        <f>IF(AS403=" "," ",(AS403-2*$AI403))</f>
        <v xml:space="preserve"> </v>
      </c>
      <c r="AU403" s="65"/>
      <c r="AV403" s="67"/>
      <c r="AW403" s="72" t="str">
        <f>Q403</f>
        <v xml:space="preserve"> </v>
      </c>
      <c r="AX403" s="67" t="str">
        <f>IF(AW403=" "," ",(AW403-2*$AI403))</f>
        <v xml:space="preserve"> </v>
      </c>
      <c r="AY403" s="67"/>
      <c r="AZ403" s="65"/>
      <c r="BA403" s="67" t="str">
        <f>R403</f>
        <v xml:space="preserve"> </v>
      </c>
      <c r="BB403" s="67" t="str">
        <f>IF(BA403=" "," ",(BA403-2*$AI403))</f>
        <v xml:space="preserve"> </v>
      </c>
      <c r="BC403" s="67"/>
      <c r="BD403" s="67"/>
      <c r="BE403" s="71" t="str">
        <f>S403</f>
        <v xml:space="preserve"> </v>
      </c>
      <c r="BF403" s="67" t="str">
        <f>IF(BE403=" "," ",(BE403-2*$AI403))</f>
        <v xml:space="preserve"> </v>
      </c>
      <c r="BG403" s="67"/>
      <c r="BH403" s="67"/>
      <c r="BI403" s="72" t="str">
        <f>T403</f>
        <v xml:space="preserve"> </v>
      </c>
      <c r="BJ403" s="67" t="str">
        <f>IF(BI403=" "," ",(BI403-2*$AI403))</f>
        <v xml:space="preserve"> </v>
      </c>
      <c r="BK403" s="67"/>
      <c r="BL403" s="67"/>
      <c r="BM403" s="72" t="str">
        <f>U403</f>
        <v xml:space="preserve"> </v>
      </c>
      <c r="BN403" s="67" t="str">
        <f>IF(BM403=" "," ",(BM403-2*$AI403))</f>
        <v xml:space="preserve"> </v>
      </c>
      <c r="BO403" s="67"/>
      <c r="BP403" s="67"/>
      <c r="BQ403" s="67" t="b">
        <f>V403</f>
        <v>0</v>
      </c>
      <c r="BR403" s="67">
        <f>IF(BQ403=" "," ",(BQ403-2*$AI403))</f>
        <v>-24</v>
      </c>
      <c r="BS403" s="67"/>
      <c r="BT403" s="67"/>
      <c r="BU403" s="67" t="b">
        <f>W403</f>
        <v>0</v>
      </c>
      <c r="BV403" s="67">
        <f>IF(BU403=" "," ",(BU403-2*$AI403))</f>
        <v>-24</v>
      </c>
      <c r="BW403" s="67"/>
      <c r="BX403" s="67"/>
      <c r="BY403" s="67" t="b">
        <f>X403</f>
        <v>0</v>
      </c>
      <c r="BZ403" s="67">
        <f>IF(BY403=" "," ",(BY403-2*$AI403))</f>
        <v>-24</v>
      </c>
      <c r="CA403" s="67"/>
      <c r="CB403" s="67"/>
      <c r="CC403" s="209" t="str">
        <f>IF(AK403="Senior",AK403,"...")</f>
        <v>...</v>
      </c>
      <c r="CD403" s="65">
        <f>L403</f>
        <v>0</v>
      </c>
      <c r="CE403" s="66">
        <f>M403</f>
        <v>0</v>
      </c>
      <c r="CF403" s="73">
        <f>AQ403*AO$4+AU403*AS$4+AY403*AW$4+BC403*BA$4+BG403*BE$4+BK403*BI$4+BO403*BM$4+BS403*BQ$4+BW403*BU$4+CA403*BY$4</f>
        <v>0</v>
      </c>
      <c r="CG403" s="156"/>
      <c r="CH403" s="1"/>
      <c r="DA403" s="19"/>
      <c r="DB403" s="19"/>
      <c r="DC403" s="67" t="s">
        <v>970</v>
      </c>
      <c r="DD403" s="67" t="s">
        <v>974</v>
      </c>
      <c r="DE403" s="67" t="s">
        <v>975</v>
      </c>
      <c r="DF403" s="67" t="s">
        <v>65</v>
      </c>
      <c r="DG403" s="67" t="s">
        <v>934</v>
      </c>
      <c r="DH403" s="75">
        <v>13910</v>
      </c>
      <c r="DI403" s="67">
        <v>12</v>
      </c>
      <c r="DJ403" s="67" t="s">
        <v>78</v>
      </c>
      <c r="DK403" s="76" t="s">
        <v>85</v>
      </c>
      <c r="DL403" s="67">
        <v>0</v>
      </c>
      <c r="DM403" s="77">
        <v>0</v>
      </c>
      <c r="DN403" s="67" t="e">
        <v>#NUM!</v>
      </c>
      <c r="DO403" s="67" t="s">
        <v>79</v>
      </c>
      <c r="DP403" s="67" t="s">
        <v>79</v>
      </c>
      <c r="DQ403" s="68"/>
      <c r="DR403" s="67"/>
      <c r="DS403" s="72" t="s">
        <v>79</v>
      </c>
      <c r="DT403" s="67" t="s">
        <v>79</v>
      </c>
      <c r="DU403" s="68"/>
      <c r="DV403" s="67"/>
      <c r="DW403" s="72" t="s">
        <v>79</v>
      </c>
      <c r="DX403" s="67" t="s">
        <v>79</v>
      </c>
      <c r="DY403" s="67"/>
      <c r="DZ403" s="67"/>
      <c r="EA403" s="67" t="s">
        <v>79</v>
      </c>
      <c r="EB403" s="67" t="s">
        <v>79</v>
      </c>
      <c r="EC403" s="67"/>
      <c r="ED403" s="67"/>
      <c r="EE403" s="71" t="s">
        <v>79</v>
      </c>
      <c r="EF403" s="67" t="s">
        <v>79</v>
      </c>
      <c r="EG403" s="67"/>
      <c r="EH403" s="67"/>
      <c r="EI403" s="72" t="s">
        <v>79</v>
      </c>
      <c r="EJ403" s="67" t="s">
        <v>79</v>
      </c>
      <c r="EK403" s="67"/>
      <c r="EL403" s="67"/>
      <c r="EM403" s="72" t="s">
        <v>79</v>
      </c>
      <c r="EN403" s="67" t="s">
        <v>79</v>
      </c>
      <c r="EO403" s="67"/>
      <c r="EP403" s="67"/>
      <c r="EQ403" s="67" t="b">
        <v>0</v>
      </c>
      <c r="ER403" s="67">
        <v>-24</v>
      </c>
      <c r="ES403" s="67"/>
      <c r="ET403" s="67"/>
      <c r="EU403" s="67" t="b">
        <v>0</v>
      </c>
      <c r="EV403" s="67">
        <v>-24</v>
      </c>
      <c r="EW403" s="67"/>
      <c r="EX403" s="67"/>
      <c r="EY403" s="67" t="b">
        <v>0</v>
      </c>
      <c r="EZ403" s="67">
        <v>-24</v>
      </c>
      <c r="FA403" s="67"/>
      <c r="FB403" s="67"/>
      <c r="FC403" s="76" t="s">
        <v>73</v>
      </c>
      <c r="FD403" s="67">
        <v>0</v>
      </c>
      <c r="FE403" s="77">
        <v>0</v>
      </c>
      <c r="FF403" s="68">
        <v>0</v>
      </c>
      <c r="FG403" s="83"/>
      <c r="FH403" s="90" t="str">
        <f>DK403</f>
        <v>MR</v>
      </c>
      <c r="FI403" s="90" t="str">
        <f t="shared" si="79"/>
        <v>M</v>
      </c>
      <c r="FJ403" s="90" t="str">
        <f t="shared" si="79"/>
        <v>12. COO</v>
      </c>
      <c r="FK403" s="91">
        <f>FF403</f>
        <v>0</v>
      </c>
      <c r="FL403">
        <f t="shared" si="71"/>
        <v>0</v>
      </c>
      <c r="FM403" s="133" t="str">
        <f>IF(FJ403&lt;&gt;FJ404,FL403,"...")</f>
        <v>...</v>
      </c>
      <c r="FN403" s="133" t="str">
        <f>IF(FJ403&lt;&gt;FJ404,FJ403,"...")</f>
        <v>...</v>
      </c>
      <c r="FO403" s="133" t="str">
        <f>DG403</f>
        <v>12. COO</v>
      </c>
    </row>
    <row r="404" spans="1:171" ht="13.8" hidden="1" customHeight="1" x14ac:dyDescent="0.25">
      <c r="A404" t="s">
        <v>1155</v>
      </c>
      <c r="B404" s="65" t="s">
        <v>492</v>
      </c>
      <c r="C404" s="80" t="str">
        <f>IF($B404:$B404&gt;0,VLOOKUP($B404,'[1]PorEquipeHC 20aa_ddmmaaaa'!$EC$5:'[1]PorEquipeHC 20aa_ddmmaaaa'!$GS$1003,1,FALSE))</f>
        <v>717</v>
      </c>
      <c r="D404" s="209" t="str">
        <f>IF($B404:$B404&gt;0,VLOOKUP($B404,'[1]PorEquipeHC 20aa_ddmmaaaa'!$EC$5:'[1]PorEquipeHC 20aa_ddmmaaaa'!$GS$1003,2,FALSE))</f>
        <v>DE ARAUJO BEZERRA</v>
      </c>
      <c r="E404" s="209" t="str">
        <f>IF($B404:$B404&gt;0,VLOOKUP($B404,'[1]PorEquipeHC 20aa_ddmmaaaa'!$EC$5:'[1]PorEquipeHC 20aa_ddmmaaaa'!$GS$1003,3,FALSE))</f>
        <v>ANA CRISTINA</v>
      </c>
      <c r="F404" s="66" t="str">
        <f>IF($B404:$B404&gt;0,VLOOKUP($B404,'[1]PorEquipeHC 20aa_ddmmaaaa'!$EC$5:'[1]PorEquipeHC 20aa_ddmmaaaa'!$GS$1003,4,FALSE))</f>
        <v>F</v>
      </c>
      <c r="G404" s="65" t="str">
        <f>IF($B404:$B404&gt;0,VLOOKUP($B404,'[1]PorEquipeHC 20aa_ddmmaaaa'!$EC$5:'[1]PorEquipeHC 20aa_ddmmaaaa'!$GS$1003,5,FALSE))</f>
        <v>06. KOK</v>
      </c>
      <c r="H404" s="210">
        <f>IF($B404:$B404&gt;0,VLOOKUP($B404,'[1]PorEquipeHC 20aa_ddmmaaaa'!$EC$5:'[1]PorEquipeHC 20aa_ddmmaaaa'!$GS$1003,6,FALSE))</f>
        <v>24792</v>
      </c>
      <c r="I404" s="80">
        <f>IF($B404:$B404&gt;0,VLOOKUP($B404,'[1]PorEquipeHC 20aa_ddmmaaaa'!$EC$5:'[1]PorEquipeHC 20aa_ddmmaaaa'!$GS$1003,7,FALSE))</f>
        <v>12</v>
      </c>
      <c r="J404" s="209" t="str">
        <f>IF($B404:$B404&gt;0,VLOOKUP($B404,'[1]PorEquipeHC 20aa_ddmmaaaa'!$EC$5:'[1]PorEquipeHC 20aa_ddmmaaaa'!$GS$1003,8,FALSE))</f>
        <v>C</v>
      </c>
      <c r="K404" s="209" t="str">
        <f>IF($B404:$B404&gt;0,VLOOKUP($B404,'[1]PorEquipeHC 20aa_ddmmaaaa'!$EC$5:'[1]PorEquipeHC 20aa_ddmmaaaa'!$GS$1003,9,FALSE))</f>
        <v>NSR</v>
      </c>
      <c r="L404" s="80">
        <f>IF($B404:$B404&gt;0,VLOOKUP($B404,'[1]PorEquipeHC 20aa_ddmmaaaa'!$EC$5:'[1]PorEquipeHC 20aa_ddmmaaaa'!$GS$1003,45,FALSE))</f>
        <v>0</v>
      </c>
      <c r="M404" s="65">
        <f>IF($B404:$B404&gt;0,VLOOKUP($B404,'[1]PorEquipeHC 20aa_ddmmaaaa'!$EC$5:'[1]PorEquipeHC 20aa_ddmmaaaa'!$GS$1003,46,FALSE))</f>
        <v>0</v>
      </c>
      <c r="N404" s="80" t="e">
        <f>IF($B404:$B404&gt;0,VLOOKUP($B404,'[1]PorEquipeHC 20aa_ddmmaaaa'!$EC$5:'[1]PorEquipeHC 20aa_ddmmaaaa'!$GS$1003,64,FALSE))</f>
        <v>#NUM!</v>
      </c>
      <c r="O404" s="211" t="str">
        <f>IF($B404:$B404&gt;0,VLOOKUP($B404,'[1]PorEquipeHC 20aa_ddmmaaaa'!$EC$5:'[1]PorEquipeHC 20aa_ddmmaaaa'!$GS$1003,10,FALSE))</f>
        <v xml:space="preserve"> </v>
      </c>
      <c r="P404" s="211" t="str">
        <f>IF($B404:$B404&gt;0,VLOOKUP($B404,'[1]PorEquipeHC 20aa_ddmmaaaa'!$EC$5:'[1]PorEquipeHC 20aa_ddmmaaaa'!$GS$1003,11,FALSE))</f>
        <v xml:space="preserve"> </v>
      </c>
      <c r="Q404" s="211" t="str">
        <f>IF($B404:$B404&gt;0,VLOOKUP($B404,'[1]PorEquipeHC 20aa_ddmmaaaa'!$EC$5:'[1]PorEquipeHC 20aa_ddmmaaaa'!$GS$1003,12,FALSE))</f>
        <v xml:space="preserve"> </v>
      </c>
      <c r="R404" s="211" t="str">
        <f>IF($B404:$B404&gt;0,VLOOKUP($B404,'[1]PorEquipeHC 20aa_ddmmaaaa'!$EC$5:'[1]PorEquipeHC 20aa_ddmmaaaa'!$GS$1003,13,FALSE))</f>
        <v xml:space="preserve"> </v>
      </c>
      <c r="S404" s="211" t="str">
        <f>IF($B404:$B404&gt;0,VLOOKUP($B404,'[1]PorEquipeHC 20aa_ddmmaaaa'!$EC$5:'[1]PorEquipeHC 20aa_ddmmaaaa'!$GS$1003,14,FALSE))</f>
        <v xml:space="preserve"> </v>
      </c>
      <c r="T404" s="211" t="str">
        <f>IF($B404:$B404&gt;0,VLOOKUP($B404,'[1]PorEquipeHC 20aa_ddmmaaaa'!$EC$5:'[1]PorEquipeHC 20aa_ddmmaaaa'!$GS$1003,15,FALSE))</f>
        <v xml:space="preserve"> </v>
      </c>
      <c r="U404" s="211" t="str">
        <f>IF($B404:$B404&gt;0,VLOOKUP($B404,'[1]PorEquipeHC 20aa_ddmmaaaa'!$EC$5:'[1]PorEquipeHC 20aa_ddmmaaaa'!$GS$1003,16,FALSE))</f>
        <v xml:space="preserve"> </v>
      </c>
      <c r="V404" s="211" t="b">
        <f>IF($B404:$B404&gt;0,VLOOKUP($B404,'[1]PorEquipeHC 20aa_ddmmaaaa'!$EC$5:'[1]PorEquipeHC 20aa_ddmmaaaa'!$GS$1003,17,FALSE))</f>
        <v>0</v>
      </c>
      <c r="W404" s="211" t="b">
        <f>IF($B404:$B404&gt;0,VLOOKUP($B404,'[1]PorEquipeHC 20aa_ddmmaaaa'!$EC$5:'[1]PorEquipeHC 20aa_ddmmaaaa'!$GS$1003,18,FALSE))</f>
        <v>0</v>
      </c>
      <c r="X404" s="211" t="b">
        <f>IF($B404:$B404&gt;0,VLOOKUP($B404,'[1]PorEquipeHC 20aa_ddmmaaaa'!$EC$5:'[1]PorEquipeHC 20aa_ddmmaaaa'!$GS$1003,19,FALSE))</f>
        <v>0</v>
      </c>
      <c r="Y404" s="207"/>
      <c r="Z404" s="207"/>
      <c r="AA404" s="154"/>
      <c r="AB404" s="154"/>
      <c r="AC404" s="65" t="str">
        <f>C404</f>
        <v>717</v>
      </c>
      <c r="AD404" s="65" t="str">
        <f>D404</f>
        <v>DE ARAUJO BEZERRA</v>
      </c>
      <c r="AE404" s="65" t="str">
        <f>E404</f>
        <v>ANA CRISTINA</v>
      </c>
      <c r="AF404" s="65" t="str">
        <f>F404</f>
        <v>F</v>
      </c>
      <c r="AG404" s="65" t="str">
        <f>G404</f>
        <v>06. KOK</v>
      </c>
      <c r="AH404" s="208">
        <f>H404</f>
        <v>24792</v>
      </c>
      <c r="AI404">
        <f>I404</f>
        <v>12</v>
      </c>
      <c r="AJ404" t="str">
        <f>J404</f>
        <v>C</v>
      </c>
      <c r="AK404" s="209" t="str">
        <f>K404</f>
        <v>NSR</v>
      </c>
      <c r="AL404" s="65">
        <f>L404</f>
        <v>0</v>
      </c>
      <c r="AM404" s="66">
        <f>M404</f>
        <v>0</v>
      </c>
      <c r="AN404" s="65" t="e">
        <f>N404</f>
        <v>#NUM!</v>
      </c>
      <c r="AO404" s="65" t="str">
        <f>O404</f>
        <v xml:space="preserve"> </v>
      </c>
      <c r="AP404" s="67" t="str">
        <f>IF(AO404=" "," ",(AO404-2*$AI404))</f>
        <v xml:space="preserve"> </v>
      </c>
      <c r="AQ404" s="68"/>
      <c r="AR404" s="69"/>
      <c r="AS404" s="72" t="str">
        <f>P404</f>
        <v xml:space="preserve"> </v>
      </c>
      <c r="AT404" s="67" t="str">
        <f>IF(AS404=" "," ",(AS404-2*$AI404))</f>
        <v xml:space="preserve"> </v>
      </c>
      <c r="AU404" s="65"/>
      <c r="AV404" s="67"/>
      <c r="AW404" s="72" t="str">
        <f>Q404</f>
        <v xml:space="preserve"> </v>
      </c>
      <c r="AX404" s="67" t="str">
        <f>IF(AW404=" "," ",(AW404-2*$AI404))</f>
        <v xml:space="preserve"> </v>
      </c>
      <c r="AY404" s="67"/>
      <c r="AZ404" s="65"/>
      <c r="BA404" s="67" t="str">
        <f>R404</f>
        <v xml:space="preserve"> </v>
      </c>
      <c r="BB404" s="67" t="str">
        <f>IF(BA404=" "," ",(BA404-2*$AI404))</f>
        <v xml:space="preserve"> </v>
      </c>
      <c r="BC404" s="67"/>
      <c r="BD404" s="67"/>
      <c r="BE404" s="71" t="str">
        <f>S404</f>
        <v xml:space="preserve"> </v>
      </c>
      <c r="BF404" s="67" t="str">
        <f>IF(BE404=" "," ",(BE404-2*$AI404))</f>
        <v xml:space="preserve"> </v>
      </c>
      <c r="BG404" s="67"/>
      <c r="BH404" s="67"/>
      <c r="BI404" s="72" t="str">
        <f>T404</f>
        <v xml:space="preserve"> </v>
      </c>
      <c r="BJ404" s="67" t="str">
        <f>IF(BI404=" "," ",(BI404-2*$AI404))</f>
        <v xml:space="preserve"> </v>
      </c>
      <c r="BK404" s="67"/>
      <c r="BL404" s="67"/>
      <c r="BM404" s="72" t="str">
        <f>U404</f>
        <v xml:space="preserve"> </v>
      </c>
      <c r="BN404" s="67" t="str">
        <f>IF(BM404=" "," ",(BM404-2*$AI404))</f>
        <v xml:space="preserve"> </v>
      </c>
      <c r="BO404" s="67"/>
      <c r="BP404" s="67"/>
      <c r="BQ404" s="67" t="b">
        <f>V404</f>
        <v>0</v>
      </c>
      <c r="BR404" s="67">
        <f>IF(BQ404=" "," ",(BQ404-2*$AI404))</f>
        <v>-24</v>
      </c>
      <c r="BS404" s="67"/>
      <c r="BT404" s="67"/>
      <c r="BU404" s="67" t="b">
        <f>W404</f>
        <v>0</v>
      </c>
      <c r="BV404" s="67">
        <f>IF(BU404=" "," ",(BU404-2*$AI404))</f>
        <v>-24</v>
      </c>
      <c r="BW404" s="67"/>
      <c r="BX404" s="67"/>
      <c r="BY404" s="67" t="b">
        <f>X404</f>
        <v>0</v>
      </c>
      <c r="BZ404" s="67">
        <f>IF(BY404=" "," ",(BY404-2*$AI404))</f>
        <v>-24</v>
      </c>
      <c r="CA404" s="67"/>
      <c r="CB404" s="67"/>
      <c r="CC404" s="209" t="str">
        <f>IF(AK404="Senior",AK404,"...")</f>
        <v>...</v>
      </c>
      <c r="CD404" s="65">
        <f>L404</f>
        <v>0</v>
      </c>
      <c r="CE404" s="66">
        <f>M404</f>
        <v>0</v>
      </c>
      <c r="CF404" s="73">
        <f>AQ404*AO$4+AU404*AS$4+AY404*AW$4+BC404*BA$4+BG404*BE$4+BK404*BI$4+BO404*BM$4+BS404*BQ$4+BW404*BU$4+CA404*BY$4</f>
        <v>0</v>
      </c>
      <c r="CG404" s="156"/>
      <c r="CH404" s="1"/>
      <c r="DA404" s="19"/>
      <c r="DB404" s="19"/>
      <c r="DC404" s="67" t="s">
        <v>979</v>
      </c>
      <c r="DD404" s="67" t="s">
        <v>980</v>
      </c>
      <c r="DE404" s="67" t="s">
        <v>981</v>
      </c>
      <c r="DF404" s="67" t="s">
        <v>83</v>
      </c>
      <c r="DG404" s="67" t="s">
        <v>934</v>
      </c>
      <c r="DH404" s="75">
        <v>16656</v>
      </c>
      <c r="DI404" s="67">
        <v>12</v>
      </c>
      <c r="DJ404" s="67" t="s">
        <v>78</v>
      </c>
      <c r="DK404" s="76" t="s">
        <v>102</v>
      </c>
      <c r="DL404" s="67">
        <v>0</v>
      </c>
      <c r="DM404" s="77">
        <v>0</v>
      </c>
      <c r="DN404" s="67" t="e">
        <v>#NUM!</v>
      </c>
      <c r="DO404" s="67" t="s">
        <v>79</v>
      </c>
      <c r="DP404" s="67" t="s">
        <v>79</v>
      </c>
      <c r="DQ404" s="68"/>
      <c r="DR404" s="69"/>
      <c r="DS404" s="72" t="s">
        <v>79</v>
      </c>
      <c r="DT404" s="67" t="s">
        <v>79</v>
      </c>
      <c r="DU404" s="68"/>
      <c r="DV404" s="67"/>
      <c r="DW404" s="72" t="s">
        <v>79</v>
      </c>
      <c r="DX404" s="67" t="s">
        <v>79</v>
      </c>
      <c r="DY404" s="67"/>
      <c r="DZ404" s="67"/>
      <c r="EA404" s="67" t="s">
        <v>79</v>
      </c>
      <c r="EB404" s="67" t="s">
        <v>79</v>
      </c>
      <c r="EC404" s="68"/>
      <c r="ED404" s="69"/>
      <c r="EE404" s="71" t="s">
        <v>79</v>
      </c>
      <c r="EF404" s="67" t="s">
        <v>79</v>
      </c>
      <c r="EG404" s="67"/>
      <c r="EH404" s="67"/>
      <c r="EI404" s="72" t="s">
        <v>79</v>
      </c>
      <c r="EJ404" s="67" t="s">
        <v>79</v>
      </c>
      <c r="EK404" s="67"/>
      <c r="EL404" s="67"/>
      <c r="EM404" s="72" t="s">
        <v>79</v>
      </c>
      <c r="EN404" s="67" t="s">
        <v>79</v>
      </c>
      <c r="EO404" s="67"/>
      <c r="EP404" s="67"/>
      <c r="EQ404" s="67" t="b">
        <v>0</v>
      </c>
      <c r="ER404" s="67">
        <v>-24</v>
      </c>
      <c r="ES404" s="67"/>
      <c r="ET404" s="67"/>
      <c r="EU404" s="67" t="b">
        <v>0</v>
      </c>
      <c r="EV404" s="67">
        <v>-24</v>
      </c>
      <c r="EW404" s="67"/>
      <c r="EX404" s="67"/>
      <c r="EY404" s="67" t="b">
        <v>0</v>
      </c>
      <c r="EZ404" s="67">
        <v>-24</v>
      </c>
      <c r="FA404" s="68"/>
      <c r="FB404" s="69"/>
      <c r="FC404" s="76" t="s">
        <v>73</v>
      </c>
      <c r="FD404" s="67">
        <v>0</v>
      </c>
      <c r="FE404" s="77">
        <v>0</v>
      </c>
      <c r="FF404" s="68">
        <v>0</v>
      </c>
      <c r="FG404" s="83"/>
      <c r="FH404" s="90" t="str">
        <f>DK404</f>
        <v>SR</v>
      </c>
      <c r="FI404" s="90" t="str">
        <f>DF404</f>
        <v>F</v>
      </c>
      <c r="FJ404" s="90" t="str">
        <f>DG404</f>
        <v>12. COO</v>
      </c>
      <c r="FK404" s="91">
        <f>FF404</f>
        <v>0</v>
      </c>
      <c r="FL404">
        <f t="shared" si="71"/>
        <v>0</v>
      </c>
      <c r="FM404" s="133">
        <f>IF(FJ404&lt;&gt;FJ405,FL404,"...")</f>
        <v>0</v>
      </c>
      <c r="FN404" s="133" t="str">
        <f>IF(FJ404&lt;&gt;FJ405,FJ404,"...")</f>
        <v>12. COO</v>
      </c>
      <c r="FO404" s="133" t="str">
        <f>DG404</f>
        <v>12. COO</v>
      </c>
    </row>
    <row r="405" spans="1:171" ht="13.8" hidden="1" customHeight="1" x14ac:dyDescent="0.25">
      <c r="A405" s="218" t="s">
        <v>1155</v>
      </c>
      <c r="B405" s="201" t="s">
        <v>929</v>
      </c>
      <c r="C405" s="80" t="str">
        <f>IF($B405:$B405&gt;0,VLOOKUP($B405,'[1]PorEquipeHC 20aa_ddmmaaaa'!$EC$5:'[1]PorEquipeHC 20aa_ddmmaaaa'!$GS$1003,1,FALSE))</f>
        <v>959</v>
      </c>
      <c r="D405" s="209" t="str">
        <f>IF($B405:$B405&gt;0,VLOOKUP($B405,'[1]PorEquipeHC 20aa_ddmmaaaa'!$EC$5:'[1]PorEquipeHC 20aa_ddmmaaaa'!$GS$1003,2,FALSE))</f>
        <v>TAKAHASHI F. NEVES</v>
      </c>
      <c r="E405" s="209" t="str">
        <f>IF($B405:$B405&gt;0,VLOOKUP($B405,'[1]PorEquipeHC 20aa_ddmmaaaa'!$EC$5:'[1]PorEquipeHC 20aa_ddmmaaaa'!$GS$1003,3,FALSE))</f>
        <v>ISABELLA</v>
      </c>
      <c r="F405" s="66" t="str">
        <f>IF($B405:$B405&gt;0,VLOOKUP($B405,'[1]PorEquipeHC 20aa_ddmmaaaa'!$EC$5:'[1]PorEquipeHC 20aa_ddmmaaaa'!$GS$1003,4,FALSE))</f>
        <v>F</v>
      </c>
      <c r="G405" s="65" t="str">
        <f>IF($B405:$B405&gt;0,VLOOKUP($B405,'[1]PorEquipeHC 20aa_ddmmaaaa'!$EC$5:'[1]PorEquipeHC 20aa_ddmmaaaa'!$GS$1003,5,FALSE))</f>
        <v>11. NCC</v>
      </c>
      <c r="H405" s="210">
        <f>IF($B405:$B405&gt;0,VLOOKUP($B405,'[1]PorEquipeHC 20aa_ddmmaaaa'!$EC$5:'[1]PorEquipeHC 20aa_ddmmaaaa'!$GS$1003,6,FALSE))</f>
        <v>39190</v>
      </c>
      <c r="I405" s="80">
        <f>IF($B405:$B405&gt;0,VLOOKUP($B405,'[1]PorEquipeHC 20aa_ddmmaaaa'!$EC$5:'[1]PorEquipeHC 20aa_ddmmaaaa'!$GS$1003,7,FALSE))</f>
        <v>12</v>
      </c>
      <c r="J405" s="209" t="str">
        <f>IF($B405:$B405&gt;0,VLOOKUP($B405,'[1]PorEquipeHC 20aa_ddmmaaaa'!$EC$5:'[1]PorEquipeHC 20aa_ddmmaaaa'!$GS$1003,8,FALSE))</f>
        <v>C</v>
      </c>
      <c r="K405" s="209" t="str">
        <f>IF($B405:$B405&gt;0,VLOOKUP($B405,'[1]PorEquipeHC 20aa_ddmmaaaa'!$EC$5:'[1]PorEquipeHC 20aa_ddmmaaaa'!$GS$1003,9,FALSE))</f>
        <v>NSR</v>
      </c>
      <c r="L405" s="80">
        <f>IF($B405:$B405&gt;0,VLOOKUP($B405,'[1]PorEquipeHC 20aa_ddmmaaaa'!$EC$5:'[1]PorEquipeHC 20aa_ddmmaaaa'!$GS$1003,45,FALSE))</f>
        <v>0</v>
      </c>
      <c r="M405" s="65">
        <f>IF($B405:$B405&gt;0,VLOOKUP($B405,'[1]PorEquipeHC 20aa_ddmmaaaa'!$EC$5:'[1]PorEquipeHC 20aa_ddmmaaaa'!$GS$1003,46,FALSE))</f>
        <v>0</v>
      </c>
      <c r="N405" s="80" t="e">
        <f>IF($B405:$B405&gt;0,VLOOKUP($B405,'[1]PorEquipeHC 20aa_ddmmaaaa'!$EC$5:'[1]PorEquipeHC 20aa_ddmmaaaa'!$GS$1003,64,FALSE))</f>
        <v>#NUM!</v>
      </c>
      <c r="O405" s="211" t="str">
        <f>IF($B405:$B405&gt;0,VLOOKUP($B405,'[1]PorEquipeHC 20aa_ddmmaaaa'!$EC$5:'[1]PorEquipeHC 20aa_ddmmaaaa'!$GS$1003,10,FALSE))</f>
        <v xml:space="preserve"> </v>
      </c>
      <c r="P405" s="211" t="str">
        <f>IF($B405:$B405&gt;0,VLOOKUP($B405,'[1]PorEquipeHC 20aa_ddmmaaaa'!$EC$5:'[1]PorEquipeHC 20aa_ddmmaaaa'!$GS$1003,11,FALSE))</f>
        <v xml:space="preserve"> </v>
      </c>
      <c r="Q405" s="211" t="str">
        <f>IF($B405:$B405&gt;0,VLOOKUP($B405,'[1]PorEquipeHC 20aa_ddmmaaaa'!$EC$5:'[1]PorEquipeHC 20aa_ddmmaaaa'!$GS$1003,12,FALSE))</f>
        <v xml:space="preserve"> </v>
      </c>
      <c r="R405" s="211" t="str">
        <f>IF($B405:$B405&gt;0,VLOOKUP($B405,'[1]PorEquipeHC 20aa_ddmmaaaa'!$EC$5:'[1]PorEquipeHC 20aa_ddmmaaaa'!$GS$1003,13,FALSE))</f>
        <v xml:space="preserve"> </v>
      </c>
      <c r="S405" s="211" t="str">
        <f>IF($B405:$B405&gt;0,VLOOKUP($B405,'[1]PorEquipeHC 20aa_ddmmaaaa'!$EC$5:'[1]PorEquipeHC 20aa_ddmmaaaa'!$GS$1003,14,FALSE))</f>
        <v xml:space="preserve"> </v>
      </c>
      <c r="T405" s="211" t="str">
        <f>IF($B405:$B405&gt;0,VLOOKUP($B405,'[1]PorEquipeHC 20aa_ddmmaaaa'!$EC$5:'[1]PorEquipeHC 20aa_ddmmaaaa'!$GS$1003,15,FALSE))</f>
        <v xml:space="preserve"> </v>
      </c>
      <c r="U405" s="211" t="str">
        <f>IF($B405:$B405&gt;0,VLOOKUP($B405,'[1]PorEquipeHC 20aa_ddmmaaaa'!$EC$5:'[1]PorEquipeHC 20aa_ddmmaaaa'!$GS$1003,16,FALSE))</f>
        <v xml:space="preserve"> </v>
      </c>
      <c r="V405" s="211" t="b">
        <f>IF($B405:$B405&gt;0,VLOOKUP($B405,'[1]PorEquipeHC 20aa_ddmmaaaa'!$EC$5:'[1]PorEquipeHC 20aa_ddmmaaaa'!$GS$1003,17,FALSE))</f>
        <v>0</v>
      </c>
      <c r="W405" s="211" t="b">
        <f>IF($B405:$B405&gt;0,VLOOKUP($B405,'[1]PorEquipeHC 20aa_ddmmaaaa'!$EC$5:'[1]PorEquipeHC 20aa_ddmmaaaa'!$GS$1003,18,FALSE))</f>
        <v>0</v>
      </c>
      <c r="X405" s="211" t="b">
        <f>IF($B405:$B405&gt;0,VLOOKUP($B405,'[1]PorEquipeHC 20aa_ddmmaaaa'!$EC$5:'[1]PorEquipeHC 20aa_ddmmaaaa'!$GS$1003,19,FALSE))</f>
        <v>0</v>
      </c>
      <c r="Y405" s="207"/>
      <c r="Z405" s="207"/>
      <c r="AA405" s="154"/>
      <c r="AB405" s="154"/>
      <c r="AC405" s="65" t="str">
        <f>C405</f>
        <v>959</v>
      </c>
      <c r="AD405" s="65" t="str">
        <f>D405</f>
        <v>TAKAHASHI F. NEVES</v>
      </c>
      <c r="AE405" s="65" t="str">
        <f>E405</f>
        <v>ISABELLA</v>
      </c>
      <c r="AF405" s="65" t="str">
        <f>F405</f>
        <v>F</v>
      </c>
      <c r="AG405" s="65" t="str">
        <f>G405</f>
        <v>11. NCC</v>
      </c>
      <c r="AH405" s="208">
        <f>H405</f>
        <v>39190</v>
      </c>
      <c r="AI405">
        <f>I405</f>
        <v>12</v>
      </c>
      <c r="AJ405" t="str">
        <f>J405</f>
        <v>C</v>
      </c>
      <c r="AK405" s="209" t="str">
        <f>K405</f>
        <v>NSR</v>
      </c>
      <c r="AL405" s="65">
        <f>L405</f>
        <v>0</v>
      </c>
      <c r="AM405" s="66">
        <f>M405</f>
        <v>0</v>
      </c>
      <c r="AN405" s="65" t="e">
        <f>N405</f>
        <v>#NUM!</v>
      </c>
      <c r="AO405" s="65" t="str">
        <f>O405</f>
        <v xml:space="preserve"> </v>
      </c>
      <c r="AP405" s="67" t="str">
        <f>IF(AO405=" "," ",(AO405-2*$AI405))</f>
        <v xml:space="preserve"> </v>
      </c>
      <c r="AQ405" s="68"/>
      <c r="AR405" s="69"/>
      <c r="AS405" s="72" t="str">
        <f>P405</f>
        <v xml:space="preserve"> </v>
      </c>
      <c r="AT405" s="67" t="str">
        <f>IF(AS405=" "," ",(AS405-2*$AI405))</f>
        <v xml:space="preserve"> </v>
      </c>
      <c r="AU405" s="65"/>
      <c r="AV405" s="67"/>
      <c r="AW405" s="72" t="str">
        <f>Q405</f>
        <v xml:space="preserve"> </v>
      </c>
      <c r="AX405" s="67" t="str">
        <f>IF(AW405=" "," ",(AW405-2*$AI405))</f>
        <v xml:space="preserve"> </v>
      </c>
      <c r="AY405" s="67"/>
      <c r="AZ405" s="65"/>
      <c r="BA405" s="67" t="str">
        <f>R405</f>
        <v xml:space="preserve"> </v>
      </c>
      <c r="BB405" s="67" t="str">
        <f>IF(BA405=" "," ",(BA405-2*$AI405))</f>
        <v xml:space="preserve"> </v>
      </c>
      <c r="BC405" s="67"/>
      <c r="BD405" s="67"/>
      <c r="BE405" s="71" t="str">
        <f>S405</f>
        <v xml:space="preserve"> </v>
      </c>
      <c r="BF405" s="67" t="str">
        <f>IF(BE405=" "," ",(BE405-2*$AI405))</f>
        <v xml:space="preserve"> </v>
      </c>
      <c r="BG405" s="67"/>
      <c r="BH405" s="67"/>
      <c r="BI405" s="72" t="str">
        <f>T405</f>
        <v xml:space="preserve"> </v>
      </c>
      <c r="BJ405" s="67" t="str">
        <f>IF(BI405=" "," ",(BI405-2*$AI405))</f>
        <v xml:space="preserve"> </v>
      </c>
      <c r="BK405" s="67"/>
      <c r="BL405" s="67"/>
      <c r="BM405" s="72" t="str">
        <f>U405</f>
        <v xml:space="preserve"> </v>
      </c>
      <c r="BN405" s="67" t="str">
        <f>IF(BM405=" "," ",(BM405-2*$AI405))</f>
        <v xml:space="preserve"> </v>
      </c>
      <c r="BO405" s="67"/>
      <c r="BP405" s="67"/>
      <c r="BQ405" s="67" t="b">
        <f>V405</f>
        <v>0</v>
      </c>
      <c r="BR405" s="67">
        <f>IF(BQ405=" "," ",(BQ405-2*$AI405))</f>
        <v>-24</v>
      </c>
      <c r="BS405" s="67"/>
      <c r="BT405" s="67"/>
      <c r="BU405" s="67" t="b">
        <f>W405</f>
        <v>0</v>
      </c>
      <c r="BV405" s="67">
        <f>IF(BU405=" "," ",(BU405-2*$AI405))</f>
        <v>-24</v>
      </c>
      <c r="BW405" s="67"/>
      <c r="BX405" s="67"/>
      <c r="BY405" s="67" t="b">
        <f>X405</f>
        <v>0</v>
      </c>
      <c r="BZ405" s="67">
        <f>IF(BY405=" "," ",(BY405-2*$AI405))</f>
        <v>-24</v>
      </c>
      <c r="CA405" s="67"/>
      <c r="CB405" s="67"/>
      <c r="CC405" s="209" t="str">
        <f>IF(AK405="Senior",AK405,"...")</f>
        <v>...</v>
      </c>
      <c r="CD405" s="65">
        <f>L405</f>
        <v>0</v>
      </c>
      <c r="CE405" s="66">
        <f>M405</f>
        <v>0</v>
      </c>
      <c r="CF405" s="73">
        <f>AQ405*AO$4+AU405*AS$4+AY405*AW$4+BC405*BA$4+BG405*BE$4+BK405*BI$4+BO405*BM$4+BS405*BQ$4+BW405*BU$4+CA405*BY$4</f>
        <v>0</v>
      </c>
      <c r="CG405" s="156"/>
      <c r="CH405" s="1"/>
      <c r="DA405" s="19"/>
      <c r="DB405" s="19"/>
      <c r="DC405" s="67" t="s">
        <v>725</v>
      </c>
      <c r="DD405" s="67" t="s">
        <v>63</v>
      </c>
      <c r="DE405" s="67" t="s">
        <v>1004</v>
      </c>
      <c r="DF405" s="67" t="s">
        <v>65</v>
      </c>
      <c r="DG405" s="67" t="s">
        <v>995</v>
      </c>
      <c r="DH405" s="75">
        <v>21754</v>
      </c>
      <c r="DI405" s="67">
        <v>5</v>
      </c>
      <c r="DJ405" s="67" t="s">
        <v>68</v>
      </c>
      <c r="DK405" s="76" t="s">
        <v>69</v>
      </c>
      <c r="DL405" s="67">
        <v>0</v>
      </c>
      <c r="DM405" s="77">
        <v>0</v>
      </c>
      <c r="DN405" s="67" t="e">
        <v>#NUM!</v>
      </c>
      <c r="DO405" s="67" t="s">
        <v>79</v>
      </c>
      <c r="DP405" s="67" t="s">
        <v>79</v>
      </c>
      <c r="DQ405" s="68"/>
      <c r="DR405" s="67"/>
      <c r="DS405" s="72" t="s">
        <v>79</v>
      </c>
      <c r="DT405" s="67" t="s">
        <v>79</v>
      </c>
      <c r="DU405" s="68"/>
      <c r="DV405" s="67"/>
      <c r="DW405" s="72" t="s">
        <v>79</v>
      </c>
      <c r="DX405" s="67" t="s">
        <v>79</v>
      </c>
      <c r="DY405" s="67"/>
      <c r="DZ405" s="67"/>
      <c r="EA405" s="67" t="s">
        <v>79</v>
      </c>
      <c r="EB405" s="67" t="s">
        <v>79</v>
      </c>
      <c r="EC405" s="67"/>
      <c r="ED405" s="67"/>
      <c r="EE405" s="71" t="s">
        <v>79</v>
      </c>
      <c r="EF405" s="67" t="s">
        <v>79</v>
      </c>
      <c r="EG405" s="67"/>
      <c r="EH405" s="67"/>
      <c r="EI405" s="72" t="s">
        <v>79</v>
      </c>
      <c r="EJ405" s="67" t="s">
        <v>79</v>
      </c>
      <c r="EK405" s="67"/>
      <c r="EL405" s="67"/>
      <c r="EM405" s="72" t="s">
        <v>79</v>
      </c>
      <c r="EN405" s="67" t="s">
        <v>79</v>
      </c>
      <c r="EO405" s="67"/>
      <c r="EP405" s="67"/>
      <c r="EQ405" s="67" t="b">
        <v>0</v>
      </c>
      <c r="ER405" s="67">
        <v>-10</v>
      </c>
      <c r="ES405" s="67"/>
      <c r="ET405" s="67"/>
      <c r="EU405" s="67" t="b">
        <v>0</v>
      </c>
      <c r="EV405" s="67">
        <v>-10</v>
      </c>
      <c r="EW405" s="67"/>
      <c r="EX405" s="67"/>
      <c r="EY405" s="67" t="b">
        <v>0</v>
      </c>
      <c r="EZ405" s="67">
        <v>-10</v>
      </c>
      <c r="FA405" s="67"/>
      <c r="FB405" s="67"/>
      <c r="FC405" s="76" t="s">
        <v>73</v>
      </c>
      <c r="FD405" s="67">
        <v>0</v>
      </c>
      <c r="FE405" s="77">
        <v>0</v>
      </c>
      <c r="FF405" s="68">
        <v>0</v>
      </c>
      <c r="FG405" s="83"/>
      <c r="FH405" s="90" t="str">
        <f>DK405</f>
        <v>NSR</v>
      </c>
      <c r="FI405" s="90" t="str">
        <f>DF405</f>
        <v>M</v>
      </c>
      <c r="FJ405" s="90" t="str">
        <f>DG405</f>
        <v>15. BIR</v>
      </c>
      <c r="FK405" s="91">
        <f>FF405</f>
        <v>0</v>
      </c>
      <c r="FL405">
        <f t="shared" si="71"/>
        <v>0</v>
      </c>
      <c r="FM405" s="133">
        <f>IF(FJ405&lt;&gt;FJ406,FL405,"...")</f>
        <v>0</v>
      </c>
      <c r="FN405" s="133" t="str">
        <f>IF(FJ405&lt;&gt;FJ406,FJ405,"...")</f>
        <v>15. BIR</v>
      </c>
      <c r="FO405" s="133" t="str">
        <f>DG405</f>
        <v>15. BIR</v>
      </c>
    </row>
    <row r="406" spans="1:171" ht="13.8" hidden="1" customHeight="1" x14ac:dyDescent="0.25">
      <c r="A406" s="219"/>
      <c r="B406" s="220"/>
      <c r="C406" s="80"/>
      <c r="D406" s="209"/>
      <c r="E406" s="209"/>
      <c r="F406" s="66"/>
      <c r="G406" s="65"/>
      <c r="H406" s="210"/>
      <c r="I406" s="80"/>
      <c r="J406" s="209"/>
      <c r="K406" s="209"/>
      <c r="L406" s="80"/>
      <c r="M406" s="65"/>
      <c r="N406" s="80"/>
      <c r="O406" s="211"/>
      <c r="P406" s="211"/>
      <c r="Q406" s="211"/>
      <c r="R406" s="211"/>
      <c r="S406" s="211"/>
      <c r="T406" s="211"/>
      <c r="U406" s="211"/>
      <c r="V406" s="211"/>
      <c r="W406" s="211"/>
      <c r="X406" s="211"/>
      <c r="Y406" s="207"/>
      <c r="Z406" s="207"/>
      <c r="AA406" s="154"/>
      <c r="AB406" s="154"/>
      <c r="AC406" s="65"/>
      <c r="AD406" s="65"/>
      <c r="AE406" s="65"/>
      <c r="AF406" s="65"/>
      <c r="AG406" s="65"/>
      <c r="AH406" s="208"/>
      <c r="AI406" s="65"/>
      <c r="AJ406" s="65"/>
      <c r="AK406" s="209"/>
      <c r="AL406" s="65"/>
      <c r="AM406" s="66"/>
      <c r="AN406" s="65"/>
      <c r="AO406" s="65"/>
      <c r="AP406" s="67"/>
      <c r="AQ406" s="68"/>
      <c r="AR406" s="69"/>
      <c r="AS406" s="72"/>
      <c r="AT406" s="67"/>
      <c r="AU406" s="68"/>
      <c r="AV406" s="67"/>
      <c r="AW406" s="72"/>
      <c r="AX406" s="67"/>
      <c r="AY406" s="96"/>
      <c r="AZ406" s="97"/>
      <c r="BA406" s="67"/>
      <c r="BB406" s="67"/>
      <c r="BC406" s="67"/>
      <c r="BD406" s="67"/>
      <c r="BE406" s="71"/>
      <c r="BF406" s="67"/>
      <c r="BG406" s="67"/>
      <c r="BH406" s="67"/>
      <c r="BI406" s="72"/>
      <c r="BJ406" s="67"/>
      <c r="BK406" s="67"/>
      <c r="BL406" s="67"/>
      <c r="BM406" s="72"/>
      <c r="BN406" s="67"/>
      <c r="BO406" s="68"/>
      <c r="BP406" s="69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  <c r="CC406" s="209"/>
      <c r="CD406" s="65"/>
      <c r="CE406" s="66"/>
      <c r="CF406" s="73"/>
      <c r="CG406" s="156"/>
      <c r="CH406" s="1"/>
      <c r="DA406" s="19"/>
      <c r="DB406" s="19"/>
      <c r="DC406" s="67"/>
      <c r="DD406" s="67"/>
      <c r="DE406" s="67"/>
      <c r="DF406" s="67"/>
      <c r="DG406" s="67"/>
      <c r="DH406" s="75"/>
      <c r="DI406" s="67"/>
      <c r="DJ406" s="67"/>
      <c r="DK406" s="76"/>
      <c r="DL406" s="67"/>
      <c r="DM406" s="77"/>
      <c r="DN406" s="67"/>
      <c r="DO406" s="67"/>
      <c r="DP406" s="67"/>
      <c r="DQ406" s="68"/>
      <c r="DR406" s="69"/>
      <c r="DS406" s="72"/>
      <c r="DT406" s="67"/>
      <c r="DU406" s="68"/>
      <c r="DV406" s="67"/>
      <c r="DW406" s="72"/>
      <c r="DX406" s="67"/>
      <c r="DY406" s="67"/>
      <c r="DZ406" s="67"/>
      <c r="EA406" s="67"/>
      <c r="EB406" s="67"/>
      <c r="EC406" s="67"/>
      <c r="ED406" s="67"/>
      <c r="EE406" s="71"/>
      <c r="EF406" s="67"/>
      <c r="EG406" s="67"/>
      <c r="EH406" s="67"/>
      <c r="EI406" s="72"/>
      <c r="EJ406" s="67"/>
      <c r="EK406" s="67"/>
      <c r="EL406" s="67"/>
      <c r="EM406" s="72"/>
      <c r="EN406" s="67"/>
      <c r="EO406" s="67"/>
      <c r="EP406" s="67"/>
      <c r="EQ406" s="67"/>
      <c r="ER406" s="67"/>
      <c r="ES406" s="68"/>
      <c r="ET406" s="69"/>
      <c r="EU406" s="67"/>
      <c r="EV406" s="67"/>
      <c r="EW406" s="67"/>
      <c r="EX406" s="67"/>
      <c r="EY406" s="67"/>
      <c r="EZ406" s="67"/>
      <c r="FA406" s="67"/>
      <c r="FB406" s="67"/>
      <c r="FC406" s="76"/>
      <c r="FD406" s="67"/>
      <c r="FE406" s="77"/>
      <c r="FF406" s="68"/>
      <c r="FG406" s="83"/>
      <c r="FH406" s="92">
        <f t="shared" si="74"/>
        <v>0</v>
      </c>
      <c r="FI406" s="93">
        <f t="shared" si="75"/>
        <v>0</v>
      </c>
      <c r="FJ406" s="94">
        <f t="shared" ref="FJ406:FJ469" si="81">IF(FI405=FI406,FJ405+1,1)</f>
        <v>1</v>
      </c>
      <c r="FK406" s="95">
        <f t="shared" si="76"/>
        <v>0</v>
      </c>
      <c r="FL406" s="95">
        <f t="shared" si="71"/>
        <v>0</v>
      </c>
      <c r="FM406" s="133"/>
      <c r="FN406" s="133"/>
    </row>
    <row r="407" spans="1:171" ht="13.8" hidden="1" customHeight="1" x14ac:dyDescent="0.25">
      <c r="A407" s="219"/>
      <c r="B407" s="220"/>
      <c r="C407" s="80"/>
      <c r="D407" s="209"/>
      <c r="E407" s="209"/>
      <c r="F407" s="66"/>
      <c r="G407" s="65"/>
      <c r="H407" s="210"/>
      <c r="I407" s="80"/>
      <c r="J407" s="209"/>
      <c r="K407" s="209"/>
      <c r="L407" s="80"/>
      <c r="M407" s="65"/>
      <c r="N407" s="80"/>
      <c r="O407" s="211"/>
      <c r="P407" s="211"/>
      <c r="Q407" s="211"/>
      <c r="R407" s="211"/>
      <c r="S407" s="211"/>
      <c r="T407" s="211"/>
      <c r="U407" s="211"/>
      <c r="V407" s="211"/>
      <c r="W407" s="211"/>
      <c r="X407" s="211"/>
      <c r="Y407" s="207"/>
      <c r="Z407" s="207"/>
      <c r="AA407" s="154"/>
      <c r="AB407" s="154"/>
      <c r="AC407" s="65"/>
      <c r="AD407" s="65"/>
      <c r="AE407" s="65"/>
      <c r="AF407" s="65"/>
      <c r="AG407" s="65"/>
      <c r="AH407" s="208"/>
      <c r="AI407" s="65"/>
      <c r="AJ407" s="65"/>
      <c r="AK407" s="209"/>
      <c r="AL407" s="65"/>
      <c r="AM407" s="66"/>
      <c r="AN407" s="65"/>
      <c r="AO407" s="65"/>
      <c r="AP407" s="67"/>
      <c r="AQ407" s="68"/>
      <c r="AR407" s="69"/>
      <c r="AS407" s="72"/>
      <c r="AT407" s="67"/>
      <c r="AU407" s="68"/>
      <c r="AV407" s="67"/>
      <c r="AW407" s="72"/>
      <c r="AX407" s="67"/>
      <c r="AY407" s="96"/>
      <c r="AZ407" s="97"/>
      <c r="BA407" s="67"/>
      <c r="BB407" s="67"/>
      <c r="BC407" s="67"/>
      <c r="BD407" s="67"/>
      <c r="BE407" s="71"/>
      <c r="BF407" s="67"/>
      <c r="BG407" s="67"/>
      <c r="BH407" s="67"/>
      <c r="BI407" s="72"/>
      <c r="BJ407" s="67"/>
      <c r="BK407" s="67"/>
      <c r="BL407" s="67"/>
      <c r="BM407" s="72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67"/>
      <c r="CB407" s="67"/>
      <c r="CC407" s="209"/>
      <c r="CD407" s="65"/>
      <c r="CE407" s="66"/>
      <c r="CF407" s="73"/>
      <c r="CG407" s="156"/>
      <c r="CH407" s="1"/>
      <c r="DA407" s="19"/>
      <c r="DB407" s="19"/>
      <c r="DC407" s="67"/>
      <c r="DD407" s="67"/>
      <c r="DE407" s="67"/>
      <c r="DF407" s="67"/>
      <c r="DG407" s="67"/>
      <c r="DH407" s="75"/>
      <c r="DI407" s="67"/>
      <c r="DJ407" s="67"/>
      <c r="DK407" s="76"/>
      <c r="DL407" s="67"/>
      <c r="DM407" s="77"/>
      <c r="DN407" s="67"/>
      <c r="DO407" s="67"/>
      <c r="DP407" s="67"/>
      <c r="DQ407" s="68"/>
      <c r="DR407" s="67"/>
      <c r="DS407" s="72"/>
      <c r="DT407" s="67"/>
      <c r="DU407" s="68"/>
      <c r="DV407" s="67"/>
      <c r="DW407" s="72"/>
      <c r="DX407" s="67"/>
      <c r="DY407" s="67"/>
      <c r="DZ407" s="67"/>
      <c r="EA407" s="67"/>
      <c r="EB407" s="67"/>
      <c r="EC407" s="67"/>
      <c r="ED407" s="67"/>
      <c r="EE407" s="71"/>
      <c r="EF407" s="67"/>
      <c r="EG407" s="68"/>
      <c r="EH407" s="69"/>
      <c r="EI407" s="72"/>
      <c r="EJ407" s="67"/>
      <c r="EK407" s="67"/>
      <c r="EL407" s="67"/>
      <c r="EM407" s="72"/>
      <c r="EN407" s="67"/>
      <c r="EO407" s="67"/>
      <c r="EP407" s="67"/>
      <c r="EQ407" s="67"/>
      <c r="ER407" s="67"/>
      <c r="ES407" s="67"/>
      <c r="ET407" s="67"/>
      <c r="EU407" s="67"/>
      <c r="EV407" s="67"/>
      <c r="EW407" s="68"/>
      <c r="EX407" s="69"/>
      <c r="EY407" s="67"/>
      <c r="EZ407" s="67"/>
      <c r="FA407" s="67"/>
      <c r="FB407" s="67"/>
      <c r="FC407" s="76"/>
      <c r="FD407" s="67"/>
      <c r="FE407" s="77"/>
      <c r="FF407" s="68"/>
      <c r="FG407" s="83"/>
      <c r="FH407" s="92">
        <f t="shared" si="74"/>
        <v>0</v>
      </c>
      <c r="FI407" s="93">
        <f t="shared" si="75"/>
        <v>0</v>
      </c>
      <c r="FJ407" s="94">
        <f t="shared" si="81"/>
        <v>2</v>
      </c>
      <c r="FK407" s="95">
        <f t="shared" si="76"/>
        <v>0</v>
      </c>
      <c r="FL407" s="95">
        <f t="shared" si="71"/>
        <v>0</v>
      </c>
      <c r="FM407" s="133"/>
      <c r="FN407" s="133"/>
    </row>
    <row r="408" spans="1:171" ht="13.8" hidden="1" customHeight="1" x14ac:dyDescent="0.25">
      <c r="A408" s="219"/>
      <c r="B408" s="220"/>
      <c r="C408" s="80"/>
      <c r="D408" s="209"/>
      <c r="E408" s="209"/>
      <c r="F408" s="66"/>
      <c r="G408" s="65"/>
      <c r="H408" s="210"/>
      <c r="I408" s="80"/>
      <c r="J408" s="209"/>
      <c r="K408" s="209"/>
      <c r="L408" s="80"/>
      <c r="M408" s="65"/>
      <c r="N408" s="80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07"/>
      <c r="Z408" s="207"/>
      <c r="AA408" s="154"/>
      <c r="AB408" s="154"/>
      <c r="AC408" s="65"/>
      <c r="AD408" s="65"/>
      <c r="AE408" s="65"/>
      <c r="AF408" s="65"/>
      <c r="AG408" s="65"/>
      <c r="AH408" s="208"/>
      <c r="AI408" s="65"/>
      <c r="AJ408" s="65"/>
      <c r="AK408" s="209"/>
      <c r="AL408" s="65"/>
      <c r="AM408" s="66"/>
      <c r="AN408" s="65"/>
      <c r="AO408" s="65"/>
      <c r="AP408" s="67"/>
      <c r="AQ408" s="68"/>
      <c r="AR408" s="69"/>
      <c r="AS408" s="72"/>
      <c r="AT408" s="67"/>
      <c r="AU408" s="68"/>
      <c r="AV408" s="69"/>
      <c r="AW408" s="72"/>
      <c r="AX408" s="67"/>
      <c r="AY408" s="96"/>
      <c r="AZ408" s="221"/>
      <c r="BA408" s="67"/>
      <c r="BB408" s="67"/>
      <c r="BC408" s="67"/>
      <c r="BD408" s="67"/>
      <c r="BE408" s="71"/>
      <c r="BF408" s="67"/>
      <c r="BG408" s="67"/>
      <c r="BH408" s="67"/>
      <c r="BI408" s="72"/>
      <c r="BJ408" s="67"/>
      <c r="BK408" s="67"/>
      <c r="BL408" s="67"/>
      <c r="BM408" s="72"/>
      <c r="BN408" s="67"/>
      <c r="BO408" s="68"/>
      <c r="BP408" s="69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67"/>
      <c r="CB408" s="67"/>
      <c r="CC408" s="209"/>
      <c r="CD408" s="65"/>
      <c r="CE408" s="66"/>
      <c r="CF408" s="73"/>
      <c r="CG408" s="156"/>
      <c r="CH408" s="1"/>
      <c r="DA408" s="19"/>
      <c r="DB408" s="19"/>
      <c r="DC408" s="67"/>
      <c r="DD408" s="67"/>
      <c r="DE408" s="67"/>
      <c r="DF408" s="67"/>
      <c r="DG408" s="67"/>
      <c r="DH408" s="75"/>
      <c r="DI408" s="67"/>
      <c r="DJ408" s="67"/>
      <c r="DK408" s="76"/>
      <c r="DL408" s="67"/>
      <c r="DM408" s="77"/>
      <c r="DN408" s="67"/>
      <c r="DO408" s="67"/>
      <c r="DP408" s="67"/>
      <c r="DQ408" s="68"/>
      <c r="DR408" s="67"/>
      <c r="DS408" s="72"/>
      <c r="DT408" s="67"/>
      <c r="DU408" s="68"/>
      <c r="DV408" s="67"/>
      <c r="DW408" s="72"/>
      <c r="DX408" s="67"/>
      <c r="DY408" s="67"/>
      <c r="DZ408" s="67"/>
      <c r="EA408" s="67"/>
      <c r="EB408" s="67"/>
      <c r="EC408" s="67"/>
      <c r="ED408" s="67"/>
      <c r="EE408" s="71"/>
      <c r="EF408" s="67"/>
      <c r="EG408" s="67"/>
      <c r="EH408" s="67"/>
      <c r="EI408" s="72"/>
      <c r="EJ408" s="67"/>
      <c r="EK408" s="67"/>
      <c r="EL408" s="67"/>
      <c r="EM408" s="72"/>
      <c r="EN408" s="67"/>
      <c r="EO408" s="67"/>
      <c r="EP408" s="67"/>
      <c r="EQ408" s="67"/>
      <c r="ER408" s="67"/>
      <c r="ES408" s="67"/>
      <c r="ET408" s="67"/>
      <c r="EU408" s="67"/>
      <c r="EV408" s="67"/>
      <c r="EW408" s="67"/>
      <c r="EX408" s="67"/>
      <c r="EY408" s="67"/>
      <c r="EZ408" s="67"/>
      <c r="FA408" s="67"/>
      <c r="FB408" s="67"/>
      <c r="FC408" s="76"/>
      <c r="FD408" s="67"/>
      <c r="FE408" s="77"/>
      <c r="FF408" s="68"/>
      <c r="FG408" s="83"/>
      <c r="FH408" s="92">
        <f t="shared" si="74"/>
        <v>0</v>
      </c>
      <c r="FI408" s="93">
        <f t="shared" si="75"/>
        <v>0</v>
      </c>
      <c r="FJ408" s="94">
        <f t="shared" si="81"/>
        <v>3</v>
      </c>
      <c r="FK408" s="95">
        <f t="shared" si="76"/>
        <v>0</v>
      </c>
      <c r="FL408" s="95">
        <f t="shared" si="71"/>
        <v>0</v>
      </c>
      <c r="FM408" s="133"/>
      <c r="FN408" s="133"/>
    </row>
    <row r="409" spans="1:171" ht="13.8" hidden="1" customHeight="1" x14ac:dyDescent="0.25">
      <c r="A409" s="219"/>
      <c r="B409" s="220"/>
      <c r="C409" s="80"/>
      <c r="D409" s="209"/>
      <c r="E409" s="209"/>
      <c r="F409" s="66"/>
      <c r="G409" s="65"/>
      <c r="H409" s="210"/>
      <c r="I409" s="80"/>
      <c r="J409" s="209"/>
      <c r="K409" s="209"/>
      <c r="L409" s="80"/>
      <c r="M409" s="65"/>
      <c r="N409" s="80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07"/>
      <c r="Z409" s="207"/>
      <c r="AA409" s="154"/>
      <c r="AB409" s="154"/>
      <c r="AC409" s="65"/>
      <c r="AD409" s="65"/>
      <c r="AE409" s="65"/>
      <c r="AF409" s="65"/>
      <c r="AG409" s="65"/>
      <c r="AH409" s="208"/>
      <c r="AI409" s="65"/>
      <c r="AJ409" s="65"/>
      <c r="AK409" s="209"/>
      <c r="AL409" s="65"/>
      <c r="AM409" s="66"/>
      <c r="AN409" s="65"/>
      <c r="AO409" s="65"/>
      <c r="AP409" s="67"/>
      <c r="AQ409" s="68"/>
      <c r="AR409" s="69"/>
      <c r="AS409" s="72"/>
      <c r="AT409" s="67"/>
      <c r="AU409" s="68"/>
      <c r="AV409" s="67"/>
      <c r="AW409" s="72"/>
      <c r="AX409" s="67"/>
      <c r="AY409" s="96"/>
      <c r="AZ409" s="97"/>
      <c r="BA409" s="67"/>
      <c r="BB409" s="67"/>
      <c r="BC409" s="67"/>
      <c r="BD409" s="67"/>
      <c r="BE409" s="71"/>
      <c r="BF409" s="67"/>
      <c r="BG409" s="67"/>
      <c r="BH409" s="67"/>
      <c r="BI409" s="72"/>
      <c r="BJ409" s="67"/>
      <c r="BK409" s="67"/>
      <c r="BL409" s="67"/>
      <c r="BM409" s="72"/>
      <c r="BN409" s="67"/>
      <c r="BO409" s="67"/>
      <c r="BP409" s="67"/>
      <c r="BQ409" s="67"/>
      <c r="BR409" s="67"/>
      <c r="BS409" s="67"/>
      <c r="BT409" s="67"/>
      <c r="BU409" s="67"/>
      <c r="BV409" s="67"/>
      <c r="BW409" s="68"/>
      <c r="BX409" s="69"/>
      <c r="BY409" s="67"/>
      <c r="BZ409" s="67"/>
      <c r="CA409" s="67"/>
      <c r="CB409" s="67"/>
      <c r="CC409" s="209"/>
      <c r="CD409" s="65"/>
      <c r="CE409" s="66"/>
      <c r="CF409" s="73"/>
      <c r="CG409" s="156"/>
      <c r="CH409" s="1"/>
      <c r="DA409" s="19"/>
      <c r="DB409" s="19"/>
      <c r="DC409" s="67"/>
      <c r="DD409" s="67"/>
      <c r="DE409" s="67"/>
      <c r="DF409" s="67"/>
      <c r="DG409" s="67"/>
      <c r="DH409" s="75"/>
      <c r="DI409" s="67"/>
      <c r="DJ409" s="67"/>
      <c r="DK409" s="76"/>
      <c r="DL409" s="67"/>
      <c r="DM409" s="77"/>
      <c r="DN409" s="67"/>
      <c r="DO409" s="67"/>
      <c r="DP409" s="67"/>
      <c r="DQ409" s="68"/>
      <c r="DR409" s="67"/>
      <c r="DS409" s="72"/>
      <c r="DT409" s="67"/>
      <c r="DU409" s="68"/>
      <c r="DV409" s="67"/>
      <c r="DW409" s="72"/>
      <c r="DX409" s="67"/>
      <c r="DY409" s="68"/>
      <c r="DZ409" s="69"/>
      <c r="EA409" s="67"/>
      <c r="EB409" s="67"/>
      <c r="EC409" s="67"/>
      <c r="ED409" s="67"/>
      <c r="EE409" s="71"/>
      <c r="EF409" s="67"/>
      <c r="EG409" s="67"/>
      <c r="EH409" s="67"/>
      <c r="EI409" s="72"/>
      <c r="EJ409" s="67"/>
      <c r="EK409" s="67"/>
      <c r="EL409" s="67"/>
      <c r="EM409" s="72"/>
      <c r="EN409" s="67"/>
      <c r="EO409" s="67"/>
      <c r="EP409" s="67"/>
      <c r="EQ409" s="67"/>
      <c r="ER409" s="67"/>
      <c r="ES409" s="67"/>
      <c r="ET409" s="67"/>
      <c r="EU409" s="67"/>
      <c r="EV409" s="67"/>
      <c r="EW409" s="67"/>
      <c r="EX409" s="67"/>
      <c r="EY409" s="67"/>
      <c r="EZ409" s="67"/>
      <c r="FA409" s="67"/>
      <c r="FB409" s="67"/>
      <c r="FC409" s="76"/>
      <c r="FD409" s="67"/>
      <c r="FE409" s="77"/>
      <c r="FF409" s="68"/>
      <c r="FG409" s="83"/>
      <c r="FH409" s="92">
        <f t="shared" si="74"/>
        <v>0</v>
      </c>
      <c r="FI409" s="93">
        <f t="shared" si="75"/>
        <v>0</v>
      </c>
      <c r="FJ409" s="94">
        <f t="shared" si="81"/>
        <v>4</v>
      </c>
      <c r="FK409" s="95">
        <f t="shared" si="76"/>
        <v>0</v>
      </c>
      <c r="FL409" s="95">
        <f t="shared" si="71"/>
        <v>0</v>
      </c>
      <c r="FM409" s="133"/>
      <c r="FN409" s="133"/>
    </row>
    <row r="410" spans="1:171" ht="13.8" hidden="1" customHeight="1" x14ac:dyDescent="0.25">
      <c r="A410" s="219"/>
      <c r="B410" s="220"/>
      <c r="C410" s="80"/>
      <c r="D410" s="209"/>
      <c r="E410" s="209"/>
      <c r="F410" s="66"/>
      <c r="G410" s="65"/>
      <c r="H410" s="210"/>
      <c r="I410" s="80"/>
      <c r="J410" s="209"/>
      <c r="K410" s="209"/>
      <c r="L410" s="80"/>
      <c r="M410" s="65"/>
      <c r="N410" s="80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AA410" s="154"/>
      <c r="AB410" s="154"/>
      <c r="AC410" s="65"/>
      <c r="AD410" s="65"/>
      <c r="AE410" s="65"/>
      <c r="AF410" s="65"/>
      <c r="AG410" s="65"/>
      <c r="AH410" s="208"/>
      <c r="AI410" s="65"/>
      <c r="AJ410" s="65"/>
      <c r="AK410" s="209"/>
      <c r="AL410" s="65"/>
      <c r="AM410" s="66"/>
      <c r="AN410" s="65"/>
      <c r="AO410" s="65"/>
      <c r="AP410" s="67"/>
      <c r="AQ410" s="68"/>
      <c r="AR410" s="69"/>
      <c r="AS410" s="72"/>
      <c r="AT410" s="67"/>
      <c r="AU410" s="68"/>
      <c r="AV410" s="67"/>
      <c r="AW410" s="72"/>
      <c r="AX410" s="67"/>
      <c r="AY410" s="96"/>
      <c r="AZ410" s="97"/>
      <c r="BA410" s="67"/>
      <c r="BB410" s="67"/>
      <c r="BC410" s="67"/>
      <c r="BD410" s="67"/>
      <c r="BE410" s="71"/>
      <c r="BF410" s="67"/>
      <c r="BG410" s="67"/>
      <c r="BH410" s="67"/>
      <c r="BI410" s="72"/>
      <c r="BJ410" s="67"/>
      <c r="BK410" s="67"/>
      <c r="BL410" s="67"/>
      <c r="BM410" s="72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  <c r="CC410" s="209"/>
      <c r="CD410" s="65"/>
      <c r="CE410" s="66"/>
      <c r="CF410" s="73"/>
      <c r="CG410" s="156"/>
      <c r="CH410" s="1"/>
      <c r="DA410" s="19"/>
      <c r="DB410" s="19"/>
      <c r="DC410" s="67"/>
      <c r="DD410" s="67"/>
      <c r="DE410" s="67"/>
      <c r="DF410" s="67"/>
      <c r="DG410" s="67"/>
      <c r="DH410" s="75"/>
      <c r="DI410" s="67"/>
      <c r="DJ410" s="67"/>
      <c r="DK410" s="76"/>
      <c r="DL410" s="67"/>
      <c r="DM410" s="77"/>
      <c r="DN410" s="67"/>
      <c r="DO410" s="67"/>
      <c r="DP410" s="67"/>
      <c r="DQ410" s="68"/>
      <c r="DR410" s="67"/>
      <c r="DS410" s="72"/>
      <c r="DT410" s="67"/>
      <c r="DU410" s="68"/>
      <c r="DV410" s="67"/>
      <c r="DW410" s="72"/>
      <c r="DX410" s="67"/>
      <c r="DY410" s="67"/>
      <c r="DZ410" s="67"/>
      <c r="EA410" s="67"/>
      <c r="EB410" s="67"/>
      <c r="EC410" s="67"/>
      <c r="ED410" s="67"/>
      <c r="EE410" s="71"/>
      <c r="EF410" s="67"/>
      <c r="EG410" s="68"/>
      <c r="EH410" s="69"/>
      <c r="EI410" s="72"/>
      <c r="EJ410" s="67"/>
      <c r="EK410" s="68"/>
      <c r="EL410" s="69"/>
      <c r="EM410" s="72"/>
      <c r="EN410" s="67"/>
      <c r="EO410" s="67"/>
      <c r="EP410" s="67"/>
      <c r="EQ410" s="67"/>
      <c r="ER410" s="67"/>
      <c r="ES410" s="67"/>
      <c r="ET410" s="67"/>
      <c r="EU410" s="67"/>
      <c r="EV410" s="67"/>
      <c r="EW410" s="67"/>
      <c r="EX410" s="67"/>
      <c r="EY410" s="67"/>
      <c r="EZ410" s="67"/>
      <c r="FA410" s="67"/>
      <c r="FB410" s="67"/>
      <c r="FC410" s="76"/>
      <c r="FD410" s="67"/>
      <c r="FE410" s="77"/>
      <c r="FF410" s="68"/>
      <c r="FG410" s="83"/>
      <c r="FH410" s="92">
        <f t="shared" si="74"/>
        <v>0</v>
      </c>
      <c r="FI410" s="93">
        <f t="shared" si="75"/>
        <v>0</v>
      </c>
      <c r="FJ410" s="94">
        <f t="shared" si="81"/>
        <v>5</v>
      </c>
      <c r="FK410" s="95">
        <f t="shared" si="76"/>
        <v>0</v>
      </c>
      <c r="FL410" s="95">
        <f t="shared" si="71"/>
        <v>0</v>
      </c>
      <c r="FM410" s="133"/>
      <c r="FN410" s="133"/>
    </row>
    <row r="411" spans="1:171" ht="13.8" hidden="1" customHeight="1" x14ac:dyDescent="0.25">
      <c r="A411" s="219"/>
      <c r="B411" s="220"/>
      <c r="C411" s="80"/>
      <c r="D411" s="209"/>
      <c r="E411" s="209"/>
      <c r="F411" s="66"/>
      <c r="G411" s="65"/>
      <c r="H411" s="210"/>
      <c r="I411" s="80"/>
      <c r="J411" s="209"/>
      <c r="K411" s="209"/>
      <c r="L411" s="80"/>
      <c r="M411" s="65"/>
      <c r="N411" s="80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07"/>
      <c r="Z411" s="207"/>
      <c r="AA411" s="154"/>
      <c r="AB411" s="154"/>
      <c r="AC411" s="65"/>
      <c r="AD411" s="65"/>
      <c r="AE411" s="65"/>
      <c r="AF411" s="65"/>
      <c r="AG411" s="65"/>
      <c r="AH411" s="208"/>
      <c r="AI411" s="65"/>
      <c r="AJ411" s="65"/>
      <c r="AK411" s="209"/>
      <c r="AL411" s="65"/>
      <c r="AM411" s="66"/>
      <c r="AN411" s="65"/>
      <c r="AO411" s="65"/>
      <c r="AP411" s="67"/>
      <c r="AQ411" s="68"/>
      <c r="AR411" s="69"/>
      <c r="AS411" s="72"/>
      <c r="AT411" s="67"/>
      <c r="AU411" s="68"/>
      <c r="AV411" s="67"/>
      <c r="AW411" s="72"/>
      <c r="AX411" s="67"/>
      <c r="AY411" s="96"/>
      <c r="AZ411" s="97"/>
      <c r="BA411" s="67"/>
      <c r="BB411" s="67"/>
      <c r="BC411" s="67"/>
      <c r="BD411" s="67"/>
      <c r="BE411" s="71"/>
      <c r="BF411" s="67"/>
      <c r="BG411" s="67"/>
      <c r="BH411" s="67"/>
      <c r="BI411" s="72"/>
      <c r="BJ411" s="67"/>
      <c r="BK411" s="67"/>
      <c r="BL411" s="67"/>
      <c r="BM411" s="72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  <c r="CC411" s="209"/>
      <c r="CD411" s="65"/>
      <c r="CE411" s="66"/>
      <c r="CF411" s="73"/>
      <c r="CG411" s="156"/>
      <c r="CH411" s="1"/>
      <c r="DA411" s="19"/>
      <c r="DB411" s="19"/>
      <c r="DC411" s="67"/>
      <c r="DD411" s="67"/>
      <c r="DE411" s="67"/>
      <c r="DF411" s="67"/>
      <c r="DG411" s="67"/>
      <c r="DH411" s="75"/>
      <c r="DI411" s="67"/>
      <c r="DJ411" s="67"/>
      <c r="DK411" s="76"/>
      <c r="DL411" s="67"/>
      <c r="DM411" s="77"/>
      <c r="DN411" s="67"/>
      <c r="DO411" s="67"/>
      <c r="DP411" s="67"/>
      <c r="DQ411" s="68"/>
      <c r="DR411" s="67"/>
      <c r="DS411" s="72"/>
      <c r="DT411" s="67"/>
      <c r="DU411" s="68"/>
      <c r="DV411" s="67"/>
      <c r="DW411" s="72"/>
      <c r="DX411" s="67"/>
      <c r="DY411" s="67"/>
      <c r="DZ411" s="67"/>
      <c r="EA411" s="67"/>
      <c r="EB411" s="67"/>
      <c r="EC411" s="67"/>
      <c r="ED411" s="67"/>
      <c r="EE411" s="71"/>
      <c r="EF411" s="67"/>
      <c r="EG411" s="67"/>
      <c r="EH411" s="67"/>
      <c r="EI411" s="72"/>
      <c r="EJ411" s="67"/>
      <c r="EK411" s="68"/>
      <c r="EL411" s="69"/>
      <c r="EM411" s="72"/>
      <c r="EN411" s="67"/>
      <c r="EO411" s="68"/>
      <c r="EP411" s="69"/>
      <c r="EQ411" s="67"/>
      <c r="ER411" s="67"/>
      <c r="ES411" s="67"/>
      <c r="ET411" s="67"/>
      <c r="EU411" s="67"/>
      <c r="EV411" s="67"/>
      <c r="EW411" s="67"/>
      <c r="EX411" s="67"/>
      <c r="EY411" s="67"/>
      <c r="EZ411" s="67"/>
      <c r="FA411" s="67"/>
      <c r="FB411" s="67"/>
      <c r="FC411" s="76"/>
      <c r="FD411" s="67"/>
      <c r="FE411" s="77"/>
      <c r="FF411" s="68"/>
      <c r="FG411" s="83"/>
      <c r="FH411" s="92">
        <f t="shared" si="74"/>
        <v>0</v>
      </c>
      <c r="FI411" s="93">
        <f t="shared" si="75"/>
        <v>0</v>
      </c>
      <c r="FJ411" s="94">
        <f t="shared" si="81"/>
        <v>6</v>
      </c>
      <c r="FK411" s="95">
        <f t="shared" si="76"/>
        <v>0</v>
      </c>
      <c r="FL411" s="95">
        <f t="shared" si="71"/>
        <v>0</v>
      </c>
      <c r="FM411" s="133"/>
      <c r="FN411" s="133"/>
    </row>
    <row r="412" spans="1:171" ht="13.8" hidden="1" customHeight="1" x14ac:dyDescent="0.25">
      <c r="A412" s="219"/>
      <c r="B412" s="220"/>
      <c r="C412" s="80"/>
      <c r="D412" s="209"/>
      <c r="E412" s="209"/>
      <c r="F412" s="66"/>
      <c r="G412" s="65"/>
      <c r="H412" s="210"/>
      <c r="I412" s="80"/>
      <c r="J412" s="209"/>
      <c r="K412" s="209"/>
      <c r="L412" s="80"/>
      <c r="M412" s="65"/>
      <c r="N412" s="80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07"/>
      <c r="Z412" s="207"/>
      <c r="AA412" s="154"/>
      <c r="AB412" s="154"/>
      <c r="AC412" s="65"/>
      <c r="AD412" s="65"/>
      <c r="AE412" s="65"/>
      <c r="AF412" s="65"/>
      <c r="AG412" s="65"/>
      <c r="AH412" s="208"/>
      <c r="AI412" s="65"/>
      <c r="AJ412" s="65"/>
      <c r="AK412" s="209"/>
      <c r="AL412" s="65"/>
      <c r="AM412" s="66"/>
      <c r="AN412" s="65"/>
      <c r="AO412" s="65"/>
      <c r="AP412" s="67"/>
      <c r="AQ412" s="68"/>
      <c r="AR412" s="69"/>
      <c r="AS412" s="72"/>
      <c r="AT412" s="67"/>
      <c r="AU412" s="68"/>
      <c r="AV412" s="67"/>
      <c r="AW412" s="72"/>
      <c r="AX412" s="67"/>
      <c r="AY412" s="96"/>
      <c r="AZ412" s="97"/>
      <c r="BA412" s="67"/>
      <c r="BB412" s="67"/>
      <c r="BC412" s="67"/>
      <c r="BD412" s="67"/>
      <c r="BE412" s="71"/>
      <c r="BF412" s="67"/>
      <c r="BG412" s="67"/>
      <c r="BH412" s="67"/>
      <c r="BI412" s="72"/>
      <c r="BJ412" s="67"/>
      <c r="BK412" s="67"/>
      <c r="BL412" s="67"/>
      <c r="BM412" s="72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67"/>
      <c r="CB412" s="67"/>
      <c r="CC412" s="209"/>
      <c r="CD412" s="65"/>
      <c r="CE412" s="66"/>
      <c r="CF412" s="73"/>
      <c r="CG412" s="156"/>
      <c r="CH412" s="1"/>
      <c r="DA412" s="19"/>
      <c r="DB412" s="19"/>
      <c r="DC412" s="67"/>
      <c r="DD412" s="67"/>
      <c r="DE412" s="67"/>
      <c r="DF412" s="67"/>
      <c r="DG412" s="67"/>
      <c r="DH412" s="75"/>
      <c r="DI412" s="67"/>
      <c r="DJ412" s="67"/>
      <c r="DK412" s="76"/>
      <c r="DL412" s="67"/>
      <c r="DM412" s="77"/>
      <c r="DN412" s="67"/>
      <c r="DO412" s="67"/>
      <c r="DP412" s="67"/>
      <c r="DQ412" s="68"/>
      <c r="DR412" s="67"/>
      <c r="DS412" s="72"/>
      <c r="DT412" s="67"/>
      <c r="DU412" s="68"/>
      <c r="DV412" s="67"/>
      <c r="DW412" s="72"/>
      <c r="DX412" s="67"/>
      <c r="DY412" s="67"/>
      <c r="DZ412" s="67"/>
      <c r="EA412" s="67"/>
      <c r="EB412" s="67"/>
      <c r="EC412" s="67"/>
      <c r="ED412" s="67"/>
      <c r="EE412" s="71"/>
      <c r="EF412" s="67"/>
      <c r="EG412" s="68"/>
      <c r="EH412" s="69"/>
      <c r="EI412" s="72"/>
      <c r="EJ412" s="67"/>
      <c r="EK412" s="67"/>
      <c r="EL412" s="67"/>
      <c r="EM412" s="72"/>
      <c r="EN412" s="67"/>
      <c r="EO412" s="67"/>
      <c r="EP412" s="67"/>
      <c r="EQ412" s="67"/>
      <c r="ER412" s="67"/>
      <c r="ES412" s="67"/>
      <c r="ET412" s="67"/>
      <c r="EU412" s="67"/>
      <c r="EV412" s="67"/>
      <c r="EW412" s="67"/>
      <c r="EX412" s="67"/>
      <c r="EY412" s="67"/>
      <c r="EZ412" s="67"/>
      <c r="FA412" s="67"/>
      <c r="FB412" s="67"/>
      <c r="FC412" s="76"/>
      <c r="FD412" s="67"/>
      <c r="FE412" s="77"/>
      <c r="FF412" s="68"/>
      <c r="FG412" s="83"/>
      <c r="FH412" s="92">
        <f t="shared" si="74"/>
        <v>0</v>
      </c>
      <c r="FI412" s="93">
        <f t="shared" si="75"/>
        <v>0</v>
      </c>
      <c r="FJ412" s="94">
        <f t="shared" si="81"/>
        <v>7</v>
      </c>
      <c r="FK412" s="95">
        <f t="shared" si="76"/>
        <v>0</v>
      </c>
      <c r="FL412" s="95">
        <f t="shared" si="71"/>
        <v>0</v>
      </c>
      <c r="FM412" s="133"/>
      <c r="FN412" s="133"/>
    </row>
    <row r="413" spans="1:171" ht="13.8" hidden="1" customHeight="1" x14ac:dyDescent="0.25">
      <c r="A413" s="219"/>
      <c r="B413" s="220"/>
      <c r="C413" s="80"/>
      <c r="D413" s="209"/>
      <c r="E413" s="209"/>
      <c r="F413" s="66"/>
      <c r="G413" s="65"/>
      <c r="H413" s="210"/>
      <c r="I413" s="80"/>
      <c r="J413" s="209"/>
      <c r="K413" s="209"/>
      <c r="L413" s="80"/>
      <c r="M413" s="65"/>
      <c r="N413" s="80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07"/>
      <c r="Z413" s="207"/>
      <c r="AA413" s="154"/>
      <c r="AB413" s="154"/>
      <c r="AC413" s="65"/>
      <c r="AD413" s="65"/>
      <c r="AE413" s="65"/>
      <c r="AF413" s="65"/>
      <c r="AG413" s="65"/>
      <c r="AH413" s="208"/>
      <c r="AI413" s="65"/>
      <c r="AJ413" s="65"/>
      <c r="AK413" s="209"/>
      <c r="AL413" s="65"/>
      <c r="AM413" s="66"/>
      <c r="AN413" s="65"/>
      <c r="AO413" s="65"/>
      <c r="AP413" s="67"/>
      <c r="AQ413" s="68"/>
      <c r="AR413" s="69"/>
      <c r="AS413" s="72"/>
      <c r="AT413" s="67"/>
      <c r="AU413" s="68"/>
      <c r="AV413" s="67"/>
      <c r="AW413" s="72"/>
      <c r="AX413" s="67"/>
      <c r="AY413" s="96"/>
      <c r="AZ413" s="97"/>
      <c r="BA413" s="67"/>
      <c r="BB413" s="67"/>
      <c r="BC413" s="67"/>
      <c r="BD413" s="67"/>
      <c r="BE413" s="71"/>
      <c r="BF413" s="67"/>
      <c r="BG413" s="67"/>
      <c r="BH413" s="67"/>
      <c r="BI413" s="72"/>
      <c r="BJ413" s="67"/>
      <c r="BK413" s="67"/>
      <c r="BL413" s="67"/>
      <c r="BM413" s="72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67"/>
      <c r="CB413" s="67"/>
      <c r="CC413" s="209"/>
      <c r="CD413" s="65"/>
      <c r="CE413" s="66"/>
      <c r="CF413" s="73"/>
      <c r="CG413" s="156"/>
      <c r="CH413" s="1"/>
      <c r="DA413" s="19"/>
      <c r="DB413" s="19"/>
      <c r="DC413" s="67"/>
      <c r="DD413" s="67"/>
      <c r="DE413" s="67"/>
      <c r="DF413" s="67"/>
      <c r="DG413" s="67"/>
      <c r="DH413" s="75"/>
      <c r="DI413" s="67"/>
      <c r="DJ413" s="67"/>
      <c r="DK413" s="76"/>
      <c r="DL413" s="67"/>
      <c r="DM413" s="77"/>
      <c r="DN413" s="67"/>
      <c r="DO413" s="67"/>
      <c r="DP413" s="67"/>
      <c r="DQ413" s="68"/>
      <c r="DR413" s="69"/>
      <c r="DS413" s="72"/>
      <c r="DT413" s="67"/>
      <c r="DU413" s="68"/>
      <c r="DV413" s="67"/>
      <c r="DW413" s="72"/>
      <c r="DX413" s="67"/>
      <c r="DY413" s="68"/>
      <c r="DZ413" s="69"/>
      <c r="EA413" s="67"/>
      <c r="EB413" s="67"/>
      <c r="EC413" s="68"/>
      <c r="ED413" s="69"/>
      <c r="EE413" s="71"/>
      <c r="EF413" s="67"/>
      <c r="EG413" s="67"/>
      <c r="EH413" s="67"/>
      <c r="EI413" s="72"/>
      <c r="EJ413" s="67"/>
      <c r="EK413" s="68"/>
      <c r="EL413" s="69"/>
      <c r="EM413" s="72"/>
      <c r="EN413" s="67"/>
      <c r="EO413" s="67"/>
      <c r="EP413" s="67"/>
      <c r="EQ413" s="67"/>
      <c r="ER413" s="67"/>
      <c r="ES413" s="67"/>
      <c r="ET413" s="67"/>
      <c r="EU413" s="67"/>
      <c r="EV413" s="67"/>
      <c r="EW413" s="68"/>
      <c r="EX413" s="69"/>
      <c r="EY413" s="67"/>
      <c r="EZ413" s="67"/>
      <c r="FA413" s="67"/>
      <c r="FB413" s="67"/>
      <c r="FC413" s="76"/>
      <c r="FD413" s="67"/>
      <c r="FE413" s="77"/>
      <c r="FF413" s="68"/>
      <c r="FG413" s="83"/>
      <c r="FH413" s="92">
        <f t="shared" si="74"/>
        <v>0</v>
      </c>
      <c r="FI413" s="93">
        <f t="shared" si="75"/>
        <v>0</v>
      </c>
      <c r="FJ413" s="94">
        <f t="shared" si="81"/>
        <v>8</v>
      </c>
      <c r="FK413" s="95">
        <f t="shared" si="76"/>
        <v>0</v>
      </c>
      <c r="FL413" s="95">
        <f t="shared" si="71"/>
        <v>0</v>
      </c>
      <c r="FM413" s="133"/>
      <c r="FN413" s="133"/>
    </row>
    <row r="414" spans="1:171" ht="13.8" hidden="1" customHeight="1" x14ac:dyDescent="0.25">
      <c r="A414" s="219"/>
      <c r="B414" s="220"/>
      <c r="C414" s="80"/>
      <c r="D414" s="209"/>
      <c r="E414" s="209"/>
      <c r="F414" s="66"/>
      <c r="G414" s="65"/>
      <c r="H414" s="210"/>
      <c r="I414" s="80"/>
      <c r="J414" s="209"/>
      <c r="K414" s="209"/>
      <c r="L414" s="80"/>
      <c r="M414" s="65"/>
      <c r="N414" s="80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07"/>
      <c r="Z414" s="207"/>
      <c r="AA414" s="154"/>
      <c r="AB414" s="154"/>
      <c r="AC414" s="65"/>
      <c r="AD414" s="65"/>
      <c r="AE414" s="65"/>
      <c r="AF414" s="65"/>
      <c r="AG414" s="65"/>
      <c r="AH414" s="208"/>
      <c r="AI414" s="65"/>
      <c r="AJ414" s="65"/>
      <c r="AK414" s="209"/>
      <c r="AL414" s="65"/>
      <c r="AM414" s="66"/>
      <c r="AN414" s="65"/>
      <c r="AO414" s="65"/>
      <c r="AP414" s="67"/>
      <c r="AQ414" s="68"/>
      <c r="AR414" s="69"/>
      <c r="AS414" s="72"/>
      <c r="AT414" s="67"/>
      <c r="AU414" s="68"/>
      <c r="AV414" s="67"/>
      <c r="AW414" s="72"/>
      <c r="AX414" s="67"/>
      <c r="AY414" s="96"/>
      <c r="AZ414" s="97"/>
      <c r="BA414" s="67"/>
      <c r="BB414" s="67"/>
      <c r="BC414" s="67"/>
      <c r="BD414" s="67"/>
      <c r="BE414" s="71"/>
      <c r="BF414" s="67"/>
      <c r="BG414" s="67"/>
      <c r="BH414" s="67"/>
      <c r="BI414" s="72"/>
      <c r="BJ414" s="67"/>
      <c r="BK414" s="67"/>
      <c r="BL414" s="67"/>
      <c r="BM414" s="72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  <c r="CC414" s="209"/>
      <c r="CD414" s="65"/>
      <c r="CE414" s="66"/>
      <c r="CF414" s="73"/>
      <c r="CG414" s="156"/>
      <c r="CH414" s="1"/>
      <c r="DA414" s="19"/>
      <c r="DB414" s="19"/>
      <c r="DC414" s="67"/>
      <c r="DD414" s="67"/>
      <c r="DE414" s="67"/>
      <c r="DF414" s="67"/>
      <c r="DG414" s="67"/>
      <c r="DH414" s="75"/>
      <c r="DI414" s="67"/>
      <c r="DJ414" s="67"/>
      <c r="DK414" s="76"/>
      <c r="DL414" s="67"/>
      <c r="DM414" s="77"/>
      <c r="DN414" s="67"/>
      <c r="DO414" s="67"/>
      <c r="DP414" s="67"/>
      <c r="DQ414" s="68"/>
      <c r="DR414" s="67"/>
      <c r="DS414" s="72"/>
      <c r="DT414" s="67"/>
      <c r="DU414" s="68"/>
      <c r="DV414" s="67"/>
      <c r="DW414" s="72"/>
      <c r="DX414" s="67"/>
      <c r="DY414" s="67"/>
      <c r="DZ414" s="67"/>
      <c r="EA414" s="67"/>
      <c r="EB414" s="67"/>
      <c r="EC414" s="67"/>
      <c r="ED414" s="67"/>
      <c r="EE414" s="71"/>
      <c r="EF414" s="67"/>
      <c r="EG414" s="67"/>
      <c r="EH414" s="67"/>
      <c r="EI414" s="72"/>
      <c r="EJ414" s="67"/>
      <c r="EK414" s="68"/>
      <c r="EL414" s="69"/>
      <c r="EM414" s="72"/>
      <c r="EN414" s="67"/>
      <c r="EO414" s="67"/>
      <c r="EP414" s="67"/>
      <c r="EQ414" s="67"/>
      <c r="ER414" s="67"/>
      <c r="ES414" s="67"/>
      <c r="ET414" s="67"/>
      <c r="EU414" s="67"/>
      <c r="EV414" s="67"/>
      <c r="EW414" s="67"/>
      <c r="EX414" s="67"/>
      <c r="EY414" s="67"/>
      <c r="EZ414" s="67"/>
      <c r="FA414" s="67"/>
      <c r="FB414" s="67"/>
      <c r="FC414" s="76"/>
      <c r="FD414" s="67"/>
      <c r="FE414" s="77"/>
      <c r="FF414" s="68"/>
      <c r="FG414" s="83"/>
      <c r="FH414" s="92">
        <f t="shared" si="74"/>
        <v>0</v>
      </c>
      <c r="FI414" s="93">
        <f t="shared" si="75"/>
        <v>0</v>
      </c>
      <c r="FJ414" s="94">
        <f t="shared" si="81"/>
        <v>9</v>
      </c>
      <c r="FK414" s="95">
        <f t="shared" si="76"/>
        <v>0</v>
      </c>
      <c r="FL414" s="95">
        <f t="shared" si="71"/>
        <v>0</v>
      </c>
      <c r="FM414" s="133"/>
      <c r="FN414" s="133"/>
    </row>
    <row r="415" spans="1:171" ht="3" hidden="1" customHeight="1" x14ac:dyDescent="0.25">
      <c r="A415" s="219"/>
      <c r="B415" s="220"/>
      <c r="C415" s="80"/>
      <c r="D415" s="209"/>
      <c r="E415" s="209"/>
      <c r="F415" s="66"/>
      <c r="G415" s="65"/>
      <c r="H415" s="210"/>
      <c r="I415" s="80"/>
      <c r="J415" s="209"/>
      <c r="K415" s="209"/>
      <c r="L415" s="80"/>
      <c r="M415" s="65"/>
      <c r="N415" s="80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07"/>
      <c r="Z415" s="207"/>
      <c r="AA415" s="154"/>
      <c r="AB415" s="154"/>
      <c r="AC415" s="65"/>
      <c r="AD415" s="65"/>
      <c r="AE415" s="65"/>
      <c r="AF415" s="65"/>
      <c r="AG415" s="65"/>
      <c r="AH415" s="208"/>
      <c r="AI415" s="65"/>
      <c r="AJ415" s="65"/>
      <c r="AK415" s="209"/>
      <c r="AL415" s="65"/>
      <c r="AM415" s="66"/>
      <c r="AN415" s="65"/>
      <c r="AO415" s="65"/>
      <c r="AP415" s="67"/>
      <c r="AQ415" s="68"/>
      <c r="AR415" s="69"/>
      <c r="AS415" s="72"/>
      <c r="AT415" s="67"/>
      <c r="AU415" s="68"/>
      <c r="AV415" s="67"/>
      <c r="AW415" s="72"/>
      <c r="AX415" s="67"/>
      <c r="AY415" s="96"/>
      <c r="AZ415" s="97"/>
      <c r="BA415" s="67"/>
      <c r="BB415" s="67"/>
      <c r="BC415" s="67"/>
      <c r="BD415" s="67"/>
      <c r="BE415" s="71"/>
      <c r="BF415" s="67"/>
      <c r="BG415" s="67"/>
      <c r="BH415" s="67"/>
      <c r="BI415" s="72"/>
      <c r="BJ415" s="67"/>
      <c r="BK415" s="96"/>
      <c r="BL415" s="221"/>
      <c r="BM415" s="72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  <c r="CC415" s="209"/>
      <c r="CD415" s="65"/>
      <c r="CE415" s="66"/>
      <c r="CF415" s="73"/>
      <c r="CG415" s="156"/>
      <c r="CH415" s="1"/>
      <c r="DA415" s="19"/>
      <c r="DB415" s="19"/>
      <c r="DC415" s="67"/>
      <c r="DD415" s="67"/>
      <c r="DE415" s="67"/>
      <c r="DF415" s="67"/>
      <c r="DG415" s="67"/>
      <c r="DH415" s="75"/>
      <c r="DI415" s="67"/>
      <c r="DJ415" s="67"/>
      <c r="DK415" s="76"/>
      <c r="DL415" s="67"/>
      <c r="DM415" s="77"/>
      <c r="DN415" s="67"/>
      <c r="DO415" s="67"/>
      <c r="DP415" s="67"/>
      <c r="DQ415" s="68"/>
      <c r="DR415" s="67"/>
      <c r="DS415" s="72"/>
      <c r="DT415" s="67"/>
      <c r="DU415" s="68"/>
      <c r="DV415" s="67"/>
      <c r="DW415" s="72"/>
      <c r="DX415" s="67"/>
      <c r="DY415" s="67"/>
      <c r="DZ415" s="67"/>
      <c r="EA415" s="67"/>
      <c r="EB415" s="67"/>
      <c r="EC415" s="67"/>
      <c r="ED415" s="67"/>
      <c r="EE415" s="71"/>
      <c r="EF415" s="67"/>
      <c r="EG415" s="67"/>
      <c r="EH415" s="67"/>
      <c r="EI415" s="72"/>
      <c r="EJ415" s="67"/>
      <c r="EK415" s="67"/>
      <c r="EL415" s="67"/>
      <c r="EM415" s="72"/>
      <c r="EN415" s="67"/>
      <c r="EO415" s="67"/>
      <c r="EP415" s="67"/>
      <c r="EQ415" s="67"/>
      <c r="ER415" s="67"/>
      <c r="ES415" s="67"/>
      <c r="ET415" s="67"/>
      <c r="EU415" s="67"/>
      <c r="EV415" s="67"/>
      <c r="EW415" s="67"/>
      <c r="EX415" s="67"/>
      <c r="EY415" s="67"/>
      <c r="EZ415" s="67"/>
      <c r="FA415" s="67"/>
      <c r="FB415" s="67"/>
      <c r="FC415" s="76"/>
      <c r="FD415" s="67"/>
      <c r="FE415" s="77"/>
      <c r="FF415" s="68"/>
      <c r="FG415" s="83"/>
      <c r="FH415" s="92">
        <f t="shared" si="74"/>
        <v>0</v>
      </c>
      <c r="FI415" s="93">
        <f t="shared" si="75"/>
        <v>0</v>
      </c>
      <c r="FJ415" s="94">
        <f t="shared" si="81"/>
        <v>10</v>
      </c>
      <c r="FK415" s="95">
        <f t="shared" si="76"/>
        <v>0</v>
      </c>
      <c r="FL415" s="95">
        <f t="shared" si="71"/>
        <v>0</v>
      </c>
      <c r="FM415" s="133"/>
      <c r="FN415" s="133"/>
    </row>
    <row r="416" spans="1:171" ht="3" hidden="1" customHeight="1" x14ac:dyDescent="0.25">
      <c r="A416" s="219"/>
      <c r="B416" s="220"/>
      <c r="C416" s="80"/>
      <c r="D416" s="209"/>
      <c r="E416" s="209"/>
      <c r="F416" s="66"/>
      <c r="G416" s="65"/>
      <c r="H416" s="210"/>
      <c r="I416" s="80"/>
      <c r="J416" s="209"/>
      <c r="K416" s="209"/>
      <c r="L416" s="80"/>
      <c r="M416" s="65"/>
      <c r="N416" s="80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07"/>
      <c r="Z416" s="207"/>
      <c r="AA416" s="154"/>
      <c r="AB416" s="154"/>
      <c r="AC416" s="65"/>
      <c r="AD416" s="65"/>
      <c r="AE416" s="65"/>
      <c r="AF416" s="65"/>
      <c r="AG416" s="65"/>
      <c r="AH416" s="208"/>
      <c r="AI416" s="65"/>
      <c r="AJ416" s="65"/>
      <c r="AK416" s="209"/>
      <c r="AL416" s="65"/>
      <c r="AM416" s="66"/>
      <c r="AN416" s="65"/>
      <c r="AO416" s="65"/>
      <c r="AP416" s="67"/>
      <c r="AQ416" s="68"/>
      <c r="AR416" s="69"/>
      <c r="AS416" s="72"/>
      <c r="AT416" s="67"/>
      <c r="AU416" s="68"/>
      <c r="AV416" s="67"/>
      <c r="AW416" s="72"/>
      <c r="AX416" s="67"/>
      <c r="AY416" s="96"/>
      <c r="AZ416" s="97"/>
      <c r="BA416" s="67"/>
      <c r="BB416" s="67"/>
      <c r="BC416" s="67"/>
      <c r="BD416" s="67"/>
      <c r="BE416" s="71"/>
      <c r="BF416" s="67"/>
      <c r="BG416" s="67"/>
      <c r="BH416" s="67"/>
      <c r="BI416" s="72"/>
      <c r="BJ416" s="67"/>
      <c r="BK416" s="67"/>
      <c r="BL416" s="67"/>
      <c r="BM416" s="72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67"/>
      <c r="CB416" s="67"/>
      <c r="CC416" s="209"/>
      <c r="CD416" s="65"/>
      <c r="CE416" s="66"/>
      <c r="CF416" s="73"/>
      <c r="CG416" s="156"/>
      <c r="CH416" s="1"/>
      <c r="DA416" s="19"/>
      <c r="DB416" s="19"/>
      <c r="DC416" s="67"/>
      <c r="DD416" s="67"/>
      <c r="DE416" s="67"/>
      <c r="DF416" s="67"/>
      <c r="DG416" s="67"/>
      <c r="DH416" s="75"/>
      <c r="DI416" s="67"/>
      <c r="DJ416" s="67"/>
      <c r="DK416" s="76"/>
      <c r="DL416" s="67"/>
      <c r="DM416" s="77"/>
      <c r="DN416" s="67"/>
      <c r="DO416" s="67"/>
      <c r="DP416" s="67"/>
      <c r="DQ416" s="68"/>
      <c r="DR416" s="67"/>
      <c r="DS416" s="72"/>
      <c r="DT416" s="67"/>
      <c r="DU416" s="68"/>
      <c r="DV416" s="67"/>
      <c r="DW416" s="72"/>
      <c r="DX416" s="67"/>
      <c r="DY416" s="67"/>
      <c r="DZ416" s="67"/>
      <c r="EA416" s="67"/>
      <c r="EB416" s="67"/>
      <c r="EC416" s="67"/>
      <c r="ED416" s="67"/>
      <c r="EE416" s="71"/>
      <c r="EF416" s="67"/>
      <c r="EG416" s="67"/>
      <c r="EH416" s="67"/>
      <c r="EI416" s="72"/>
      <c r="EJ416" s="67"/>
      <c r="EK416" s="67"/>
      <c r="EL416" s="67"/>
      <c r="EM416" s="72"/>
      <c r="EN416" s="67"/>
      <c r="EO416" s="68"/>
      <c r="EP416" s="69"/>
      <c r="EQ416" s="67"/>
      <c r="ER416" s="67"/>
      <c r="ES416" s="67"/>
      <c r="ET416" s="67"/>
      <c r="EU416" s="67"/>
      <c r="EV416" s="67"/>
      <c r="EW416" s="67"/>
      <c r="EX416" s="67"/>
      <c r="EY416" s="67"/>
      <c r="EZ416" s="67"/>
      <c r="FA416" s="67"/>
      <c r="FB416" s="67"/>
      <c r="FC416" s="76"/>
      <c r="FD416" s="67"/>
      <c r="FE416" s="77"/>
      <c r="FF416" s="68"/>
      <c r="FG416" s="83"/>
      <c r="FH416" s="92">
        <f t="shared" si="74"/>
        <v>0</v>
      </c>
      <c r="FI416" s="93">
        <f t="shared" si="75"/>
        <v>0</v>
      </c>
      <c r="FJ416" s="94">
        <f t="shared" si="81"/>
        <v>11</v>
      </c>
      <c r="FK416" s="95">
        <f t="shared" si="76"/>
        <v>0</v>
      </c>
      <c r="FL416" s="95">
        <f t="shared" si="71"/>
        <v>0</v>
      </c>
      <c r="FM416" s="133"/>
      <c r="FN416" s="133"/>
    </row>
    <row r="417" spans="1:170" ht="3" hidden="1" customHeight="1" x14ac:dyDescent="0.25">
      <c r="A417" s="219"/>
      <c r="B417" s="220"/>
      <c r="C417" s="80"/>
      <c r="D417" s="209"/>
      <c r="E417" s="209"/>
      <c r="F417" s="66"/>
      <c r="G417" s="65"/>
      <c r="H417" s="210"/>
      <c r="I417" s="80"/>
      <c r="J417" s="209"/>
      <c r="K417" s="209"/>
      <c r="L417" s="80"/>
      <c r="M417" s="65"/>
      <c r="N417" s="80"/>
      <c r="O417" s="211"/>
      <c r="P417" s="211"/>
      <c r="Q417" s="211"/>
      <c r="R417" s="211"/>
      <c r="S417" s="211"/>
      <c r="T417" s="211"/>
      <c r="U417" s="211"/>
      <c r="V417" s="211"/>
      <c r="W417" s="211"/>
      <c r="X417" s="211"/>
      <c r="Y417" s="207"/>
      <c r="Z417" s="207"/>
      <c r="AA417" s="154"/>
      <c r="AB417" s="154"/>
      <c r="AC417" s="65"/>
      <c r="AD417" s="65"/>
      <c r="AE417" s="65"/>
      <c r="AF417" s="65"/>
      <c r="AG417" s="65"/>
      <c r="AH417" s="208"/>
      <c r="AI417" s="65"/>
      <c r="AJ417" s="65"/>
      <c r="AK417" s="209"/>
      <c r="AL417" s="65"/>
      <c r="AM417" s="66"/>
      <c r="AN417" s="65"/>
      <c r="AO417" s="65"/>
      <c r="AP417" s="67"/>
      <c r="AQ417" s="68"/>
      <c r="AR417" s="69"/>
      <c r="AS417" s="72"/>
      <c r="AT417" s="67"/>
      <c r="AU417" s="68"/>
      <c r="AV417" s="67"/>
      <c r="AW417" s="72"/>
      <c r="AX417" s="67"/>
      <c r="AY417" s="96"/>
      <c r="AZ417" s="97"/>
      <c r="BA417" s="67"/>
      <c r="BB417" s="67"/>
      <c r="BC417" s="67"/>
      <c r="BD417" s="67"/>
      <c r="BE417" s="71"/>
      <c r="BF417" s="67"/>
      <c r="BG417" s="68"/>
      <c r="BH417" s="69"/>
      <c r="BI417" s="72"/>
      <c r="BJ417" s="67"/>
      <c r="BK417" s="67"/>
      <c r="BL417" s="67"/>
      <c r="BM417" s="72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67"/>
      <c r="CB417" s="67"/>
      <c r="CC417" s="209"/>
      <c r="CD417" s="65"/>
      <c r="CE417" s="66"/>
      <c r="CF417" s="73"/>
      <c r="CG417" s="156"/>
      <c r="CH417" s="1"/>
      <c r="DA417" s="19"/>
      <c r="DB417" s="19"/>
      <c r="DC417" s="67"/>
      <c r="DD417" s="67"/>
      <c r="DE417" s="67"/>
      <c r="DF417" s="67"/>
      <c r="DG417" s="67"/>
      <c r="DH417" s="75"/>
      <c r="DI417" s="67"/>
      <c r="DJ417" s="67"/>
      <c r="DK417" s="76"/>
      <c r="DL417" s="67"/>
      <c r="DM417" s="77"/>
      <c r="DN417" s="67"/>
      <c r="DO417" s="67"/>
      <c r="DP417" s="67"/>
      <c r="DQ417" s="68"/>
      <c r="DR417" s="69"/>
      <c r="DS417" s="72"/>
      <c r="DT417" s="67"/>
      <c r="DU417" s="68"/>
      <c r="DV417" s="67"/>
      <c r="DW417" s="72"/>
      <c r="DX417" s="67"/>
      <c r="DY417" s="67"/>
      <c r="DZ417" s="67"/>
      <c r="EA417" s="67"/>
      <c r="EB417" s="67"/>
      <c r="EC417" s="67"/>
      <c r="ED417" s="67"/>
      <c r="EE417" s="71"/>
      <c r="EF417" s="67"/>
      <c r="EG417" s="67"/>
      <c r="EH417" s="67"/>
      <c r="EI417" s="72"/>
      <c r="EJ417" s="67"/>
      <c r="EK417" s="67"/>
      <c r="EL417" s="67"/>
      <c r="EM417" s="72"/>
      <c r="EN417" s="67"/>
      <c r="EO417" s="67"/>
      <c r="EP417" s="67"/>
      <c r="EQ417" s="67"/>
      <c r="ER417" s="67"/>
      <c r="ES417" s="67"/>
      <c r="ET417" s="67"/>
      <c r="EU417" s="67"/>
      <c r="EV417" s="67"/>
      <c r="EW417" s="67"/>
      <c r="EX417" s="67"/>
      <c r="EY417" s="67"/>
      <c r="EZ417" s="67"/>
      <c r="FA417" s="67"/>
      <c r="FB417" s="67"/>
      <c r="FC417" s="76"/>
      <c r="FD417" s="67"/>
      <c r="FE417" s="77"/>
      <c r="FF417" s="68"/>
      <c r="FG417" s="83"/>
      <c r="FH417" s="92">
        <f t="shared" si="74"/>
        <v>0</v>
      </c>
      <c r="FI417" s="93">
        <f t="shared" si="75"/>
        <v>0</v>
      </c>
      <c r="FJ417" s="94">
        <f t="shared" si="81"/>
        <v>12</v>
      </c>
      <c r="FK417" s="95">
        <f t="shared" si="76"/>
        <v>0</v>
      </c>
      <c r="FL417" s="95">
        <f t="shared" si="71"/>
        <v>0</v>
      </c>
      <c r="FM417" s="133"/>
      <c r="FN417" s="133"/>
    </row>
    <row r="418" spans="1:170" ht="3" hidden="1" customHeight="1" x14ac:dyDescent="0.25">
      <c r="A418" s="219"/>
      <c r="B418" s="220"/>
      <c r="C418" s="80"/>
      <c r="D418" s="209"/>
      <c r="E418" s="209"/>
      <c r="F418" s="66"/>
      <c r="G418" s="65"/>
      <c r="H418" s="210"/>
      <c r="I418" s="80"/>
      <c r="J418" s="209"/>
      <c r="K418" s="209"/>
      <c r="L418" s="80"/>
      <c r="M418" s="65"/>
      <c r="N418" s="80"/>
      <c r="O418" s="211"/>
      <c r="P418" s="211"/>
      <c r="Q418" s="211"/>
      <c r="R418" s="211"/>
      <c r="S418" s="211"/>
      <c r="T418" s="211"/>
      <c r="U418" s="211"/>
      <c r="V418" s="211"/>
      <c r="W418" s="211"/>
      <c r="X418" s="211"/>
      <c r="Y418" s="207"/>
      <c r="Z418" s="207"/>
      <c r="AA418" s="154"/>
      <c r="AB418" s="154"/>
      <c r="AC418" s="65"/>
      <c r="AD418" s="65"/>
      <c r="AE418" s="65"/>
      <c r="AF418" s="65"/>
      <c r="AG418" s="65"/>
      <c r="AH418" s="208"/>
      <c r="AI418" s="65"/>
      <c r="AJ418" s="65"/>
      <c r="AK418" s="209"/>
      <c r="AL418" s="65"/>
      <c r="AM418" s="66"/>
      <c r="AN418" s="65"/>
      <c r="AO418" s="65"/>
      <c r="AP418" s="67"/>
      <c r="AQ418" s="68"/>
      <c r="AR418" s="69"/>
      <c r="AS418" s="72"/>
      <c r="AT418" s="67"/>
      <c r="AU418" s="68"/>
      <c r="AV418" s="67"/>
      <c r="AW418" s="72"/>
      <c r="AX418" s="67"/>
      <c r="AY418" s="96"/>
      <c r="AZ418" s="97"/>
      <c r="BA418" s="67"/>
      <c r="BB418" s="67"/>
      <c r="BC418" s="67"/>
      <c r="BD418" s="67"/>
      <c r="BE418" s="71"/>
      <c r="BF418" s="67"/>
      <c r="BG418" s="67"/>
      <c r="BH418" s="67"/>
      <c r="BI418" s="72"/>
      <c r="BJ418" s="67"/>
      <c r="BK418" s="67"/>
      <c r="BL418" s="67"/>
      <c r="BM418" s="72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  <c r="CC418" s="209"/>
      <c r="CD418" s="65"/>
      <c r="CE418" s="66"/>
      <c r="CF418" s="73"/>
      <c r="CG418" s="156"/>
      <c r="CH418" s="1"/>
      <c r="DA418" s="19"/>
      <c r="DB418" s="19"/>
      <c r="DC418" s="67"/>
      <c r="DD418" s="67"/>
      <c r="DE418" s="67"/>
      <c r="DF418" s="67"/>
      <c r="DG418" s="67"/>
      <c r="DH418" s="75"/>
      <c r="DI418" s="67"/>
      <c r="DJ418" s="67"/>
      <c r="DK418" s="76"/>
      <c r="DL418" s="67"/>
      <c r="DM418" s="77"/>
      <c r="DN418" s="67"/>
      <c r="DO418" s="67"/>
      <c r="DP418" s="67"/>
      <c r="DQ418" s="68"/>
      <c r="DR418" s="67"/>
      <c r="DS418" s="72"/>
      <c r="DT418" s="67"/>
      <c r="DU418" s="68"/>
      <c r="DV418" s="67"/>
      <c r="DW418" s="72"/>
      <c r="DX418" s="67"/>
      <c r="DY418" s="67"/>
      <c r="DZ418" s="67"/>
      <c r="EA418" s="67"/>
      <c r="EB418" s="67"/>
      <c r="EC418" s="68"/>
      <c r="ED418" s="67"/>
      <c r="EE418" s="71"/>
      <c r="EF418" s="67"/>
      <c r="EG418" s="68"/>
      <c r="EH418" s="69"/>
      <c r="EI418" s="72"/>
      <c r="EJ418" s="67"/>
      <c r="EK418" s="67"/>
      <c r="EL418" s="67"/>
      <c r="EM418" s="72"/>
      <c r="EN418" s="67"/>
      <c r="EO418" s="67"/>
      <c r="EP418" s="67"/>
      <c r="EQ418" s="67"/>
      <c r="ER418" s="67"/>
      <c r="ES418" s="67"/>
      <c r="ET418" s="67"/>
      <c r="EU418" s="67"/>
      <c r="EV418" s="67"/>
      <c r="EW418" s="67"/>
      <c r="EX418" s="67"/>
      <c r="EY418" s="67"/>
      <c r="EZ418" s="67"/>
      <c r="FA418" s="67"/>
      <c r="FB418" s="67"/>
      <c r="FC418" s="76"/>
      <c r="FD418" s="67"/>
      <c r="FE418" s="77"/>
      <c r="FF418" s="68"/>
      <c r="FG418" s="83"/>
      <c r="FH418" s="92">
        <f t="shared" si="74"/>
        <v>0</v>
      </c>
      <c r="FI418" s="93">
        <f t="shared" si="75"/>
        <v>0</v>
      </c>
      <c r="FJ418" s="94">
        <f t="shared" si="81"/>
        <v>13</v>
      </c>
      <c r="FK418" s="95">
        <f t="shared" si="76"/>
        <v>0</v>
      </c>
      <c r="FL418" s="95">
        <f t="shared" si="71"/>
        <v>0</v>
      </c>
      <c r="FM418" s="133"/>
      <c r="FN418" s="133"/>
    </row>
    <row r="419" spans="1:170" ht="3" hidden="1" customHeight="1" x14ac:dyDescent="0.25">
      <c r="A419" s="219"/>
      <c r="B419" s="220"/>
      <c r="C419" s="80"/>
      <c r="D419" s="209"/>
      <c r="E419" s="209"/>
      <c r="F419" s="66"/>
      <c r="G419" s="65"/>
      <c r="H419" s="210"/>
      <c r="I419" s="80"/>
      <c r="J419" s="209"/>
      <c r="K419" s="209"/>
      <c r="L419" s="80"/>
      <c r="M419" s="65"/>
      <c r="N419" s="80"/>
      <c r="O419" s="211"/>
      <c r="P419" s="211"/>
      <c r="Q419" s="211"/>
      <c r="R419" s="211"/>
      <c r="S419" s="211"/>
      <c r="T419" s="211"/>
      <c r="U419" s="211"/>
      <c r="V419" s="211"/>
      <c r="W419" s="211"/>
      <c r="X419" s="211"/>
      <c r="Y419" s="207"/>
      <c r="Z419" s="207"/>
      <c r="AA419" s="154"/>
      <c r="AB419" s="154"/>
      <c r="AC419" s="65"/>
      <c r="AD419" s="65"/>
      <c r="AE419" s="65"/>
      <c r="AF419" s="65"/>
      <c r="AG419" s="65"/>
      <c r="AH419" s="208"/>
      <c r="AI419" s="65"/>
      <c r="AJ419" s="65"/>
      <c r="AK419" s="209"/>
      <c r="AL419" s="65"/>
      <c r="AM419" s="66"/>
      <c r="AN419" s="65"/>
      <c r="AO419" s="65"/>
      <c r="AP419" s="67"/>
      <c r="AQ419" s="68"/>
      <c r="AR419" s="69"/>
      <c r="AS419" s="72"/>
      <c r="AT419" s="67"/>
      <c r="AU419" s="68"/>
      <c r="AV419" s="67"/>
      <c r="AW419" s="72"/>
      <c r="AX419" s="67"/>
      <c r="AY419" s="96"/>
      <c r="AZ419" s="97"/>
      <c r="BA419" s="67"/>
      <c r="BB419" s="67"/>
      <c r="BC419" s="67"/>
      <c r="BD419" s="67"/>
      <c r="BE419" s="71"/>
      <c r="BF419" s="67"/>
      <c r="BG419" s="67"/>
      <c r="BH419" s="67"/>
      <c r="BI419" s="72"/>
      <c r="BJ419" s="67"/>
      <c r="BK419" s="67"/>
      <c r="BL419" s="67"/>
      <c r="BM419" s="72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209"/>
      <c r="CD419" s="65"/>
      <c r="CE419" s="66"/>
      <c r="CF419" s="73"/>
      <c r="CG419" s="156"/>
      <c r="CH419" s="1"/>
      <c r="DA419" s="19"/>
      <c r="DB419" s="19"/>
      <c r="DC419" s="67"/>
      <c r="DD419" s="67"/>
      <c r="DE419" s="67"/>
      <c r="DF419" s="67"/>
      <c r="DG419" s="67"/>
      <c r="DH419" s="75"/>
      <c r="DI419" s="67"/>
      <c r="DJ419" s="67"/>
      <c r="DK419" s="76"/>
      <c r="DL419" s="67"/>
      <c r="DM419" s="77"/>
      <c r="DN419" s="67"/>
      <c r="DO419" s="67"/>
      <c r="DP419" s="67"/>
      <c r="DQ419" s="68"/>
      <c r="DR419" s="67"/>
      <c r="DS419" s="72"/>
      <c r="DT419" s="67"/>
      <c r="DU419" s="68"/>
      <c r="DV419" s="67"/>
      <c r="DW419" s="72"/>
      <c r="DX419" s="67"/>
      <c r="DY419" s="67"/>
      <c r="DZ419" s="67"/>
      <c r="EA419" s="67"/>
      <c r="EB419" s="67"/>
      <c r="EC419" s="67"/>
      <c r="ED419" s="67"/>
      <c r="EE419" s="71"/>
      <c r="EF419" s="67"/>
      <c r="EG419" s="67"/>
      <c r="EH419" s="67"/>
      <c r="EI419" s="72"/>
      <c r="EJ419" s="67"/>
      <c r="EK419" s="67"/>
      <c r="EL419" s="67"/>
      <c r="EM419" s="72"/>
      <c r="EN419" s="67"/>
      <c r="EO419" s="67"/>
      <c r="EP419" s="67"/>
      <c r="EQ419" s="67"/>
      <c r="ER419" s="67"/>
      <c r="ES419" s="67"/>
      <c r="ET419" s="67"/>
      <c r="EU419" s="67"/>
      <c r="EV419" s="67"/>
      <c r="EW419" s="67"/>
      <c r="EX419" s="67"/>
      <c r="EY419" s="67"/>
      <c r="EZ419" s="67"/>
      <c r="FA419" s="67"/>
      <c r="FB419" s="67"/>
      <c r="FC419" s="76"/>
      <c r="FD419" s="67"/>
      <c r="FE419" s="77"/>
      <c r="FF419" s="68"/>
      <c r="FG419" s="83"/>
      <c r="FH419" s="92">
        <f t="shared" si="74"/>
        <v>0</v>
      </c>
      <c r="FI419" s="93">
        <f t="shared" si="75"/>
        <v>0</v>
      </c>
      <c r="FJ419" s="94">
        <f t="shared" si="81"/>
        <v>14</v>
      </c>
      <c r="FK419" s="95">
        <f t="shared" si="76"/>
        <v>0</v>
      </c>
      <c r="FL419" s="95">
        <f t="shared" si="71"/>
        <v>0</v>
      </c>
      <c r="FM419" s="133"/>
      <c r="FN419" s="133"/>
    </row>
    <row r="420" spans="1:170" ht="3" hidden="1" customHeight="1" x14ac:dyDescent="0.25">
      <c r="A420" s="219"/>
      <c r="B420" s="220"/>
      <c r="C420" s="80"/>
      <c r="D420" s="209"/>
      <c r="E420" s="209"/>
      <c r="F420" s="66"/>
      <c r="G420" s="65"/>
      <c r="H420" s="210"/>
      <c r="I420" s="80"/>
      <c r="J420" s="209"/>
      <c r="K420" s="209"/>
      <c r="L420" s="80"/>
      <c r="M420" s="65"/>
      <c r="N420" s="80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07"/>
      <c r="Z420" s="207"/>
      <c r="AA420" s="154"/>
      <c r="AB420" s="154"/>
      <c r="AC420" s="65"/>
      <c r="AD420" s="65"/>
      <c r="AE420" s="65"/>
      <c r="AF420" s="65"/>
      <c r="AG420" s="65"/>
      <c r="AH420" s="208"/>
      <c r="AI420" s="65"/>
      <c r="AJ420" s="65"/>
      <c r="AK420" s="209"/>
      <c r="AL420" s="65"/>
      <c r="AM420" s="66"/>
      <c r="AN420" s="65"/>
      <c r="AO420" s="65"/>
      <c r="AP420" s="67"/>
      <c r="AQ420" s="68"/>
      <c r="AR420" s="69"/>
      <c r="AS420" s="72"/>
      <c r="AT420" s="67"/>
      <c r="AU420" s="68"/>
      <c r="AV420" s="67"/>
      <c r="AW420" s="72"/>
      <c r="AX420" s="67"/>
      <c r="AY420" s="96"/>
      <c r="AZ420" s="97"/>
      <c r="BA420" s="67"/>
      <c r="BB420" s="67"/>
      <c r="BC420" s="67"/>
      <c r="BD420" s="67"/>
      <c r="BE420" s="71"/>
      <c r="BF420" s="67"/>
      <c r="BG420" s="67"/>
      <c r="BH420" s="67"/>
      <c r="BI420" s="72"/>
      <c r="BJ420" s="67"/>
      <c r="BK420" s="67"/>
      <c r="BL420" s="67"/>
      <c r="BM420" s="72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  <c r="CC420" s="209"/>
      <c r="CD420" s="65"/>
      <c r="CE420" s="66"/>
      <c r="CF420" s="73"/>
      <c r="CG420" s="156"/>
      <c r="CH420" s="1"/>
      <c r="DA420" s="19"/>
      <c r="DB420" s="19"/>
      <c r="DC420" s="67"/>
      <c r="DD420" s="67"/>
      <c r="DE420" s="67"/>
      <c r="DF420" s="67"/>
      <c r="DG420" s="67"/>
      <c r="DH420" s="75"/>
      <c r="DI420" s="67"/>
      <c r="DJ420" s="67"/>
      <c r="DK420" s="76"/>
      <c r="DL420" s="67"/>
      <c r="DM420" s="77"/>
      <c r="DN420" s="67"/>
      <c r="DO420" s="67"/>
      <c r="DP420" s="67"/>
      <c r="DQ420" s="68"/>
      <c r="DR420" s="67"/>
      <c r="DS420" s="72"/>
      <c r="DT420" s="67"/>
      <c r="DU420" s="68"/>
      <c r="DV420" s="69"/>
      <c r="DW420" s="72"/>
      <c r="DX420" s="67"/>
      <c r="DY420" s="68"/>
      <c r="DZ420" s="69"/>
      <c r="EA420" s="67"/>
      <c r="EB420" s="67"/>
      <c r="EC420" s="67"/>
      <c r="ED420" s="67"/>
      <c r="EE420" s="71"/>
      <c r="EF420" s="67"/>
      <c r="EG420" s="67"/>
      <c r="EH420" s="67"/>
      <c r="EI420" s="72"/>
      <c r="EJ420" s="67"/>
      <c r="EK420" s="67"/>
      <c r="EL420" s="67"/>
      <c r="EM420" s="72"/>
      <c r="EN420" s="67"/>
      <c r="EO420" s="67"/>
      <c r="EP420" s="67"/>
      <c r="EQ420" s="67"/>
      <c r="ER420" s="67"/>
      <c r="ES420" s="67"/>
      <c r="ET420" s="67"/>
      <c r="EU420" s="67"/>
      <c r="EV420" s="67"/>
      <c r="EW420" s="67"/>
      <c r="EX420" s="67"/>
      <c r="EY420" s="67"/>
      <c r="EZ420" s="67"/>
      <c r="FA420" s="67"/>
      <c r="FB420" s="67"/>
      <c r="FC420" s="76"/>
      <c r="FD420" s="67"/>
      <c r="FE420" s="77"/>
      <c r="FF420" s="68"/>
      <c r="FG420" s="83"/>
      <c r="FH420" s="92">
        <f t="shared" si="74"/>
        <v>0</v>
      </c>
      <c r="FI420" s="93">
        <f t="shared" si="75"/>
        <v>0</v>
      </c>
      <c r="FJ420" s="94">
        <f t="shared" si="81"/>
        <v>15</v>
      </c>
      <c r="FK420" s="95">
        <f t="shared" si="76"/>
        <v>0</v>
      </c>
      <c r="FL420" s="95">
        <f t="shared" si="71"/>
        <v>0</v>
      </c>
      <c r="FM420" s="133"/>
      <c r="FN420" s="133"/>
    </row>
    <row r="421" spans="1:170" ht="3" hidden="1" customHeight="1" x14ac:dyDescent="0.25">
      <c r="A421" s="219"/>
      <c r="B421" s="220"/>
      <c r="C421" s="80"/>
      <c r="D421" s="209"/>
      <c r="E421" s="209"/>
      <c r="F421" s="66"/>
      <c r="G421" s="65"/>
      <c r="H421" s="210"/>
      <c r="I421" s="80"/>
      <c r="J421" s="209"/>
      <c r="K421" s="209"/>
      <c r="L421" s="80"/>
      <c r="M421" s="65"/>
      <c r="N421" s="80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07"/>
      <c r="Z421" s="207"/>
      <c r="AA421" s="154"/>
      <c r="AB421" s="154"/>
      <c r="AC421" s="65"/>
      <c r="AD421" s="65"/>
      <c r="AE421" s="65"/>
      <c r="AF421" s="65"/>
      <c r="AG421" s="65"/>
      <c r="AH421" s="208"/>
      <c r="AI421" s="65"/>
      <c r="AJ421" s="65"/>
      <c r="AK421" s="209"/>
      <c r="AL421" s="65"/>
      <c r="AM421" s="66"/>
      <c r="AN421" s="65"/>
      <c r="AO421" s="65"/>
      <c r="AP421" s="67"/>
      <c r="AQ421" s="68"/>
      <c r="AR421" s="69"/>
      <c r="AS421" s="72"/>
      <c r="AT421" s="67"/>
      <c r="AU421" s="68"/>
      <c r="AV421" s="67"/>
      <c r="AW421" s="72"/>
      <c r="AX421" s="67"/>
      <c r="AY421" s="96"/>
      <c r="AZ421" s="97"/>
      <c r="BA421" s="67"/>
      <c r="BB421" s="67"/>
      <c r="BC421" s="67"/>
      <c r="BD421" s="67"/>
      <c r="BE421" s="71"/>
      <c r="BF421" s="67"/>
      <c r="BG421" s="67"/>
      <c r="BH421" s="67"/>
      <c r="BI421" s="72"/>
      <c r="BJ421" s="67"/>
      <c r="BK421" s="67"/>
      <c r="BL421" s="67"/>
      <c r="BM421" s="72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  <c r="CC421" s="209"/>
      <c r="CD421" s="65"/>
      <c r="CE421" s="66"/>
      <c r="CF421" s="73"/>
      <c r="CG421" s="156"/>
      <c r="CH421" s="1"/>
      <c r="DA421" s="19"/>
      <c r="DB421" s="19"/>
      <c r="DC421" s="67"/>
      <c r="DD421" s="67"/>
      <c r="DE421" s="67"/>
      <c r="DF421" s="67"/>
      <c r="DG421" s="67"/>
      <c r="DH421" s="75"/>
      <c r="DI421" s="67"/>
      <c r="DJ421" s="67"/>
      <c r="DK421" s="76"/>
      <c r="DL421" s="67"/>
      <c r="DM421" s="77"/>
      <c r="DN421" s="67"/>
      <c r="DO421" s="67"/>
      <c r="DP421" s="67"/>
      <c r="DQ421" s="68"/>
      <c r="DR421" s="67"/>
      <c r="DS421" s="72"/>
      <c r="DT421" s="67"/>
      <c r="DU421" s="68"/>
      <c r="DV421" s="67"/>
      <c r="DW421" s="72"/>
      <c r="DX421" s="67"/>
      <c r="DY421" s="67"/>
      <c r="DZ421" s="67"/>
      <c r="EA421" s="67"/>
      <c r="EB421" s="67"/>
      <c r="EC421" s="67"/>
      <c r="ED421" s="67"/>
      <c r="EE421" s="71"/>
      <c r="EF421" s="67"/>
      <c r="EG421" s="68"/>
      <c r="EH421" s="69"/>
      <c r="EI421" s="72"/>
      <c r="EJ421" s="67"/>
      <c r="EK421" s="67"/>
      <c r="EL421" s="67"/>
      <c r="EM421" s="72"/>
      <c r="EN421" s="67"/>
      <c r="EO421" s="67"/>
      <c r="EP421" s="67"/>
      <c r="EQ421" s="67"/>
      <c r="ER421" s="67"/>
      <c r="ES421" s="67"/>
      <c r="ET421" s="67"/>
      <c r="EU421" s="67"/>
      <c r="EV421" s="67"/>
      <c r="EW421" s="67"/>
      <c r="EX421" s="67"/>
      <c r="EY421" s="67"/>
      <c r="EZ421" s="67"/>
      <c r="FA421" s="67"/>
      <c r="FB421" s="67"/>
      <c r="FC421" s="76"/>
      <c r="FD421" s="67"/>
      <c r="FE421" s="77"/>
      <c r="FF421" s="68"/>
      <c r="FG421" s="83"/>
      <c r="FH421" s="92">
        <f t="shared" si="74"/>
        <v>0</v>
      </c>
      <c r="FI421" s="93">
        <f t="shared" si="75"/>
        <v>0</v>
      </c>
      <c r="FJ421" s="94">
        <f t="shared" si="81"/>
        <v>16</v>
      </c>
      <c r="FK421" s="95">
        <f t="shared" si="76"/>
        <v>0</v>
      </c>
      <c r="FL421" s="95">
        <f t="shared" si="71"/>
        <v>0</v>
      </c>
      <c r="FM421" s="133"/>
      <c r="FN421" s="133"/>
    </row>
    <row r="422" spans="1:170" ht="3" hidden="1" customHeight="1" x14ac:dyDescent="0.25">
      <c r="A422" s="219"/>
      <c r="B422" s="220"/>
      <c r="C422" s="80"/>
      <c r="D422" s="209"/>
      <c r="E422" s="209"/>
      <c r="F422" s="66"/>
      <c r="G422" s="65"/>
      <c r="H422" s="210"/>
      <c r="I422" s="80"/>
      <c r="J422" s="209"/>
      <c r="K422" s="209"/>
      <c r="L422" s="80"/>
      <c r="M422" s="65"/>
      <c r="N422" s="80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07"/>
      <c r="Z422" s="207"/>
      <c r="AA422" s="154"/>
      <c r="AB422" s="154"/>
      <c r="AC422" s="65"/>
      <c r="AD422" s="65"/>
      <c r="AE422" s="65"/>
      <c r="AF422" s="65"/>
      <c r="AG422" s="65"/>
      <c r="AH422" s="208"/>
      <c r="AI422" s="65"/>
      <c r="AJ422" s="65"/>
      <c r="AK422" s="209"/>
      <c r="AL422" s="65"/>
      <c r="AM422" s="66"/>
      <c r="AN422" s="65"/>
      <c r="AO422" s="65"/>
      <c r="AP422" s="67"/>
      <c r="AQ422" s="68"/>
      <c r="AR422" s="69"/>
      <c r="AS422" s="72"/>
      <c r="AT422" s="67"/>
      <c r="AU422" s="68"/>
      <c r="AV422" s="67"/>
      <c r="AW422" s="72"/>
      <c r="AX422" s="67"/>
      <c r="AY422" s="96"/>
      <c r="AZ422" s="97"/>
      <c r="BA422" s="67"/>
      <c r="BB422" s="67"/>
      <c r="BC422" s="67"/>
      <c r="BD422" s="67"/>
      <c r="BE422" s="71"/>
      <c r="BF422" s="67"/>
      <c r="BG422" s="67"/>
      <c r="BH422" s="67"/>
      <c r="BI422" s="72"/>
      <c r="BJ422" s="67"/>
      <c r="BK422" s="67"/>
      <c r="BL422" s="67"/>
      <c r="BM422" s="72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209"/>
      <c r="CD422" s="65"/>
      <c r="CE422" s="66"/>
      <c r="CF422" s="73"/>
      <c r="CG422" s="156"/>
      <c r="CH422" s="1"/>
      <c r="DA422" s="19"/>
      <c r="DB422" s="19"/>
      <c r="DC422" s="67"/>
      <c r="DD422" s="67"/>
      <c r="DE422" s="67"/>
      <c r="DF422" s="67"/>
      <c r="DG422" s="67"/>
      <c r="DH422" s="75"/>
      <c r="DI422" s="67"/>
      <c r="DJ422" s="67"/>
      <c r="DK422" s="76"/>
      <c r="DL422" s="67"/>
      <c r="DM422" s="77"/>
      <c r="DN422" s="67"/>
      <c r="DO422" s="67"/>
      <c r="DP422" s="67"/>
      <c r="DQ422" s="68"/>
      <c r="DR422" s="67"/>
      <c r="DS422" s="72"/>
      <c r="DT422" s="67"/>
      <c r="DU422" s="68"/>
      <c r="DV422" s="67"/>
      <c r="DW422" s="72"/>
      <c r="DX422" s="67"/>
      <c r="DY422" s="67"/>
      <c r="DZ422" s="67"/>
      <c r="EA422" s="67"/>
      <c r="EB422" s="67"/>
      <c r="EC422" s="67"/>
      <c r="ED422" s="67"/>
      <c r="EE422" s="71"/>
      <c r="EF422" s="67"/>
      <c r="EG422" s="67"/>
      <c r="EH422" s="67"/>
      <c r="EI422" s="72"/>
      <c r="EJ422" s="67"/>
      <c r="EK422" s="67"/>
      <c r="EL422" s="67"/>
      <c r="EM422" s="72"/>
      <c r="EN422" s="67"/>
      <c r="EO422" s="67"/>
      <c r="EP422" s="67"/>
      <c r="EQ422" s="67"/>
      <c r="ER422" s="67"/>
      <c r="ES422" s="67"/>
      <c r="ET422" s="67"/>
      <c r="EU422" s="67"/>
      <c r="EV422" s="67"/>
      <c r="EW422" s="67"/>
      <c r="EX422" s="67"/>
      <c r="EY422" s="67"/>
      <c r="EZ422" s="67"/>
      <c r="FA422" s="67"/>
      <c r="FB422" s="67"/>
      <c r="FC422" s="76"/>
      <c r="FD422" s="67"/>
      <c r="FE422" s="77"/>
      <c r="FF422" s="68"/>
      <c r="FG422" s="83"/>
      <c r="FH422" s="92">
        <f t="shared" si="74"/>
        <v>0</v>
      </c>
      <c r="FI422" s="93">
        <f t="shared" si="75"/>
        <v>0</v>
      </c>
      <c r="FJ422" s="94">
        <f t="shared" si="81"/>
        <v>17</v>
      </c>
      <c r="FK422" s="95">
        <f t="shared" si="76"/>
        <v>0</v>
      </c>
      <c r="FL422" s="95">
        <f t="shared" si="71"/>
        <v>0</v>
      </c>
      <c r="FM422" s="133"/>
      <c r="FN422" s="133"/>
    </row>
    <row r="423" spans="1:170" ht="3" hidden="1" customHeight="1" x14ac:dyDescent="0.25">
      <c r="A423" s="219"/>
      <c r="B423" s="220"/>
      <c r="C423" s="80"/>
      <c r="D423" s="209"/>
      <c r="E423" s="209"/>
      <c r="F423" s="66"/>
      <c r="G423" s="65"/>
      <c r="H423" s="210"/>
      <c r="I423" s="80"/>
      <c r="J423" s="209"/>
      <c r="K423" s="209"/>
      <c r="L423" s="80"/>
      <c r="M423" s="65"/>
      <c r="N423" s="80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07"/>
      <c r="Z423" s="207"/>
      <c r="AA423" s="154"/>
      <c r="AB423" s="154"/>
      <c r="AC423" s="65"/>
      <c r="AD423" s="65"/>
      <c r="AE423" s="65"/>
      <c r="AF423" s="65"/>
      <c r="AG423" s="65"/>
      <c r="AH423" s="208"/>
      <c r="AI423" s="65"/>
      <c r="AJ423" s="65"/>
      <c r="AK423" s="209"/>
      <c r="AL423" s="65"/>
      <c r="AM423" s="66"/>
      <c r="AN423" s="65"/>
      <c r="AO423" s="65"/>
      <c r="AP423" s="67"/>
      <c r="AQ423" s="68"/>
      <c r="AR423" s="69"/>
      <c r="AS423" s="72"/>
      <c r="AT423" s="67"/>
      <c r="AU423" s="68"/>
      <c r="AV423" s="67"/>
      <c r="AW423" s="72"/>
      <c r="AX423" s="67"/>
      <c r="AY423" s="96"/>
      <c r="AZ423" s="97"/>
      <c r="BA423" s="67"/>
      <c r="BB423" s="67"/>
      <c r="BC423" s="67"/>
      <c r="BD423" s="67"/>
      <c r="BE423" s="71"/>
      <c r="BF423" s="67"/>
      <c r="BG423" s="67"/>
      <c r="BH423" s="67"/>
      <c r="BI423" s="72"/>
      <c r="BJ423" s="67"/>
      <c r="BK423" s="67"/>
      <c r="BL423" s="67"/>
      <c r="BM423" s="72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209"/>
      <c r="CD423" s="65"/>
      <c r="CE423" s="66"/>
      <c r="CF423" s="73"/>
      <c r="CG423" s="156"/>
      <c r="CH423" s="1"/>
      <c r="DA423" s="19"/>
      <c r="DB423" s="19"/>
      <c r="DC423" s="67"/>
      <c r="DD423" s="67"/>
      <c r="DE423" s="67"/>
      <c r="DF423" s="67"/>
      <c r="DG423" s="67"/>
      <c r="DH423" s="75"/>
      <c r="DI423" s="67"/>
      <c r="DJ423" s="67"/>
      <c r="DK423" s="76"/>
      <c r="DL423" s="67"/>
      <c r="DM423" s="77"/>
      <c r="DN423" s="67"/>
      <c r="DO423" s="67"/>
      <c r="DP423" s="67"/>
      <c r="DQ423" s="68"/>
      <c r="DR423" s="67"/>
      <c r="DS423" s="72"/>
      <c r="DT423" s="67"/>
      <c r="DU423" s="68"/>
      <c r="DV423" s="67"/>
      <c r="DW423" s="72"/>
      <c r="DX423" s="67"/>
      <c r="DY423" s="68"/>
      <c r="DZ423" s="69"/>
      <c r="EA423" s="67"/>
      <c r="EB423" s="67"/>
      <c r="EC423" s="67"/>
      <c r="ED423" s="67"/>
      <c r="EE423" s="71"/>
      <c r="EF423" s="67"/>
      <c r="EG423" s="67"/>
      <c r="EH423" s="67"/>
      <c r="EI423" s="72"/>
      <c r="EJ423" s="67"/>
      <c r="EK423" s="67"/>
      <c r="EL423" s="67"/>
      <c r="EM423" s="72"/>
      <c r="EN423" s="67"/>
      <c r="EO423" s="67"/>
      <c r="EP423" s="67"/>
      <c r="EQ423" s="67"/>
      <c r="ER423" s="67"/>
      <c r="ES423" s="67"/>
      <c r="ET423" s="67"/>
      <c r="EU423" s="67"/>
      <c r="EV423" s="67"/>
      <c r="EW423" s="67"/>
      <c r="EX423" s="67"/>
      <c r="EY423" s="67"/>
      <c r="EZ423" s="67"/>
      <c r="FA423" s="67"/>
      <c r="FB423" s="67"/>
      <c r="FC423" s="76"/>
      <c r="FD423" s="67"/>
      <c r="FE423" s="77"/>
      <c r="FF423" s="68"/>
      <c r="FG423" s="83"/>
      <c r="FH423" s="92">
        <f t="shared" si="74"/>
        <v>0</v>
      </c>
      <c r="FI423" s="93">
        <f t="shared" si="75"/>
        <v>0</v>
      </c>
      <c r="FJ423" s="94">
        <f t="shared" si="81"/>
        <v>18</v>
      </c>
      <c r="FK423" s="95">
        <f t="shared" si="76"/>
        <v>0</v>
      </c>
      <c r="FL423" s="95">
        <f t="shared" si="71"/>
        <v>0</v>
      </c>
      <c r="FM423" s="133"/>
      <c r="FN423" s="133"/>
    </row>
    <row r="424" spans="1:170" ht="3" hidden="1" customHeight="1" x14ac:dyDescent="0.25">
      <c r="A424" s="219"/>
      <c r="B424" s="220"/>
      <c r="C424" s="80"/>
      <c r="D424" s="209"/>
      <c r="E424" s="209"/>
      <c r="F424" s="66"/>
      <c r="G424" s="65"/>
      <c r="H424" s="210"/>
      <c r="I424" s="80"/>
      <c r="J424" s="209"/>
      <c r="K424" s="209"/>
      <c r="L424" s="80"/>
      <c r="M424" s="65"/>
      <c r="N424" s="80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07"/>
      <c r="Z424" s="207"/>
      <c r="AA424" s="154"/>
      <c r="AB424" s="154"/>
      <c r="AC424" s="65"/>
      <c r="AD424" s="65"/>
      <c r="AE424" s="65"/>
      <c r="AF424" s="65"/>
      <c r="AG424" s="65"/>
      <c r="AH424" s="208"/>
      <c r="AI424" s="65"/>
      <c r="AJ424" s="65"/>
      <c r="AK424" s="209"/>
      <c r="AL424" s="65"/>
      <c r="AM424" s="66"/>
      <c r="AN424" s="65"/>
      <c r="AO424" s="65"/>
      <c r="AP424" s="67"/>
      <c r="AQ424" s="68"/>
      <c r="AR424" s="69"/>
      <c r="AS424" s="72"/>
      <c r="AT424" s="67"/>
      <c r="AU424" s="68"/>
      <c r="AV424" s="67"/>
      <c r="AW424" s="72"/>
      <c r="AX424" s="67"/>
      <c r="AY424" s="96"/>
      <c r="AZ424" s="97"/>
      <c r="BA424" s="67"/>
      <c r="BB424" s="67"/>
      <c r="BC424" s="67"/>
      <c r="BD424" s="67"/>
      <c r="BE424" s="71"/>
      <c r="BF424" s="67"/>
      <c r="BG424" s="67"/>
      <c r="BH424" s="67"/>
      <c r="BI424" s="72"/>
      <c r="BJ424" s="67"/>
      <c r="BK424" s="67"/>
      <c r="BL424" s="67"/>
      <c r="BM424" s="72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  <c r="CC424" s="209"/>
      <c r="CD424" s="65"/>
      <c r="CE424" s="66"/>
      <c r="CF424" s="73"/>
      <c r="CG424" s="156"/>
      <c r="CH424" s="1"/>
      <c r="DA424" s="19"/>
      <c r="DB424" s="19"/>
      <c r="DC424" s="67"/>
      <c r="DD424" s="67"/>
      <c r="DE424" s="67"/>
      <c r="DF424" s="67"/>
      <c r="DG424" s="67"/>
      <c r="DH424" s="75"/>
      <c r="DI424" s="67"/>
      <c r="DJ424" s="67"/>
      <c r="DK424" s="76"/>
      <c r="DL424" s="67"/>
      <c r="DM424" s="77"/>
      <c r="DN424" s="67"/>
      <c r="DO424" s="67"/>
      <c r="DP424" s="67"/>
      <c r="DQ424" s="68"/>
      <c r="DR424" s="67"/>
      <c r="DS424" s="72"/>
      <c r="DT424" s="67"/>
      <c r="DU424" s="68"/>
      <c r="DV424" s="67"/>
      <c r="DW424" s="72"/>
      <c r="DX424" s="67"/>
      <c r="DY424" s="67"/>
      <c r="DZ424" s="67"/>
      <c r="EA424" s="67"/>
      <c r="EB424" s="67"/>
      <c r="EC424" s="67"/>
      <c r="ED424" s="67"/>
      <c r="EE424" s="71"/>
      <c r="EF424" s="67"/>
      <c r="EG424" s="67"/>
      <c r="EH424" s="67"/>
      <c r="EI424" s="72"/>
      <c r="EJ424" s="67"/>
      <c r="EK424" s="67"/>
      <c r="EL424" s="67"/>
      <c r="EM424" s="72"/>
      <c r="EN424" s="67"/>
      <c r="EO424" s="67"/>
      <c r="EP424" s="67"/>
      <c r="EQ424" s="67"/>
      <c r="ER424" s="67"/>
      <c r="ES424" s="67"/>
      <c r="ET424" s="67"/>
      <c r="EU424" s="67"/>
      <c r="EV424" s="67"/>
      <c r="EW424" s="67"/>
      <c r="EX424" s="67"/>
      <c r="EY424" s="67"/>
      <c r="EZ424" s="67"/>
      <c r="FA424" s="67"/>
      <c r="FB424" s="67"/>
      <c r="FC424" s="76"/>
      <c r="FD424" s="67"/>
      <c r="FE424" s="77"/>
      <c r="FF424" s="68"/>
      <c r="FG424" s="83"/>
      <c r="FH424" s="92">
        <f t="shared" si="74"/>
        <v>0</v>
      </c>
      <c r="FI424" s="93">
        <f t="shared" si="75"/>
        <v>0</v>
      </c>
      <c r="FJ424" s="94">
        <f t="shared" si="81"/>
        <v>19</v>
      </c>
      <c r="FK424" s="95">
        <f t="shared" si="76"/>
        <v>0</v>
      </c>
      <c r="FL424" s="95">
        <f t="shared" si="71"/>
        <v>0</v>
      </c>
      <c r="FM424" s="133"/>
      <c r="FN424" s="133"/>
    </row>
    <row r="425" spans="1:170" ht="3" hidden="1" customHeight="1" x14ac:dyDescent="0.25">
      <c r="A425" s="219"/>
      <c r="B425" s="220"/>
      <c r="C425" s="80"/>
      <c r="D425" s="209"/>
      <c r="E425" s="209"/>
      <c r="F425" s="66"/>
      <c r="G425" s="65"/>
      <c r="H425" s="210"/>
      <c r="I425" s="80"/>
      <c r="J425" s="209"/>
      <c r="K425" s="209"/>
      <c r="L425" s="80"/>
      <c r="M425" s="65"/>
      <c r="N425" s="80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AA425" s="154"/>
      <c r="AB425" s="154"/>
      <c r="AC425" s="65"/>
      <c r="AD425" s="65"/>
      <c r="AE425" s="65"/>
      <c r="AF425" s="65"/>
      <c r="AG425" s="65"/>
      <c r="AH425" s="208"/>
      <c r="AI425" s="65"/>
      <c r="AJ425" s="65"/>
      <c r="AK425" s="209"/>
      <c r="AL425" s="65"/>
      <c r="AM425" s="66"/>
      <c r="AN425" s="65"/>
      <c r="AO425" s="65"/>
      <c r="AP425" s="67"/>
      <c r="AQ425" s="68"/>
      <c r="AR425" s="69"/>
      <c r="AS425" s="72"/>
      <c r="AT425" s="67"/>
      <c r="AU425" s="68"/>
      <c r="AV425" s="67"/>
      <c r="AW425" s="72"/>
      <c r="AX425" s="67"/>
      <c r="AY425" s="96"/>
      <c r="AZ425" s="97"/>
      <c r="BA425" s="67"/>
      <c r="BB425" s="67"/>
      <c r="BC425" s="67"/>
      <c r="BD425" s="67"/>
      <c r="BE425" s="71"/>
      <c r="BF425" s="67"/>
      <c r="BG425" s="67"/>
      <c r="BH425" s="67"/>
      <c r="BI425" s="72"/>
      <c r="BJ425" s="67"/>
      <c r="BK425" s="67"/>
      <c r="BL425" s="67"/>
      <c r="BM425" s="72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209"/>
      <c r="CD425" s="65"/>
      <c r="CE425" s="66"/>
      <c r="CF425" s="73"/>
      <c r="CG425" s="156"/>
      <c r="CH425" s="1"/>
      <c r="DA425" s="19"/>
      <c r="DB425" s="19"/>
      <c r="DC425" s="67"/>
      <c r="DD425" s="67"/>
      <c r="DE425" s="67"/>
      <c r="DF425" s="67"/>
      <c r="DG425" s="67"/>
      <c r="DH425" s="75"/>
      <c r="DI425" s="67"/>
      <c r="DJ425" s="67"/>
      <c r="DK425" s="76"/>
      <c r="DL425" s="67"/>
      <c r="DM425" s="77"/>
      <c r="DN425" s="67"/>
      <c r="DO425" s="67"/>
      <c r="DP425" s="67"/>
      <c r="DQ425" s="68"/>
      <c r="DR425" s="67"/>
      <c r="DS425" s="72"/>
      <c r="DT425" s="67"/>
      <c r="DU425" s="68"/>
      <c r="DV425" s="67"/>
      <c r="DW425" s="72"/>
      <c r="DX425" s="67"/>
      <c r="DY425" s="67"/>
      <c r="DZ425" s="67"/>
      <c r="EA425" s="67"/>
      <c r="EB425" s="67"/>
      <c r="EC425" s="67"/>
      <c r="ED425" s="67"/>
      <c r="EE425" s="71"/>
      <c r="EF425" s="67"/>
      <c r="EG425" s="67"/>
      <c r="EH425" s="67"/>
      <c r="EI425" s="72"/>
      <c r="EJ425" s="67"/>
      <c r="EK425" s="67"/>
      <c r="EL425" s="67"/>
      <c r="EM425" s="72"/>
      <c r="EN425" s="67"/>
      <c r="EO425" s="67"/>
      <c r="EP425" s="67"/>
      <c r="EQ425" s="67"/>
      <c r="ER425" s="67"/>
      <c r="ES425" s="68"/>
      <c r="ET425" s="69"/>
      <c r="EU425" s="67"/>
      <c r="EV425" s="67"/>
      <c r="EW425" s="67"/>
      <c r="EX425" s="67"/>
      <c r="EY425" s="67"/>
      <c r="EZ425" s="67"/>
      <c r="FA425" s="67"/>
      <c r="FB425" s="67"/>
      <c r="FC425" s="76"/>
      <c r="FD425" s="67"/>
      <c r="FE425" s="77"/>
      <c r="FF425" s="68"/>
      <c r="FG425" s="83"/>
      <c r="FH425" s="92">
        <f t="shared" si="74"/>
        <v>0</v>
      </c>
      <c r="FI425" s="93">
        <f t="shared" si="75"/>
        <v>0</v>
      </c>
      <c r="FJ425" s="94">
        <f t="shared" si="81"/>
        <v>20</v>
      </c>
      <c r="FK425" s="95">
        <f t="shared" si="76"/>
        <v>0</v>
      </c>
      <c r="FL425" s="95">
        <f t="shared" si="71"/>
        <v>0</v>
      </c>
      <c r="FM425" s="133"/>
      <c r="FN425" s="133"/>
    </row>
    <row r="426" spans="1:170" ht="3" hidden="1" customHeight="1" x14ac:dyDescent="0.25">
      <c r="A426" s="219"/>
      <c r="B426" s="220"/>
      <c r="C426" s="80"/>
      <c r="D426" s="209"/>
      <c r="E426" s="209"/>
      <c r="F426" s="66"/>
      <c r="G426" s="65"/>
      <c r="H426" s="210"/>
      <c r="I426" s="80"/>
      <c r="J426" s="209"/>
      <c r="K426" s="209"/>
      <c r="L426" s="80"/>
      <c r="M426" s="65"/>
      <c r="N426" s="80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07"/>
      <c r="Z426" s="207"/>
      <c r="AA426" s="154"/>
      <c r="AB426" s="154"/>
      <c r="AC426" s="65"/>
      <c r="AD426" s="65"/>
      <c r="AE426" s="65"/>
      <c r="AF426" s="65"/>
      <c r="AG426" s="65"/>
      <c r="AH426" s="208"/>
      <c r="AI426" s="65"/>
      <c r="AJ426" s="65"/>
      <c r="AK426" s="209"/>
      <c r="AL426" s="65"/>
      <c r="AM426" s="66"/>
      <c r="AN426" s="65"/>
      <c r="AO426" s="65"/>
      <c r="AP426" s="67"/>
      <c r="AQ426" s="68"/>
      <c r="AR426" s="69"/>
      <c r="AS426" s="72"/>
      <c r="AT426" s="67"/>
      <c r="AU426" s="68"/>
      <c r="AV426" s="67"/>
      <c r="AW426" s="72"/>
      <c r="AX426" s="67"/>
      <c r="AY426" s="96"/>
      <c r="AZ426" s="97"/>
      <c r="BA426" s="67"/>
      <c r="BB426" s="67"/>
      <c r="BC426" s="67"/>
      <c r="BD426" s="67"/>
      <c r="BE426" s="71"/>
      <c r="BF426" s="67"/>
      <c r="BG426" s="67"/>
      <c r="BH426" s="67"/>
      <c r="BI426" s="72"/>
      <c r="BJ426" s="67"/>
      <c r="BK426" s="67"/>
      <c r="BL426" s="67"/>
      <c r="BM426" s="72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209"/>
      <c r="CD426" s="65"/>
      <c r="CE426" s="66"/>
      <c r="CF426" s="73"/>
      <c r="CG426" s="156"/>
      <c r="CH426" s="1"/>
      <c r="DA426" s="19"/>
      <c r="DB426" s="19"/>
      <c r="DC426" s="67"/>
      <c r="DD426" s="67"/>
      <c r="DE426" s="67"/>
      <c r="DF426" s="67"/>
      <c r="DG426" s="67"/>
      <c r="DH426" s="75"/>
      <c r="DI426" s="67"/>
      <c r="DJ426" s="67"/>
      <c r="DK426" s="76"/>
      <c r="DL426" s="67"/>
      <c r="DM426" s="77"/>
      <c r="DN426" s="67"/>
      <c r="DO426" s="67"/>
      <c r="DP426" s="67"/>
      <c r="DQ426" s="68"/>
      <c r="DR426" s="67"/>
      <c r="DS426" s="72"/>
      <c r="DT426" s="67"/>
      <c r="DU426" s="68"/>
      <c r="DV426" s="67"/>
      <c r="DW426" s="72"/>
      <c r="DX426" s="67"/>
      <c r="DY426" s="67"/>
      <c r="DZ426" s="67"/>
      <c r="EA426" s="67"/>
      <c r="EB426" s="67"/>
      <c r="EC426" s="67"/>
      <c r="ED426" s="67"/>
      <c r="EE426" s="71"/>
      <c r="EF426" s="67"/>
      <c r="EG426" s="67"/>
      <c r="EH426" s="67"/>
      <c r="EI426" s="72"/>
      <c r="EJ426" s="67"/>
      <c r="EK426" s="67"/>
      <c r="EL426" s="67"/>
      <c r="EM426" s="72"/>
      <c r="EN426" s="67"/>
      <c r="EO426" s="67"/>
      <c r="EP426" s="67"/>
      <c r="EQ426" s="67"/>
      <c r="ER426" s="67"/>
      <c r="ES426" s="67"/>
      <c r="ET426" s="67"/>
      <c r="EU426" s="67"/>
      <c r="EV426" s="67"/>
      <c r="EW426" s="67"/>
      <c r="EX426" s="67"/>
      <c r="EY426" s="67"/>
      <c r="EZ426" s="67"/>
      <c r="FA426" s="67"/>
      <c r="FB426" s="67"/>
      <c r="FC426" s="76"/>
      <c r="FD426" s="67"/>
      <c r="FE426" s="77"/>
      <c r="FF426" s="68"/>
      <c r="FG426" s="83"/>
      <c r="FH426" s="92">
        <f t="shared" si="74"/>
        <v>0</v>
      </c>
      <c r="FI426" s="93">
        <f t="shared" si="75"/>
        <v>0</v>
      </c>
      <c r="FJ426" s="94">
        <f t="shared" si="81"/>
        <v>21</v>
      </c>
      <c r="FK426" s="95">
        <f t="shared" si="76"/>
        <v>0</v>
      </c>
      <c r="FL426" s="95">
        <f t="shared" si="71"/>
        <v>0</v>
      </c>
      <c r="FM426" s="133"/>
      <c r="FN426" s="133"/>
    </row>
    <row r="427" spans="1:170" ht="3" hidden="1" customHeight="1" x14ac:dyDescent="0.25">
      <c r="A427" s="219"/>
      <c r="B427" s="220"/>
      <c r="C427" s="80"/>
      <c r="D427" s="209"/>
      <c r="E427" s="209"/>
      <c r="F427" s="66"/>
      <c r="G427" s="65"/>
      <c r="H427" s="210"/>
      <c r="I427" s="80"/>
      <c r="J427" s="209"/>
      <c r="K427" s="209"/>
      <c r="L427" s="80"/>
      <c r="M427" s="65"/>
      <c r="N427" s="80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07"/>
      <c r="Z427" s="207"/>
      <c r="AA427" s="154"/>
      <c r="AB427" s="154"/>
      <c r="AC427" s="65"/>
      <c r="AD427" s="65"/>
      <c r="AE427" s="65"/>
      <c r="AF427" s="65"/>
      <c r="AG427" s="65"/>
      <c r="AH427" s="208"/>
      <c r="AI427" s="65"/>
      <c r="AJ427" s="65"/>
      <c r="AK427" s="209"/>
      <c r="AL427" s="65"/>
      <c r="AM427" s="66"/>
      <c r="AN427" s="65"/>
      <c r="AO427" s="65"/>
      <c r="AP427" s="67"/>
      <c r="AQ427" s="68"/>
      <c r="AR427" s="69"/>
      <c r="AS427" s="72"/>
      <c r="AT427" s="67"/>
      <c r="AU427" s="68"/>
      <c r="AV427" s="67"/>
      <c r="AW427" s="72"/>
      <c r="AX427" s="67"/>
      <c r="AY427" s="96"/>
      <c r="AZ427" s="97"/>
      <c r="BA427" s="67"/>
      <c r="BB427" s="67"/>
      <c r="BC427" s="67"/>
      <c r="BD427" s="67"/>
      <c r="BE427" s="71"/>
      <c r="BF427" s="67"/>
      <c r="BG427" s="67"/>
      <c r="BH427" s="67"/>
      <c r="BI427" s="72"/>
      <c r="BJ427" s="67"/>
      <c r="BK427" s="67"/>
      <c r="BL427" s="67"/>
      <c r="BM427" s="72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209"/>
      <c r="CD427" s="65"/>
      <c r="CE427" s="66"/>
      <c r="CF427" s="73"/>
      <c r="CG427" s="156"/>
      <c r="CH427" s="1"/>
      <c r="DA427" s="19"/>
      <c r="DB427" s="19"/>
      <c r="DC427" s="67"/>
      <c r="DD427" s="67"/>
      <c r="DE427" s="67"/>
      <c r="DF427" s="67"/>
      <c r="DG427" s="67"/>
      <c r="DH427" s="75"/>
      <c r="DI427" s="67"/>
      <c r="DJ427" s="67"/>
      <c r="DK427" s="76"/>
      <c r="DL427" s="67"/>
      <c r="DM427" s="77"/>
      <c r="DN427" s="67"/>
      <c r="DO427" s="67"/>
      <c r="DP427" s="67"/>
      <c r="DQ427" s="68"/>
      <c r="DR427" s="67"/>
      <c r="DS427" s="72"/>
      <c r="DT427" s="67"/>
      <c r="DU427" s="68"/>
      <c r="DV427" s="67"/>
      <c r="DW427" s="72"/>
      <c r="DX427" s="67"/>
      <c r="DY427" s="68"/>
      <c r="DZ427" s="69"/>
      <c r="EA427" s="67"/>
      <c r="EB427" s="67"/>
      <c r="EC427" s="67"/>
      <c r="ED427" s="67"/>
      <c r="EE427" s="71"/>
      <c r="EF427" s="67"/>
      <c r="EG427" s="68"/>
      <c r="EH427" s="69"/>
      <c r="EI427" s="72"/>
      <c r="EJ427" s="67"/>
      <c r="EK427" s="68"/>
      <c r="EL427" s="69"/>
      <c r="EM427" s="72"/>
      <c r="EN427" s="67"/>
      <c r="EO427" s="67"/>
      <c r="EP427" s="67"/>
      <c r="EQ427" s="67"/>
      <c r="ER427" s="67"/>
      <c r="ES427" s="67"/>
      <c r="ET427" s="67"/>
      <c r="EU427" s="67"/>
      <c r="EV427" s="67"/>
      <c r="EW427" s="67"/>
      <c r="EX427" s="67"/>
      <c r="EY427" s="67"/>
      <c r="EZ427" s="67"/>
      <c r="FA427" s="67"/>
      <c r="FB427" s="67"/>
      <c r="FC427" s="76"/>
      <c r="FD427" s="67"/>
      <c r="FE427" s="77"/>
      <c r="FF427" s="68"/>
      <c r="FG427" s="83"/>
      <c r="FH427" s="92">
        <f t="shared" si="74"/>
        <v>0</v>
      </c>
      <c r="FI427" s="93">
        <f t="shared" si="75"/>
        <v>0</v>
      </c>
      <c r="FJ427" s="94">
        <f t="shared" si="81"/>
        <v>22</v>
      </c>
      <c r="FK427" s="95">
        <f t="shared" si="76"/>
        <v>0</v>
      </c>
      <c r="FL427" s="95">
        <f t="shared" ref="FL427:FL472" si="82">FL426+FK427</f>
        <v>0</v>
      </c>
      <c r="FM427" s="133"/>
      <c r="FN427" s="133"/>
    </row>
    <row r="428" spans="1:170" ht="3" hidden="1" customHeight="1" x14ac:dyDescent="0.25">
      <c r="A428" s="222"/>
      <c r="B428" s="223"/>
      <c r="C428" s="80"/>
      <c r="D428" s="209"/>
      <c r="E428" s="209"/>
      <c r="F428" s="66"/>
      <c r="G428" s="65"/>
      <c r="H428" s="210"/>
      <c r="I428" s="80"/>
      <c r="J428" s="209"/>
      <c r="K428" s="209"/>
      <c r="L428" s="80"/>
      <c r="M428" s="65"/>
      <c r="N428" s="80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07"/>
      <c r="Z428" s="207"/>
      <c r="AA428" s="154"/>
      <c r="AB428" s="154"/>
      <c r="AC428" s="65"/>
      <c r="AD428" s="65"/>
      <c r="AE428" s="65"/>
      <c r="AF428" s="65"/>
      <c r="AG428" s="65"/>
      <c r="AH428" s="208"/>
      <c r="AI428" s="65"/>
      <c r="AJ428" s="65"/>
      <c r="AK428" s="209"/>
      <c r="AL428" s="65"/>
      <c r="AM428" s="66"/>
      <c r="AN428" s="65"/>
      <c r="AO428" s="65"/>
      <c r="AP428" s="67"/>
      <c r="AQ428" s="68"/>
      <c r="AR428" s="69"/>
      <c r="AS428" s="72"/>
      <c r="AT428" s="67"/>
      <c r="AU428" s="68"/>
      <c r="AV428" s="67"/>
      <c r="AW428" s="72"/>
      <c r="AX428" s="67"/>
      <c r="AY428" s="96"/>
      <c r="AZ428" s="97"/>
      <c r="BA428" s="67"/>
      <c r="BB428" s="67"/>
      <c r="BC428" s="67"/>
      <c r="BD428" s="67"/>
      <c r="BE428" s="71"/>
      <c r="BF428" s="67"/>
      <c r="BG428" s="67"/>
      <c r="BH428" s="67"/>
      <c r="BI428" s="72"/>
      <c r="BJ428" s="67"/>
      <c r="BK428" s="67"/>
      <c r="BL428" s="67"/>
      <c r="BM428" s="72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  <c r="CC428" s="209"/>
      <c r="CD428" s="65"/>
      <c r="CE428" s="66"/>
      <c r="CF428" s="73"/>
      <c r="CG428" s="156"/>
      <c r="CH428" s="1"/>
      <c r="DA428" s="19"/>
      <c r="DB428" s="19"/>
      <c r="DC428" s="67"/>
      <c r="DD428" s="67"/>
      <c r="DE428" s="67"/>
      <c r="DF428" s="67"/>
      <c r="DG428" s="67"/>
      <c r="DH428" s="75"/>
      <c r="DI428" s="67"/>
      <c r="DJ428" s="67"/>
      <c r="DK428" s="76"/>
      <c r="DL428" s="67"/>
      <c r="DM428" s="77"/>
      <c r="DN428" s="67"/>
      <c r="DO428" s="67"/>
      <c r="DP428" s="67"/>
      <c r="DQ428" s="68"/>
      <c r="DR428" s="67"/>
      <c r="DS428" s="72"/>
      <c r="DT428" s="67"/>
      <c r="DU428" s="68"/>
      <c r="DV428" s="67"/>
      <c r="DW428" s="72"/>
      <c r="DX428" s="67"/>
      <c r="DY428" s="67"/>
      <c r="DZ428" s="67"/>
      <c r="EA428" s="67"/>
      <c r="EB428" s="67"/>
      <c r="EC428" s="67"/>
      <c r="ED428" s="67"/>
      <c r="EE428" s="71"/>
      <c r="EF428" s="67"/>
      <c r="EG428" s="67"/>
      <c r="EH428" s="67"/>
      <c r="EI428" s="72"/>
      <c r="EJ428" s="67"/>
      <c r="EK428" s="67"/>
      <c r="EL428" s="67"/>
      <c r="EM428" s="72"/>
      <c r="EN428" s="67"/>
      <c r="EO428" s="67"/>
      <c r="EP428" s="67"/>
      <c r="EQ428" s="67"/>
      <c r="ER428" s="67"/>
      <c r="ES428" s="68"/>
      <c r="ET428" s="69"/>
      <c r="EU428" s="67"/>
      <c r="EV428" s="67"/>
      <c r="EW428" s="67"/>
      <c r="EX428" s="67"/>
      <c r="EY428" s="67"/>
      <c r="EZ428" s="67"/>
      <c r="FA428" s="67"/>
      <c r="FB428" s="67"/>
      <c r="FC428" s="76"/>
      <c r="FD428" s="67"/>
      <c r="FE428" s="77"/>
      <c r="FF428" s="68"/>
      <c r="FG428" s="83"/>
      <c r="FH428" s="92">
        <f t="shared" si="74"/>
        <v>0</v>
      </c>
      <c r="FI428" s="93">
        <f t="shared" si="75"/>
        <v>0</v>
      </c>
      <c r="FJ428" s="94">
        <f t="shared" si="81"/>
        <v>23</v>
      </c>
      <c r="FK428" s="95">
        <f t="shared" si="76"/>
        <v>0</v>
      </c>
      <c r="FL428" s="95">
        <f t="shared" si="82"/>
        <v>0</v>
      </c>
      <c r="FM428" s="133"/>
      <c r="FN428" s="133"/>
    </row>
    <row r="429" spans="1:170" ht="3" hidden="1" customHeight="1" x14ac:dyDescent="0.25">
      <c r="A429" s="222"/>
      <c r="B429" s="223"/>
      <c r="C429" s="80"/>
      <c r="D429" s="209"/>
      <c r="E429" s="209"/>
      <c r="F429" s="66"/>
      <c r="G429" s="65"/>
      <c r="H429" s="210"/>
      <c r="I429" s="80"/>
      <c r="J429" s="209"/>
      <c r="K429" s="209"/>
      <c r="L429" s="80"/>
      <c r="M429" s="65"/>
      <c r="N429" s="80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07"/>
      <c r="Z429" s="207"/>
      <c r="AA429" s="154"/>
      <c r="AB429" s="154"/>
      <c r="AC429" s="65"/>
      <c r="AD429" s="65"/>
      <c r="AE429" s="65"/>
      <c r="AF429" s="65"/>
      <c r="AG429" s="65"/>
      <c r="AH429" s="208"/>
      <c r="AI429" s="65"/>
      <c r="AJ429" s="65"/>
      <c r="AK429" s="209"/>
      <c r="AL429" s="65"/>
      <c r="AM429" s="66"/>
      <c r="AN429" s="65"/>
      <c r="AO429" s="65"/>
      <c r="AP429" s="67"/>
      <c r="AQ429" s="68"/>
      <c r="AR429" s="69"/>
      <c r="AS429" s="72"/>
      <c r="AT429" s="67"/>
      <c r="AU429" s="68"/>
      <c r="AV429" s="67"/>
      <c r="AW429" s="72"/>
      <c r="AX429" s="67"/>
      <c r="AY429" s="96"/>
      <c r="AZ429" s="97"/>
      <c r="BA429" s="67"/>
      <c r="BB429" s="67"/>
      <c r="BC429" s="67"/>
      <c r="BD429" s="67"/>
      <c r="BE429" s="71"/>
      <c r="BF429" s="67"/>
      <c r="BG429" s="67"/>
      <c r="BH429" s="67"/>
      <c r="BI429" s="72"/>
      <c r="BJ429" s="67"/>
      <c r="BK429" s="67"/>
      <c r="BL429" s="67"/>
      <c r="BM429" s="72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209"/>
      <c r="CD429" s="65"/>
      <c r="CE429" s="66"/>
      <c r="CF429" s="73"/>
      <c r="CG429" s="156"/>
      <c r="CH429" s="1"/>
      <c r="DA429" s="19"/>
      <c r="DB429" s="19"/>
      <c r="DC429" s="67"/>
      <c r="DD429" s="67"/>
      <c r="DE429" s="67"/>
      <c r="DF429" s="67"/>
      <c r="DG429" s="67"/>
      <c r="DH429" s="75"/>
      <c r="DI429" s="67"/>
      <c r="DJ429" s="67"/>
      <c r="DK429" s="76"/>
      <c r="DL429" s="67"/>
      <c r="DM429" s="77"/>
      <c r="DN429" s="67"/>
      <c r="DO429" s="67"/>
      <c r="DP429" s="67"/>
      <c r="DQ429" s="68"/>
      <c r="DR429" s="69"/>
      <c r="DS429" s="72"/>
      <c r="DT429" s="67"/>
      <c r="DU429" s="68"/>
      <c r="DV429" s="67"/>
      <c r="DW429" s="72"/>
      <c r="DX429" s="67"/>
      <c r="DY429" s="68"/>
      <c r="DZ429" s="69"/>
      <c r="EA429" s="67"/>
      <c r="EB429" s="67"/>
      <c r="EC429" s="67"/>
      <c r="ED429" s="67"/>
      <c r="EE429" s="71"/>
      <c r="EF429" s="67"/>
      <c r="EG429" s="67"/>
      <c r="EH429" s="67"/>
      <c r="EI429" s="72"/>
      <c r="EJ429" s="67"/>
      <c r="EK429" s="67"/>
      <c r="EL429" s="67"/>
      <c r="EM429" s="72"/>
      <c r="EN429" s="67"/>
      <c r="EO429" s="68"/>
      <c r="EP429" s="69"/>
      <c r="EQ429" s="67"/>
      <c r="ER429" s="67"/>
      <c r="ES429" s="68"/>
      <c r="ET429" s="69"/>
      <c r="EU429" s="67"/>
      <c r="EV429" s="67"/>
      <c r="EW429" s="67"/>
      <c r="EX429" s="67"/>
      <c r="EY429" s="67"/>
      <c r="EZ429" s="67"/>
      <c r="FA429" s="67"/>
      <c r="FB429" s="67"/>
      <c r="FC429" s="76"/>
      <c r="FD429" s="67"/>
      <c r="FE429" s="77"/>
      <c r="FF429" s="68"/>
      <c r="FG429" s="83"/>
      <c r="FH429" s="92">
        <f t="shared" si="74"/>
        <v>0</v>
      </c>
      <c r="FI429" s="93">
        <f t="shared" si="75"/>
        <v>0</v>
      </c>
      <c r="FJ429" s="94">
        <f t="shared" si="81"/>
        <v>24</v>
      </c>
      <c r="FK429" s="95">
        <f t="shared" si="76"/>
        <v>0</v>
      </c>
      <c r="FL429" s="95">
        <f t="shared" si="82"/>
        <v>0</v>
      </c>
      <c r="FM429" s="133"/>
      <c r="FN429" s="133"/>
    </row>
    <row r="430" spans="1:170" ht="3" hidden="1" customHeight="1" x14ac:dyDescent="0.25">
      <c r="A430" s="222"/>
      <c r="B430" s="224"/>
      <c r="C430" s="80"/>
      <c r="D430" s="209"/>
      <c r="E430" s="209"/>
      <c r="F430" s="66"/>
      <c r="G430" s="65"/>
      <c r="H430" s="210"/>
      <c r="I430" s="80"/>
      <c r="J430" s="209"/>
      <c r="K430" s="209"/>
      <c r="L430" s="80"/>
      <c r="M430" s="65"/>
      <c r="N430" s="80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07"/>
      <c r="Z430" s="207"/>
      <c r="AA430" s="154"/>
      <c r="AB430" s="154"/>
      <c r="AC430" s="65"/>
      <c r="AD430" s="65"/>
      <c r="AE430" s="65"/>
      <c r="AF430" s="65"/>
      <c r="AG430" s="65"/>
      <c r="AH430" s="208"/>
      <c r="AI430" s="65"/>
      <c r="AJ430" s="65"/>
      <c r="AK430" s="209"/>
      <c r="AL430" s="65"/>
      <c r="AM430" s="66"/>
      <c r="AN430" s="65"/>
      <c r="AO430" s="65"/>
      <c r="AP430" s="67"/>
      <c r="AQ430" s="68"/>
      <c r="AR430" s="69"/>
      <c r="AS430" s="72"/>
      <c r="AT430" s="67"/>
      <c r="AU430" s="68"/>
      <c r="AV430" s="67"/>
      <c r="AW430" s="72"/>
      <c r="AX430" s="67"/>
      <c r="AY430" s="96"/>
      <c r="AZ430" s="97"/>
      <c r="BA430" s="67"/>
      <c r="BB430" s="67"/>
      <c r="BC430" s="67"/>
      <c r="BD430" s="67"/>
      <c r="BE430" s="71"/>
      <c r="BF430" s="67"/>
      <c r="BG430" s="67"/>
      <c r="BH430" s="67"/>
      <c r="BI430" s="72"/>
      <c r="BJ430" s="67"/>
      <c r="BK430" s="67"/>
      <c r="BL430" s="67"/>
      <c r="BM430" s="72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209"/>
      <c r="CD430" s="65"/>
      <c r="CE430" s="66"/>
      <c r="CF430" s="73"/>
      <c r="CG430" s="156"/>
      <c r="CH430" s="1"/>
      <c r="DA430" s="19"/>
      <c r="DB430" s="19"/>
      <c r="DC430" s="67"/>
      <c r="DD430" s="67"/>
      <c r="DE430" s="67"/>
      <c r="DF430" s="67"/>
      <c r="DG430" s="67"/>
      <c r="DH430" s="75"/>
      <c r="DI430" s="67"/>
      <c r="DJ430" s="67"/>
      <c r="DK430" s="76"/>
      <c r="DL430" s="67"/>
      <c r="DM430" s="77"/>
      <c r="DN430" s="67"/>
      <c r="DO430" s="67"/>
      <c r="DP430" s="67"/>
      <c r="DQ430" s="68"/>
      <c r="DR430" s="67"/>
      <c r="DS430" s="72"/>
      <c r="DT430" s="67"/>
      <c r="DU430" s="68"/>
      <c r="DV430" s="67"/>
      <c r="DW430" s="72"/>
      <c r="DX430" s="67"/>
      <c r="DY430" s="67"/>
      <c r="DZ430" s="67"/>
      <c r="EA430" s="67"/>
      <c r="EB430" s="67"/>
      <c r="EC430" s="67"/>
      <c r="ED430" s="67"/>
      <c r="EE430" s="71"/>
      <c r="EF430" s="67"/>
      <c r="EG430" s="67"/>
      <c r="EH430" s="67"/>
      <c r="EI430" s="72"/>
      <c r="EJ430" s="67"/>
      <c r="EK430" s="67"/>
      <c r="EL430" s="67"/>
      <c r="EM430" s="72"/>
      <c r="EN430" s="67"/>
      <c r="EO430" s="67"/>
      <c r="EP430" s="67"/>
      <c r="EQ430" s="67"/>
      <c r="ER430" s="67"/>
      <c r="ES430" s="67"/>
      <c r="ET430" s="67"/>
      <c r="EU430" s="67"/>
      <c r="EV430" s="67"/>
      <c r="EW430" s="67"/>
      <c r="EX430" s="67"/>
      <c r="EY430" s="67"/>
      <c r="EZ430" s="67"/>
      <c r="FA430" s="67"/>
      <c r="FB430" s="67"/>
      <c r="FC430" s="76"/>
      <c r="FD430" s="67"/>
      <c r="FE430" s="77"/>
      <c r="FF430" s="68"/>
      <c r="FG430" s="83"/>
      <c r="FH430" s="92">
        <f t="shared" si="74"/>
        <v>0</v>
      </c>
      <c r="FI430" s="93">
        <f t="shared" si="75"/>
        <v>0</v>
      </c>
      <c r="FJ430" s="94">
        <f t="shared" si="81"/>
        <v>25</v>
      </c>
      <c r="FK430" s="95">
        <f t="shared" si="76"/>
        <v>0</v>
      </c>
      <c r="FL430" s="95">
        <f t="shared" si="82"/>
        <v>0</v>
      </c>
      <c r="FM430" s="133"/>
      <c r="FN430" s="133"/>
    </row>
    <row r="431" spans="1:170" ht="3" hidden="1" customHeight="1" x14ac:dyDescent="0.25">
      <c r="A431" s="222"/>
      <c r="B431" s="223"/>
      <c r="C431" s="80"/>
      <c r="D431" s="209"/>
      <c r="E431" s="209"/>
      <c r="F431" s="66"/>
      <c r="G431" s="65"/>
      <c r="H431" s="210"/>
      <c r="I431" s="80"/>
      <c r="J431" s="209"/>
      <c r="K431" s="209"/>
      <c r="L431" s="80"/>
      <c r="M431" s="65"/>
      <c r="N431" s="80"/>
      <c r="O431" s="211"/>
      <c r="P431" s="211"/>
      <c r="Q431" s="211"/>
      <c r="R431" s="211"/>
      <c r="S431" s="211"/>
      <c r="T431" s="211"/>
      <c r="U431" s="211"/>
      <c r="V431" s="211"/>
      <c r="W431" s="211"/>
      <c r="X431" s="211"/>
      <c r="Y431" s="207"/>
      <c r="Z431" s="207"/>
      <c r="AA431" s="154"/>
      <c r="AB431" s="154"/>
      <c r="AC431" s="65"/>
      <c r="AD431" s="65"/>
      <c r="AE431" s="65"/>
      <c r="AF431" s="65"/>
      <c r="AG431" s="65"/>
      <c r="AH431" s="208"/>
      <c r="AI431" s="65"/>
      <c r="AJ431" s="65"/>
      <c r="AK431" s="209"/>
      <c r="AL431" s="65"/>
      <c r="AM431" s="66"/>
      <c r="AN431" s="65"/>
      <c r="AO431" s="65"/>
      <c r="AP431" s="67"/>
      <c r="AQ431" s="68"/>
      <c r="AR431" s="69"/>
      <c r="AS431" s="72"/>
      <c r="AT431" s="67"/>
      <c r="AU431" s="68"/>
      <c r="AV431" s="67"/>
      <c r="AW431" s="72"/>
      <c r="AX431" s="67"/>
      <c r="AY431" s="96"/>
      <c r="AZ431" s="97"/>
      <c r="BA431" s="67"/>
      <c r="BB431" s="67"/>
      <c r="BC431" s="67"/>
      <c r="BD431" s="67"/>
      <c r="BE431" s="71"/>
      <c r="BF431" s="67"/>
      <c r="BG431" s="67"/>
      <c r="BH431" s="67"/>
      <c r="BI431" s="72"/>
      <c r="BJ431" s="67"/>
      <c r="BK431" s="67"/>
      <c r="BL431" s="67"/>
      <c r="BM431" s="72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209"/>
      <c r="CD431" s="65"/>
      <c r="CE431" s="66"/>
      <c r="CF431" s="73"/>
      <c r="CG431" s="156"/>
      <c r="CH431" s="1"/>
      <c r="DA431" s="19"/>
      <c r="DB431" s="19"/>
      <c r="DC431" s="67"/>
      <c r="DD431" s="67"/>
      <c r="DE431" s="67"/>
      <c r="DF431" s="67"/>
      <c r="DG431" s="67"/>
      <c r="DH431" s="75"/>
      <c r="DI431" s="67"/>
      <c r="DJ431" s="67"/>
      <c r="DK431" s="76"/>
      <c r="DL431" s="67"/>
      <c r="DM431" s="77"/>
      <c r="DN431" s="67"/>
      <c r="DO431" s="67"/>
      <c r="DP431" s="67"/>
      <c r="DQ431" s="68"/>
      <c r="DR431" s="67"/>
      <c r="DS431" s="72"/>
      <c r="DT431" s="67"/>
      <c r="DU431" s="68"/>
      <c r="DV431" s="67"/>
      <c r="DW431" s="72"/>
      <c r="DX431" s="67"/>
      <c r="DY431" s="67"/>
      <c r="DZ431" s="67"/>
      <c r="EA431" s="67"/>
      <c r="EB431" s="67"/>
      <c r="EC431" s="67"/>
      <c r="ED431" s="67"/>
      <c r="EE431" s="71"/>
      <c r="EF431" s="67"/>
      <c r="EG431" s="67"/>
      <c r="EH431" s="67"/>
      <c r="EI431" s="72"/>
      <c r="EJ431" s="67"/>
      <c r="EK431" s="67"/>
      <c r="EL431" s="67"/>
      <c r="EM431" s="72"/>
      <c r="EN431" s="67"/>
      <c r="EO431" s="67"/>
      <c r="EP431" s="67"/>
      <c r="EQ431" s="67"/>
      <c r="ER431" s="67"/>
      <c r="ES431" s="67"/>
      <c r="ET431" s="67"/>
      <c r="EU431" s="67"/>
      <c r="EV431" s="67"/>
      <c r="EW431" s="67"/>
      <c r="EX431" s="67"/>
      <c r="EY431" s="67"/>
      <c r="EZ431" s="67"/>
      <c r="FA431" s="67"/>
      <c r="FB431" s="67"/>
      <c r="FC431" s="76"/>
      <c r="FD431" s="67"/>
      <c r="FE431" s="77"/>
      <c r="FF431" s="68"/>
      <c r="FG431" s="83"/>
      <c r="FH431" s="92">
        <f t="shared" si="74"/>
        <v>0</v>
      </c>
      <c r="FI431" s="93">
        <f t="shared" si="75"/>
        <v>0</v>
      </c>
      <c r="FJ431" s="94">
        <f t="shared" si="81"/>
        <v>26</v>
      </c>
      <c r="FK431" s="95">
        <f t="shared" si="76"/>
        <v>0</v>
      </c>
      <c r="FL431" s="95">
        <f t="shared" si="82"/>
        <v>0</v>
      </c>
      <c r="FM431" s="133"/>
      <c r="FN431" s="133"/>
    </row>
    <row r="432" spans="1:170" ht="3" hidden="1" customHeight="1" x14ac:dyDescent="0.25">
      <c r="A432" s="222"/>
      <c r="B432" s="223"/>
      <c r="C432" s="80"/>
      <c r="D432" s="209"/>
      <c r="E432" s="209"/>
      <c r="F432" s="66"/>
      <c r="G432" s="65"/>
      <c r="H432" s="210"/>
      <c r="I432" s="80"/>
      <c r="J432" s="209"/>
      <c r="K432" s="209"/>
      <c r="L432" s="80"/>
      <c r="M432" s="65"/>
      <c r="N432" s="80"/>
      <c r="O432" s="211"/>
      <c r="P432" s="211"/>
      <c r="Q432" s="211"/>
      <c r="R432" s="211"/>
      <c r="S432" s="211"/>
      <c r="T432" s="211"/>
      <c r="U432" s="211"/>
      <c r="V432" s="211"/>
      <c r="W432" s="211"/>
      <c r="X432" s="211"/>
      <c r="Y432" s="207"/>
      <c r="Z432" s="207"/>
      <c r="AA432" s="154"/>
      <c r="AB432" s="154"/>
      <c r="AC432" s="65"/>
      <c r="AD432" s="65"/>
      <c r="AE432" s="65"/>
      <c r="AF432" s="65"/>
      <c r="AG432" s="65"/>
      <c r="AH432" s="208"/>
      <c r="AI432" s="65"/>
      <c r="AJ432" s="65"/>
      <c r="AK432" s="209"/>
      <c r="AL432" s="65"/>
      <c r="AM432" s="66"/>
      <c r="AN432" s="65"/>
      <c r="AO432" s="65"/>
      <c r="AP432" s="67"/>
      <c r="AQ432" s="68"/>
      <c r="AR432" s="69"/>
      <c r="AS432" s="72"/>
      <c r="AT432" s="67"/>
      <c r="AU432" s="68"/>
      <c r="AV432" s="67"/>
      <c r="AW432" s="72"/>
      <c r="AX432" s="67"/>
      <c r="AY432" s="96"/>
      <c r="AZ432" s="97"/>
      <c r="BA432" s="67"/>
      <c r="BB432" s="67"/>
      <c r="BC432" s="67"/>
      <c r="BD432" s="67"/>
      <c r="BE432" s="71"/>
      <c r="BF432" s="67"/>
      <c r="BG432" s="67"/>
      <c r="BH432" s="67"/>
      <c r="BI432" s="72"/>
      <c r="BJ432" s="67"/>
      <c r="BK432" s="67"/>
      <c r="BL432" s="67"/>
      <c r="BM432" s="72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  <c r="CC432" s="209"/>
      <c r="CD432" s="65"/>
      <c r="CE432" s="66"/>
      <c r="CF432" s="73"/>
      <c r="CG432" s="156"/>
      <c r="CH432" s="1"/>
      <c r="DA432" s="19"/>
      <c r="DB432" s="19"/>
      <c r="DC432" s="67"/>
      <c r="DD432" s="67"/>
      <c r="DE432" s="67"/>
      <c r="DF432" s="67"/>
      <c r="DG432" s="67"/>
      <c r="DH432" s="75"/>
      <c r="DI432" s="67"/>
      <c r="DJ432" s="67"/>
      <c r="DK432" s="76"/>
      <c r="DL432" s="67"/>
      <c r="DM432" s="77"/>
      <c r="DN432" s="67"/>
      <c r="DO432" s="67"/>
      <c r="DP432" s="67"/>
      <c r="DQ432" s="68"/>
      <c r="DR432" s="67"/>
      <c r="DS432" s="72"/>
      <c r="DT432" s="67"/>
      <c r="DU432" s="68"/>
      <c r="DV432" s="67"/>
      <c r="DW432" s="72"/>
      <c r="DX432" s="67"/>
      <c r="DY432" s="67"/>
      <c r="DZ432" s="67"/>
      <c r="EA432" s="67"/>
      <c r="EB432" s="67"/>
      <c r="EC432" s="67"/>
      <c r="ED432" s="67"/>
      <c r="EE432" s="71"/>
      <c r="EF432" s="67"/>
      <c r="EG432" s="67"/>
      <c r="EH432" s="67"/>
      <c r="EI432" s="72"/>
      <c r="EJ432" s="67"/>
      <c r="EK432" s="67"/>
      <c r="EL432" s="67"/>
      <c r="EM432" s="72"/>
      <c r="EN432" s="67"/>
      <c r="EO432" s="67"/>
      <c r="EP432" s="67"/>
      <c r="EQ432" s="67"/>
      <c r="ER432" s="67"/>
      <c r="ES432" s="67"/>
      <c r="ET432" s="67"/>
      <c r="EU432" s="67"/>
      <c r="EV432" s="67"/>
      <c r="EW432" s="67"/>
      <c r="EX432" s="67"/>
      <c r="EY432" s="67"/>
      <c r="EZ432" s="67"/>
      <c r="FA432" s="67"/>
      <c r="FB432" s="67"/>
      <c r="FC432" s="76"/>
      <c r="FD432" s="67"/>
      <c r="FE432" s="77"/>
      <c r="FF432" s="68"/>
      <c r="FG432" s="83"/>
      <c r="FH432" s="92">
        <f t="shared" si="74"/>
        <v>0</v>
      </c>
      <c r="FI432" s="93">
        <f t="shared" si="75"/>
        <v>0</v>
      </c>
      <c r="FJ432" s="94">
        <f t="shared" si="81"/>
        <v>27</v>
      </c>
      <c r="FK432" s="95">
        <f t="shared" si="76"/>
        <v>0</v>
      </c>
      <c r="FL432" s="95">
        <f t="shared" si="82"/>
        <v>0</v>
      </c>
      <c r="FM432" s="133"/>
      <c r="FN432" s="133"/>
    </row>
    <row r="433" spans="1:170" ht="3" hidden="1" customHeight="1" x14ac:dyDescent="0.25">
      <c r="A433" s="222"/>
      <c r="B433" s="223"/>
      <c r="C433" s="80"/>
      <c r="D433" s="209"/>
      <c r="E433" s="209"/>
      <c r="F433" s="66"/>
      <c r="G433" s="65"/>
      <c r="H433" s="210"/>
      <c r="I433" s="80"/>
      <c r="J433" s="209"/>
      <c r="K433" s="209"/>
      <c r="L433" s="80"/>
      <c r="M433" s="65"/>
      <c r="N433" s="80"/>
      <c r="O433" s="211"/>
      <c r="P433" s="211"/>
      <c r="Q433" s="211"/>
      <c r="R433" s="211"/>
      <c r="S433" s="211"/>
      <c r="T433" s="211"/>
      <c r="U433" s="211"/>
      <c r="V433" s="211"/>
      <c r="W433" s="211"/>
      <c r="X433" s="211"/>
      <c r="Y433" s="207"/>
      <c r="Z433" s="207"/>
      <c r="AA433" s="154"/>
      <c r="AB433" s="154"/>
      <c r="AC433" s="65"/>
      <c r="AD433" s="65"/>
      <c r="AE433" s="65"/>
      <c r="AF433" s="65"/>
      <c r="AG433" s="65"/>
      <c r="AH433" s="208"/>
      <c r="AI433" s="65"/>
      <c r="AJ433" s="65"/>
      <c r="AK433" s="209"/>
      <c r="AL433" s="65"/>
      <c r="AM433" s="66"/>
      <c r="AN433" s="65"/>
      <c r="AO433" s="65"/>
      <c r="AP433" s="67"/>
      <c r="AQ433" s="68"/>
      <c r="AR433" s="69"/>
      <c r="AS433" s="72"/>
      <c r="AT433" s="67"/>
      <c r="AU433" s="68"/>
      <c r="AV433" s="67"/>
      <c r="AW433" s="72"/>
      <c r="AX433" s="67"/>
      <c r="AY433" s="96"/>
      <c r="AZ433" s="97"/>
      <c r="BA433" s="67"/>
      <c r="BB433" s="67"/>
      <c r="BC433" s="67"/>
      <c r="BD433" s="67"/>
      <c r="BE433" s="71"/>
      <c r="BF433" s="67"/>
      <c r="BG433" s="67"/>
      <c r="BH433" s="67"/>
      <c r="BI433" s="72"/>
      <c r="BJ433" s="67"/>
      <c r="BK433" s="67"/>
      <c r="BL433" s="67"/>
      <c r="BM433" s="72"/>
      <c r="BN433" s="67"/>
      <c r="BO433" s="67"/>
      <c r="BP433" s="67"/>
      <c r="BQ433" s="67"/>
      <c r="BR433" s="67"/>
      <c r="BS433" s="67"/>
      <c r="BT433" s="67"/>
      <c r="BU433" s="67"/>
      <c r="BV433" s="67"/>
      <c r="BW433" s="67"/>
      <c r="BX433" s="67"/>
      <c r="BY433" s="67"/>
      <c r="BZ433" s="67"/>
      <c r="CA433" s="67"/>
      <c r="CB433" s="67"/>
      <c r="CC433" s="209"/>
      <c r="CD433" s="65"/>
      <c r="CE433" s="66"/>
      <c r="CF433" s="73"/>
      <c r="CG433" s="156"/>
      <c r="CH433" s="1"/>
      <c r="DA433" s="19"/>
      <c r="DB433" s="19"/>
      <c r="DC433" s="67"/>
      <c r="DD433" s="67"/>
      <c r="DE433" s="67"/>
      <c r="DF433" s="67"/>
      <c r="DG433" s="67"/>
      <c r="DH433" s="75"/>
      <c r="DI433" s="67"/>
      <c r="DJ433" s="67"/>
      <c r="DK433" s="76"/>
      <c r="DL433" s="67"/>
      <c r="DM433" s="77"/>
      <c r="DN433" s="67"/>
      <c r="DO433" s="67"/>
      <c r="DP433" s="67"/>
      <c r="DQ433" s="68"/>
      <c r="DR433" s="67"/>
      <c r="DS433" s="72"/>
      <c r="DT433" s="67"/>
      <c r="DU433" s="68"/>
      <c r="DV433" s="67"/>
      <c r="DW433" s="72"/>
      <c r="DX433" s="67"/>
      <c r="DY433" s="67"/>
      <c r="DZ433" s="67"/>
      <c r="EA433" s="67"/>
      <c r="EB433" s="67"/>
      <c r="EC433" s="67"/>
      <c r="ED433" s="67"/>
      <c r="EE433" s="71"/>
      <c r="EF433" s="67"/>
      <c r="EG433" s="67"/>
      <c r="EH433" s="67"/>
      <c r="EI433" s="72"/>
      <c r="EJ433" s="67"/>
      <c r="EK433" s="67"/>
      <c r="EL433" s="67"/>
      <c r="EM433" s="72"/>
      <c r="EN433" s="67"/>
      <c r="EO433" s="67"/>
      <c r="EP433" s="67"/>
      <c r="EQ433" s="67"/>
      <c r="ER433" s="67"/>
      <c r="ES433" s="67"/>
      <c r="ET433" s="67"/>
      <c r="EU433" s="67"/>
      <c r="EV433" s="67"/>
      <c r="EW433" s="67"/>
      <c r="EX433" s="67"/>
      <c r="EY433" s="67"/>
      <c r="EZ433" s="67"/>
      <c r="FA433" s="67"/>
      <c r="FB433" s="67"/>
      <c r="FC433" s="76"/>
      <c r="FD433" s="67"/>
      <c r="FE433" s="77"/>
      <c r="FF433" s="68"/>
      <c r="FG433" s="83"/>
      <c r="FH433" s="92">
        <f t="shared" si="74"/>
        <v>0</v>
      </c>
      <c r="FI433" s="93">
        <f t="shared" si="75"/>
        <v>0</v>
      </c>
      <c r="FJ433" s="94">
        <f t="shared" si="81"/>
        <v>28</v>
      </c>
      <c r="FK433" s="95">
        <f t="shared" si="76"/>
        <v>0</v>
      </c>
      <c r="FL433" s="95">
        <f t="shared" si="82"/>
        <v>0</v>
      </c>
      <c r="FM433" s="133"/>
      <c r="FN433" s="133"/>
    </row>
    <row r="434" spans="1:170" ht="3" hidden="1" customHeight="1" x14ac:dyDescent="0.25">
      <c r="A434" s="222"/>
      <c r="B434" s="223"/>
      <c r="C434" s="80"/>
      <c r="D434" s="209"/>
      <c r="E434" s="209"/>
      <c r="F434" s="66"/>
      <c r="G434" s="65"/>
      <c r="H434" s="210"/>
      <c r="I434" s="80"/>
      <c r="J434" s="209"/>
      <c r="K434" s="209"/>
      <c r="L434" s="80"/>
      <c r="M434" s="65"/>
      <c r="N434" s="80"/>
      <c r="O434" s="211"/>
      <c r="P434" s="211"/>
      <c r="Q434" s="211"/>
      <c r="R434" s="211"/>
      <c r="S434" s="211"/>
      <c r="T434" s="211"/>
      <c r="U434" s="211"/>
      <c r="V434" s="211"/>
      <c r="W434" s="211"/>
      <c r="X434" s="211"/>
      <c r="Y434" s="207"/>
      <c r="Z434" s="207"/>
      <c r="AA434" s="154"/>
      <c r="AB434" s="154"/>
      <c r="AC434" s="65"/>
      <c r="AD434" s="65"/>
      <c r="AE434" s="65"/>
      <c r="AF434" s="65"/>
      <c r="AG434" s="65"/>
      <c r="AH434" s="208"/>
      <c r="AI434" s="65"/>
      <c r="AJ434" s="65"/>
      <c r="AK434" s="209"/>
      <c r="AL434" s="65"/>
      <c r="AM434" s="66"/>
      <c r="AN434" s="65"/>
      <c r="AO434" s="65"/>
      <c r="AP434" s="67"/>
      <c r="AQ434" s="68"/>
      <c r="AR434" s="69"/>
      <c r="AS434" s="72"/>
      <c r="AT434" s="67"/>
      <c r="AU434" s="68"/>
      <c r="AV434" s="67"/>
      <c r="AW434" s="72"/>
      <c r="AX434" s="67"/>
      <c r="AY434" s="96"/>
      <c r="AZ434" s="97"/>
      <c r="BA434" s="67"/>
      <c r="BB434" s="67"/>
      <c r="BC434" s="67"/>
      <c r="BD434" s="67"/>
      <c r="BE434" s="71"/>
      <c r="BF434" s="67"/>
      <c r="BG434" s="67"/>
      <c r="BH434" s="67"/>
      <c r="BI434" s="72"/>
      <c r="BJ434" s="67"/>
      <c r="BK434" s="67"/>
      <c r="BL434" s="67"/>
      <c r="BM434" s="72"/>
      <c r="BN434" s="67"/>
      <c r="BO434" s="67"/>
      <c r="BP434" s="67"/>
      <c r="BQ434" s="67"/>
      <c r="BR434" s="67"/>
      <c r="BS434" s="67"/>
      <c r="BT434" s="67"/>
      <c r="BU434" s="67"/>
      <c r="BV434" s="67"/>
      <c r="BW434" s="67"/>
      <c r="BX434" s="67"/>
      <c r="BY434" s="67"/>
      <c r="BZ434" s="67"/>
      <c r="CA434" s="67"/>
      <c r="CB434" s="67"/>
      <c r="CC434" s="209"/>
      <c r="CD434" s="65"/>
      <c r="CE434" s="66"/>
      <c r="CF434" s="73"/>
      <c r="CG434" s="156"/>
      <c r="CH434" s="1"/>
      <c r="DA434" s="19"/>
      <c r="DB434" s="19"/>
      <c r="DC434" s="67"/>
      <c r="DD434" s="67"/>
      <c r="DE434" s="67"/>
      <c r="DF434" s="67"/>
      <c r="DG434" s="67"/>
      <c r="DH434" s="75"/>
      <c r="DI434" s="67"/>
      <c r="DJ434" s="67"/>
      <c r="DK434" s="76"/>
      <c r="DL434" s="67"/>
      <c r="DM434" s="77"/>
      <c r="DN434" s="67"/>
      <c r="DO434" s="67"/>
      <c r="DP434" s="67"/>
      <c r="DQ434" s="68"/>
      <c r="DR434" s="67"/>
      <c r="DS434" s="72"/>
      <c r="DT434" s="67"/>
      <c r="DU434" s="68"/>
      <c r="DV434" s="67"/>
      <c r="DW434" s="72"/>
      <c r="DX434" s="67"/>
      <c r="DY434" s="67"/>
      <c r="DZ434" s="67"/>
      <c r="EA434" s="67"/>
      <c r="EB434" s="67"/>
      <c r="EC434" s="67"/>
      <c r="ED434" s="67"/>
      <c r="EE434" s="71"/>
      <c r="EF434" s="67"/>
      <c r="EG434" s="67"/>
      <c r="EH434" s="67"/>
      <c r="EI434" s="72"/>
      <c r="EJ434" s="67"/>
      <c r="EK434" s="67"/>
      <c r="EL434" s="67"/>
      <c r="EM434" s="72"/>
      <c r="EN434" s="67"/>
      <c r="EO434" s="67"/>
      <c r="EP434" s="67"/>
      <c r="EQ434" s="67"/>
      <c r="ER434" s="67"/>
      <c r="ES434" s="67"/>
      <c r="ET434" s="67"/>
      <c r="EU434" s="67"/>
      <c r="EV434" s="67"/>
      <c r="EW434" s="67"/>
      <c r="EX434" s="67"/>
      <c r="EY434" s="67"/>
      <c r="EZ434" s="67"/>
      <c r="FA434" s="67"/>
      <c r="FB434" s="67"/>
      <c r="FC434" s="76"/>
      <c r="FD434" s="67"/>
      <c r="FE434" s="77"/>
      <c r="FF434" s="68"/>
      <c r="FG434" s="83"/>
      <c r="FH434" s="92">
        <f t="shared" si="74"/>
        <v>0</v>
      </c>
      <c r="FI434" s="93">
        <f t="shared" si="75"/>
        <v>0</v>
      </c>
      <c r="FJ434" s="82">
        <f t="shared" si="81"/>
        <v>29</v>
      </c>
      <c r="FK434" s="95">
        <f t="shared" si="76"/>
        <v>0</v>
      </c>
      <c r="FL434" s="95">
        <f t="shared" si="82"/>
        <v>0</v>
      </c>
      <c r="FM434" s="133"/>
      <c r="FN434" s="133"/>
    </row>
    <row r="435" spans="1:170" ht="3" hidden="1" customHeight="1" x14ac:dyDescent="0.25">
      <c r="A435" s="222"/>
      <c r="B435" s="223"/>
      <c r="C435" s="80"/>
      <c r="D435" s="209"/>
      <c r="E435" s="209"/>
      <c r="F435" s="66"/>
      <c r="G435" s="65"/>
      <c r="H435" s="210"/>
      <c r="I435" s="80"/>
      <c r="J435" s="209"/>
      <c r="K435" s="209"/>
      <c r="L435" s="80"/>
      <c r="M435" s="65"/>
      <c r="N435" s="80"/>
      <c r="O435" s="211"/>
      <c r="P435" s="211"/>
      <c r="Q435" s="211"/>
      <c r="R435" s="211"/>
      <c r="S435" s="211"/>
      <c r="T435" s="211"/>
      <c r="U435" s="211"/>
      <c r="V435" s="211"/>
      <c r="W435" s="211"/>
      <c r="X435" s="211"/>
      <c r="Y435" s="207"/>
      <c r="Z435" s="207"/>
      <c r="AA435" s="154"/>
      <c r="AB435" s="154"/>
      <c r="AC435" s="65"/>
      <c r="AD435" s="65"/>
      <c r="AE435" s="65"/>
      <c r="AF435" s="65"/>
      <c r="AG435" s="65"/>
      <c r="AH435" s="208"/>
      <c r="AI435" s="65"/>
      <c r="AJ435" s="65"/>
      <c r="AK435" s="209"/>
      <c r="AL435" s="65"/>
      <c r="AM435" s="66"/>
      <c r="AN435" s="65"/>
      <c r="AO435" s="65"/>
      <c r="AP435" s="67"/>
      <c r="AQ435" s="68"/>
      <c r="AR435" s="69"/>
      <c r="AS435" s="72"/>
      <c r="AT435" s="67"/>
      <c r="AU435" s="68"/>
      <c r="AV435" s="67"/>
      <c r="AW435" s="72"/>
      <c r="AX435" s="67"/>
      <c r="AY435" s="96"/>
      <c r="AZ435" s="97"/>
      <c r="BA435" s="67"/>
      <c r="BB435" s="67"/>
      <c r="BC435" s="67"/>
      <c r="BD435" s="67"/>
      <c r="BE435" s="71"/>
      <c r="BF435" s="67"/>
      <c r="BG435" s="67"/>
      <c r="BH435" s="67"/>
      <c r="BI435" s="72"/>
      <c r="BJ435" s="67"/>
      <c r="BK435" s="67"/>
      <c r="BL435" s="67"/>
      <c r="BM435" s="72"/>
      <c r="BN435" s="67"/>
      <c r="BO435" s="67"/>
      <c r="BP435" s="67"/>
      <c r="BQ435" s="67"/>
      <c r="BR435" s="67"/>
      <c r="BS435" s="67"/>
      <c r="BT435" s="67"/>
      <c r="BU435" s="67"/>
      <c r="BV435" s="67"/>
      <c r="BW435" s="67"/>
      <c r="BX435" s="67"/>
      <c r="BY435" s="67"/>
      <c r="BZ435" s="67"/>
      <c r="CA435" s="67"/>
      <c r="CB435" s="67"/>
      <c r="CC435" s="209"/>
      <c r="CD435" s="65"/>
      <c r="CE435" s="66"/>
      <c r="CF435" s="73"/>
      <c r="CG435" s="156"/>
      <c r="CH435" s="1"/>
      <c r="DA435" s="19"/>
      <c r="DB435" s="19"/>
      <c r="DC435" s="67"/>
      <c r="DD435" s="67"/>
      <c r="DE435" s="67"/>
      <c r="DF435" s="67"/>
      <c r="DG435" s="67"/>
      <c r="DH435" s="75"/>
      <c r="DI435" s="67"/>
      <c r="DJ435" s="67"/>
      <c r="DK435" s="76"/>
      <c r="DL435" s="67"/>
      <c r="DM435" s="77"/>
      <c r="DN435" s="67"/>
      <c r="DO435" s="67"/>
      <c r="DP435" s="67"/>
      <c r="DQ435" s="68"/>
      <c r="DR435" s="67"/>
      <c r="DS435" s="72"/>
      <c r="DT435" s="67"/>
      <c r="DU435" s="68"/>
      <c r="DV435" s="67"/>
      <c r="DW435" s="72"/>
      <c r="DX435" s="67"/>
      <c r="DY435" s="67"/>
      <c r="DZ435" s="67"/>
      <c r="EA435" s="67"/>
      <c r="EB435" s="67"/>
      <c r="EC435" s="68"/>
      <c r="ED435" s="69"/>
      <c r="EE435" s="71"/>
      <c r="EF435" s="67"/>
      <c r="EG435" s="68"/>
      <c r="EH435" s="69"/>
      <c r="EI435" s="72"/>
      <c r="EJ435" s="67"/>
      <c r="EK435" s="67"/>
      <c r="EL435" s="67"/>
      <c r="EM435" s="72"/>
      <c r="EN435" s="67"/>
      <c r="EO435" s="67"/>
      <c r="EP435" s="67"/>
      <c r="EQ435" s="67"/>
      <c r="ER435" s="67"/>
      <c r="ES435" s="67"/>
      <c r="ET435" s="67"/>
      <c r="EU435" s="67"/>
      <c r="EV435" s="67"/>
      <c r="EW435" s="67"/>
      <c r="EX435" s="67"/>
      <c r="EY435" s="67"/>
      <c r="EZ435" s="67"/>
      <c r="FA435" s="67"/>
      <c r="FB435" s="67"/>
      <c r="FC435" s="76"/>
      <c r="FD435" s="67"/>
      <c r="FE435" s="77"/>
      <c r="FF435" s="68"/>
      <c r="FG435" s="83"/>
      <c r="FH435" s="92">
        <f t="shared" si="74"/>
        <v>0</v>
      </c>
      <c r="FI435" s="93">
        <f t="shared" si="75"/>
        <v>0</v>
      </c>
      <c r="FJ435" s="82">
        <f t="shared" si="81"/>
        <v>30</v>
      </c>
      <c r="FK435" s="95">
        <f t="shared" si="76"/>
        <v>0</v>
      </c>
      <c r="FL435" s="95">
        <f t="shared" si="82"/>
        <v>0</v>
      </c>
      <c r="FM435" s="133"/>
      <c r="FN435" s="133"/>
    </row>
    <row r="436" spans="1:170" ht="3" hidden="1" customHeight="1" x14ac:dyDescent="0.25">
      <c r="A436" s="222"/>
      <c r="B436" s="223"/>
      <c r="C436" s="80"/>
      <c r="D436" s="209"/>
      <c r="E436" s="209"/>
      <c r="F436" s="66"/>
      <c r="G436" s="65"/>
      <c r="H436" s="210"/>
      <c r="I436" s="80"/>
      <c r="J436" s="209"/>
      <c r="K436" s="209"/>
      <c r="L436" s="80"/>
      <c r="M436" s="65"/>
      <c r="N436" s="80"/>
      <c r="O436" s="211"/>
      <c r="P436" s="211"/>
      <c r="Q436" s="211"/>
      <c r="R436" s="211"/>
      <c r="S436" s="211"/>
      <c r="T436" s="211"/>
      <c r="U436" s="211"/>
      <c r="V436" s="211"/>
      <c r="W436" s="211"/>
      <c r="X436" s="211"/>
      <c r="Y436" s="207"/>
      <c r="Z436" s="207"/>
      <c r="AA436" s="154"/>
      <c r="AB436" s="154"/>
      <c r="AC436" s="65"/>
      <c r="AD436" s="65"/>
      <c r="AE436" s="65"/>
      <c r="AF436" s="65"/>
      <c r="AG436" s="65"/>
      <c r="AH436" s="208"/>
      <c r="AI436" s="65"/>
      <c r="AJ436" s="65"/>
      <c r="AK436" s="209"/>
      <c r="AL436" s="65"/>
      <c r="AM436" s="66"/>
      <c r="AN436" s="65"/>
      <c r="AO436" s="65"/>
      <c r="AP436" s="67"/>
      <c r="AQ436" s="68"/>
      <c r="AR436" s="69"/>
      <c r="AS436" s="72"/>
      <c r="AT436" s="67"/>
      <c r="AU436" s="68"/>
      <c r="AV436" s="67"/>
      <c r="AW436" s="72"/>
      <c r="AX436" s="67"/>
      <c r="AY436" s="96"/>
      <c r="AZ436" s="97"/>
      <c r="BA436" s="67"/>
      <c r="BB436" s="67"/>
      <c r="BC436" s="67"/>
      <c r="BD436" s="67"/>
      <c r="BE436" s="71"/>
      <c r="BF436" s="67"/>
      <c r="BG436" s="67"/>
      <c r="BH436" s="67"/>
      <c r="BI436" s="72"/>
      <c r="BJ436" s="67"/>
      <c r="BK436" s="67"/>
      <c r="BL436" s="67"/>
      <c r="BM436" s="72"/>
      <c r="BN436" s="67"/>
      <c r="BO436" s="67"/>
      <c r="BP436" s="67"/>
      <c r="BQ436" s="67"/>
      <c r="BR436" s="67"/>
      <c r="BS436" s="67"/>
      <c r="BT436" s="67"/>
      <c r="BU436" s="67"/>
      <c r="BV436" s="67"/>
      <c r="BW436" s="67"/>
      <c r="BX436" s="67"/>
      <c r="BY436" s="67"/>
      <c r="BZ436" s="67"/>
      <c r="CA436" s="67"/>
      <c r="CB436" s="67"/>
      <c r="CC436" s="209"/>
      <c r="CD436" s="65"/>
      <c r="CE436" s="66"/>
      <c r="CF436" s="73"/>
      <c r="CG436" s="156"/>
      <c r="CH436" s="1"/>
      <c r="DA436" s="19"/>
      <c r="DB436" s="19"/>
      <c r="DC436" s="67"/>
      <c r="DD436" s="67"/>
      <c r="DE436" s="67"/>
      <c r="DF436" s="67"/>
      <c r="DG436" s="67"/>
      <c r="DH436" s="75"/>
      <c r="DI436" s="67"/>
      <c r="DJ436" s="67"/>
      <c r="DK436" s="76"/>
      <c r="DL436" s="67"/>
      <c r="DM436" s="77"/>
      <c r="DN436" s="67"/>
      <c r="DO436" s="67"/>
      <c r="DP436" s="67"/>
      <c r="DQ436" s="68"/>
      <c r="DR436" s="67"/>
      <c r="DS436" s="72"/>
      <c r="DT436" s="67"/>
      <c r="DU436" s="68"/>
      <c r="DV436" s="69"/>
      <c r="DW436" s="72"/>
      <c r="DX436" s="67"/>
      <c r="DY436" s="67"/>
      <c r="DZ436" s="67"/>
      <c r="EA436" s="67"/>
      <c r="EB436" s="67"/>
      <c r="EC436" s="67"/>
      <c r="ED436" s="67"/>
      <c r="EE436" s="71"/>
      <c r="EF436" s="67"/>
      <c r="EG436" s="67"/>
      <c r="EH436" s="67"/>
      <c r="EI436" s="72"/>
      <c r="EJ436" s="67"/>
      <c r="EK436" s="67"/>
      <c r="EL436" s="67"/>
      <c r="EM436" s="72"/>
      <c r="EN436" s="67"/>
      <c r="EO436" s="67"/>
      <c r="EP436" s="67"/>
      <c r="EQ436" s="67"/>
      <c r="ER436" s="67"/>
      <c r="ES436" s="67"/>
      <c r="ET436" s="67"/>
      <c r="EU436" s="67"/>
      <c r="EV436" s="67"/>
      <c r="EW436" s="67"/>
      <c r="EX436" s="67"/>
      <c r="EY436" s="67"/>
      <c r="EZ436" s="67"/>
      <c r="FA436" s="67"/>
      <c r="FB436" s="67"/>
      <c r="FC436" s="76"/>
      <c r="FD436" s="67"/>
      <c r="FE436" s="77"/>
      <c r="FF436" s="68"/>
      <c r="FG436" s="83"/>
      <c r="FH436" s="92">
        <f t="shared" si="74"/>
        <v>0</v>
      </c>
      <c r="FI436" s="93">
        <f t="shared" si="75"/>
        <v>0</v>
      </c>
      <c r="FJ436" s="82">
        <f t="shared" si="81"/>
        <v>31</v>
      </c>
      <c r="FK436" s="95">
        <f t="shared" si="76"/>
        <v>0</v>
      </c>
      <c r="FL436" s="95">
        <f t="shared" si="82"/>
        <v>0</v>
      </c>
      <c r="FM436" s="133"/>
      <c r="FN436" s="133"/>
    </row>
    <row r="437" spans="1:170" ht="3" hidden="1" customHeight="1" x14ac:dyDescent="0.25">
      <c r="A437" s="222"/>
      <c r="B437" s="223"/>
      <c r="C437" s="80"/>
      <c r="D437" s="209"/>
      <c r="E437" s="209"/>
      <c r="F437" s="66"/>
      <c r="G437" s="65"/>
      <c r="H437" s="210"/>
      <c r="I437" s="80"/>
      <c r="J437" s="209"/>
      <c r="K437" s="209"/>
      <c r="L437" s="80"/>
      <c r="M437" s="65"/>
      <c r="N437" s="80"/>
      <c r="O437" s="211"/>
      <c r="P437" s="211"/>
      <c r="Q437" s="211"/>
      <c r="R437" s="211"/>
      <c r="S437" s="211"/>
      <c r="T437" s="211"/>
      <c r="U437" s="211"/>
      <c r="V437" s="211"/>
      <c r="W437" s="211"/>
      <c r="X437" s="211"/>
      <c r="Y437" s="207"/>
      <c r="Z437" s="207"/>
      <c r="AA437" s="154"/>
      <c r="AB437" s="154"/>
      <c r="AC437" s="65"/>
      <c r="AD437" s="65"/>
      <c r="AE437" s="65"/>
      <c r="AF437" s="65"/>
      <c r="AG437" s="65"/>
      <c r="AH437" s="208"/>
      <c r="AI437" s="65"/>
      <c r="AJ437" s="65"/>
      <c r="AK437" s="209"/>
      <c r="AL437" s="65"/>
      <c r="AM437" s="66"/>
      <c r="AN437" s="65"/>
      <c r="AO437" s="65"/>
      <c r="AP437" s="67"/>
      <c r="AQ437" s="68"/>
      <c r="AR437" s="69"/>
      <c r="AS437" s="72"/>
      <c r="AT437" s="67"/>
      <c r="AU437" s="68"/>
      <c r="AV437" s="67"/>
      <c r="AW437" s="72"/>
      <c r="AX437" s="67"/>
      <c r="AY437" s="96"/>
      <c r="AZ437" s="97"/>
      <c r="BA437" s="67"/>
      <c r="BB437" s="67"/>
      <c r="BC437" s="67"/>
      <c r="BD437" s="67"/>
      <c r="BE437" s="71"/>
      <c r="BF437" s="67"/>
      <c r="BG437" s="67"/>
      <c r="BH437" s="67"/>
      <c r="BI437" s="72"/>
      <c r="BJ437" s="67"/>
      <c r="BK437" s="67"/>
      <c r="BL437" s="67"/>
      <c r="BM437" s="72"/>
      <c r="BN437" s="67"/>
      <c r="BO437" s="68"/>
      <c r="BP437" s="69"/>
      <c r="BQ437" s="67"/>
      <c r="BR437" s="67"/>
      <c r="BS437" s="67"/>
      <c r="BT437" s="67"/>
      <c r="BU437" s="67"/>
      <c r="BV437" s="67"/>
      <c r="BW437" s="67"/>
      <c r="BX437" s="67"/>
      <c r="BY437" s="67"/>
      <c r="BZ437" s="67"/>
      <c r="CA437" s="67"/>
      <c r="CB437" s="67"/>
      <c r="CC437" s="209"/>
      <c r="CD437" s="65"/>
      <c r="CE437" s="66"/>
      <c r="CF437" s="73"/>
      <c r="CG437" s="156"/>
      <c r="CH437" s="1"/>
      <c r="DA437" s="19"/>
      <c r="DB437" s="19"/>
      <c r="DC437" s="67"/>
      <c r="DD437" s="67"/>
      <c r="DE437" s="67"/>
      <c r="DF437" s="67"/>
      <c r="DG437" s="67"/>
      <c r="DH437" s="75"/>
      <c r="DI437" s="67"/>
      <c r="DJ437" s="67"/>
      <c r="DK437" s="76"/>
      <c r="DL437" s="67"/>
      <c r="DM437" s="77"/>
      <c r="DN437" s="67"/>
      <c r="DO437" s="67"/>
      <c r="DP437" s="67"/>
      <c r="DQ437" s="68"/>
      <c r="DR437" s="69"/>
      <c r="DS437" s="72"/>
      <c r="DT437" s="67"/>
      <c r="DU437" s="68"/>
      <c r="DV437" s="67"/>
      <c r="DW437" s="72"/>
      <c r="DX437" s="67"/>
      <c r="DY437" s="67"/>
      <c r="DZ437" s="67"/>
      <c r="EA437" s="67"/>
      <c r="EB437" s="67"/>
      <c r="EC437" s="68"/>
      <c r="ED437" s="69"/>
      <c r="EE437" s="71"/>
      <c r="EF437" s="67"/>
      <c r="EG437" s="67"/>
      <c r="EH437" s="67"/>
      <c r="EI437" s="72"/>
      <c r="EJ437" s="67"/>
      <c r="EK437" s="67"/>
      <c r="EL437" s="67"/>
      <c r="EM437" s="72"/>
      <c r="EN437" s="67"/>
      <c r="EO437" s="67"/>
      <c r="EP437" s="67"/>
      <c r="EQ437" s="67"/>
      <c r="ER437" s="67"/>
      <c r="ES437" s="67"/>
      <c r="ET437" s="67"/>
      <c r="EU437" s="67"/>
      <c r="EV437" s="67"/>
      <c r="EW437" s="67"/>
      <c r="EX437" s="67"/>
      <c r="EY437" s="67"/>
      <c r="EZ437" s="67"/>
      <c r="FA437" s="67"/>
      <c r="FB437" s="67"/>
      <c r="FC437" s="76"/>
      <c r="FD437" s="67"/>
      <c r="FE437" s="77"/>
      <c r="FF437" s="68"/>
      <c r="FG437" s="83"/>
      <c r="FH437" s="92">
        <f t="shared" si="74"/>
        <v>0</v>
      </c>
      <c r="FI437" s="93">
        <f t="shared" si="75"/>
        <v>0</v>
      </c>
      <c r="FJ437" s="82">
        <f t="shared" si="81"/>
        <v>32</v>
      </c>
      <c r="FK437" s="95">
        <f t="shared" si="76"/>
        <v>0</v>
      </c>
      <c r="FL437" s="95">
        <f t="shared" si="82"/>
        <v>0</v>
      </c>
      <c r="FM437" s="133"/>
      <c r="FN437" s="133"/>
    </row>
    <row r="438" spans="1:170" ht="3" hidden="1" customHeight="1" x14ac:dyDescent="0.25">
      <c r="A438" s="222"/>
      <c r="B438" s="223"/>
      <c r="C438" s="80"/>
      <c r="D438" s="209"/>
      <c r="E438" s="209"/>
      <c r="F438" s="66"/>
      <c r="G438" s="65"/>
      <c r="H438" s="210"/>
      <c r="I438" s="80"/>
      <c r="J438" s="209"/>
      <c r="K438" s="209"/>
      <c r="L438" s="80"/>
      <c r="M438" s="65"/>
      <c r="N438" s="80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07"/>
      <c r="Z438" s="207"/>
      <c r="AA438" s="154"/>
      <c r="AB438" s="154"/>
      <c r="AC438" s="65"/>
      <c r="AD438" s="65"/>
      <c r="AE438" s="65"/>
      <c r="AF438" s="65"/>
      <c r="AG438" s="65"/>
      <c r="AH438" s="208"/>
      <c r="AI438" s="65"/>
      <c r="AJ438" s="65"/>
      <c r="AK438" s="209"/>
      <c r="AL438" s="65"/>
      <c r="AM438" s="66"/>
      <c r="AN438" s="65"/>
      <c r="AO438" s="65"/>
      <c r="AP438" s="67"/>
      <c r="AQ438" s="68"/>
      <c r="AR438" s="69"/>
      <c r="AS438" s="72"/>
      <c r="AT438" s="67"/>
      <c r="AU438" s="68"/>
      <c r="AV438" s="67"/>
      <c r="AW438" s="72"/>
      <c r="AX438" s="67"/>
      <c r="AY438" s="96"/>
      <c r="AZ438" s="97"/>
      <c r="BA438" s="67"/>
      <c r="BB438" s="67"/>
      <c r="BC438" s="67"/>
      <c r="BD438" s="67"/>
      <c r="BE438" s="71"/>
      <c r="BF438" s="67"/>
      <c r="BG438" s="67"/>
      <c r="BH438" s="67"/>
      <c r="BI438" s="72"/>
      <c r="BJ438" s="67"/>
      <c r="BK438" s="67"/>
      <c r="BL438" s="67"/>
      <c r="BM438" s="72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209"/>
      <c r="CD438" s="65"/>
      <c r="CE438" s="66"/>
      <c r="CF438" s="73"/>
      <c r="CG438" s="156"/>
      <c r="CH438" s="1"/>
      <c r="DA438" s="19"/>
      <c r="DB438" s="19"/>
      <c r="DC438" s="67"/>
      <c r="DD438" s="67"/>
      <c r="DE438" s="67"/>
      <c r="DF438" s="67"/>
      <c r="DG438" s="67"/>
      <c r="DH438" s="75"/>
      <c r="DI438" s="67"/>
      <c r="DJ438" s="67"/>
      <c r="DK438" s="76"/>
      <c r="DL438" s="67"/>
      <c r="DM438" s="77"/>
      <c r="DN438" s="67"/>
      <c r="DO438" s="67"/>
      <c r="DP438" s="67"/>
      <c r="DQ438" s="68"/>
      <c r="DR438" s="67"/>
      <c r="DS438" s="72"/>
      <c r="DT438" s="67"/>
      <c r="DU438" s="68"/>
      <c r="DV438" s="67"/>
      <c r="DW438" s="72"/>
      <c r="DX438" s="67"/>
      <c r="DY438" s="67"/>
      <c r="DZ438" s="67"/>
      <c r="EA438" s="67"/>
      <c r="EB438" s="67"/>
      <c r="EC438" s="67"/>
      <c r="ED438" s="67"/>
      <c r="EE438" s="71"/>
      <c r="EF438" s="67"/>
      <c r="EG438" s="67"/>
      <c r="EH438" s="67"/>
      <c r="EI438" s="72"/>
      <c r="EJ438" s="67"/>
      <c r="EK438" s="67"/>
      <c r="EL438" s="67"/>
      <c r="EM438" s="72"/>
      <c r="EN438" s="67"/>
      <c r="EO438" s="67"/>
      <c r="EP438" s="67"/>
      <c r="EQ438" s="67"/>
      <c r="ER438" s="67"/>
      <c r="ES438" s="67"/>
      <c r="ET438" s="67"/>
      <c r="EU438" s="67"/>
      <c r="EV438" s="67"/>
      <c r="EW438" s="67"/>
      <c r="EX438" s="67"/>
      <c r="EY438" s="67"/>
      <c r="EZ438" s="67"/>
      <c r="FA438" s="68"/>
      <c r="FB438" s="69"/>
      <c r="FC438" s="76"/>
      <c r="FD438" s="67"/>
      <c r="FE438" s="77"/>
      <c r="FF438" s="68"/>
      <c r="FG438" s="83"/>
      <c r="FH438" s="92">
        <f t="shared" si="74"/>
        <v>0</v>
      </c>
      <c r="FI438" s="93">
        <f t="shared" si="75"/>
        <v>0</v>
      </c>
      <c r="FJ438" s="82">
        <f t="shared" si="81"/>
        <v>33</v>
      </c>
      <c r="FK438" s="95">
        <f t="shared" si="76"/>
        <v>0</v>
      </c>
      <c r="FL438" s="95">
        <f t="shared" si="82"/>
        <v>0</v>
      </c>
      <c r="FM438" s="133"/>
      <c r="FN438" s="133"/>
    </row>
    <row r="439" spans="1:170" ht="3" hidden="1" customHeight="1" x14ac:dyDescent="0.25">
      <c r="A439" s="225"/>
      <c r="B439" s="223"/>
      <c r="C439" s="80"/>
      <c r="D439" s="209"/>
      <c r="E439" s="209"/>
      <c r="F439" s="66"/>
      <c r="G439" s="65"/>
      <c r="H439" s="210"/>
      <c r="I439" s="80"/>
      <c r="J439" s="209"/>
      <c r="K439" s="209"/>
      <c r="L439" s="80"/>
      <c r="M439" s="65"/>
      <c r="N439" s="80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07"/>
      <c r="Z439" s="207"/>
      <c r="AA439" s="154"/>
      <c r="AB439" s="154"/>
      <c r="AC439" s="65"/>
      <c r="AD439" s="65"/>
      <c r="AE439" s="65"/>
      <c r="AF439" s="65"/>
      <c r="AG439" s="65"/>
      <c r="AH439" s="208"/>
      <c r="AI439" s="65"/>
      <c r="AJ439" s="65"/>
      <c r="AK439" s="209"/>
      <c r="AL439" s="65"/>
      <c r="AM439" s="66"/>
      <c r="AN439" s="65"/>
      <c r="AO439" s="65"/>
      <c r="AP439" s="67"/>
      <c r="AQ439" s="68"/>
      <c r="AR439" s="69"/>
      <c r="AS439" s="72"/>
      <c r="AT439" s="67"/>
      <c r="AU439" s="68"/>
      <c r="AV439" s="67"/>
      <c r="AW439" s="72"/>
      <c r="AX439" s="67"/>
      <c r="AY439" s="96"/>
      <c r="AZ439" s="97"/>
      <c r="BA439" s="67"/>
      <c r="BB439" s="67"/>
      <c r="BC439" s="67"/>
      <c r="BD439" s="67"/>
      <c r="BE439" s="71"/>
      <c r="BF439" s="67"/>
      <c r="BG439" s="67"/>
      <c r="BH439" s="67"/>
      <c r="BI439" s="72"/>
      <c r="BJ439" s="67"/>
      <c r="BK439" s="67"/>
      <c r="BL439" s="67"/>
      <c r="BM439" s="72"/>
      <c r="BN439" s="67"/>
      <c r="BO439" s="67"/>
      <c r="BP439" s="67"/>
      <c r="BQ439" s="67"/>
      <c r="BR439" s="67"/>
      <c r="BS439" s="68"/>
      <c r="BT439" s="69"/>
      <c r="BU439" s="67"/>
      <c r="BV439" s="67"/>
      <c r="BW439" s="67"/>
      <c r="BX439" s="67"/>
      <c r="BY439" s="67"/>
      <c r="BZ439" s="67"/>
      <c r="CA439" s="67"/>
      <c r="CB439" s="67"/>
      <c r="CC439" s="209"/>
      <c r="CD439" s="65"/>
      <c r="CE439" s="66"/>
      <c r="CF439" s="73"/>
      <c r="CG439" s="156"/>
      <c r="CH439" s="1"/>
      <c r="DA439" s="19"/>
      <c r="DB439" s="19"/>
      <c r="DC439" s="67"/>
      <c r="DD439" s="67"/>
      <c r="DE439" s="67"/>
      <c r="DF439" s="67"/>
      <c r="DG439" s="67"/>
      <c r="DH439" s="75"/>
      <c r="DI439" s="67"/>
      <c r="DJ439" s="67"/>
      <c r="DK439" s="76"/>
      <c r="DL439" s="67"/>
      <c r="DM439" s="77"/>
      <c r="DN439" s="67"/>
      <c r="DO439" s="67"/>
      <c r="DP439" s="67"/>
      <c r="DQ439" s="68"/>
      <c r="DR439" s="67"/>
      <c r="DS439" s="72"/>
      <c r="DT439" s="67"/>
      <c r="DU439" s="68"/>
      <c r="DV439" s="69"/>
      <c r="DW439" s="72"/>
      <c r="DX439" s="67"/>
      <c r="DY439" s="67"/>
      <c r="DZ439" s="67"/>
      <c r="EA439" s="67"/>
      <c r="EB439" s="67"/>
      <c r="EC439" s="67"/>
      <c r="ED439" s="67"/>
      <c r="EE439" s="71"/>
      <c r="EF439" s="67"/>
      <c r="EG439" s="67"/>
      <c r="EH439" s="67"/>
      <c r="EI439" s="72"/>
      <c r="EJ439" s="67"/>
      <c r="EK439" s="67"/>
      <c r="EL439" s="67"/>
      <c r="EM439" s="72"/>
      <c r="EN439" s="67"/>
      <c r="EO439" s="67"/>
      <c r="EP439" s="67"/>
      <c r="EQ439" s="67"/>
      <c r="ER439" s="67"/>
      <c r="ES439" s="67"/>
      <c r="ET439" s="67"/>
      <c r="EU439" s="67"/>
      <c r="EV439" s="67"/>
      <c r="EW439" s="67"/>
      <c r="EX439" s="67"/>
      <c r="EY439" s="67"/>
      <c r="EZ439" s="67"/>
      <c r="FA439" s="67"/>
      <c r="FB439" s="67"/>
      <c r="FC439" s="76"/>
      <c r="FD439" s="67"/>
      <c r="FE439" s="77"/>
      <c r="FF439" s="68"/>
      <c r="FG439" s="83"/>
      <c r="FH439" s="92">
        <f t="shared" si="74"/>
        <v>0</v>
      </c>
      <c r="FI439" s="93">
        <f t="shared" si="75"/>
        <v>0</v>
      </c>
      <c r="FJ439" s="82">
        <f t="shared" si="81"/>
        <v>34</v>
      </c>
      <c r="FK439" s="95">
        <f t="shared" si="76"/>
        <v>0</v>
      </c>
      <c r="FL439" s="95">
        <f t="shared" si="82"/>
        <v>0</v>
      </c>
      <c r="FM439" s="133"/>
      <c r="FN439" s="133"/>
    </row>
    <row r="440" spans="1:170" ht="3" hidden="1" customHeight="1" x14ac:dyDescent="0.25">
      <c r="A440" s="222"/>
      <c r="B440" s="223"/>
      <c r="C440" s="80"/>
      <c r="D440" s="209"/>
      <c r="E440" s="209"/>
      <c r="F440" s="66"/>
      <c r="G440" s="65"/>
      <c r="H440" s="210"/>
      <c r="I440" s="80"/>
      <c r="J440" s="209"/>
      <c r="K440" s="209"/>
      <c r="L440" s="80"/>
      <c r="M440" s="65"/>
      <c r="N440" s="80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07"/>
      <c r="Z440" s="207"/>
      <c r="AA440" s="154"/>
      <c r="AB440" s="154"/>
      <c r="AC440" s="65"/>
      <c r="AD440" s="65"/>
      <c r="AE440" s="65"/>
      <c r="AF440" s="65"/>
      <c r="AG440" s="65"/>
      <c r="AH440" s="208"/>
      <c r="AI440" s="65"/>
      <c r="AJ440" s="65"/>
      <c r="AK440" s="209"/>
      <c r="AL440" s="65"/>
      <c r="AM440" s="66"/>
      <c r="AN440" s="65"/>
      <c r="AO440" s="65"/>
      <c r="AP440" s="67"/>
      <c r="AQ440" s="68"/>
      <c r="AR440" s="69"/>
      <c r="AS440" s="72"/>
      <c r="AT440" s="67"/>
      <c r="AU440" s="68"/>
      <c r="AV440" s="67"/>
      <c r="AW440" s="72"/>
      <c r="AX440" s="67"/>
      <c r="AY440" s="96"/>
      <c r="AZ440" s="221"/>
      <c r="BA440" s="67"/>
      <c r="BB440" s="67"/>
      <c r="BC440" s="67"/>
      <c r="BD440" s="67"/>
      <c r="BE440" s="71"/>
      <c r="BF440" s="67"/>
      <c r="BG440" s="67"/>
      <c r="BH440" s="67"/>
      <c r="BI440" s="72"/>
      <c r="BJ440" s="67"/>
      <c r="BK440" s="67"/>
      <c r="BL440" s="67"/>
      <c r="BM440" s="72"/>
      <c r="BN440" s="67"/>
      <c r="BO440" s="68"/>
      <c r="BP440" s="69"/>
      <c r="BQ440" s="67"/>
      <c r="BR440" s="67"/>
      <c r="BS440" s="68"/>
      <c r="BT440" s="69"/>
      <c r="BU440" s="67"/>
      <c r="BV440" s="67"/>
      <c r="BW440" s="67"/>
      <c r="BX440" s="67"/>
      <c r="BY440" s="67"/>
      <c r="BZ440" s="67"/>
      <c r="CA440" s="67"/>
      <c r="CB440" s="67"/>
      <c r="CC440" s="209"/>
      <c r="CD440" s="65"/>
      <c r="CE440" s="66"/>
      <c r="CF440" s="73"/>
      <c r="CG440" s="156"/>
      <c r="CH440" s="1"/>
      <c r="DA440" s="19"/>
      <c r="DB440" s="19"/>
      <c r="DC440" s="67"/>
      <c r="DD440" s="67"/>
      <c r="DE440" s="67"/>
      <c r="DF440" s="67"/>
      <c r="DG440" s="67"/>
      <c r="DH440" s="75"/>
      <c r="DI440" s="67"/>
      <c r="DJ440" s="67"/>
      <c r="DK440" s="76"/>
      <c r="DL440" s="67"/>
      <c r="DM440" s="77"/>
      <c r="DN440" s="67"/>
      <c r="DO440" s="67"/>
      <c r="DP440" s="67"/>
      <c r="DQ440" s="68"/>
      <c r="DR440" s="67"/>
      <c r="DS440" s="72"/>
      <c r="DT440" s="67"/>
      <c r="DU440" s="68"/>
      <c r="DV440" s="67"/>
      <c r="DW440" s="72"/>
      <c r="DX440" s="67"/>
      <c r="DY440" s="67"/>
      <c r="DZ440" s="67"/>
      <c r="EA440" s="67"/>
      <c r="EB440" s="67"/>
      <c r="EC440" s="67"/>
      <c r="ED440" s="67"/>
      <c r="EE440" s="71"/>
      <c r="EF440" s="67"/>
      <c r="EG440" s="67"/>
      <c r="EH440" s="67"/>
      <c r="EI440" s="72"/>
      <c r="EJ440" s="67"/>
      <c r="EK440" s="67"/>
      <c r="EL440" s="67"/>
      <c r="EM440" s="72"/>
      <c r="EN440" s="67"/>
      <c r="EO440" s="67"/>
      <c r="EP440" s="67"/>
      <c r="EQ440" s="67"/>
      <c r="ER440" s="67"/>
      <c r="ES440" s="67"/>
      <c r="ET440" s="67"/>
      <c r="EU440" s="67"/>
      <c r="EV440" s="67"/>
      <c r="EW440" s="67"/>
      <c r="EX440" s="67"/>
      <c r="EY440" s="67"/>
      <c r="EZ440" s="67"/>
      <c r="FA440" s="67"/>
      <c r="FB440" s="67"/>
      <c r="FC440" s="76"/>
      <c r="FD440" s="67"/>
      <c r="FE440" s="77"/>
      <c r="FF440" s="68"/>
      <c r="FG440" s="83"/>
      <c r="FH440" s="92">
        <f t="shared" si="74"/>
        <v>0</v>
      </c>
      <c r="FI440" s="93">
        <f t="shared" si="75"/>
        <v>0</v>
      </c>
      <c r="FJ440" s="82">
        <f t="shared" si="81"/>
        <v>35</v>
      </c>
      <c r="FK440" s="95">
        <f t="shared" si="76"/>
        <v>0</v>
      </c>
      <c r="FL440" s="95">
        <f t="shared" si="82"/>
        <v>0</v>
      </c>
      <c r="FM440" s="133"/>
      <c r="FN440" s="133"/>
    </row>
    <row r="441" spans="1:170" ht="3" hidden="1" customHeight="1" x14ac:dyDescent="0.25">
      <c r="A441" s="222"/>
      <c r="B441" s="223"/>
      <c r="C441" s="80"/>
      <c r="D441" s="209"/>
      <c r="E441" s="209"/>
      <c r="F441" s="66"/>
      <c r="G441" s="65"/>
      <c r="H441" s="210"/>
      <c r="I441" s="80"/>
      <c r="J441" s="209"/>
      <c r="K441" s="209"/>
      <c r="L441" s="80"/>
      <c r="M441" s="65"/>
      <c r="N441" s="80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07"/>
      <c r="Z441" s="207"/>
      <c r="AA441" s="154"/>
      <c r="AB441" s="154"/>
      <c r="AC441" s="65"/>
      <c r="AD441" s="65"/>
      <c r="AE441" s="65"/>
      <c r="AF441" s="65"/>
      <c r="AG441" s="65"/>
      <c r="AH441" s="208"/>
      <c r="AI441" s="65"/>
      <c r="AJ441" s="65"/>
      <c r="AK441" s="209"/>
      <c r="AL441" s="65"/>
      <c r="AM441" s="66"/>
      <c r="AN441" s="65"/>
      <c r="AO441" s="65"/>
      <c r="AP441" s="67"/>
      <c r="AQ441" s="68"/>
      <c r="AR441" s="69"/>
      <c r="AS441" s="72"/>
      <c r="AT441" s="67"/>
      <c r="AU441" s="68"/>
      <c r="AV441" s="67"/>
      <c r="AW441" s="72"/>
      <c r="AX441" s="67"/>
      <c r="AY441" s="96"/>
      <c r="AZ441" s="97"/>
      <c r="BA441" s="67"/>
      <c r="BB441" s="67"/>
      <c r="BC441" s="67"/>
      <c r="BD441" s="67"/>
      <c r="BE441" s="71"/>
      <c r="BF441" s="67"/>
      <c r="BG441" s="67"/>
      <c r="BH441" s="67"/>
      <c r="BI441" s="72"/>
      <c r="BJ441" s="67"/>
      <c r="BK441" s="67"/>
      <c r="BL441" s="67"/>
      <c r="BM441" s="72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  <c r="CC441" s="209"/>
      <c r="CD441" s="65"/>
      <c r="CE441" s="66"/>
      <c r="CF441" s="73"/>
      <c r="CG441" s="156"/>
      <c r="CH441" s="1"/>
      <c r="DA441" s="19"/>
      <c r="DB441" s="19"/>
      <c r="DC441" s="67"/>
      <c r="DD441" s="67"/>
      <c r="DE441" s="67"/>
      <c r="DF441" s="67"/>
      <c r="DG441" s="67"/>
      <c r="DH441" s="75"/>
      <c r="DI441" s="67"/>
      <c r="DJ441" s="67"/>
      <c r="DK441" s="76"/>
      <c r="DL441" s="67"/>
      <c r="DM441" s="77"/>
      <c r="DN441" s="67"/>
      <c r="DO441" s="67"/>
      <c r="DP441" s="67"/>
      <c r="DQ441" s="68"/>
      <c r="DR441" s="67"/>
      <c r="DS441" s="72"/>
      <c r="DT441" s="67"/>
      <c r="DU441" s="68"/>
      <c r="DV441" s="67"/>
      <c r="DW441" s="72"/>
      <c r="DX441" s="67"/>
      <c r="DY441" s="67"/>
      <c r="DZ441" s="67"/>
      <c r="EA441" s="67"/>
      <c r="EB441" s="67"/>
      <c r="EC441" s="67"/>
      <c r="ED441" s="67"/>
      <c r="EE441" s="71"/>
      <c r="EF441" s="67"/>
      <c r="EG441" s="67"/>
      <c r="EH441" s="67"/>
      <c r="EI441" s="72"/>
      <c r="EJ441" s="67"/>
      <c r="EK441" s="67"/>
      <c r="EL441" s="67"/>
      <c r="EM441" s="72"/>
      <c r="EN441" s="67"/>
      <c r="EO441" s="67"/>
      <c r="EP441" s="67"/>
      <c r="EQ441" s="67"/>
      <c r="ER441" s="67"/>
      <c r="ES441" s="67"/>
      <c r="ET441" s="67"/>
      <c r="EU441" s="67"/>
      <c r="EV441" s="67"/>
      <c r="EW441" s="67"/>
      <c r="EX441" s="67"/>
      <c r="EY441" s="67"/>
      <c r="EZ441" s="67"/>
      <c r="FA441" s="67"/>
      <c r="FB441" s="67"/>
      <c r="FC441" s="76"/>
      <c r="FD441" s="67"/>
      <c r="FE441" s="77"/>
      <c r="FF441" s="68"/>
      <c r="FG441" s="83"/>
      <c r="FH441" s="92">
        <f t="shared" si="74"/>
        <v>0</v>
      </c>
      <c r="FI441" s="93">
        <f t="shared" si="75"/>
        <v>0</v>
      </c>
      <c r="FJ441" s="82">
        <f t="shared" si="81"/>
        <v>36</v>
      </c>
      <c r="FK441" s="95">
        <f t="shared" si="76"/>
        <v>0</v>
      </c>
      <c r="FL441" s="95">
        <f t="shared" si="82"/>
        <v>0</v>
      </c>
      <c r="FM441" s="133"/>
      <c r="FN441" s="133"/>
    </row>
    <row r="442" spans="1:170" ht="3" hidden="1" customHeight="1" x14ac:dyDescent="0.25">
      <c r="A442" s="222"/>
      <c r="B442" s="223"/>
      <c r="C442" s="80"/>
      <c r="D442" s="209"/>
      <c r="E442" s="209"/>
      <c r="F442" s="66"/>
      <c r="G442" s="65"/>
      <c r="H442" s="210"/>
      <c r="I442" s="80"/>
      <c r="J442" s="209"/>
      <c r="K442" s="209"/>
      <c r="L442" s="80"/>
      <c r="M442" s="65"/>
      <c r="N442" s="80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07"/>
      <c r="Z442" s="207"/>
      <c r="AA442" s="154"/>
      <c r="AB442" s="154"/>
      <c r="AC442" s="65"/>
      <c r="AD442" s="65"/>
      <c r="AE442" s="65"/>
      <c r="AF442" s="65"/>
      <c r="AG442" s="65"/>
      <c r="AH442" s="208"/>
      <c r="AI442" s="65"/>
      <c r="AJ442" s="65"/>
      <c r="AK442" s="209"/>
      <c r="AL442" s="65"/>
      <c r="AM442" s="66"/>
      <c r="AN442" s="65"/>
      <c r="AO442" s="65"/>
      <c r="AP442" s="67"/>
      <c r="AQ442" s="68"/>
      <c r="AR442" s="69"/>
      <c r="AS442" s="72"/>
      <c r="AT442" s="67"/>
      <c r="AU442" s="68"/>
      <c r="AV442" s="67"/>
      <c r="AW442" s="72"/>
      <c r="AX442" s="67"/>
      <c r="AY442" s="96"/>
      <c r="AZ442" s="97"/>
      <c r="BA442" s="67"/>
      <c r="BB442" s="67"/>
      <c r="BC442" s="67"/>
      <c r="BD442" s="67"/>
      <c r="BE442" s="71"/>
      <c r="BF442" s="67"/>
      <c r="BG442" s="67"/>
      <c r="BH442" s="67"/>
      <c r="BI442" s="72"/>
      <c r="BJ442" s="67"/>
      <c r="BK442" s="67"/>
      <c r="BL442" s="67"/>
      <c r="BM442" s="72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67"/>
      <c r="CB442" s="67"/>
      <c r="CC442" s="209"/>
      <c r="CD442" s="65"/>
      <c r="CE442" s="66"/>
      <c r="CF442" s="73"/>
      <c r="CG442" s="156"/>
      <c r="CH442" s="1"/>
      <c r="DA442" s="19"/>
      <c r="DB442" s="19"/>
      <c r="DC442" s="67"/>
      <c r="DD442" s="67"/>
      <c r="DE442" s="67"/>
      <c r="DF442" s="67"/>
      <c r="DG442" s="67"/>
      <c r="DH442" s="75"/>
      <c r="DI442" s="67"/>
      <c r="DJ442" s="67"/>
      <c r="DK442" s="76"/>
      <c r="DL442" s="67"/>
      <c r="DM442" s="77"/>
      <c r="DN442" s="67"/>
      <c r="DO442" s="67"/>
      <c r="DP442" s="67"/>
      <c r="DQ442" s="68"/>
      <c r="DR442" s="67"/>
      <c r="DS442" s="72"/>
      <c r="DT442" s="67"/>
      <c r="DU442" s="68"/>
      <c r="DV442" s="69"/>
      <c r="DW442" s="72"/>
      <c r="DX442" s="67"/>
      <c r="DY442" s="67"/>
      <c r="DZ442" s="67"/>
      <c r="EA442" s="67"/>
      <c r="EB442" s="67"/>
      <c r="EC442" s="67"/>
      <c r="ED442" s="67"/>
      <c r="EE442" s="71"/>
      <c r="EF442" s="67"/>
      <c r="EG442" s="67"/>
      <c r="EH442" s="67"/>
      <c r="EI442" s="72"/>
      <c r="EJ442" s="67"/>
      <c r="EK442" s="67"/>
      <c r="EL442" s="67"/>
      <c r="EM442" s="72"/>
      <c r="EN442" s="67"/>
      <c r="EO442" s="67"/>
      <c r="EP442" s="67"/>
      <c r="EQ442" s="67"/>
      <c r="ER442" s="67"/>
      <c r="ES442" s="67"/>
      <c r="ET442" s="67"/>
      <c r="EU442" s="67"/>
      <c r="EV442" s="67"/>
      <c r="EW442" s="67"/>
      <c r="EX442" s="67"/>
      <c r="EY442" s="67"/>
      <c r="EZ442" s="67"/>
      <c r="FA442" s="67"/>
      <c r="FB442" s="67"/>
      <c r="FC442" s="76"/>
      <c r="FD442" s="67"/>
      <c r="FE442" s="77"/>
      <c r="FF442" s="68"/>
      <c r="FG442" s="83"/>
      <c r="FH442" s="92">
        <f t="shared" ref="FH442:FH505" si="83">DK442</f>
        <v>0</v>
      </c>
      <c r="FI442" s="93">
        <f t="shared" ref="FI442:FI471" si="84">DF442</f>
        <v>0</v>
      </c>
      <c r="FJ442" s="82">
        <f t="shared" si="81"/>
        <v>37</v>
      </c>
      <c r="FK442" s="95">
        <f t="shared" ref="FK442:FK471" si="85">FF442</f>
        <v>0</v>
      </c>
      <c r="FL442" s="95">
        <f t="shared" si="82"/>
        <v>0</v>
      </c>
      <c r="FM442" s="133"/>
      <c r="FN442" s="133"/>
    </row>
    <row r="443" spans="1:170" ht="3" hidden="1" customHeight="1" x14ac:dyDescent="0.25">
      <c r="A443" s="222"/>
      <c r="B443" s="223"/>
      <c r="C443" s="80"/>
      <c r="D443" s="209"/>
      <c r="E443" s="209"/>
      <c r="F443" s="66"/>
      <c r="G443" s="65"/>
      <c r="H443" s="210"/>
      <c r="I443" s="80"/>
      <c r="J443" s="209"/>
      <c r="K443" s="209"/>
      <c r="L443" s="80"/>
      <c r="M443" s="65"/>
      <c r="N443" s="80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07"/>
      <c r="Z443" s="207"/>
      <c r="AA443" s="154"/>
      <c r="AB443" s="154"/>
      <c r="AC443" s="65"/>
      <c r="AD443" s="65"/>
      <c r="AE443" s="65"/>
      <c r="AF443" s="65"/>
      <c r="AG443" s="65"/>
      <c r="AH443" s="208"/>
      <c r="AI443" s="65"/>
      <c r="AJ443" s="65"/>
      <c r="AK443" s="209"/>
      <c r="AL443" s="65"/>
      <c r="AM443" s="66"/>
      <c r="AN443" s="65"/>
      <c r="AO443" s="65"/>
      <c r="AP443" s="67"/>
      <c r="AQ443" s="68"/>
      <c r="AR443" s="69"/>
      <c r="AS443" s="72"/>
      <c r="AT443" s="67"/>
      <c r="AU443" s="68"/>
      <c r="AV443" s="67"/>
      <c r="AW443" s="72"/>
      <c r="AX443" s="67"/>
      <c r="AY443" s="96"/>
      <c r="AZ443" s="97"/>
      <c r="BA443" s="67"/>
      <c r="BB443" s="67"/>
      <c r="BC443" s="67"/>
      <c r="BD443" s="67"/>
      <c r="BE443" s="71"/>
      <c r="BF443" s="67"/>
      <c r="BG443" s="67"/>
      <c r="BH443" s="67"/>
      <c r="BI443" s="72"/>
      <c r="BJ443" s="67"/>
      <c r="BK443" s="67"/>
      <c r="BL443" s="67"/>
      <c r="BM443" s="72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67"/>
      <c r="CB443" s="67"/>
      <c r="CC443" s="209"/>
      <c r="CD443" s="65"/>
      <c r="CE443" s="66"/>
      <c r="CF443" s="73"/>
      <c r="CG443" s="156"/>
      <c r="CH443" s="1"/>
      <c r="DA443" s="19"/>
      <c r="DB443" s="19"/>
      <c r="DC443" s="67"/>
      <c r="DD443" s="67"/>
      <c r="DE443" s="67"/>
      <c r="DF443" s="67"/>
      <c r="DG443" s="67"/>
      <c r="DH443" s="75"/>
      <c r="DI443" s="67"/>
      <c r="DJ443" s="67"/>
      <c r="DK443" s="76"/>
      <c r="DL443" s="67"/>
      <c r="DM443" s="77"/>
      <c r="DN443" s="67"/>
      <c r="DO443" s="67"/>
      <c r="DP443" s="67"/>
      <c r="DQ443" s="68"/>
      <c r="DR443" s="67"/>
      <c r="DS443" s="72"/>
      <c r="DT443" s="67"/>
      <c r="DU443" s="68"/>
      <c r="DV443" s="67"/>
      <c r="DW443" s="72"/>
      <c r="DX443" s="67"/>
      <c r="DY443" s="67"/>
      <c r="DZ443" s="67"/>
      <c r="EA443" s="67"/>
      <c r="EB443" s="67"/>
      <c r="EC443" s="67"/>
      <c r="ED443" s="67"/>
      <c r="EE443" s="71"/>
      <c r="EF443" s="67"/>
      <c r="EG443" s="67"/>
      <c r="EH443" s="67"/>
      <c r="EI443" s="72"/>
      <c r="EJ443" s="67"/>
      <c r="EK443" s="68"/>
      <c r="EL443" s="69"/>
      <c r="EM443" s="72"/>
      <c r="EN443" s="67"/>
      <c r="EO443" s="67"/>
      <c r="EP443" s="67"/>
      <c r="EQ443" s="67"/>
      <c r="ER443" s="67"/>
      <c r="ES443" s="67"/>
      <c r="ET443" s="67"/>
      <c r="EU443" s="67"/>
      <c r="EV443" s="67"/>
      <c r="EW443" s="67"/>
      <c r="EX443" s="67"/>
      <c r="EY443" s="67"/>
      <c r="EZ443" s="67"/>
      <c r="FA443" s="67"/>
      <c r="FB443" s="67"/>
      <c r="FC443" s="76"/>
      <c r="FD443" s="67"/>
      <c r="FE443" s="77"/>
      <c r="FF443" s="68"/>
      <c r="FG443" s="83"/>
      <c r="FH443" s="92">
        <f t="shared" si="83"/>
        <v>0</v>
      </c>
      <c r="FI443" s="93">
        <f t="shared" si="84"/>
        <v>0</v>
      </c>
      <c r="FJ443" s="82">
        <f t="shared" si="81"/>
        <v>38</v>
      </c>
      <c r="FK443" s="95">
        <f t="shared" si="85"/>
        <v>0</v>
      </c>
      <c r="FL443" s="95">
        <f t="shared" si="82"/>
        <v>0</v>
      </c>
      <c r="FM443" s="133"/>
      <c r="FN443" s="133"/>
    </row>
    <row r="444" spans="1:170" ht="3" hidden="1" customHeight="1" x14ac:dyDescent="0.25">
      <c r="A444" s="222"/>
      <c r="B444" s="223"/>
      <c r="C444" s="80"/>
      <c r="D444" s="209"/>
      <c r="E444" s="209"/>
      <c r="F444" s="66"/>
      <c r="G444" s="65"/>
      <c r="H444" s="210"/>
      <c r="I444" s="80"/>
      <c r="J444" s="209"/>
      <c r="K444" s="209"/>
      <c r="L444" s="80"/>
      <c r="M444" s="65"/>
      <c r="N444" s="80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07"/>
      <c r="Z444" s="207"/>
      <c r="AA444" s="154"/>
      <c r="AB444" s="154"/>
      <c r="AC444" s="65"/>
      <c r="AD444" s="65"/>
      <c r="AE444" s="65"/>
      <c r="AF444" s="65"/>
      <c r="AG444" s="65"/>
      <c r="AH444" s="208"/>
      <c r="AI444" s="65"/>
      <c r="AJ444" s="65"/>
      <c r="AK444" s="209"/>
      <c r="AL444" s="65"/>
      <c r="AM444" s="66"/>
      <c r="AN444" s="65"/>
      <c r="AO444" s="65"/>
      <c r="AP444" s="67"/>
      <c r="AQ444" s="68"/>
      <c r="AR444" s="69"/>
      <c r="AS444" s="72"/>
      <c r="AT444" s="67"/>
      <c r="AU444" s="68"/>
      <c r="AV444" s="67"/>
      <c r="AW444" s="72"/>
      <c r="AX444" s="67"/>
      <c r="AY444" s="96"/>
      <c r="AZ444" s="97"/>
      <c r="BA444" s="67"/>
      <c r="BB444" s="67"/>
      <c r="BC444" s="67"/>
      <c r="BD444" s="67"/>
      <c r="BE444" s="71"/>
      <c r="BF444" s="67"/>
      <c r="BG444" s="67"/>
      <c r="BH444" s="67"/>
      <c r="BI444" s="72"/>
      <c r="BJ444" s="67"/>
      <c r="BK444" s="67"/>
      <c r="BL444" s="67"/>
      <c r="BM444" s="72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67"/>
      <c r="CB444" s="67"/>
      <c r="CC444" s="209"/>
      <c r="CD444" s="65"/>
      <c r="CE444" s="66"/>
      <c r="CF444" s="73"/>
      <c r="CG444" s="156"/>
      <c r="CH444" s="1"/>
      <c r="DA444" s="19"/>
      <c r="DB444" s="19"/>
      <c r="DC444" s="67"/>
      <c r="DD444" s="67"/>
      <c r="DE444" s="67"/>
      <c r="DF444" s="67"/>
      <c r="DG444" s="67"/>
      <c r="DH444" s="75"/>
      <c r="DI444" s="67"/>
      <c r="DJ444" s="67"/>
      <c r="DK444" s="76"/>
      <c r="DL444" s="67"/>
      <c r="DM444" s="77"/>
      <c r="DN444" s="67"/>
      <c r="DO444" s="67"/>
      <c r="DP444" s="67"/>
      <c r="DQ444" s="68"/>
      <c r="DR444" s="69"/>
      <c r="DS444" s="72"/>
      <c r="DT444" s="67"/>
      <c r="DU444" s="68"/>
      <c r="DV444" s="69"/>
      <c r="DW444" s="72"/>
      <c r="DX444" s="67"/>
      <c r="DY444" s="67"/>
      <c r="DZ444" s="67"/>
      <c r="EA444" s="67"/>
      <c r="EB444" s="67"/>
      <c r="EC444" s="67"/>
      <c r="ED444" s="67"/>
      <c r="EE444" s="71"/>
      <c r="EF444" s="67"/>
      <c r="EG444" s="67"/>
      <c r="EH444" s="67"/>
      <c r="EI444" s="72"/>
      <c r="EJ444" s="67"/>
      <c r="EK444" s="67"/>
      <c r="EL444" s="67"/>
      <c r="EM444" s="72"/>
      <c r="EN444" s="67"/>
      <c r="EO444" s="67"/>
      <c r="EP444" s="67"/>
      <c r="EQ444" s="67"/>
      <c r="ER444" s="67"/>
      <c r="ES444" s="67"/>
      <c r="ET444" s="67"/>
      <c r="EU444" s="67"/>
      <c r="EV444" s="67"/>
      <c r="EW444" s="67"/>
      <c r="EX444" s="67"/>
      <c r="EY444" s="67"/>
      <c r="EZ444" s="67"/>
      <c r="FA444" s="67"/>
      <c r="FB444" s="67"/>
      <c r="FC444" s="76"/>
      <c r="FD444" s="67"/>
      <c r="FE444" s="77"/>
      <c r="FF444" s="68"/>
      <c r="FG444" s="83"/>
      <c r="FH444" s="92">
        <f t="shared" si="83"/>
        <v>0</v>
      </c>
      <c r="FI444" s="93">
        <f t="shared" si="84"/>
        <v>0</v>
      </c>
      <c r="FJ444" s="82">
        <f t="shared" si="81"/>
        <v>39</v>
      </c>
      <c r="FK444" s="95">
        <f t="shared" si="85"/>
        <v>0</v>
      </c>
      <c r="FL444" s="95">
        <f t="shared" si="82"/>
        <v>0</v>
      </c>
      <c r="FM444" s="133"/>
      <c r="FN444" s="133"/>
    </row>
    <row r="445" spans="1:170" ht="3" hidden="1" customHeight="1" x14ac:dyDescent="0.25">
      <c r="A445" s="222"/>
      <c r="B445" s="223"/>
      <c r="C445" s="80"/>
      <c r="D445" s="209"/>
      <c r="E445" s="209"/>
      <c r="F445" s="66"/>
      <c r="G445" s="65"/>
      <c r="H445" s="210"/>
      <c r="I445" s="80"/>
      <c r="J445" s="209"/>
      <c r="K445" s="209"/>
      <c r="L445" s="80"/>
      <c r="M445" s="65"/>
      <c r="N445" s="80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07"/>
      <c r="Z445" s="207"/>
      <c r="AA445" s="154"/>
      <c r="AB445" s="154"/>
      <c r="AC445" s="65"/>
      <c r="AD445" s="65"/>
      <c r="AE445" s="65"/>
      <c r="AF445" s="65"/>
      <c r="AG445" s="65"/>
      <c r="AH445" s="208"/>
      <c r="AI445" s="65"/>
      <c r="AJ445" s="65"/>
      <c r="AK445" s="209"/>
      <c r="AL445" s="65"/>
      <c r="AM445" s="66"/>
      <c r="AN445" s="65"/>
      <c r="AO445" s="65"/>
      <c r="AP445" s="67"/>
      <c r="AQ445" s="68"/>
      <c r="AR445" s="69"/>
      <c r="AS445" s="72"/>
      <c r="AT445" s="67"/>
      <c r="AU445" s="68"/>
      <c r="AV445" s="67"/>
      <c r="AW445" s="72"/>
      <c r="AX445" s="67"/>
      <c r="AY445" s="96"/>
      <c r="AZ445" s="97"/>
      <c r="BA445" s="67"/>
      <c r="BB445" s="67"/>
      <c r="BC445" s="67"/>
      <c r="BD445" s="67"/>
      <c r="BE445" s="71"/>
      <c r="BF445" s="67"/>
      <c r="BG445" s="67"/>
      <c r="BH445" s="67"/>
      <c r="BI445" s="72"/>
      <c r="BJ445" s="67"/>
      <c r="BK445" s="67"/>
      <c r="BL445" s="67"/>
      <c r="BM445" s="72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67"/>
      <c r="CB445" s="67"/>
      <c r="CC445" s="209"/>
      <c r="CD445" s="65"/>
      <c r="CE445" s="66"/>
      <c r="CF445" s="73"/>
      <c r="CG445" s="156"/>
      <c r="CH445" s="1"/>
      <c r="DA445" s="19"/>
      <c r="DB445" s="19"/>
      <c r="DC445" s="67"/>
      <c r="DD445" s="67"/>
      <c r="DE445" s="67"/>
      <c r="DF445" s="67"/>
      <c r="DG445" s="67"/>
      <c r="DH445" s="75"/>
      <c r="DI445" s="67"/>
      <c r="DJ445" s="67"/>
      <c r="DK445" s="76"/>
      <c r="DL445" s="67"/>
      <c r="DM445" s="77"/>
      <c r="DN445" s="67"/>
      <c r="DO445" s="67"/>
      <c r="DP445" s="67"/>
      <c r="DQ445" s="68"/>
      <c r="DR445" s="67"/>
      <c r="DS445" s="72"/>
      <c r="DT445" s="67"/>
      <c r="DU445" s="68"/>
      <c r="DV445" s="67"/>
      <c r="DW445" s="72"/>
      <c r="DX445" s="67"/>
      <c r="DY445" s="67"/>
      <c r="DZ445" s="67"/>
      <c r="EA445" s="67"/>
      <c r="EB445" s="67"/>
      <c r="EC445" s="67"/>
      <c r="ED445" s="67"/>
      <c r="EE445" s="71"/>
      <c r="EF445" s="67"/>
      <c r="EG445" s="67"/>
      <c r="EH445" s="67"/>
      <c r="EI445" s="72"/>
      <c r="EJ445" s="67"/>
      <c r="EK445" s="67"/>
      <c r="EL445" s="67"/>
      <c r="EM445" s="72"/>
      <c r="EN445" s="67"/>
      <c r="EO445" s="67"/>
      <c r="EP445" s="67"/>
      <c r="EQ445" s="67"/>
      <c r="ER445" s="67"/>
      <c r="ES445" s="67"/>
      <c r="ET445" s="67"/>
      <c r="EU445" s="67"/>
      <c r="EV445" s="67"/>
      <c r="EW445" s="68"/>
      <c r="EX445" s="69"/>
      <c r="EY445" s="67"/>
      <c r="EZ445" s="67"/>
      <c r="FA445" s="67"/>
      <c r="FB445" s="67"/>
      <c r="FC445" s="76"/>
      <c r="FD445" s="67"/>
      <c r="FE445" s="77"/>
      <c r="FF445" s="68"/>
      <c r="FG445" s="83"/>
      <c r="FH445" s="92">
        <f t="shared" si="83"/>
        <v>0</v>
      </c>
      <c r="FI445" s="93">
        <f t="shared" si="84"/>
        <v>0</v>
      </c>
      <c r="FJ445" s="82">
        <f t="shared" si="81"/>
        <v>40</v>
      </c>
      <c r="FK445" s="95">
        <f t="shared" si="85"/>
        <v>0</v>
      </c>
      <c r="FL445" s="95">
        <f t="shared" si="82"/>
        <v>0</v>
      </c>
      <c r="FM445" s="133"/>
      <c r="FN445" s="133"/>
    </row>
    <row r="446" spans="1:170" ht="3" hidden="1" customHeight="1" x14ac:dyDescent="0.25">
      <c r="A446" s="225"/>
      <c r="B446" s="226"/>
      <c r="C446" s="80"/>
      <c r="D446" s="209"/>
      <c r="E446" s="209"/>
      <c r="F446" s="66"/>
      <c r="G446" s="65"/>
      <c r="H446" s="210"/>
      <c r="I446" s="80"/>
      <c r="J446" s="209"/>
      <c r="K446" s="209"/>
      <c r="L446" s="80"/>
      <c r="M446" s="65"/>
      <c r="N446" s="80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07"/>
      <c r="Z446" s="207"/>
      <c r="AA446" s="154"/>
      <c r="AB446" s="154"/>
      <c r="AC446" s="65"/>
      <c r="AD446" s="65"/>
      <c r="AE446" s="65"/>
      <c r="AF446" s="65"/>
      <c r="AG446" s="65"/>
      <c r="AH446" s="208"/>
      <c r="AI446" s="65"/>
      <c r="AJ446" s="65"/>
      <c r="AK446" s="209"/>
      <c r="AL446" s="65"/>
      <c r="AM446" s="66"/>
      <c r="AN446" s="65"/>
      <c r="AO446" s="65"/>
      <c r="AP446" s="67"/>
      <c r="AQ446" s="68"/>
      <c r="AR446" s="69"/>
      <c r="AS446" s="72"/>
      <c r="AT446" s="67"/>
      <c r="AU446" s="68"/>
      <c r="AV446" s="67"/>
      <c r="AW446" s="72"/>
      <c r="AX446" s="67"/>
      <c r="AY446" s="96"/>
      <c r="AZ446" s="97"/>
      <c r="BA446" s="67"/>
      <c r="BB446" s="67"/>
      <c r="BC446" s="67"/>
      <c r="BD446" s="67"/>
      <c r="BE446" s="71"/>
      <c r="BF446" s="67"/>
      <c r="BG446" s="67"/>
      <c r="BH446" s="67"/>
      <c r="BI446" s="72"/>
      <c r="BJ446" s="67"/>
      <c r="BK446" s="67"/>
      <c r="BL446" s="67"/>
      <c r="BM446" s="72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67"/>
      <c r="CB446" s="67"/>
      <c r="CC446" s="209"/>
      <c r="CD446" s="65"/>
      <c r="CE446" s="66"/>
      <c r="CF446" s="73"/>
      <c r="CG446" s="156"/>
      <c r="CH446" s="1"/>
      <c r="DA446" s="19"/>
      <c r="DB446" s="19"/>
      <c r="DC446" s="67"/>
      <c r="DD446" s="67"/>
      <c r="DE446" s="67"/>
      <c r="DF446" s="67"/>
      <c r="DG446" s="67"/>
      <c r="DH446" s="75"/>
      <c r="DI446" s="67"/>
      <c r="DJ446" s="67"/>
      <c r="DK446" s="76"/>
      <c r="DL446" s="67"/>
      <c r="DM446" s="77"/>
      <c r="DN446" s="67"/>
      <c r="DO446" s="67"/>
      <c r="DP446" s="67"/>
      <c r="DQ446" s="68"/>
      <c r="DR446" s="69"/>
      <c r="DS446" s="72"/>
      <c r="DT446" s="67"/>
      <c r="DU446" s="68"/>
      <c r="DV446" s="67"/>
      <c r="DW446" s="72"/>
      <c r="DX446" s="67"/>
      <c r="DY446" s="67"/>
      <c r="DZ446" s="67"/>
      <c r="EA446" s="67"/>
      <c r="EB446" s="67"/>
      <c r="EC446" s="67"/>
      <c r="ED446" s="67"/>
      <c r="EE446" s="71"/>
      <c r="EF446" s="67"/>
      <c r="EG446" s="67"/>
      <c r="EH446" s="67"/>
      <c r="EI446" s="72"/>
      <c r="EJ446" s="67"/>
      <c r="EK446" s="67"/>
      <c r="EL446" s="67"/>
      <c r="EM446" s="72"/>
      <c r="EN446" s="67"/>
      <c r="EO446" s="67"/>
      <c r="EP446" s="67"/>
      <c r="EQ446" s="67"/>
      <c r="ER446" s="67"/>
      <c r="ES446" s="67"/>
      <c r="ET446" s="67"/>
      <c r="EU446" s="67"/>
      <c r="EV446" s="67"/>
      <c r="EW446" s="67"/>
      <c r="EX446" s="67"/>
      <c r="EY446" s="67"/>
      <c r="EZ446" s="67"/>
      <c r="FA446" s="67"/>
      <c r="FB446" s="67"/>
      <c r="FC446" s="76"/>
      <c r="FD446" s="67"/>
      <c r="FE446" s="77"/>
      <c r="FF446" s="68"/>
      <c r="FG446" s="83"/>
      <c r="FH446" s="92">
        <f t="shared" si="83"/>
        <v>0</v>
      </c>
      <c r="FI446" s="93">
        <f t="shared" si="84"/>
        <v>0</v>
      </c>
      <c r="FJ446" s="82">
        <f t="shared" si="81"/>
        <v>41</v>
      </c>
      <c r="FK446" s="95">
        <f t="shared" si="85"/>
        <v>0</v>
      </c>
      <c r="FL446" s="95">
        <f t="shared" si="82"/>
        <v>0</v>
      </c>
      <c r="FM446" s="133"/>
      <c r="FN446" s="133"/>
    </row>
    <row r="447" spans="1:170" ht="3" hidden="1" customHeight="1" x14ac:dyDescent="0.25">
      <c r="A447" s="222"/>
      <c r="B447" s="223"/>
      <c r="C447" s="80"/>
      <c r="D447" s="209"/>
      <c r="E447" s="209"/>
      <c r="F447" s="66"/>
      <c r="G447" s="65"/>
      <c r="H447" s="210"/>
      <c r="I447" s="80"/>
      <c r="J447" s="209"/>
      <c r="K447" s="209"/>
      <c r="L447" s="80"/>
      <c r="M447" s="65"/>
      <c r="N447" s="80"/>
      <c r="O447" s="211"/>
      <c r="P447" s="211"/>
      <c r="Q447" s="211"/>
      <c r="R447" s="211"/>
      <c r="S447" s="211"/>
      <c r="T447" s="211"/>
      <c r="U447" s="211"/>
      <c r="V447" s="211"/>
      <c r="W447" s="211"/>
      <c r="X447" s="211"/>
      <c r="Y447" s="207"/>
      <c r="Z447" s="207"/>
      <c r="AA447" s="154"/>
      <c r="AB447" s="154"/>
      <c r="AC447" s="65"/>
      <c r="AD447" s="65"/>
      <c r="AE447" s="65"/>
      <c r="AF447" s="65"/>
      <c r="AG447" s="65"/>
      <c r="AH447" s="208"/>
      <c r="AI447" s="65"/>
      <c r="AJ447" s="65"/>
      <c r="AK447" s="209"/>
      <c r="AL447" s="65"/>
      <c r="AM447" s="66"/>
      <c r="AN447" s="65"/>
      <c r="AO447" s="65"/>
      <c r="AP447" s="67"/>
      <c r="AQ447" s="68"/>
      <c r="AR447" s="69"/>
      <c r="AS447" s="72"/>
      <c r="AT447" s="84"/>
      <c r="AU447" s="68"/>
      <c r="AV447" s="67"/>
      <c r="AW447" s="72"/>
      <c r="AX447" s="67"/>
      <c r="AY447" s="96"/>
      <c r="AZ447" s="97"/>
      <c r="BA447" s="67"/>
      <c r="BB447" s="67"/>
      <c r="BC447" s="67"/>
      <c r="BD447" s="67"/>
      <c r="BE447" s="71"/>
      <c r="BF447" s="67"/>
      <c r="BG447" s="67"/>
      <c r="BH447" s="67"/>
      <c r="BI447" s="72"/>
      <c r="BJ447" s="67"/>
      <c r="BK447" s="67"/>
      <c r="BL447" s="67"/>
      <c r="BM447" s="72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67"/>
      <c r="CB447" s="67"/>
      <c r="CC447" s="209"/>
      <c r="CD447" s="65"/>
      <c r="CE447" s="66"/>
      <c r="CF447" s="73"/>
      <c r="CG447" s="156"/>
      <c r="CH447" s="1"/>
      <c r="DA447" s="19"/>
      <c r="DB447" s="19"/>
      <c r="DC447" s="67"/>
      <c r="DD447" s="67"/>
      <c r="DE447" s="67"/>
      <c r="DF447" s="67"/>
      <c r="DG447" s="67"/>
      <c r="DH447" s="75"/>
      <c r="DI447" s="67"/>
      <c r="DJ447" s="67"/>
      <c r="DK447" s="76"/>
      <c r="DL447" s="67"/>
      <c r="DM447" s="77"/>
      <c r="DN447" s="67"/>
      <c r="DO447" s="67"/>
      <c r="DP447" s="67"/>
      <c r="DQ447" s="68"/>
      <c r="DR447" s="67"/>
      <c r="DS447" s="72"/>
      <c r="DT447" s="67"/>
      <c r="DU447" s="68"/>
      <c r="DV447" s="67"/>
      <c r="DW447" s="72"/>
      <c r="DX447" s="67"/>
      <c r="DY447" s="67"/>
      <c r="DZ447" s="67"/>
      <c r="EA447" s="67"/>
      <c r="EB447" s="67"/>
      <c r="EC447" s="67"/>
      <c r="ED447" s="67"/>
      <c r="EE447" s="71"/>
      <c r="EF447" s="67"/>
      <c r="EG447" s="67"/>
      <c r="EH447" s="67"/>
      <c r="EI447" s="72"/>
      <c r="EJ447" s="67"/>
      <c r="EK447" s="67"/>
      <c r="EL447" s="67"/>
      <c r="EM447" s="72"/>
      <c r="EN447" s="67"/>
      <c r="EO447" s="67"/>
      <c r="EP447" s="67"/>
      <c r="EQ447" s="67"/>
      <c r="ER447" s="67"/>
      <c r="ES447" s="67"/>
      <c r="ET447" s="67"/>
      <c r="EU447" s="67"/>
      <c r="EV447" s="67"/>
      <c r="EW447" s="67"/>
      <c r="EX447" s="67"/>
      <c r="EY447" s="67"/>
      <c r="EZ447" s="67"/>
      <c r="FA447" s="67"/>
      <c r="FB447" s="67"/>
      <c r="FC447" s="76"/>
      <c r="FD447" s="67"/>
      <c r="FE447" s="77"/>
      <c r="FF447" s="68"/>
      <c r="FG447" s="83"/>
      <c r="FH447" s="92">
        <f t="shared" si="83"/>
        <v>0</v>
      </c>
      <c r="FI447" s="93">
        <f t="shared" si="84"/>
        <v>0</v>
      </c>
      <c r="FJ447" s="82">
        <f t="shared" si="81"/>
        <v>42</v>
      </c>
      <c r="FK447" s="95">
        <f t="shared" si="85"/>
        <v>0</v>
      </c>
      <c r="FL447" s="95">
        <f t="shared" si="82"/>
        <v>0</v>
      </c>
      <c r="FM447" s="133"/>
      <c r="FN447" s="133"/>
    </row>
    <row r="448" spans="1:170" ht="3" hidden="1" customHeight="1" x14ac:dyDescent="0.25">
      <c r="A448" s="222"/>
      <c r="B448" s="223"/>
      <c r="C448" s="80"/>
      <c r="D448" s="209"/>
      <c r="E448" s="209"/>
      <c r="F448" s="66"/>
      <c r="G448" s="65"/>
      <c r="H448" s="210"/>
      <c r="I448" s="80"/>
      <c r="J448" s="209"/>
      <c r="K448" s="209"/>
      <c r="L448" s="80"/>
      <c r="M448" s="65"/>
      <c r="N448" s="80"/>
      <c r="O448" s="211"/>
      <c r="P448" s="211"/>
      <c r="Q448" s="211"/>
      <c r="R448" s="211"/>
      <c r="S448" s="211"/>
      <c r="T448" s="211"/>
      <c r="U448" s="211"/>
      <c r="V448" s="211"/>
      <c r="W448" s="211"/>
      <c r="X448" s="211"/>
      <c r="Y448" s="207"/>
      <c r="Z448" s="207"/>
      <c r="AA448" s="154"/>
      <c r="AB448" s="154"/>
      <c r="AC448" s="65"/>
      <c r="AD448" s="65"/>
      <c r="AE448" s="65"/>
      <c r="AF448" s="65"/>
      <c r="AG448" s="65"/>
      <c r="AH448" s="208"/>
      <c r="AI448" s="65"/>
      <c r="AJ448" s="65"/>
      <c r="AK448" s="209"/>
      <c r="AL448" s="65"/>
      <c r="AM448" s="66"/>
      <c r="AN448" s="65"/>
      <c r="AO448" s="65"/>
      <c r="AP448" s="67"/>
      <c r="AQ448" s="68"/>
      <c r="AR448" s="69"/>
      <c r="AS448" s="72"/>
      <c r="AT448" s="67"/>
      <c r="AU448" s="68"/>
      <c r="AV448" s="67"/>
      <c r="AW448" s="72"/>
      <c r="AX448" s="67"/>
      <c r="AY448" s="96"/>
      <c r="AZ448" s="97"/>
      <c r="BA448" s="67"/>
      <c r="BB448" s="67"/>
      <c r="BC448" s="67"/>
      <c r="BD448" s="67"/>
      <c r="BE448" s="71"/>
      <c r="BF448" s="67"/>
      <c r="BG448" s="67"/>
      <c r="BH448" s="67"/>
      <c r="BI448" s="72"/>
      <c r="BJ448" s="67"/>
      <c r="BK448" s="67"/>
      <c r="BL448" s="67"/>
      <c r="BM448" s="72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67"/>
      <c r="CB448" s="67"/>
      <c r="CC448" s="209"/>
      <c r="CD448" s="65"/>
      <c r="CE448" s="66"/>
      <c r="CF448" s="73"/>
      <c r="CG448" s="156"/>
      <c r="CH448" s="1"/>
      <c r="DA448" s="19"/>
      <c r="DB448" s="19"/>
      <c r="DC448" s="67"/>
      <c r="DD448" s="67"/>
      <c r="DE448" s="67"/>
      <c r="DF448" s="67"/>
      <c r="DG448" s="67"/>
      <c r="DH448" s="75"/>
      <c r="DI448" s="67"/>
      <c r="DJ448" s="67"/>
      <c r="DK448" s="76"/>
      <c r="DL448" s="67"/>
      <c r="DM448" s="77"/>
      <c r="DN448" s="67"/>
      <c r="DO448" s="67"/>
      <c r="DP448" s="67"/>
      <c r="DQ448" s="68"/>
      <c r="DR448" s="67"/>
      <c r="DS448" s="72"/>
      <c r="DT448" s="67"/>
      <c r="DU448" s="68"/>
      <c r="DV448" s="67"/>
      <c r="DW448" s="72"/>
      <c r="DX448" s="67"/>
      <c r="DY448" s="67"/>
      <c r="DZ448" s="67"/>
      <c r="EA448" s="67"/>
      <c r="EB448" s="67"/>
      <c r="EC448" s="67"/>
      <c r="ED448" s="67"/>
      <c r="EE448" s="71"/>
      <c r="EF448" s="67"/>
      <c r="EG448" s="67"/>
      <c r="EH448" s="67"/>
      <c r="EI448" s="72"/>
      <c r="EJ448" s="67"/>
      <c r="EK448" s="67"/>
      <c r="EL448" s="67"/>
      <c r="EM448" s="72"/>
      <c r="EN448" s="67"/>
      <c r="EO448" s="67"/>
      <c r="EP448" s="67"/>
      <c r="EQ448" s="67"/>
      <c r="ER448" s="67"/>
      <c r="ES448" s="67"/>
      <c r="ET448" s="67"/>
      <c r="EU448" s="67"/>
      <c r="EV448" s="67"/>
      <c r="EW448" s="67"/>
      <c r="EX448" s="67"/>
      <c r="EY448" s="67"/>
      <c r="EZ448" s="67"/>
      <c r="FA448" s="67"/>
      <c r="FB448" s="67"/>
      <c r="FC448" s="76"/>
      <c r="FD448" s="67"/>
      <c r="FE448" s="77"/>
      <c r="FF448" s="68"/>
      <c r="FG448" s="83"/>
      <c r="FH448" s="92">
        <f t="shared" si="83"/>
        <v>0</v>
      </c>
      <c r="FI448" s="93">
        <f t="shared" si="84"/>
        <v>0</v>
      </c>
      <c r="FJ448" s="82">
        <f t="shared" si="81"/>
        <v>43</v>
      </c>
      <c r="FK448" s="95">
        <f t="shared" si="85"/>
        <v>0</v>
      </c>
      <c r="FL448" s="95">
        <f t="shared" si="82"/>
        <v>0</v>
      </c>
      <c r="FM448" s="133"/>
      <c r="FN448" s="133"/>
    </row>
    <row r="449" spans="1:170" ht="3" hidden="1" customHeight="1" x14ac:dyDescent="0.25">
      <c r="A449" s="222"/>
      <c r="B449" s="223"/>
      <c r="C449" s="80"/>
      <c r="D449" s="209"/>
      <c r="E449" s="209"/>
      <c r="F449" s="66"/>
      <c r="G449" s="65"/>
      <c r="H449" s="210"/>
      <c r="I449" s="80"/>
      <c r="J449" s="209"/>
      <c r="K449" s="209"/>
      <c r="L449" s="80"/>
      <c r="M449" s="65"/>
      <c r="N449" s="80"/>
      <c r="O449" s="211"/>
      <c r="P449" s="211"/>
      <c r="Q449" s="211"/>
      <c r="R449" s="211"/>
      <c r="S449" s="211"/>
      <c r="T449" s="211"/>
      <c r="U449" s="211"/>
      <c r="V449" s="211"/>
      <c r="W449" s="211"/>
      <c r="X449" s="211"/>
      <c r="Y449" s="207"/>
      <c r="Z449" s="207"/>
      <c r="AA449" s="154"/>
      <c r="AB449" s="154"/>
      <c r="AC449" s="65"/>
      <c r="AD449" s="65"/>
      <c r="AE449" s="65"/>
      <c r="AF449" s="65"/>
      <c r="AG449" s="65"/>
      <c r="AH449" s="208"/>
      <c r="AI449" s="65"/>
      <c r="AJ449" s="65"/>
      <c r="AK449" s="209"/>
      <c r="AL449" s="65"/>
      <c r="AM449" s="66"/>
      <c r="AN449" s="65"/>
      <c r="AO449" s="65"/>
      <c r="AP449" s="67"/>
      <c r="AQ449" s="68"/>
      <c r="AR449" s="69"/>
      <c r="AS449" s="72"/>
      <c r="AT449" s="67"/>
      <c r="AU449" s="68"/>
      <c r="AV449" s="67"/>
      <c r="AW449" s="72"/>
      <c r="AX449" s="67"/>
      <c r="AY449" s="96"/>
      <c r="AZ449" s="97"/>
      <c r="BA449" s="67"/>
      <c r="BB449" s="67"/>
      <c r="BC449" s="67"/>
      <c r="BD449" s="67"/>
      <c r="BE449" s="71"/>
      <c r="BF449" s="67"/>
      <c r="BG449" s="67"/>
      <c r="BH449" s="67"/>
      <c r="BI449" s="72"/>
      <c r="BJ449" s="67"/>
      <c r="BK449" s="67"/>
      <c r="BL449" s="67"/>
      <c r="BM449" s="72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67"/>
      <c r="CB449" s="67"/>
      <c r="CC449" s="209"/>
      <c r="CD449" s="65"/>
      <c r="CE449" s="66"/>
      <c r="CF449" s="73"/>
      <c r="CG449" s="156"/>
      <c r="CH449" s="1"/>
      <c r="DA449" s="19"/>
      <c r="DB449" s="19"/>
      <c r="DC449" s="67"/>
      <c r="DD449" s="67"/>
      <c r="DE449" s="67"/>
      <c r="DF449" s="67"/>
      <c r="DG449" s="67"/>
      <c r="DH449" s="75"/>
      <c r="DI449" s="67"/>
      <c r="DJ449" s="67"/>
      <c r="DK449" s="77"/>
      <c r="DL449" s="67"/>
      <c r="DM449" s="77"/>
      <c r="DN449" s="67"/>
      <c r="DO449" s="67"/>
      <c r="DP449" s="67"/>
      <c r="DQ449" s="68"/>
      <c r="DR449" s="67"/>
      <c r="DS449" s="72"/>
      <c r="DT449" s="67"/>
      <c r="DU449" s="68"/>
      <c r="DV449" s="67"/>
      <c r="DW449" s="72"/>
      <c r="DX449" s="67"/>
      <c r="DY449" s="67"/>
      <c r="DZ449" s="67"/>
      <c r="EA449" s="67"/>
      <c r="EB449" s="67"/>
      <c r="EC449" s="67"/>
      <c r="ED449" s="67"/>
      <c r="EE449" s="71"/>
      <c r="EF449" s="67"/>
      <c r="EG449" s="67"/>
      <c r="EH449" s="67"/>
      <c r="EI449" s="72"/>
      <c r="EJ449" s="67"/>
      <c r="EK449" s="67"/>
      <c r="EL449" s="67"/>
      <c r="EM449" s="72"/>
      <c r="EN449" s="67"/>
      <c r="EO449" s="67"/>
      <c r="EP449" s="67"/>
      <c r="EQ449" s="67"/>
      <c r="ER449" s="67"/>
      <c r="ES449" s="67"/>
      <c r="ET449" s="67"/>
      <c r="EU449" s="67"/>
      <c r="EV449" s="67"/>
      <c r="EW449" s="67"/>
      <c r="EX449" s="67"/>
      <c r="EY449" s="67"/>
      <c r="EZ449" s="67"/>
      <c r="FA449" s="67"/>
      <c r="FB449" s="67"/>
      <c r="FC449" s="77"/>
      <c r="FD449" s="67"/>
      <c r="FE449" s="77"/>
      <c r="FF449" s="68"/>
      <c r="FG449" s="83"/>
      <c r="FH449" s="92">
        <f t="shared" si="83"/>
        <v>0</v>
      </c>
      <c r="FI449" s="93">
        <f t="shared" si="84"/>
        <v>0</v>
      </c>
      <c r="FJ449" s="82">
        <f t="shared" si="81"/>
        <v>44</v>
      </c>
      <c r="FK449" s="95">
        <f t="shared" si="85"/>
        <v>0</v>
      </c>
      <c r="FL449" s="95">
        <f t="shared" si="82"/>
        <v>0</v>
      </c>
      <c r="FM449" s="133"/>
      <c r="FN449" s="133"/>
    </row>
    <row r="450" spans="1:170" ht="3" hidden="1" customHeight="1" x14ac:dyDescent="0.25">
      <c r="A450" s="222"/>
      <c r="B450" s="223"/>
      <c r="C450" s="80"/>
      <c r="D450" s="209"/>
      <c r="E450" s="209"/>
      <c r="F450" s="66"/>
      <c r="G450" s="65"/>
      <c r="H450" s="210"/>
      <c r="I450" s="80"/>
      <c r="J450" s="209"/>
      <c r="K450" s="209"/>
      <c r="L450" s="80"/>
      <c r="M450" s="65"/>
      <c r="N450" s="80"/>
      <c r="O450" s="211"/>
      <c r="P450" s="211"/>
      <c r="Q450" s="211"/>
      <c r="R450" s="211"/>
      <c r="S450" s="211"/>
      <c r="T450" s="211"/>
      <c r="U450" s="211"/>
      <c r="V450" s="211"/>
      <c r="W450" s="211"/>
      <c r="X450" s="211"/>
      <c r="Y450" s="207"/>
      <c r="Z450" s="207"/>
      <c r="AA450" s="154"/>
      <c r="AB450" s="154"/>
      <c r="AC450" s="65"/>
      <c r="AD450" s="65"/>
      <c r="AE450" s="65"/>
      <c r="AF450" s="65"/>
      <c r="AG450" s="65"/>
      <c r="AH450" s="208"/>
      <c r="AI450" s="65"/>
      <c r="AJ450" s="65"/>
      <c r="AK450" s="209"/>
      <c r="AL450" s="65"/>
      <c r="AM450" s="66"/>
      <c r="AN450" s="65"/>
      <c r="AO450" s="65"/>
      <c r="AP450" s="67"/>
      <c r="AQ450" s="68"/>
      <c r="AR450" s="69"/>
      <c r="AS450" s="72"/>
      <c r="AT450" s="67"/>
      <c r="AU450" s="68"/>
      <c r="AV450" s="67"/>
      <c r="AW450" s="72"/>
      <c r="AX450" s="67"/>
      <c r="AY450" s="96"/>
      <c r="AZ450" s="97"/>
      <c r="BA450" s="67"/>
      <c r="BB450" s="67"/>
      <c r="BC450" s="67"/>
      <c r="BD450" s="67"/>
      <c r="BE450" s="71"/>
      <c r="BF450" s="67"/>
      <c r="BG450" s="67"/>
      <c r="BH450" s="67"/>
      <c r="BI450" s="72"/>
      <c r="BJ450" s="67"/>
      <c r="BK450" s="67"/>
      <c r="BL450" s="67"/>
      <c r="BM450" s="72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67"/>
      <c r="CB450" s="67"/>
      <c r="CC450" s="209"/>
      <c r="CD450" s="65"/>
      <c r="CE450" s="66"/>
      <c r="CF450" s="73"/>
      <c r="CG450" s="156"/>
      <c r="CH450" s="1"/>
      <c r="DA450" s="19"/>
      <c r="DB450" s="19"/>
      <c r="DC450" s="67"/>
      <c r="DD450" s="67"/>
      <c r="DE450" s="67"/>
      <c r="DF450" s="67"/>
      <c r="DG450" s="67"/>
      <c r="DH450" s="75"/>
      <c r="DI450" s="67"/>
      <c r="DJ450" s="67"/>
      <c r="DK450" s="76"/>
      <c r="DL450" s="67"/>
      <c r="DM450" s="77"/>
      <c r="DN450" s="67"/>
      <c r="DO450" s="67"/>
      <c r="DP450" s="67"/>
      <c r="DQ450" s="68"/>
      <c r="DR450" s="67"/>
      <c r="DS450" s="72"/>
      <c r="DT450" s="67"/>
      <c r="DU450" s="68"/>
      <c r="DV450" s="67"/>
      <c r="DW450" s="72"/>
      <c r="DX450" s="67"/>
      <c r="DY450" s="67"/>
      <c r="DZ450" s="67"/>
      <c r="EA450" s="67"/>
      <c r="EB450" s="67"/>
      <c r="EC450" s="67"/>
      <c r="ED450" s="67"/>
      <c r="EE450" s="71"/>
      <c r="EF450" s="67"/>
      <c r="EG450" s="67"/>
      <c r="EH450" s="67"/>
      <c r="EI450" s="72"/>
      <c r="EJ450" s="67"/>
      <c r="EK450" s="67"/>
      <c r="EL450" s="67"/>
      <c r="EM450" s="72"/>
      <c r="EN450" s="67"/>
      <c r="EO450" s="67"/>
      <c r="EP450" s="67"/>
      <c r="EQ450" s="67"/>
      <c r="ER450" s="67"/>
      <c r="ES450" s="67"/>
      <c r="ET450" s="67"/>
      <c r="EU450" s="67"/>
      <c r="EV450" s="67"/>
      <c r="EW450" s="67"/>
      <c r="EX450" s="67"/>
      <c r="EY450" s="67"/>
      <c r="EZ450" s="67"/>
      <c r="FA450" s="67"/>
      <c r="FB450" s="67"/>
      <c r="FC450" s="76"/>
      <c r="FD450" s="67"/>
      <c r="FE450" s="77"/>
      <c r="FF450" s="68"/>
      <c r="FG450" s="83"/>
      <c r="FH450" s="92">
        <f t="shared" si="83"/>
        <v>0</v>
      </c>
      <c r="FI450" s="93">
        <f t="shared" si="84"/>
        <v>0</v>
      </c>
      <c r="FJ450" s="82">
        <f t="shared" si="81"/>
        <v>45</v>
      </c>
      <c r="FK450" s="95">
        <f t="shared" si="85"/>
        <v>0</v>
      </c>
      <c r="FL450" s="95">
        <f t="shared" si="82"/>
        <v>0</v>
      </c>
      <c r="FM450" s="133"/>
      <c r="FN450" s="133"/>
    </row>
    <row r="451" spans="1:170" ht="3" hidden="1" customHeight="1" x14ac:dyDescent="0.25">
      <c r="A451" s="222"/>
      <c r="B451" s="223"/>
      <c r="C451" s="80"/>
      <c r="D451" s="209"/>
      <c r="E451" s="209"/>
      <c r="F451" s="66"/>
      <c r="G451" s="65"/>
      <c r="H451" s="210"/>
      <c r="I451" s="80"/>
      <c r="J451" s="209"/>
      <c r="K451" s="209"/>
      <c r="L451" s="80"/>
      <c r="M451" s="65"/>
      <c r="N451" s="80"/>
      <c r="O451" s="211"/>
      <c r="P451" s="211"/>
      <c r="Q451" s="211"/>
      <c r="R451" s="211"/>
      <c r="S451" s="211"/>
      <c r="T451" s="211"/>
      <c r="U451" s="211"/>
      <c r="V451" s="211"/>
      <c r="W451" s="211"/>
      <c r="X451" s="211"/>
      <c r="Y451" s="207"/>
      <c r="Z451" s="207"/>
      <c r="AA451" s="154"/>
      <c r="AB451" s="154"/>
      <c r="AC451" s="65"/>
      <c r="AD451" s="65"/>
      <c r="AE451" s="65"/>
      <c r="AF451" s="65"/>
      <c r="AG451" s="65"/>
      <c r="AH451" s="208"/>
      <c r="AI451" s="65"/>
      <c r="AJ451" s="65"/>
      <c r="AK451" s="209"/>
      <c r="AL451" s="65"/>
      <c r="AM451" s="66"/>
      <c r="AN451" s="65"/>
      <c r="AO451" s="65"/>
      <c r="AP451" s="67"/>
      <c r="AQ451" s="68"/>
      <c r="AR451" s="69"/>
      <c r="AS451" s="72"/>
      <c r="AT451" s="67"/>
      <c r="AU451" s="68"/>
      <c r="AV451" s="67"/>
      <c r="AW451" s="72"/>
      <c r="AX451" s="67"/>
      <c r="AY451" s="96"/>
      <c r="AZ451" s="97"/>
      <c r="BA451" s="67"/>
      <c r="BB451" s="67"/>
      <c r="BC451" s="67"/>
      <c r="BD451" s="67"/>
      <c r="BE451" s="71"/>
      <c r="BF451" s="67"/>
      <c r="BG451" s="67"/>
      <c r="BH451" s="67"/>
      <c r="BI451" s="72"/>
      <c r="BJ451" s="67"/>
      <c r="BK451" s="67"/>
      <c r="BL451" s="67"/>
      <c r="BM451" s="72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67"/>
      <c r="CB451" s="67"/>
      <c r="CC451" s="209"/>
      <c r="CD451" s="65"/>
      <c r="CE451" s="66"/>
      <c r="CF451" s="73"/>
      <c r="CG451" s="86"/>
      <c r="CH451" s="1"/>
      <c r="DA451" s="19"/>
      <c r="DB451" s="19"/>
      <c r="DC451" s="67"/>
      <c r="DD451" s="67"/>
      <c r="DE451" s="67"/>
      <c r="DF451" s="67"/>
      <c r="DG451" s="67"/>
      <c r="DH451" s="75"/>
      <c r="DI451" s="67"/>
      <c r="DJ451" s="67"/>
      <c r="DK451" s="76"/>
      <c r="DL451" s="67"/>
      <c r="DM451" s="77"/>
      <c r="DN451" s="67"/>
      <c r="DO451" s="67"/>
      <c r="DP451" s="67"/>
      <c r="DQ451" s="68"/>
      <c r="DR451" s="67"/>
      <c r="DS451" s="72"/>
      <c r="DT451" s="67"/>
      <c r="DU451" s="68"/>
      <c r="DV451" s="67"/>
      <c r="DW451" s="72"/>
      <c r="DX451" s="67"/>
      <c r="DY451" s="67"/>
      <c r="DZ451" s="67"/>
      <c r="EA451" s="67"/>
      <c r="EB451" s="67"/>
      <c r="EC451" s="67"/>
      <c r="ED451" s="67"/>
      <c r="EE451" s="71"/>
      <c r="EF451" s="67"/>
      <c r="EG451" s="67"/>
      <c r="EH451" s="67"/>
      <c r="EI451" s="72"/>
      <c r="EJ451" s="67"/>
      <c r="EK451" s="68"/>
      <c r="EL451" s="69"/>
      <c r="EM451" s="72"/>
      <c r="EN451" s="67"/>
      <c r="EO451" s="67"/>
      <c r="EP451" s="67"/>
      <c r="EQ451" s="67"/>
      <c r="ER451" s="67"/>
      <c r="ES451" s="67"/>
      <c r="ET451" s="67"/>
      <c r="EU451" s="67"/>
      <c r="EV451" s="67"/>
      <c r="EW451" s="67"/>
      <c r="EX451" s="67"/>
      <c r="EY451" s="67"/>
      <c r="EZ451" s="67"/>
      <c r="FA451" s="67"/>
      <c r="FB451" s="67"/>
      <c r="FC451" s="76"/>
      <c r="FD451" s="67"/>
      <c r="FE451" s="77"/>
      <c r="FF451" s="68"/>
      <c r="FG451" s="83"/>
      <c r="FH451" s="92">
        <f t="shared" si="83"/>
        <v>0</v>
      </c>
      <c r="FI451" s="93">
        <f t="shared" si="84"/>
        <v>0</v>
      </c>
      <c r="FJ451" s="82">
        <f t="shared" si="81"/>
        <v>46</v>
      </c>
      <c r="FK451" s="95">
        <f t="shared" si="85"/>
        <v>0</v>
      </c>
      <c r="FL451" s="95">
        <f t="shared" si="82"/>
        <v>0</v>
      </c>
      <c r="FM451" s="133"/>
      <c r="FN451" s="133"/>
    </row>
    <row r="452" spans="1:170" ht="3" hidden="1" customHeight="1" x14ac:dyDescent="0.25">
      <c r="A452" s="222"/>
      <c r="B452" s="220"/>
      <c r="C452" s="80"/>
      <c r="D452" s="209"/>
      <c r="E452" s="209"/>
      <c r="F452" s="66"/>
      <c r="G452" s="65"/>
      <c r="H452" s="210"/>
      <c r="I452" s="80"/>
      <c r="J452" s="209"/>
      <c r="K452" s="209"/>
      <c r="L452" s="80"/>
      <c r="M452" s="65"/>
      <c r="N452" s="80"/>
      <c r="O452" s="211"/>
      <c r="P452" s="211"/>
      <c r="Q452" s="211"/>
      <c r="R452" s="211"/>
      <c r="S452" s="211"/>
      <c r="T452" s="211"/>
      <c r="U452" s="211"/>
      <c r="V452" s="211"/>
      <c r="W452" s="211"/>
      <c r="X452" s="211"/>
      <c r="Y452" s="207"/>
      <c r="Z452" s="207"/>
      <c r="AA452" s="154"/>
      <c r="AB452" s="154"/>
      <c r="AC452" s="65"/>
      <c r="AD452" s="65"/>
      <c r="AE452" s="65"/>
      <c r="AF452" s="65"/>
      <c r="AG452" s="65"/>
      <c r="AH452" s="208"/>
      <c r="AI452" s="65"/>
      <c r="AJ452" s="65"/>
      <c r="AK452" s="209"/>
      <c r="AL452" s="65"/>
      <c r="AM452" s="66"/>
      <c r="AN452" s="65"/>
      <c r="AO452" s="65"/>
      <c r="AP452" s="67"/>
      <c r="AQ452" s="68"/>
      <c r="AR452" s="69"/>
      <c r="AS452" s="72"/>
      <c r="AT452" s="67"/>
      <c r="AU452" s="68"/>
      <c r="AV452" s="67"/>
      <c r="AW452" s="72"/>
      <c r="AX452" s="67"/>
      <c r="AY452" s="96"/>
      <c r="AZ452" s="97"/>
      <c r="BA452" s="67"/>
      <c r="BB452" s="67"/>
      <c r="BC452" s="67"/>
      <c r="BD452" s="67"/>
      <c r="BE452" s="71"/>
      <c r="BF452" s="67"/>
      <c r="BG452" s="67"/>
      <c r="BH452" s="67"/>
      <c r="BI452" s="72"/>
      <c r="BJ452" s="67"/>
      <c r="BK452" s="67"/>
      <c r="BL452" s="67"/>
      <c r="BM452" s="72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67"/>
      <c r="CB452" s="67"/>
      <c r="CC452" s="209"/>
      <c r="CD452" s="65"/>
      <c r="CE452" s="66"/>
      <c r="CF452" s="73"/>
      <c r="CG452" s="156"/>
      <c r="CH452" s="1"/>
      <c r="DA452" s="19"/>
      <c r="DB452" s="19"/>
      <c r="DC452" s="67"/>
      <c r="DD452" s="67"/>
      <c r="DE452" s="67"/>
      <c r="DF452" s="67"/>
      <c r="DG452" s="67"/>
      <c r="DH452" s="75"/>
      <c r="DI452" s="67"/>
      <c r="DJ452" s="67"/>
      <c r="DK452" s="76"/>
      <c r="DL452" s="67"/>
      <c r="DM452" s="77"/>
      <c r="DN452" s="67"/>
      <c r="DO452" s="67"/>
      <c r="DP452" s="67"/>
      <c r="DQ452" s="68"/>
      <c r="DR452" s="67"/>
      <c r="DS452" s="72"/>
      <c r="DT452" s="67"/>
      <c r="DU452" s="68"/>
      <c r="DV452" s="69"/>
      <c r="DW452" s="72"/>
      <c r="DX452" s="67"/>
      <c r="DY452" s="67"/>
      <c r="DZ452" s="67"/>
      <c r="EA452" s="67"/>
      <c r="EB452" s="67"/>
      <c r="EC452" s="67"/>
      <c r="ED452" s="67"/>
      <c r="EE452" s="71"/>
      <c r="EF452" s="67"/>
      <c r="EG452" s="67"/>
      <c r="EH452" s="67"/>
      <c r="EI452" s="72"/>
      <c r="EJ452" s="67"/>
      <c r="EK452" s="67"/>
      <c r="EL452" s="67"/>
      <c r="EM452" s="72"/>
      <c r="EN452" s="67"/>
      <c r="EO452" s="67"/>
      <c r="EP452" s="67"/>
      <c r="EQ452" s="67"/>
      <c r="ER452" s="67"/>
      <c r="ES452" s="67"/>
      <c r="ET452" s="67"/>
      <c r="EU452" s="67"/>
      <c r="EV452" s="67"/>
      <c r="EW452" s="67"/>
      <c r="EX452" s="67"/>
      <c r="EY452" s="67"/>
      <c r="EZ452" s="67"/>
      <c r="FA452" s="67"/>
      <c r="FB452" s="67"/>
      <c r="FC452" s="76"/>
      <c r="FD452" s="67"/>
      <c r="FE452" s="77"/>
      <c r="FF452" s="68"/>
      <c r="FG452" s="83"/>
      <c r="FH452" s="92">
        <f t="shared" si="83"/>
        <v>0</v>
      </c>
      <c r="FI452" s="93">
        <f t="shared" si="84"/>
        <v>0</v>
      </c>
      <c r="FJ452" s="82">
        <f t="shared" si="81"/>
        <v>47</v>
      </c>
      <c r="FK452" s="95">
        <f t="shared" si="85"/>
        <v>0</v>
      </c>
      <c r="FL452" s="95">
        <f t="shared" si="82"/>
        <v>0</v>
      </c>
      <c r="FM452" s="133"/>
      <c r="FN452" s="133"/>
    </row>
    <row r="453" spans="1:170" ht="3" hidden="1" customHeight="1" x14ac:dyDescent="0.25">
      <c r="A453" s="222"/>
      <c r="B453" s="220"/>
      <c r="C453" s="80"/>
      <c r="D453" s="209"/>
      <c r="E453" s="209"/>
      <c r="F453" s="66"/>
      <c r="G453" s="65"/>
      <c r="H453" s="210"/>
      <c r="I453" s="80"/>
      <c r="J453" s="209"/>
      <c r="K453" s="209"/>
      <c r="L453" s="80"/>
      <c r="M453" s="65"/>
      <c r="N453" s="80"/>
      <c r="O453" s="211"/>
      <c r="P453" s="211"/>
      <c r="Q453" s="211"/>
      <c r="R453" s="211"/>
      <c r="S453" s="211"/>
      <c r="T453" s="211"/>
      <c r="U453" s="211"/>
      <c r="V453" s="211"/>
      <c r="W453" s="211"/>
      <c r="X453" s="211"/>
      <c r="Y453" s="207"/>
      <c r="Z453" s="207"/>
      <c r="AA453" s="154"/>
      <c r="AB453" s="154"/>
      <c r="AC453" s="65"/>
      <c r="AD453" s="65"/>
      <c r="AE453" s="65"/>
      <c r="AF453" s="65"/>
      <c r="AG453" s="65"/>
      <c r="AH453" s="208"/>
      <c r="AI453" s="65"/>
      <c r="AJ453" s="65"/>
      <c r="AK453" s="209"/>
      <c r="AL453" s="65"/>
      <c r="AM453" s="66"/>
      <c r="AN453" s="65"/>
      <c r="AO453" s="65"/>
      <c r="AP453" s="67"/>
      <c r="AQ453" s="68"/>
      <c r="AR453" s="69"/>
      <c r="AS453" s="72"/>
      <c r="AT453" s="67"/>
      <c r="AU453" s="68"/>
      <c r="AV453" s="67"/>
      <c r="AW453" s="72"/>
      <c r="AX453" s="67"/>
      <c r="AY453" s="96"/>
      <c r="AZ453" s="97"/>
      <c r="BA453" s="67"/>
      <c r="BB453" s="67"/>
      <c r="BC453" s="67"/>
      <c r="BD453" s="67"/>
      <c r="BE453" s="71"/>
      <c r="BF453" s="67"/>
      <c r="BG453" s="67"/>
      <c r="BH453" s="67"/>
      <c r="BI453" s="72"/>
      <c r="BJ453" s="67"/>
      <c r="BK453" s="67"/>
      <c r="BL453" s="67"/>
      <c r="BM453" s="72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67"/>
      <c r="CB453" s="67"/>
      <c r="CC453" s="209"/>
      <c r="CD453" s="65"/>
      <c r="CE453" s="66"/>
      <c r="CF453" s="73"/>
      <c r="CG453" s="156"/>
      <c r="CH453" s="1"/>
      <c r="DA453" s="19"/>
      <c r="DB453" s="19"/>
      <c r="DC453" s="67"/>
      <c r="DD453" s="67"/>
      <c r="DE453" s="67"/>
      <c r="DF453" s="67"/>
      <c r="DG453" s="67"/>
      <c r="DH453" s="75"/>
      <c r="DI453" s="67"/>
      <c r="DJ453" s="67"/>
      <c r="DK453" s="76"/>
      <c r="DL453" s="67"/>
      <c r="DM453" s="77"/>
      <c r="DN453" s="67"/>
      <c r="DO453" s="67"/>
      <c r="DP453" s="67"/>
      <c r="DQ453" s="68"/>
      <c r="DR453" s="67"/>
      <c r="DS453" s="72"/>
      <c r="DT453" s="67"/>
      <c r="DU453" s="68"/>
      <c r="DV453" s="67"/>
      <c r="DW453" s="72"/>
      <c r="DX453" s="67"/>
      <c r="DY453" s="67"/>
      <c r="DZ453" s="67"/>
      <c r="EA453" s="67"/>
      <c r="EB453" s="67"/>
      <c r="EC453" s="67"/>
      <c r="ED453" s="67"/>
      <c r="EE453" s="71"/>
      <c r="EF453" s="67"/>
      <c r="EG453" s="68"/>
      <c r="EH453" s="69"/>
      <c r="EI453" s="72"/>
      <c r="EJ453" s="67"/>
      <c r="EK453" s="67"/>
      <c r="EL453" s="67"/>
      <c r="EM453" s="72"/>
      <c r="EN453" s="67"/>
      <c r="EO453" s="67"/>
      <c r="EP453" s="67"/>
      <c r="EQ453" s="67"/>
      <c r="ER453" s="67"/>
      <c r="ES453" s="67"/>
      <c r="ET453" s="67"/>
      <c r="EU453" s="67"/>
      <c r="EV453" s="67"/>
      <c r="EW453" s="67"/>
      <c r="EX453" s="67"/>
      <c r="EY453" s="67"/>
      <c r="EZ453" s="67"/>
      <c r="FA453" s="67"/>
      <c r="FB453" s="67"/>
      <c r="FC453" s="76"/>
      <c r="FD453" s="67"/>
      <c r="FE453" s="77"/>
      <c r="FF453" s="68"/>
      <c r="FG453" s="83"/>
      <c r="FH453" s="92">
        <f t="shared" si="83"/>
        <v>0</v>
      </c>
      <c r="FI453" s="93">
        <f t="shared" si="84"/>
        <v>0</v>
      </c>
      <c r="FJ453" s="82">
        <f t="shared" si="81"/>
        <v>48</v>
      </c>
      <c r="FK453" s="95">
        <f t="shared" si="85"/>
        <v>0</v>
      </c>
      <c r="FL453" s="95">
        <f t="shared" si="82"/>
        <v>0</v>
      </c>
      <c r="FM453" s="133"/>
      <c r="FN453" s="133"/>
    </row>
    <row r="454" spans="1:170" ht="3" hidden="1" customHeight="1" x14ac:dyDescent="0.25">
      <c r="A454" s="222"/>
      <c r="B454" s="220"/>
      <c r="C454" s="80"/>
      <c r="D454" s="209"/>
      <c r="E454" s="209"/>
      <c r="F454" s="66"/>
      <c r="G454" s="65"/>
      <c r="H454" s="210"/>
      <c r="I454" s="80"/>
      <c r="J454" s="209"/>
      <c r="K454" s="209"/>
      <c r="L454" s="80"/>
      <c r="M454" s="65"/>
      <c r="N454" s="80"/>
      <c r="O454" s="211"/>
      <c r="P454" s="211"/>
      <c r="Q454" s="211"/>
      <c r="R454" s="211"/>
      <c r="S454" s="211"/>
      <c r="T454" s="211"/>
      <c r="U454" s="211"/>
      <c r="V454" s="211"/>
      <c r="W454" s="211"/>
      <c r="X454" s="211"/>
      <c r="Y454" s="207"/>
      <c r="Z454" s="207"/>
      <c r="AA454" s="154"/>
      <c r="AB454" s="154"/>
      <c r="AC454" s="65"/>
      <c r="AD454" s="65"/>
      <c r="AE454" s="65"/>
      <c r="AF454" s="65"/>
      <c r="AG454" s="65"/>
      <c r="AH454" s="208"/>
      <c r="AI454" s="65"/>
      <c r="AJ454" s="65"/>
      <c r="AK454" s="209"/>
      <c r="AL454" s="65"/>
      <c r="AM454" s="66"/>
      <c r="AN454" s="65"/>
      <c r="AO454" s="65"/>
      <c r="AP454" s="67"/>
      <c r="AQ454" s="68"/>
      <c r="AR454" s="69"/>
      <c r="AS454" s="72"/>
      <c r="AT454" s="67"/>
      <c r="AU454" s="68"/>
      <c r="AV454" s="67"/>
      <c r="AW454" s="72"/>
      <c r="AX454" s="67"/>
      <c r="AY454" s="96"/>
      <c r="AZ454" s="97"/>
      <c r="BA454" s="67"/>
      <c r="BB454" s="67"/>
      <c r="BC454" s="67"/>
      <c r="BD454" s="67"/>
      <c r="BE454" s="71"/>
      <c r="BF454" s="67"/>
      <c r="BG454" s="67"/>
      <c r="BH454" s="67"/>
      <c r="BI454" s="72"/>
      <c r="BJ454" s="67"/>
      <c r="BK454" s="67"/>
      <c r="BL454" s="67"/>
      <c r="BM454" s="72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67"/>
      <c r="CB454" s="67"/>
      <c r="CC454" s="209"/>
      <c r="CD454" s="65"/>
      <c r="CE454" s="66"/>
      <c r="CF454" s="73"/>
      <c r="CG454" s="156"/>
      <c r="CH454" s="1"/>
      <c r="DA454" s="19"/>
      <c r="DB454" s="19"/>
      <c r="DC454" s="67"/>
      <c r="DD454" s="67"/>
      <c r="DE454" s="67"/>
      <c r="DF454" s="67"/>
      <c r="DG454" s="67"/>
      <c r="DH454" s="75"/>
      <c r="DI454" s="67"/>
      <c r="DJ454" s="67"/>
      <c r="DK454" s="76"/>
      <c r="DL454" s="67"/>
      <c r="DM454" s="77"/>
      <c r="DN454" s="67"/>
      <c r="DO454" s="67"/>
      <c r="DP454" s="67"/>
      <c r="DQ454" s="68"/>
      <c r="DR454" s="67"/>
      <c r="DS454" s="72"/>
      <c r="DT454" s="67"/>
      <c r="DU454" s="68"/>
      <c r="DV454" s="67"/>
      <c r="DW454" s="72"/>
      <c r="DX454" s="67"/>
      <c r="DY454" s="67"/>
      <c r="DZ454" s="67"/>
      <c r="EA454" s="67"/>
      <c r="EB454" s="67"/>
      <c r="EC454" s="67"/>
      <c r="ED454" s="67"/>
      <c r="EE454" s="71"/>
      <c r="EF454" s="67"/>
      <c r="EG454" s="67"/>
      <c r="EH454" s="67"/>
      <c r="EI454" s="72"/>
      <c r="EJ454" s="67"/>
      <c r="EK454" s="67"/>
      <c r="EL454" s="67"/>
      <c r="EM454" s="72"/>
      <c r="EN454" s="67"/>
      <c r="EO454" s="67"/>
      <c r="EP454" s="67"/>
      <c r="EQ454" s="67"/>
      <c r="ER454" s="67"/>
      <c r="ES454" s="67"/>
      <c r="ET454" s="67"/>
      <c r="EU454" s="67"/>
      <c r="EV454" s="67"/>
      <c r="EW454" s="67"/>
      <c r="EX454" s="67"/>
      <c r="EY454" s="67"/>
      <c r="EZ454" s="67"/>
      <c r="FA454" s="67"/>
      <c r="FB454" s="67"/>
      <c r="FC454" s="76"/>
      <c r="FD454" s="67"/>
      <c r="FE454" s="77"/>
      <c r="FF454" s="68"/>
      <c r="FG454" s="83"/>
      <c r="FH454" s="92">
        <f t="shared" si="83"/>
        <v>0</v>
      </c>
      <c r="FI454" s="93">
        <f t="shared" si="84"/>
        <v>0</v>
      </c>
      <c r="FJ454" s="82">
        <f t="shared" si="81"/>
        <v>49</v>
      </c>
      <c r="FK454" s="95">
        <f t="shared" si="85"/>
        <v>0</v>
      </c>
      <c r="FL454" s="95">
        <f t="shared" si="82"/>
        <v>0</v>
      </c>
      <c r="FM454" s="133"/>
      <c r="FN454" s="133"/>
    </row>
    <row r="455" spans="1:170" ht="3" hidden="1" customHeight="1" x14ac:dyDescent="0.25">
      <c r="A455" s="225"/>
      <c r="B455" s="220"/>
      <c r="C455" s="80"/>
      <c r="D455" s="209"/>
      <c r="E455" s="209"/>
      <c r="F455" s="66"/>
      <c r="G455" s="65"/>
      <c r="H455" s="210"/>
      <c r="I455" s="80"/>
      <c r="J455" s="209"/>
      <c r="K455" s="209"/>
      <c r="L455" s="80"/>
      <c r="M455" s="65"/>
      <c r="N455" s="80"/>
      <c r="O455" s="211"/>
      <c r="P455" s="211"/>
      <c r="Q455" s="211"/>
      <c r="R455" s="211"/>
      <c r="S455" s="211"/>
      <c r="T455" s="211"/>
      <c r="U455" s="211"/>
      <c r="V455" s="211"/>
      <c r="W455" s="211"/>
      <c r="X455" s="211"/>
      <c r="Y455" s="207"/>
      <c r="Z455" s="207"/>
      <c r="AA455" s="154"/>
      <c r="AB455" s="154"/>
      <c r="AC455" s="65"/>
      <c r="AD455" s="65"/>
      <c r="AE455" s="65"/>
      <c r="AF455" s="65"/>
      <c r="AG455" s="65"/>
      <c r="AH455" s="208"/>
      <c r="AI455" s="65"/>
      <c r="AJ455" s="65"/>
      <c r="AK455" s="209"/>
      <c r="AL455" s="65"/>
      <c r="AM455" s="66"/>
      <c r="AN455" s="65"/>
      <c r="AO455" s="65"/>
      <c r="AP455" s="67"/>
      <c r="AQ455" s="68"/>
      <c r="AR455" s="69"/>
      <c r="AS455" s="72"/>
      <c r="AT455" s="67"/>
      <c r="AU455" s="68"/>
      <c r="AV455" s="67"/>
      <c r="AW455" s="72"/>
      <c r="AX455" s="67"/>
      <c r="AY455" s="96"/>
      <c r="AZ455" s="97"/>
      <c r="BA455" s="67"/>
      <c r="BB455" s="67"/>
      <c r="BC455" s="67"/>
      <c r="BD455" s="67"/>
      <c r="BE455" s="71"/>
      <c r="BF455" s="67"/>
      <c r="BG455" s="67"/>
      <c r="BH455" s="67"/>
      <c r="BI455" s="72"/>
      <c r="BJ455" s="67"/>
      <c r="BK455" s="67"/>
      <c r="BL455" s="67"/>
      <c r="BM455" s="72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67"/>
      <c r="CB455" s="67"/>
      <c r="CC455" s="209"/>
      <c r="CD455" s="65"/>
      <c r="CE455" s="66"/>
      <c r="CF455" s="73"/>
      <c r="CG455" s="156"/>
      <c r="CH455" s="1"/>
      <c r="DA455" s="19"/>
      <c r="DB455" s="19"/>
      <c r="DC455" s="67"/>
      <c r="DD455" s="67"/>
      <c r="DE455" s="67"/>
      <c r="DF455" s="67"/>
      <c r="DG455" s="67"/>
      <c r="DH455" s="75"/>
      <c r="DI455" s="67"/>
      <c r="DJ455" s="67"/>
      <c r="DK455" s="76"/>
      <c r="DL455" s="67"/>
      <c r="DM455" s="77"/>
      <c r="DN455" s="67"/>
      <c r="DO455" s="67"/>
      <c r="DP455" s="67"/>
      <c r="DQ455" s="68"/>
      <c r="DR455" s="67"/>
      <c r="DS455" s="72"/>
      <c r="DT455" s="67"/>
      <c r="DU455" s="68"/>
      <c r="DV455" s="69"/>
      <c r="DW455" s="72"/>
      <c r="DX455" s="67"/>
      <c r="DY455" s="67"/>
      <c r="DZ455" s="67"/>
      <c r="EA455" s="67"/>
      <c r="EB455" s="67"/>
      <c r="EC455" s="67"/>
      <c r="ED455" s="67"/>
      <c r="EE455" s="71"/>
      <c r="EF455" s="67"/>
      <c r="EG455" s="67"/>
      <c r="EH455" s="67"/>
      <c r="EI455" s="72"/>
      <c r="EJ455" s="67"/>
      <c r="EK455" s="67"/>
      <c r="EL455" s="67"/>
      <c r="EM455" s="72"/>
      <c r="EN455" s="67"/>
      <c r="EO455" s="67"/>
      <c r="EP455" s="67"/>
      <c r="EQ455" s="67"/>
      <c r="ER455" s="67"/>
      <c r="ES455" s="67"/>
      <c r="ET455" s="67"/>
      <c r="EU455" s="67"/>
      <c r="EV455" s="67"/>
      <c r="EW455" s="68"/>
      <c r="EX455" s="69"/>
      <c r="EY455" s="67"/>
      <c r="EZ455" s="67"/>
      <c r="FA455" s="67"/>
      <c r="FB455" s="67"/>
      <c r="FC455" s="76"/>
      <c r="FD455" s="67"/>
      <c r="FE455" s="77"/>
      <c r="FF455" s="68"/>
      <c r="FG455" s="83"/>
      <c r="FH455" s="92">
        <f t="shared" si="83"/>
        <v>0</v>
      </c>
      <c r="FI455" s="93">
        <f t="shared" si="84"/>
        <v>0</v>
      </c>
      <c r="FJ455" s="82">
        <f t="shared" si="81"/>
        <v>50</v>
      </c>
      <c r="FK455" s="95">
        <f t="shared" si="85"/>
        <v>0</v>
      </c>
      <c r="FL455" s="95">
        <f t="shared" si="82"/>
        <v>0</v>
      </c>
      <c r="FM455" s="133"/>
      <c r="FN455" s="133"/>
    </row>
    <row r="456" spans="1:170" ht="3" hidden="1" customHeight="1" x14ac:dyDescent="0.25">
      <c r="A456" s="201"/>
      <c r="B456" s="201"/>
      <c r="C456" s="80"/>
      <c r="D456" s="209"/>
      <c r="E456" s="209"/>
      <c r="F456" s="66"/>
      <c r="G456" s="65"/>
      <c r="H456" s="210"/>
      <c r="I456" s="80"/>
      <c r="J456" s="209"/>
      <c r="K456" s="209"/>
      <c r="L456" s="80"/>
      <c r="M456" s="65"/>
      <c r="N456" s="80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07"/>
      <c r="Z456" s="207"/>
      <c r="AA456" s="154"/>
      <c r="AB456" s="154"/>
      <c r="AC456" s="65"/>
      <c r="AD456" s="65"/>
      <c r="AE456" s="65"/>
      <c r="AF456" s="65"/>
      <c r="AG456" s="65"/>
      <c r="AH456" s="208"/>
      <c r="AI456" s="65"/>
      <c r="AJ456" s="65"/>
      <c r="AK456" s="209"/>
      <c r="AL456" s="65"/>
      <c r="AM456" s="66"/>
      <c r="AN456" s="65"/>
      <c r="AO456" s="65"/>
      <c r="AP456" s="67"/>
      <c r="AQ456" s="68"/>
      <c r="AR456" s="69"/>
      <c r="AS456" s="72"/>
      <c r="AT456" s="67"/>
      <c r="AU456" s="68"/>
      <c r="AV456" s="67"/>
      <c r="AW456" s="72"/>
      <c r="AX456" s="67"/>
      <c r="AY456" s="96"/>
      <c r="AZ456" s="97"/>
      <c r="BA456" s="67"/>
      <c r="BB456" s="67"/>
      <c r="BC456" s="67"/>
      <c r="BD456" s="67"/>
      <c r="BE456" s="71"/>
      <c r="BF456" s="67"/>
      <c r="BG456" s="67"/>
      <c r="BH456" s="67"/>
      <c r="BI456" s="72"/>
      <c r="BJ456" s="67"/>
      <c r="BK456" s="67"/>
      <c r="BL456" s="67"/>
      <c r="BM456" s="72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67"/>
      <c r="CB456" s="67"/>
      <c r="CC456" s="209"/>
      <c r="CD456" s="65"/>
      <c r="CE456" s="66"/>
      <c r="CF456" s="73"/>
      <c r="CG456" s="156"/>
      <c r="CH456" s="1"/>
      <c r="DA456" s="19"/>
      <c r="DB456" s="19"/>
      <c r="DC456" s="67"/>
      <c r="DD456" s="67"/>
      <c r="DE456" s="67"/>
      <c r="DF456" s="67"/>
      <c r="DG456" s="67"/>
      <c r="DH456" s="75"/>
      <c r="DI456" s="67"/>
      <c r="DJ456" s="67"/>
      <c r="DK456" s="76"/>
      <c r="DL456" s="67"/>
      <c r="DM456" s="77"/>
      <c r="DN456" s="67"/>
      <c r="DO456" s="67"/>
      <c r="DP456" s="67"/>
      <c r="DQ456" s="68"/>
      <c r="DR456" s="67"/>
      <c r="DS456" s="72"/>
      <c r="DT456" s="67"/>
      <c r="DU456" s="68"/>
      <c r="DV456" s="67"/>
      <c r="DW456" s="72"/>
      <c r="DX456" s="67"/>
      <c r="DY456" s="67"/>
      <c r="DZ456" s="67"/>
      <c r="EA456" s="67"/>
      <c r="EB456" s="67"/>
      <c r="EC456" s="67"/>
      <c r="ED456" s="67"/>
      <c r="EE456" s="71"/>
      <c r="EF456" s="67"/>
      <c r="EG456" s="67"/>
      <c r="EH456" s="67"/>
      <c r="EI456" s="72"/>
      <c r="EJ456" s="67"/>
      <c r="EK456" s="67"/>
      <c r="EL456" s="67"/>
      <c r="EM456" s="72"/>
      <c r="EN456" s="67"/>
      <c r="EO456" s="67"/>
      <c r="EP456" s="67"/>
      <c r="EQ456" s="67"/>
      <c r="ER456" s="67"/>
      <c r="ES456" s="67"/>
      <c r="ET456" s="67"/>
      <c r="EU456" s="67"/>
      <c r="EV456" s="67"/>
      <c r="EW456" s="67"/>
      <c r="EX456" s="67"/>
      <c r="EY456" s="67"/>
      <c r="EZ456" s="67"/>
      <c r="FA456" s="67"/>
      <c r="FB456" s="67"/>
      <c r="FC456" s="76"/>
      <c r="FD456" s="67"/>
      <c r="FE456" s="77"/>
      <c r="FF456" s="68"/>
      <c r="FG456" s="83"/>
      <c r="FH456" s="92">
        <f t="shared" si="83"/>
        <v>0</v>
      </c>
      <c r="FI456" s="93">
        <f t="shared" si="84"/>
        <v>0</v>
      </c>
      <c r="FJ456" s="82">
        <f t="shared" si="81"/>
        <v>51</v>
      </c>
      <c r="FK456" s="95">
        <f t="shared" si="85"/>
        <v>0</v>
      </c>
      <c r="FL456" s="95">
        <f t="shared" si="82"/>
        <v>0</v>
      </c>
      <c r="FM456" s="133"/>
      <c r="FN456" s="133"/>
    </row>
    <row r="457" spans="1:170" ht="3" hidden="1" customHeight="1" x14ac:dyDescent="0.25">
      <c r="A457" s="201"/>
      <c r="B457" s="201"/>
      <c r="C457" s="80"/>
      <c r="D457" s="209"/>
      <c r="E457" s="209"/>
      <c r="F457" s="66"/>
      <c r="G457" s="65"/>
      <c r="H457" s="210"/>
      <c r="I457" s="80"/>
      <c r="J457" s="209"/>
      <c r="K457" s="209"/>
      <c r="L457" s="80"/>
      <c r="M457" s="65"/>
      <c r="N457" s="80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07"/>
      <c r="Z457" s="207"/>
      <c r="AA457" s="154"/>
      <c r="AB457" s="154"/>
      <c r="AC457" s="65"/>
      <c r="AD457" s="65"/>
      <c r="AE457" s="65"/>
      <c r="AF457" s="65"/>
      <c r="AG457" s="65"/>
      <c r="AH457" s="208"/>
      <c r="AI457" s="65"/>
      <c r="AJ457" s="65"/>
      <c r="AK457" s="209"/>
      <c r="AL457" s="65"/>
      <c r="AM457" s="66"/>
      <c r="AN457" s="65"/>
      <c r="AO457" s="65"/>
      <c r="AP457" s="67"/>
      <c r="AQ457" s="68"/>
      <c r="AR457" s="69"/>
      <c r="AS457" s="72"/>
      <c r="AT457" s="67"/>
      <c r="AU457" s="68"/>
      <c r="AV457" s="67"/>
      <c r="AW457" s="72"/>
      <c r="AX457" s="67"/>
      <c r="AY457" s="96"/>
      <c r="AZ457" s="97"/>
      <c r="BA457" s="67"/>
      <c r="BB457" s="67"/>
      <c r="BC457" s="67"/>
      <c r="BD457" s="67"/>
      <c r="BE457" s="71"/>
      <c r="BF457" s="67"/>
      <c r="BG457" s="67"/>
      <c r="BH457" s="67"/>
      <c r="BI457" s="72"/>
      <c r="BJ457" s="67"/>
      <c r="BK457" s="67"/>
      <c r="BL457" s="67"/>
      <c r="BM457" s="72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67"/>
      <c r="CB457" s="67"/>
      <c r="CC457" s="209"/>
      <c r="CD457" s="65"/>
      <c r="CE457" s="66"/>
      <c r="CF457" s="73"/>
      <c r="CG457" s="156"/>
      <c r="CH457" s="1"/>
      <c r="DA457" s="19"/>
      <c r="DB457" s="19"/>
      <c r="DC457" s="67"/>
      <c r="DD457" s="67"/>
      <c r="DE457" s="67"/>
      <c r="DF457" s="67"/>
      <c r="DG457" s="67"/>
      <c r="DH457" s="75"/>
      <c r="DI457" s="67"/>
      <c r="DJ457" s="67"/>
      <c r="DK457" s="76"/>
      <c r="DL457" s="67"/>
      <c r="DM457" s="77"/>
      <c r="DN457" s="67"/>
      <c r="DO457" s="67"/>
      <c r="DP457" s="67"/>
      <c r="DQ457" s="68"/>
      <c r="DR457" s="67"/>
      <c r="DS457" s="72"/>
      <c r="DT457" s="67"/>
      <c r="DU457" s="68"/>
      <c r="DV457" s="67"/>
      <c r="DW457" s="72"/>
      <c r="DX457" s="67"/>
      <c r="DY457" s="67"/>
      <c r="DZ457" s="67"/>
      <c r="EA457" s="67"/>
      <c r="EB457" s="67"/>
      <c r="EC457" s="67"/>
      <c r="ED457" s="67"/>
      <c r="EE457" s="71"/>
      <c r="EF457" s="67"/>
      <c r="EG457" s="67"/>
      <c r="EH457" s="67"/>
      <c r="EI457" s="72"/>
      <c r="EJ457" s="67"/>
      <c r="EK457" s="67"/>
      <c r="EL457" s="67"/>
      <c r="EM457" s="72"/>
      <c r="EN457" s="67"/>
      <c r="EO457" s="67"/>
      <c r="EP457" s="67"/>
      <c r="EQ457" s="67"/>
      <c r="ER457" s="67"/>
      <c r="ES457" s="67"/>
      <c r="ET457" s="67"/>
      <c r="EU457" s="67"/>
      <c r="EV457" s="67"/>
      <c r="EW457" s="67"/>
      <c r="EX457" s="67"/>
      <c r="EY457" s="67"/>
      <c r="EZ457" s="67"/>
      <c r="FA457" s="67"/>
      <c r="FB457" s="67"/>
      <c r="FC457" s="76"/>
      <c r="FD457" s="67"/>
      <c r="FE457" s="77"/>
      <c r="FF457" s="68"/>
      <c r="FG457" s="83"/>
      <c r="FH457" s="92">
        <f t="shared" si="83"/>
        <v>0</v>
      </c>
      <c r="FI457" s="93">
        <f t="shared" si="84"/>
        <v>0</v>
      </c>
      <c r="FJ457" s="82">
        <f t="shared" si="81"/>
        <v>52</v>
      </c>
      <c r="FK457" s="95">
        <f t="shared" si="85"/>
        <v>0</v>
      </c>
      <c r="FL457" s="95">
        <f t="shared" si="82"/>
        <v>0</v>
      </c>
      <c r="FM457" s="133"/>
      <c r="FN457" s="133"/>
    </row>
    <row r="458" spans="1:170" ht="3" hidden="1" customHeight="1" x14ac:dyDescent="0.25">
      <c r="A458" s="227"/>
      <c r="C458" s="80"/>
      <c r="D458" s="209"/>
      <c r="E458" s="209"/>
      <c r="F458" s="66"/>
      <c r="G458" s="65"/>
      <c r="H458" s="210"/>
      <c r="I458" s="80"/>
      <c r="J458" s="209"/>
      <c r="K458" s="209"/>
      <c r="L458" s="80"/>
      <c r="M458" s="65"/>
      <c r="N458" s="80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07"/>
      <c r="Z458" s="207"/>
      <c r="AA458" s="154"/>
      <c r="AB458" s="154"/>
      <c r="AC458" s="65"/>
      <c r="AD458" s="65"/>
      <c r="AE458" s="65"/>
      <c r="AF458" s="65"/>
      <c r="AG458" s="65"/>
      <c r="AH458" s="208"/>
      <c r="AI458" s="65"/>
      <c r="AJ458" s="65"/>
      <c r="AK458" s="209"/>
      <c r="AL458" s="65"/>
      <c r="AM458" s="66"/>
      <c r="AN458" s="65"/>
      <c r="AO458" s="65"/>
      <c r="AP458" s="67"/>
      <c r="AQ458" s="68"/>
      <c r="AR458" s="69"/>
      <c r="AS458" s="72"/>
      <c r="AT458" s="67"/>
      <c r="AU458" s="68"/>
      <c r="AV458" s="67"/>
      <c r="AW458" s="72"/>
      <c r="AX458" s="67"/>
      <c r="AY458" s="96"/>
      <c r="AZ458" s="97"/>
      <c r="BA458" s="67"/>
      <c r="BB458" s="67"/>
      <c r="BC458" s="67"/>
      <c r="BD458" s="67"/>
      <c r="BE458" s="71"/>
      <c r="BF458" s="67"/>
      <c r="BG458" s="67"/>
      <c r="BH458" s="67"/>
      <c r="BI458" s="72"/>
      <c r="BJ458" s="67"/>
      <c r="BK458" s="67"/>
      <c r="BL458" s="67"/>
      <c r="BM458" s="72"/>
      <c r="BN458" s="67"/>
      <c r="BO458" s="67"/>
      <c r="BP458" s="67"/>
      <c r="BQ458" s="67"/>
      <c r="BR458" s="67"/>
      <c r="BS458" s="67"/>
      <c r="BT458" s="67"/>
      <c r="BU458" s="67"/>
      <c r="BV458" s="67"/>
      <c r="BW458" s="67"/>
      <c r="BX458" s="67"/>
      <c r="BY458" s="67"/>
      <c r="BZ458" s="67"/>
      <c r="CA458" s="67"/>
      <c r="CB458" s="67"/>
      <c r="CC458" s="209"/>
      <c r="CD458" s="65"/>
      <c r="CE458" s="66"/>
      <c r="CF458" s="73"/>
      <c r="CG458" s="156"/>
      <c r="CH458" s="1"/>
      <c r="DA458" s="19"/>
      <c r="DB458" s="19"/>
      <c r="DC458" s="67"/>
      <c r="DD458" s="67"/>
      <c r="DE458" s="67"/>
      <c r="DF458" s="67"/>
      <c r="DG458" s="67"/>
      <c r="DH458" s="75"/>
      <c r="DI458" s="67"/>
      <c r="DJ458" s="67"/>
      <c r="DK458" s="76"/>
      <c r="DL458" s="67"/>
      <c r="DM458" s="77"/>
      <c r="DN458" s="67"/>
      <c r="DO458" s="67"/>
      <c r="DP458" s="67"/>
      <c r="DQ458" s="68"/>
      <c r="DR458" s="67"/>
      <c r="DS458" s="72"/>
      <c r="DT458" s="67"/>
      <c r="DU458" s="68"/>
      <c r="DV458" s="67"/>
      <c r="DW458" s="72"/>
      <c r="DX458" s="67"/>
      <c r="DY458" s="67"/>
      <c r="DZ458" s="67"/>
      <c r="EA458" s="67"/>
      <c r="EB458" s="67"/>
      <c r="EC458" s="67"/>
      <c r="ED458" s="67"/>
      <c r="EE458" s="71"/>
      <c r="EF458" s="67"/>
      <c r="EG458" s="67"/>
      <c r="EH458" s="67"/>
      <c r="EI458" s="72"/>
      <c r="EJ458" s="67"/>
      <c r="EK458" s="67"/>
      <c r="EL458" s="67"/>
      <c r="EM458" s="72"/>
      <c r="EN458" s="67"/>
      <c r="EO458" s="67"/>
      <c r="EP458" s="67"/>
      <c r="EQ458" s="67"/>
      <c r="ER458" s="67"/>
      <c r="ES458" s="67"/>
      <c r="ET458" s="67"/>
      <c r="EU458" s="67"/>
      <c r="EV458" s="67"/>
      <c r="EW458" s="67"/>
      <c r="EX458" s="67"/>
      <c r="EY458" s="67"/>
      <c r="EZ458" s="67"/>
      <c r="FA458" s="67"/>
      <c r="FB458" s="67"/>
      <c r="FC458" s="76"/>
      <c r="FD458" s="67"/>
      <c r="FE458" s="77"/>
      <c r="FF458" s="68"/>
      <c r="FG458" s="83"/>
      <c r="FH458" s="92">
        <f t="shared" si="83"/>
        <v>0</v>
      </c>
      <c r="FI458" s="93">
        <f t="shared" si="84"/>
        <v>0</v>
      </c>
      <c r="FJ458" s="82">
        <f t="shared" si="81"/>
        <v>53</v>
      </c>
      <c r="FK458" s="95">
        <f t="shared" si="85"/>
        <v>0</v>
      </c>
      <c r="FL458" s="95">
        <f t="shared" si="82"/>
        <v>0</v>
      </c>
      <c r="FM458" s="133"/>
      <c r="FN458" s="133"/>
    </row>
    <row r="459" spans="1:170" ht="3" hidden="1" customHeight="1" x14ac:dyDescent="0.25">
      <c r="A459" s="227"/>
      <c r="C459" s="80"/>
      <c r="D459" s="209"/>
      <c r="E459" s="209"/>
      <c r="F459" s="66"/>
      <c r="G459" s="65"/>
      <c r="H459" s="210"/>
      <c r="I459" s="80"/>
      <c r="J459" s="209"/>
      <c r="K459" s="209"/>
      <c r="L459" s="80"/>
      <c r="M459" s="65"/>
      <c r="N459" s="80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07"/>
      <c r="Z459" s="207"/>
      <c r="AA459" s="154"/>
      <c r="AB459" s="154"/>
      <c r="AC459" s="65"/>
      <c r="AD459" s="65"/>
      <c r="AE459" s="65"/>
      <c r="AF459" s="65"/>
      <c r="AG459" s="65"/>
      <c r="AH459" s="208"/>
      <c r="AI459" s="65"/>
      <c r="AJ459" s="65"/>
      <c r="AK459" s="209"/>
      <c r="AL459" s="65"/>
      <c r="AM459" s="66"/>
      <c r="AN459" s="65"/>
      <c r="AO459" s="65"/>
      <c r="AP459" s="67"/>
      <c r="AQ459" s="68"/>
      <c r="AR459" s="69"/>
      <c r="AS459" s="72"/>
      <c r="AT459" s="67"/>
      <c r="AU459" s="68"/>
      <c r="AV459" s="67"/>
      <c r="AW459" s="72"/>
      <c r="AX459" s="67"/>
      <c r="AY459" s="96"/>
      <c r="AZ459" s="97"/>
      <c r="BA459" s="67"/>
      <c r="BB459" s="67"/>
      <c r="BC459" s="67"/>
      <c r="BD459" s="67"/>
      <c r="BE459" s="71"/>
      <c r="BF459" s="67"/>
      <c r="BG459" s="67"/>
      <c r="BH459" s="67"/>
      <c r="BI459" s="72"/>
      <c r="BJ459" s="67"/>
      <c r="BK459" s="67"/>
      <c r="BL459" s="67"/>
      <c r="BM459" s="72"/>
      <c r="BN459" s="67"/>
      <c r="BO459" s="67"/>
      <c r="BP459" s="67"/>
      <c r="BQ459" s="67"/>
      <c r="BR459" s="67"/>
      <c r="BS459" s="67"/>
      <c r="BT459" s="67"/>
      <c r="BU459" s="67"/>
      <c r="BV459" s="67"/>
      <c r="BW459" s="67"/>
      <c r="BX459" s="67"/>
      <c r="BY459" s="67"/>
      <c r="BZ459" s="67"/>
      <c r="CA459" s="67"/>
      <c r="CB459" s="67"/>
      <c r="CC459" s="209"/>
      <c r="CD459" s="65"/>
      <c r="CE459" s="66"/>
      <c r="CF459" s="73"/>
      <c r="CG459" s="156"/>
      <c r="CH459" s="1"/>
      <c r="DA459" s="19"/>
      <c r="DB459" s="19"/>
      <c r="DC459" s="67"/>
      <c r="DD459" s="67"/>
      <c r="DE459" s="67"/>
      <c r="DF459" s="67"/>
      <c r="DG459" s="67"/>
      <c r="DH459" s="75"/>
      <c r="DI459" s="67"/>
      <c r="DJ459" s="67"/>
      <c r="DK459" s="76"/>
      <c r="DL459" s="67"/>
      <c r="DM459" s="77"/>
      <c r="DN459" s="67"/>
      <c r="DO459" s="67"/>
      <c r="DP459" s="67"/>
      <c r="DQ459" s="68"/>
      <c r="DR459" s="67"/>
      <c r="DS459" s="72"/>
      <c r="DT459" s="67"/>
      <c r="DU459" s="68"/>
      <c r="DV459" s="67"/>
      <c r="DW459" s="72"/>
      <c r="DX459" s="67"/>
      <c r="DY459" s="67"/>
      <c r="DZ459" s="67"/>
      <c r="EA459" s="67"/>
      <c r="EB459" s="67"/>
      <c r="EC459" s="67"/>
      <c r="ED459" s="67"/>
      <c r="EE459" s="71"/>
      <c r="EF459" s="67"/>
      <c r="EG459" s="68"/>
      <c r="EH459" s="69"/>
      <c r="EI459" s="72"/>
      <c r="EJ459" s="67"/>
      <c r="EK459" s="67"/>
      <c r="EL459" s="67"/>
      <c r="EM459" s="72"/>
      <c r="EN459" s="67"/>
      <c r="EO459" s="68"/>
      <c r="EP459" s="69"/>
      <c r="EQ459" s="67"/>
      <c r="ER459" s="67"/>
      <c r="ES459" s="67"/>
      <c r="ET459" s="67"/>
      <c r="EU459" s="67"/>
      <c r="EV459" s="67"/>
      <c r="EW459" s="67"/>
      <c r="EX459" s="67"/>
      <c r="EY459" s="67"/>
      <c r="EZ459" s="67"/>
      <c r="FA459" s="67"/>
      <c r="FB459" s="67"/>
      <c r="FC459" s="76"/>
      <c r="FD459" s="67"/>
      <c r="FE459" s="77"/>
      <c r="FF459" s="68"/>
      <c r="FG459" s="83"/>
      <c r="FH459" s="92">
        <f t="shared" si="83"/>
        <v>0</v>
      </c>
      <c r="FI459" s="93">
        <f t="shared" si="84"/>
        <v>0</v>
      </c>
      <c r="FJ459" s="82">
        <f t="shared" si="81"/>
        <v>54</v>
      </c>
      <c r="FK459" s="95">
        <f t="shared" si="85"/>
        <v>0</v>
      </c>
      <c r="FL459" s="95">
        <f t="shared" si="82"/>
        <v>0</v>
      </c>
      <c r="FM459" s="133"/>
      <c r="FN459" s="133"/>
    </row>
    <row r="460" spans="1:170" ht="3" hidden="1" customHeight="1" x14ac:dyDescent="0.25">
      <c r="A460" s="227"/>
      <c r="C460" s="80"/>
      <c r="D460" s="209"/>
      <c r="E460" s="209"/>
      <c r="F460" s="66"/>
      <c r="G460" s="65"/>
      <c r="H460" s="210"/>
      <c r="I460" s="80"/>
      <c r="J460" s="209"/>
      <c r="K460" s="209"/>
      <c r="L460" s="80"/>
      <c r="M460" s="65"/>
      <c r="N460" s="80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07"/>
      <c r="Z460" s="207"/>
      <c r="AA460" s="154"/>
      <c r="AB460" s="154"/>
      <c r="AC460" s="65"/>
      <c r="AD460" s="65"/>
      <c r="AE460" s="65"/>
      <c r="AF460" s="65"/>
      <c r="AG460" s="65"/>
      <c r="AH460" s="208"/>
      <c r="AI460" s="65"/>
      <c r="AJ460" s="65"/>
      <c r="AK460" s="209"/>
      <c r="AL460" s="65"/>
      <c r="AM460" s="66"/>
      <c r="AN460" s="65"/>
      <c r="AO460" s="65"/>
      <c r="AP460" s="67"/>
      <c r="AQ460" s="68"/>
      <c r="AR460" s="69"/>
      <c r="AS460" s="72"/>
      <c r="AT460" s="67"/>
      <c r="AU460" s="68"/>
      <c r="AV460" s="67"/>
      <c r="AW460" s="72"/>
      <c r="AX460" s="67"/>
      <c r="AY460" s="96"/>
      <c r="AZ460" s="97"/>
      <c r="BA460" s="67"/>
      <c r="BB460" s="67"/>
      <c r="BC460" s="67"/>
      <c r="BD460" s="67"/>
      <c r="BE460" s="71"/>
      <c r="BF460" s="67"/>
      <c r="BG460" s="67"/>
      <c r="BH460" s="67"/>
      <c r="BI460" s="72"/>
      <c r="BJ460" s="67"/>
      <c r="BK460" s="67"/>
      <c r="BL460" s="67"/>
      <c r="BM460" s="72"/>
      <c r="BN460" s="67"/>
      <c r="BO460" s="67"/>
      <c r="BP460" s="67"/>
      <c r="BQ460" s="67"/>
      <c r="BR460" s="67"/>
      <c r="BS460" s="67"/>
      <c r="BT460" s="67"/>
      <c r="BU460" s="67"/>
      <c r="BV460" s="67"/>
      <c r="BW460" s="67"/>
      <c r="BX460" s="67"/>
      <c r="BY460" s="67"/>
      <c r="BZ460" s="67"/>
      <c r="CA460" s="67"/>
      <c r="CB460" s="67"/>
      <c r="CC460" s="209"/>
      <c r="CD460" s="65"/>
      <c r="CE460" s="66"/>
      <c r="CF460" s="73"/>
      <c r="CG460" s="156"/>
      <c r="CH460" s="1"/>
      <c r="DA460" s="19"/>
      <c r="DB460" s="19"/>
      <c r="DC460" s="67"/>
      <c r="DD460" s="67"/>
      <c r="DE460" s="67"/>
      <c r="DF460" s="67"/>
      <c r="DG460" s="67"/>
      <c r="DH460" s="75"/>
      <c r="DI460" s="67"/>
      <c r="DJ460" s="67"/>
      <c r="DK460" s="76"/>
      <c r="DL460" s="67"/>
      <c r="DM460" s="77"/>
      <c r="DN460" s="67"/>
      <c r="DO460" s="67"/>
      <c r="DP460" s="67"/>
      <c r="DQ460" s="68"/>
      <c r="DR460" s="67"/>
      <c r="DS460" s="72"/>
      <c r="DT460" s="67"/>
      <c r="DU460" s="68"/>
      <c r="DV460" s="67"/>
      <c r="DW460" s="72"/>
      <c r="DX460" s="67"/>
      <c r="DY460" s="67"/>
      <c r="DZ460" s="67"/>
      <c r="EA460" s="67"/>
      <c r="EB460" s="67"/>
      <c r="EC460" s="67"/>
      <c r="ED460" s="67"/>
      <c r="EE460" s="71"/>
      <c r="EF460" s="67"/>
      <c r="EG460" s="67"/>
      <c r="EH460" s="67"/>
      <c r="EI460" s="72"/>
      <c r="EJ460" s="67"/>
      <c r="EK460" s="67"/>
      <c r="EL460" s="67"/>
      <c r="EM460" s="72"/>
      <c r="EN460" s="67"/>
      <c r="EO460" s="67"/>
      <c r="EP460" s="67"/>
      <c r="EQ460" s="67"/>
      <c r="ER460" s="67"/>
      <c r="ES460" s="67"/>
      <c r="ET460" s="67"/>
      <c r="EU460" s="67"/>
      <c r="EV460" s="67"/>
      <c r="EW460" s="67"/>
      <c r="EX460" s="67"/>
      <c r="EY460" s="67"/>
      <c r="EZ460" s="67"/>
      <c r="FA460" s="67"/>
      <c r="FB460" s="67"/>
      <c r="FC460" s="76"/>
      <c r="FD460" s="67"/>
      <c r="FE460" s="77"/>
      <c r="FF460" s="68"/>
      <c r="FG460" s="83"/>
      <c r="FH460" s="92">
        <f t="shared" si="83"/>
        <v>0</v>
      </c>
      <c r="FI460" s="93">
        <f t="shared" si="84"/>
        <v>0</v>
      </c>
      <c r="FJ460" s="82">
        <f t="shared" si="81"/>
        <v>55</v>
      </c>
      <c r="FK460" s="95">
        <f t="shared" si="85"/>
        <v>0</v>
      </c>
      <c r="FL460" s="95">
        <f t="shared" si="82"/>
        <v>0</v>
      </c>
      <c r="FM460" s="133"/>
      <c r="FN460" s="133"/>
    </row>
    <row r="461" spans="1:170" ht="3" hidden="1" customHeight="1" x14ac:dyDescent="0.25">
      <c r="A461" s="227"/>
      <c r="C461" s="80"/>
      <c r="D461" s="209"/>
      <c r="E461" s="209"/>
      <c r="F461" s="66"/>
      <c r="G461" s="65"/>
      <c r="H461" s="210"/>
      <c r="I461" s="80"/>
      <c r="J461" s="209"/>
      <c r="K461" s="209"/>
      <c r="L461" s="80"/>
      <c r="M461" s="65"/>
      <c r="N461" s="80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07"/>
      <c r="Z461" s="207"/>
      <c r="AA461" s="154"/>
      <c r="AB461" s="154"/>
      <c r="AC461" s="65"/>
      <c r="AD461" s="65"/>
      <c r="AE461" s="65"/>
      <c r="AF461" s="65"/>
      <c r="AG461" s="65"/>
      <c r="AH461" s="208"/>
      <c r="AI461" s="65"/>
      <c r="AJ461" s="65"/>
      <c r="AK461" s="209"/>
      <c r="AL461" s="65"/>
      <c r="AM461" s="66"/>
      <c r="AN461" s="65"/>
      <c r="AO461" s="65"/>
      <c r="AP461" s="67"/>
      <c r="AQ461" s="68"/>
      <c r="AR461" s="69"/>
      <c r="AS461" s="72"/>
      <c r="AT461" s="84"/>
      <c r="AU461" s="68"/>
      <c r="AV461" s="67"/>
      <c r="AW461" s="72"/>
      <c r="AX461" s="67"/>
      <c r="AY461" s="96"/>
      <c r="AZ461" s="97"/>
      <c r="BA461" s="67"/>
      <c r="BB461" s="67"/>
      <c r="BC461" s="67"/>
      <c r="BD461" s="67"/>
      <c r="BE461" s="71"/>
      <c r="BF461" s="67"/>
      <c r="BG461" s="67"/>
      <c r="BH461" s="67"/>
      <c r="BI461" s="72"/>
      <c r="BJ461" s="67"/>
      <c r="BK461" s="67"/>
      <c r="BL461" s="67"/>
      <c r="BM461" s="72"/>
      <c r="BN461" s="67"/>
      <c r="BO461" s="67"/>
      <c r="BP461" s="67"/>
      <c r="BQ461" s="67"/>
      <c r="BR461" s="67"/>
      <c r="BS461" s="67"/>
      <c r="BT461" s="67"/>
      <c r="BU461" s="67"/>
      <c r="BV461" s="67"/>
      <c r="BW461" s="67"/>
      <c r="BX461" s="67"/>
      <c r="BY461" s="67"/>
      <c r="BZ461" s="67"/>
      <c r="CA461" s="67"/>
      <c r="CB461" s="67"/>
      <c r="CC461" s="209"/>
      <c r="CD461" s="65"/>
      <c r="CE461" s="66"/>
      <c r="CF461" s="73"/>
      <c r="CG461" s="156"/>
      <c r="CH461" s="1"/>
      <c r="DA461" s="19"/>
      <c r="DB461" s="19"/>
      <c r="DC461" s="67"/>
      <c r="DD461" s="67"/>
      <c r="DE461" s="67"/>
      <c r="DF461" s="67"/>
      <c r="DG461" s="67"/>
      <c r="DH461" s="75"/>
      <c r="DI461" s="67"/>
      <c r="DJ461" s="67"/>
      <c r="DK461" s="76"/>
      <c r="DL461" s="67"/>
      <c r="DM461" s="77"/>
      <c r="DN461" s="67"/>
      <c r="DO461" s="67"/>
      <c r="DP461" s="67"/>
      <c r="DQ461" s="68"/>
      <c r="DR461" s="67"/>
      <c r="DS461" s="72"/>
      <c r="DT461" s="67"/>
      <c r="DU461" s="68"/>
      <c r="DV461" s="67"/>
      <c r="DW461" s="72"/>
      <c r="DX461" s="67"/>
      <c r="DY461" s="67"/>
      <c r="DZ461" s="67"/>
      <c r="EA461" s="67"/>
      <c r="EB461" s="67"/>
      <c r="EC461" s="67"/>
      <c r="ED461" s="67"/>
      <c r="EE461" s="71"/>
      <c r="EF461" s="67"/>
      <c r="EG461" s="67"/>
      <c r="EH461" s="67"/>
      <c r="EI461" s="72"/>
      <c r="EJ461" s="67"/>
      <c r="EK461" s="67"/>
      <c r="EL461" s="67"/>
      <c r="EM461" s="72"/>
      <c r="EN461" s="67"/>
      <c r="EO461" s="67"/>
      <c r="EP461" s="67"/>
      <c r="EQ461" s="67"/>
      <c r="ER461" s="67"/>
      <c r="ES461" s="68"/>
      <c r="ET461" s="69"/>
      <c r="EU461" s="67"/>
      <c r="EV461" s="67"/>
      <c r="EW461" s="67"/>
      <c r="EX461" s="67"/>
      <c r="EY461" s="67"/>
      <c r="EZ461" s="67"/>
      <c r="FA461" s="67"/>
      <c r="FB461" s="67"/>
      <c r="FC461" s="76"/>
      <c r="FD461" s="67"/>
      <c r="FE461" s="77"/>
      <c r="FF461" s="68"/>
      <c r="FG461" s="83"/>
      <c r="FH461" s="92">
        <f t="shared" si="83"/>
        <v>0</v>
      </c>
      <c r="FI461" s="93">
        <f t="shared" si="84"/>
        <v>0</v>
      </c>
      <c r="FJ461" s="82">
        <f t="shared" si="81"/>
        <v>56</v>
      </c>
      <c r="FK461" s="95">
        <f t="shared" si="85"/>
        <v>0</v>
      </c>
      <c r="FL461" s="95">
        <f t="shared" si="82"/>
        <v>0</v>
      </c>
      <c r="FM461" s="133"/>
      <c r="FN461" s="133"/>
    </row>
    <row r="462" spans="1:170" ht="3" hidden="1" customHeight="1" x14ac:dyDescent="0.25">
      <c r="A462" s="227"/>
      <c r="C462" s="80"/>
      <c r="D462" s="209"/>
      <c r="E462" s="209"/>
      <c r="F462" s="66"/>
      <c r="G462" s="65"/>
      <c r="H462" s="210"/>
      <c r="I462" s="80"/>
      <c r="J462" s="209"/>
      <c r="K462" s="209"/>
      <c r="L462" s="80"/>
      <c r="M462" s="65"/>
      <c r="N462" s="80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07"/>
      <c r="Z462" s="207"/>
      <c r="AA462" s="154"/>
      <c r="AB462" s="154"/>
      <c r="AC462" s="65"/>
      <c r="AD462" s="65"/>
      <c r="AE462" s="65"/>
      <c r="AF462" s="65"/>
      <c r="AG462" s="65"/>
      <c r="AH462" s="208"/>
      <c r="AI462" s="65"/>
      <c r="AJ462" s="65"/>
      <c r="AK462" s="209"/>
      <c r="AL462" s="65"/>
      <c r="AM462" s="66"/>
      <c r="AN462" s="65"/>
      <c r="AO462" s="65"/>
      <c r="AP462" s="67"/>
      <c r="AQ462" s="68"/>
      <c r="AR462" s="69"/>
      <c r="AS462" s="72"/>
      <c r="AT462" s="67"/>
      <c r="AU462" s="68"/>
      <c r="AV462" s="67"/>
      <c r="AW462" s="72"/>
      <c r="AX462" s="67"/>
      <c r="AY462" s="96"/>
      <c r="AZ462" s="97"/>
      <c r="BA462" s="67"/>
      <c r="BB462" s="67"/>
      <c r="BC462" s="67"/>
      <c r="BD462" s="67"/>
      <c r="BE462" s="71"/>
      <c r="BF462" s="67"/>
      <c r="BG462" s="67"/>
      <c r="BH462" s="67"/>
      <c r="BI462" s="72"/>
      <c r="BJ462" s="67"/>
      <c r="BK462" s="67"/>
      <c r="BL462" s="67"/>
      <c r="BM462" s="72"/>
      <c r="BN462" s="67"/>
      <c r="BO462" s="67"/>
      <c r="BP462" s="67"/>
      <c r="BQ462" s="67"/>
      <c r="BR462" s="67"/>
      <c r="BS462" s="67"/>
      <c r="BT462" s="67"/>
      <c r="BU462" s="67"/>
      <c r="BV462" s="67"/>
      <c r="BW462" s="67"/>
      <c r="BX462" s="67"/>
      <c r="BY462" s="67"/>
      <c r="BZ462" s="67"/>
      <c r="CA462" s="67"/>
      <c r="CB462" s="67"/>
      <c r="CC462" s="209"/>
      <c r="CD462" s="65"/>
      <c r="CE462" s="66"/>
      <c r="CF462" s="73"/>
      <c r="CG462" s="156"/>
      <c r="CH462" s="1"/>
      <c r="DA462" s="19"/>
      <c r="DB462" s="19"/>
      <c r="DC462" s="67"/>
      <c r="DD462" s="67"/>
      <c r="DE462" s="67"/>
      <c r="DF462" s="67"/>
      <c r="DG462" s="67"/>
      <c r="DH462" s="75"/>
      <c r="DI462" s="67"/>
      <c r="DJ462" s="67"/>
      <c r="DK462" s="76"/>
      <c r="DL462" s="67"/>
      <c r="DM462" s="77"/>
      <c r="DN462" s="67"/>
      <c r="DO462" s="67"/>
      <c r="DP462" s="67"/>
      <c r="DQ462" s="68"/>
      <c r="DR462" s="67"/>
      <c r="DS462" s="72"/>
      <c r="DT462" s="67"/>
      <c r="DU462" s="68"/>
      <c r="DV462" s="67"/>
      <c r="DW462" s="72"/>
      <c r="DX462" s="67"/>
      <c r="DY462" s="67"/>
      <c r="DZ462" s="67"/>
      <c r="EA462" s="67"/>
      <c r="EB462" s="67"/>
      <c r="EC462" s="67"/>
      <c r="ED462" s="67"/>
      <c r="EE462" s="71"/>
      <c r="EF462" s="67"/>
      <c r="EG462" s="67"/>
      <c r="EH462" s="67"/>
      <c r="EI462" s="72"/>
      <c r="EJ462" s="67"/>
      <c r="EK462" s="67"/>
      <c r="EL462" s="67"/>
      <c r="EM462" s="72"/>
      <c r="EN462" s="67"/>
      <c r="EO462" s="67"/>
      <c r="EP462" s="67"/>
      <c r="EQ462" s="67"/>
      <c r="ER462" s="67"/>
      <c r="ES462" s="67"/>
      <c r="ET462" s="67"/>
      <c r="EU462" s="67"/>
      <c r="EV462" s="67"/>
      <c r="EW462" s="67"/>
      <c r="EX462" s="67"/>
      <c r="EY462" s="67"/>
      <c r="EZ462" s="67"/>
      <c r="FA462" s="67"/>
      <c r="FB462" s="67"/>
      <c r="FC462" s="76"/>
      <c r="FD462" s="67"/>
      <c r="FE462" s="77"/>
      <c r="FF462" s="68"/>
      <c r="FG462" s="83"/>
      <c r="FH462" s="92">
        <f t="shared" si="83"/>
        <v>0</v>
      </c>
      <c r="FI462" s="93">
        <f t="shared" si="84"/>
        <v>0</v>
      </c>
      <c r="FJ462" s="82">
        <f t="shared" si="81"/>
        <v>57</v>
      </c>
      <c r="FK462" s="95">
        <f t="shared" si="85"/>
        <v>0</v>
      </c>
      <c r="FL462" s="95">
        <f t="shared" si="82"/>
        <v>0</v>
      </c>
      <c r="FM462" s="133"/>
      <c r="FN462" s="133"/>
    </row>
    <row r="463" spans="1:170" ht="3" hidden="1" customHeight="1" x14ac:dyDescent="0.25">
      <c r="A463" s="227"/>
      <c r="C463" s="80"/>
      <c r="D463" s="209"/>
      <c r="E463" s="209"/>
      <c r="F463" s="66"/>
      <c r="G463" s="65"/>
      <c r="H463" s="210"/>
      <c r="I463" s="80"/>
      <c r="J463" s="209"/>
      <c r="K463" s="209"/>
      <c r="L463" s="80"/>
      <c r="M463" s="65"/>
      <c r="N463" s="80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07"/>
      <c r="Z463" s="207"/>
      <c r="AA463" s="154"/>
      <c r="AB463" s="154"/>
      <c r="AC463" s="65"/>
      <c r="AD463" s="65"/>
      <c r="AE463" s="65"/>
      <c r="AF463" s="65"/>
      <c r="AG463" s="65"/>
      <c r="AH463" s="208"/>
      <c r="AI463" s="65"/>
      <c r="AJ463" s="65"/>
      <c r="AK463" s="209"/>
      <c r="AL463" s="65"/>
      <c r="AM463" s="66"/>
      <c r="AN463" s="65"/>
      <c r="AO463" s="65"/>
      <c r="AP463" s="67"/>
      <c r="AQ463" s="68"/>
      <c r="AR463" s="69"/>
      <c r="AS463" s="72"/>
      <c r="AT463" s="67"/>
      <c r="AU463" s="68"/>
      <c r="AV463" s="67"/>
      <c r="AW463" s="72"/>
      <c r="AX463" s="67"/>
      <c r="AY463" s="96"/>
      <c r="AZ463" s="97"/>
      <c r="BA463" s="67"/>
      <c r="BB463" s="67"/>
      <c r="BC463" s="67"/>
      <c r="BD463" s="67"/>
      <c r="BE463" s="71"/>
      <c r="BF463" s="67"/>
      <c r="BG463" s="67"/>
      <c r="BH463" s="67"/>
      <c r="BI463" s="72"/>
      <c r="BJ463" s="67"/>
      <c r="BK463" s="67"/>
      <c r="BL463" s="67"/>
      <c r="BM463" s="72"/>
      <c r="BN463" s="67"/>
      <c r="BO463" s="67"/>
      <c r="BP463" s="67"/>
      <c r="BQ463" s="67"/>
      <c r="BR463" s="67"/>
      <c r="BS463" s="67"/>
      <c r="BT463" s="67"/>
      <c r="BU463" s="67"/>
      <c r="BV463" s="67"/>
      <c r="BW463" s="67"/>
      <c r="BX463" s="67"/>
      <c r="BY463" s="67"/>
      <c r="BZ463" s="67"/>
      <c r="CA463" s="67"/>
      <c r="CB463" s="67"/>
      <c r="CC463" s="209"/>
      <c r="CD463" s="65"/>
      <c r="CE463" s="66"/>
      <c r="CF463" s="73"/>
      <c r="CG463" s="156"/>
      <c r="CH463" s="1"/>
      <c r="DA463" s="19"/>
      <c r="DB463" s="19"/>
      <c r="DC463" s="67"/>
      <c r="DD463" s="67"/>
      <c r="DE463" s="67"/>
      <c r="DF463" s="67"/>
      <c r="DG463" s="67"/>
      <c r="DH463" s="75"/>
      <c r="DI463" s="67"/>
      <c r="DJ463" s="67"/>
      <c r="DK463" s="76"/>
      <c r="DL463" s="67"/>
      <c r="DM463" s="77"/>
      <c r="DN463" s="67"/>
      <c r="DO463" s="67"/>
      <c r="DP463" s="67"/>
      <c r="DQ463" s="68"/>
      <c r="DR463" s="67"/>
      <c r="DS463" s="72"/>
      <c r="DT463" s="67"/>
      <c r="DU463" s="68"/>
      <c r="DV463" s="67"/>
      <c r="DW463" s="72"/>
      <c r="DX463" s="67"/>
      <c r="DY463" s="68"/>
      <c r="DZ463" s="69"/>
      <c r="EA463" s="67"/>
      <c r="EB463" s="67"/>
      <c r="EC463" s="68"/>
      <c r="ED463" s="69"/>
      <c r="EE463" s="71"/>
      <c r="EF463" s="67"/>
      <c r="EG463" s="67"/>
      <c r="EH463" s="67"/>
      <c r="EI463" s="72"/>
      <c r="EJ463" s="67"/>
      <c r="EK463" s="67"/>
      <c r="EL463" s="67"/>
      <c r="EM463" s="72"/>
      <c r="EN463" s="67"/>
      <c r="EO463" s="67"/>
      <c r="EP463" s="67"/>
      <c r="EQ463" s="67"/>
      <c r="ER463" s="67"/>
      <c r="ES463" s="67"/>
      <c r="ET463" s="67"/>
      <c r="EU463" s="67"/>
      <c r="EV463" s="67"/>
      <c r="EW463" s="68"/>
      <c r="EX463" s="69"/>
      <c r="EY463" s="67"/>
      <c r="EZ463" s="67"/>
      <c r="FA463" s="67"/>
      <c r="FB463" s="67"/>
      <c r="FC463" s="76"/>
      <c r="FD463" s="67"/>
      <c r="FE463" s="77"/>
      <c r="FF463" s="68"/>
      <c r="FG463" s="83"/>
      <c r="FH463" s="92">
        <f t="shared" si="83"/>
        <v>0</v>
      </c>
      <c r="FI463" s="93">
        <f t="shared" si="84"/>
        <v>0</v>
      </c>
      <c r="FJ463" s="82">
        <f t="shared" si="81"/>
        <v>58</v>
      </c>
      <c r="FK463" s="95">
        <f t="shared" si="85"/>
        <v>0</v>
      </c>
      <c r="FL463" s="95">
        <f t="shared" si="82"/>
        <v>0</v>
      </c>
      <c r="FM463" s="133"/>
      <c r="FN463" s="133"/>
    </row>
    <row r="464" spans="1:170" ht="3" hidden="1" customHeight="1" x14ac:dyDescent="0.25">
      <c r="A464" s="227"/>
      <c r="C464" s="80"/>
      <c r="D464" s="209"/>
      <c r="E464" s="209"/>
      <c r="F464" s="66"/>
      <c r="G464" s="65"/>
      <c r="H464" s="210"/>
      <c r="I464" s="80"/>
      <c r="J464" s="209"/>
      <c r="K464" s="209"/>
      <c r="L464" s="80"/>
      <c r="M464" s="65"/>
      <c r="N464" s="80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07"/>
      <c r="Z464" s="207"/>
      <c r="AA464" s="154"/>
      <c r="AB464" s="154"/>
      <c r="AC464" s="65"/>
      <c r="AD464" s="65"/>
      <c r="AE464" s="65"/>
      <c r="AF464" s="65"/>
      <c r="AG464" s="65"/>
      <c r="AH464" s="208"/>
      <c r="AI464" s="65"/>
      <c r="AJ464" s="65"/>
      <c r="AK464" s="209"/>
      <c r="AL464" s="65"/>
      <c r="AM464" s="66"/>
      <c r="AN464" s="65"/>
      <c r="AO464" s="65"/>
      <c r="AP464" s="67"/>
      <c r="AQ464" s="68"/>
      <c r="AR464" s="69"/>
      <c r="AS464" s="72"/>
      <c r="AT464" s="67"/>
      <c r="AU464" s="68"/>
      <c r="AV464" s="67"/>
      <c r="AW464" s="72"/>
      <c r="AX464" s="67"/>
      <c r="AY464" s="96"/>
      <c r="AZ464" s="97"/>
      <c r="BA464" s="67"/>
      <c r="BB464" s="67"/>
      <c r="BC464" s="67"/>
      <c r="BD464" s="67"/>
      <c r="BE464" s="71"/>
      <c r="BF464" s="67"/>
      <c r="BG464" s="67"/>
      <c r="BH464" s="67"/>
      <c r="BI464" s="72"/>
      <c r="BJ464" s="67"/>
      <c r="BK464" s="67"/>
      <c r="BL464" s="67"/>
      <c r="BM464" s="72"/>
      <c r="BN464" s="67"/>
      <c r="BO464" s="67"/>
      <c r="BP464" s="67"/>
      <c r="BQ464" s="67"/>
      <c r="BR464" s="67"/>
      <c r="BS464" s="67"/>
      <c r="BT464" s="67"/>
      <c r="BU464" s="67"/>
      <c r="BV464" s="67"/>
      <c r="BW464" s="67"/>
      <c r="BX464" s="67"/>
      <c r="BY464" s="67"/>
      <c r="BZ464" s="67"/>
      <c r="CA464" s="67"/>
      <c r="CB464" s="67"/>
      <c r="CC464" s="209"/>
      <c r="CD464" s="65"/>
      <c r="CE464" s="66"/>
      <c r="CF464" s="73"/>
      <c r="CG464" s="156"/>
      <c r="CH464" s="1"/>
      <c r="DA464" s="19"/>
      <c r="DB464" s="19"/>
      <c r="DC464" s="67"/>
      <c r="DD464" s="67"/>
      <c r="DE464" s="67"/>
      <c r="DF464" s="67"/>
      <c r="DG464" s="67"/>
      <c r="DH464" s="75"/>
      <c r="DI464" s="67"/>
      <c r="DJ464" s="67"/>
      <c r="DK464" s="76"/>
      <c r="DL464" s="67"/>
      <c r="DM464" s="77"/>
      <c r="DN464" s="67"/>
      <c r="DO464" s="67"/>
      <c r="DP464" s="67"/>
      <c r="DQ464" s="68"/>
      <c r="DR464" s="67"/>
      <c r="DS464" s="72"/>
      <c r="DT464" s="67"/>
      <c r="DU464" s="68"/>
      <c r="DV464" s="67"/>
      <c r="DW464" s="72"/>
      <c r="DX464" s="67"/>
      <c r="DY464" s="68"/>
      <c r="DZ464" s="69"/>
      <c r="EA464" s="67"/>
      <c r="EB464" s="67"/>
      <c r="EC464" s="68"/>
      <c r="ED464" s="69"/>
      <c r="EE464" s="71"/>
      <c r="EF464" s="67"/>
      <c r="EG464" s="67"/>
      <c r="EH464" s="67"/>
      <c r="EI464" s="72"/>
      <c r="EJ464" s="67"/>
      <c r="EK464" s="67"/>
      <c r="EL464" s="67"/>
      <c r="EM464" s="72"/>
      <c r="EN464" s="67"/>
      <c r="EO464" s="68"/>
      <c r="EP464" s="69"/>
      <c r="EQ464" s="67"/>
      <c r="ER464" s="67"/>
      <c r="ES464" s="67"/>
      <c r="ET464" s="67"/>
      <c r="EU464" s="67"/>
      <c r="EV464" s="67"/>
      <c r="EW464" s="68"/>
      <c r="EX464" s="69"/>
      <c r="EY464" s="67"/>
      <c r="EZ464" s="67"/>
      <c r="FA464" s="67"/>
      <c r="FB464" s="67"/>
      <c r="FC464" s="76"/>
      <c r="FD464" s="67"/>
      <c r="FE464" s="77"/>
      <c r="FF464" s="68"/>
      <c r="FG464" s="83"/>
      <c r="FH464" s="92">
        <f t="shared" si="83"/>
        <v>0</v>
      </c>
      <c r="FI464" s="93">
        <f t="shared" si="84"/>
        <v>0</v>
      </c>
      <c r="FJ464" s="82">
        <f t="shared" si="81"/>
        <v>59</v>
      </c>
      <c r="FK464" s="95">
        <f t="shared" si="85"/>
        <v>0</v>
      </c>
      <c r="FL464" s="95">
        <f t="shared" si="82"/>
        <v>0</v>
      </c>
      <c r="FM464" s="133"/>
      <c r="FN464" s="133"/>
    </row>
    <row r="465" spans="1:170" ht="3" hidden="1" customHeight="1" x14ac:dyDescent="0.25">
      <c r="A465" s="227"/>
      <c r="C465" s="80"/>
      <c r="D465" s="209"/>
      <c r="E465" s="209"/>
      <c r="F465" s="66"/>
      <c r="G465" s="65"/>
      <c r="H465" s="210"/>
      <c r="I465" s="80"/>
      <c r="J465" s="209"/>
      <c r="K465" s="209"/>
      <c r="L465" s="80"/>
      <c r="M465" s="65"/>
      <c r="N465" s="80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07"/>
      <c r="Z465" s="207"/>
      <c r="AA465" s="154"/>
      <c r="AB465" s="154"/>
      <c r="AC465" s="65"/>
      <c r="AD465" s="65"/>
      <c r="AE465" s="65"/>
      <c r="AF465" s="65"/>
      <c r="AG465" s="65"/>
      <c r="AH465" s="208"/>
      <c r="AI465" s="65"/>
      <c r="AJ465" s="65"/>
      <c r="AK465" s="209"/>
      <c r="AL465" s="65"/>
      <c r="AM465" s="66"/>
      <c r="AN465" s="65"/>
      <c r="AO465" s="65"/>
      <c r="AP465" s="67"/>
      <c r="AQ465" s="68"/>
      <c r="AR465" s="69"/>
      <c r="AS465" s="72"/>
      <c r="AT465" s="67"/>
      <c r="AU465" s="68"/>
      <c r="AV465" s="67"/>
      <c r="AW465" s="72"/>
      <c r="AX465" s="67"/>
      <c r="AY465" s="96"/>
      <c r="AZ465" s="97"/>
      <c r="BA465" s="67"/>
      <c r="BB465" s="67"/>
      <c r="BC465" s="67"/>
      <c r="BD465" s="67"/>
      <c r="BE465" s="71"/>
      <c r="BF465" s="67"/>
      <c r="BG465" s="67"/>
      <c r="BH465" s="67"/>
      <c r="BI465" s="72"/>
      <c r="BJ465" s="67"/>
      <c r="BK465" s="67"/>
      <c r="BL465" s="67"/>
      <c r="BM465" s="72"/>
      <c r="BN465" s="67"/>
      <c r="BO465" s="67"/>
      <c r="BP465" s="67"/>
      <c r="BQ465" s="67"/>
      <c r="BR465" s="67"/>
      <c r="BS465" s="67"/>
      <c r="BT465" s="67"/>
      <c r="BU465" s="67"/>
      <c r="BV465" s="67"/>
      <c r="BW465" s="67"/>
      <c r="BX465" s="67"/>
      <c r="BY465" s="67"/>
      <c r="BZ465" s="67"/>
      <c r="CA465" s="67"/>
      <c r="CB465" s="67"/>
      <c r="CC465" s="209"/>
      <c r="CD465" s="65"/>
      <c r="CE465" s="66"/>
      <c r="CF465" s="73"/>
      <c r="CG465" s="156"/>
      <c r="CH465" s="1"/>
      <c r="DA465" s="19"/>
      <c r="DB465" s="19"/>
      <c r="DC465" s="67"/>
      <c r="DD465" s="67"/>
      <c r="DE465" s="67"/>
      <c r="DF465" s="67"/>
      <c r="DG465" s="67"/>
      <c r="DH465" s="75"/>
      <c r="DI465" s="67"/>
      <c r="DJ465" s="67"/>
      <c r="DK465" s="76"/>
      <c r="DL465" s="67"/>
      <c r="DM465" s="77"/>
      <c r="DN465" s="67"/>
      <c r="DO465" s="67"/>
      <c r="DP465" s="67"/>
      <c r="DQ465" s="68"/>
      <c r="DR465" s="67"/>
      <c r="DS465" s="72"/>
      <c r="DT465" s="67"/>
      <c r="DU465" s="68"/>
      <c r="DV465" s="67"/>
      <c r="DW465" s="72"/>
      <c r="DX465" s="67"/>
      <c r="DY465" s="67"/>
      <c r="DZ465" s="67"/>
      <c r="EA465" s="67"/>
      <c r="EB465" s="67"/>
      <c r="EC465" s="67"/>
      <c r="ED465" s="67"/>
      <c r="EE465" s="71"/>
      <c r="EF465" s="67"/>
      <c r="EG465" s="67"/>
      <c r="EH465" s="67"/>
      <c r="EI465" s="72"/>
      <c r="EJ465" s="67"/>
      <c r="EK465" s="67"/>
      <c r="EL465" s="67"/>
      <c r="EM465" s="72"/>
      <c r="EN465" s="67"/>
      <c r="EO465" s="67"/>
      <c r="EP465" s="67"/>
      <c r="EQ465" s="67"/>
      <c r="ER465" s="67"/>
      <c r="ES465" s="67"/>
      <c r="ET465" s="67"/>
      <c r="EU465" s="67"/>
      <c r="EV465" s="67"/>
      <c r="EW465" s="67"/>
      <c r="EX465" s="67"/>
      <c r="EY465" s="67"/>
      <c r="EZ465" s="67"/>
      <c r="FA465" s="67"/>
      <c r="FB465" s="67"/>
      <c r="FC465" s="76"/>
      <c r="FD465" s="67"/>
      <c r="FE465" s="77"/>
      <c r="FF465" s="68"/>
      <c r="FG465" s="83"/>
      <c r="FH465" s="92">
        <f t="shared" si="83"/>
        <v>0</v>
      </c>
      <c r="FI465" s="93">
        <f t="shared" si="84"/>
        <v>0</v>
      </c>
      <c r="FJ465" s="82">
        <f t="shared" si="81"/>
        <v>60</v>
      </c>
      <c r="FK465" s="95">
        <f t="shared" si="85"/>
        <v>0</v>
      </c>
      <c r="FL465" s="95">
        <f t="shared" si="82"/>
        <v>0</v>
      </c>
      <c r="FM465" s="133"/>
      <c r="FN465" s="133"/>
    </row>
    <row r="466" spans="1:170" ht="3" hidden="1" customHeight="1" x14ac:dyDescent="0.25">
      <c r="A466" s="227"/>
      <c r="C466" s="80"/>
      <c r="D466" s="209"/>
      <c r="E466" s="209"/>
      <c r="F466" s="66"/>
      <c r="G466" s="65"/>
      <c r="H466" s="210"/>
      <c r="I466" s="80"/>
      <c r="J466" s="209"/>
      <c r="K466" s="209"/>
      <c r="L466" s="80"/>
      <c r="M466" s="65"/>
      <c r="N466" s="80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07"/>
      <c r="Z466" s="207"/>
      <c r="AA466" s="154"/>
      <c r="AB466" s="154"/>
      <c r="AC466" s="65"/>
      <c r="AD466" s="65"/>
      <c r="AE466" s="65"/>
      <c r="AF466" s="65"/>
      <c r="AG466" s="65"/>
      <c r="AH466" s="208"/>
      <c r="AI466" s="65"/>
      <c r="AJ466" s="65"/>
      <c r="AK466" s="209"/>
      <c r="AL466" s="65"/>
      <c r="AM466" s="66"/>
      <c r="AN466" s="65"/>
      <c r="AO466" s="65"/>
      <c r="AP466" s="67"/>
      <c r="AQ466" s="68"/>
      <c r="AR466" s="69"/>
      <c r="AS466" s="72"/>
      <c r="AT466" s="67"/>
      <c r="AU466" s="68"/>
      <c r="AV466" s="67"/>
      <c r="AW466" s="72"/>
      <c r="AX466" s="67"/>
      <c r="AY466" s="96"/>
      <c r="AZ466" s="97"/>
      <c r="BA466" s="67"/>
      <c r="BB466" s="67"/>
      <c r="BC466" s="67"/>
      <c r="BD466" s="67"/>
      <c r="BE466" s="71"/>
      <c r="BF466" s="67"/>
      <c r="BG466" s="67"/>
      <c r="BH466" s="67"/>
      <c r="BI466" s="72"/>
      <c r="BJ466" s="67"/>
      <c r="BK466" s="67"/>
      <c r="BL466" s="67"/>
      <c r="BM466" s="72"/>
      <c r="BN466" s="67"/>
      <c r="BO466" s="67"/>
      <c r="BP466" s="67"/>
      <c r="BQ466" s="67"/>
      <c r="BR466" s="67"/>
      <c r="BS466" s="67"/>
      <c r="BT466" s="67"/>
      <c r="BU466" s="67"/>
      <c r="BV466" s="67"/>
      <c r="BW466" s="67"/>
      <c r="BX466" s="67"/>
      <c r="BY466" s="67"/>
      <c r="BZ466" s="67"/>
      <c r="CA466" s="67"/>
      <c r="CB466" s="67"/>
      <c r="CC466" s="209"/>
      <c r="CD466" s="65"/>
      <c r="CE466" s="66"/>
      <c r="CF466" s="73"/>
      <c r="CG466" s="156"/>
      <c r="CH466" s="1"/>
      <c r="DA466" s="19"/>
      <c r="DB466" s="19"/>
      <c r="DC466" s="67"/>
      <c r="DD466" s="67"/>
      <c r="DE466" s="67"/>
      <c r="DF466" s="67"/>
      <c r="DG466" s="67"/>
      <c r="DH466" s="75"/>
      <c r="DI466" s="67"/>
      <c r="DJ466" s="67"/>
      <c r="DK466" s="76"/>
      <c r="DL466" s="67"/>
      <c r="DM466" s="77"/>
      <c r="DN466" s="67"/>
      <c r="DO466" s="67"/>
      <c r="DP466" s="67"/>
      <c r="DQ466" s="68"/>
      <c r="DR466" s="67"/>
      <c r="DS466" s="72"/>
      <c r="DT466" s="67"/>
      <c r="DU466" s="68"/>
      <c r="DV466" s="67"/>
      <c r="DW466" s="72"/>
      <c r="DX466" s="67"/>
      <c r="DY466" s="67"/>
      <c r="DZ466" s="67"/>
      <c r="EA466" s="67"/>
      <c r="EB466" s="67"/>
      <c r="EC466" s="67"/>
      <c r="ED466" s="67"/>
      <c r="EE466" s="71"/>
      <c r="EF466" s="67"/>
      <c r="EG466" s="68"/>
      <c r="EH466" s="69"/>
      <c r="EI466" s="72"/>
      <c r="EJ466" s="67"/>
      <c r="EK466" s="67"/>
      <c r="EL466" s="67"/>
      <c r="EM466" s="72"/>
      <c r="EN466" s="67"/>
      <c r="EO466" s="67"/>
      <c r="EP466" s="67"/>
      <c r="EQ466" s="67"/>
      <c r="ER466" s="67"/>
      <c r="ES466" s="67"/>
      <c r="ET466" s="67"/>
      <c r="EU466" s="67"/>
      <c r="EV466" s="67"/>
      <c r="EW466" s="67"/>
      <c r="EX466" s="67"/>
      <c r="EY466" s="67"/>
      <c r="EZ466" s="67"/>
      <c r="FA466" s="67"/>
      <c r="FB466" s="67"/>
      <c r="FC466" s="76"/>
      <c r="FD466" s="67"/>
      <c r="FE466" s="77"/>
      <c r="FF466" s="68"/>
      <c r="FG466" s="83"/>
      <c r="FH466" s="92">
        <f t="shared" si="83"/>
        <v>0</v>
      </c>
      <c r="FI466" s="93">
        <f t="shared" si="84"/>
        <v>0</v>
      </c>
      <c r="FJ466" s="82">
        <f t="shared" si="81"/>
        <v>61</v>
      </c>
      <c r="FK466" s="95">
        <f t="shared" si="85"/>
        <v>0</v>
      </c>
      <c r="FL466" s="95">
        <f t="shared" si="82"/>
        <v>0</v>
      </c>
      <c r="FM466" s="133"/>
      <c r="FN466" s="133"/>
    </row>
    <row r="467" spans="1:170" ht="3" hidden="1" customHeight="1" x14ac:dyDescent="0.25">
      <c r="A467" s="227"/>
      <c r="C467" s="80"/>
      <c r="D467" s="209"/>
      <c r="E467" s="209"/>
      <c r="F467" s="66"/>
      <c r="G467" s="65"/>
      <c r="H467" s="210"/>
      <c r="I467" s="80"/>
      <c r="J467" s="209"/>
      <c r="K467" s="209"/>
      <c r="L467" s="80"/>
      <c r="M467" s="65"/>
      <c r="N467" s="80"/>
      <c r="O467" s="211"/>
      <c r="P467" s="211"/>
      <c r="Q467" s="211"/>
      <c r="R467" s="211"/>
      <c r="S467" s="211"/>
      <c r="T467" s="211"/>
      <c r="U467" s="211"/>
      <c r="V467" s="211"/>
      <c r="W467" s="211"/>
      <c r="X467" s="211"/>
      <c r="Y467" s="207"/>
      <c r="Z467" s="207"/>
      <c r="AA467" s="154"/>
      <c r="AB467" s="154"/>
      <c r="AC467" s="65"/>
      <c r="AD467" s="65"/>
      <c r="AE467" s="65"/>
      <c r="AF467" s="65"/>
      <c r="AG467" s="65"/>
      <c r="AH467" s="208"/>
      <c r="AI467" s="65"/>
      <c r="AJ467" s="65"/>
      <c r="AK467" s="209"/>
      <c r="AL467" s="65"/>
      <c r="AM467" s="66"/>
      <c r="AN467" s="65"/>
      <c r="AO467" s="65"/>
      <c r="AP467" s="67"/>
      <c r="AQ467" s="68"/>
      <c r="AR467" s="69"/>
      <c r="AS467" s="72"/>
      <c r="AT467" s="67"/>
      <c r="AU467" s="68"/>
      <c r="AV467" s="67"/>
      <c r="AW467" s="72"/>
      <c r="AX467" s="67"/>
      <c r="AY467" s="96"/>
      <c r="AZ467" s="97"/>
      <c r="BA467" s="67"/>
      <c r="BB467" s="67"/>
      <c r="BC467" s="67"/>
      <c r="BD467" s="67"/>
      <c r="BE467" s="71"/>
      <c r="BF467" s="67"/>
      <c r="BG467" s="67"/>
      <c r="BH467" s="67"/>
      <c r="BI467" s="72"/>
      <c r="BJ467" s="67"/>
      <c r="BK467" s="67"/>
      <c r="BL467" s="67"/>
      <c r="BM467" s="72"/>
      <c r="BN467" s="67"/>
      <c r="BO467" s="67"/>
      <c r="BP467" s="67"/>
      <c r="BQ467" s="67"/>
      <c r="BR467" s="67"/>
      <c r="BS467" s="67"/>
      <c r="BT467" s="67"/>
      <c r="BU467" s="67"/>
      <c r="BV467" s="67"/>
      <c r="BW467" s="67"/>
      <c r="BX467" s="67"/>
      <c r="BY467" s="67"/>
      <c r="BZ467" s="67"/>
      <c r="CA467" s="67"/>
      <c r="CB467" s="67"/>
      <c r="CC467" s="209"/>
      <c r="CD467" s="65"/>
      <c r="CE467" s="66"/>
      <c r="CF467" s="73"/>
      <c r="CG467" s="156"/>
      <c r="CH467" s="1"/>
      <c r="DA467" s="19"/>
      <c r="DB467" s="19"/>
      <c r="DC467" s="67"/>
      <c r="DD467" s="67"/>
      <c r="DE467" s="67"/>
      <c r="DF467" s="67"/>
      <c r="DG467" s="67"/>
      <c r="DH467" s="75"/>
      <c r="DI467" s="67"/>
      <c r="DJ467" s="67"/>
      <c r="DK467" s="76"/>
      <c r="DL467" s="67"/>
      <c r="DM467" s="77"/>
      <c r="DN467" s="67"/>
      <c r="DO467" s="67"/>
      <c r="DP467" s="67"/>
      <c r="DQ467" s="68"/>
      <c r="DR467" s="69"/>
      <c r="DS467" s="72"/>
      <c r="DT467" s="67"/>
      <c r="DU467" s="68"/>
      <c r="DV467" s="67"/>
      <c r="DW467" s="72"/>
      <c r="DX467" s="67"/>
      <c r="DY467" s="67"/>
      <c r="DZ467" s="67"/>
      <c r="EA467" s="67"/>
      <c r="EB467" s="67"/>
      <c r="EC467" s="67"/>
      <c r="ED467" s="67"/>
      <c r="EE467" s="71"/>
      <c r="EF467" s="67"/>
      <c r="EG467" s="67"/>
      <c r="EH467" s="67"/>
      <c r="EI467" s="72"/>
      <c r="EJ467" s="67"/>
      <c r="EK467" s="67"/>
      <c r="EL467" s="67"/>
      <c r="EM467" s="72"/>
      <c r="EN467" s="67"/>
      <c r="EO467" s="67"/>
      <c r="EP467" s="67"/>
      <c r="EQ467" s="67"/>
      <c r="ER467" s="67"/>
      <c r="ES467" s="67"/>
      <c r="ET467" s="67"/>
      <c r="EU467" s="67"/>
      <c r="EV467" s="67"/>
      <c r="EW467" s="67"/>
      <c r="EX467" s="67"/>
      <c r="EY467" s="67"/>
      <c r="EZ467" s="67"/>
      <c r="FA467" s="67"/>
      <c r="FB467" s="67"/>
      <c r="FC467" s="76"/>
      <c r="FD467" s="67"/>
      <c r="FE467" s="77"/>
      <c r="FF467" s="68"/>
      <c r="FG467" s="83"/>
      <c r="FH467" s="92">
        <f t="shared" si="83"/>
        <v>0</v>
      </c>
      <c r="FI467" s="93">
        <f t="shared" si="84"/>
        <v>0</v>
      </c>
      <c r="FJ467" s="82">
        <f t="shared" si="81"/>
        <v>62</v>
      </c>
      <c r="FK467" s="95">
        <f t="shared" si="85"/>
        <v>0</v>
      </c>
      <c r="FL467" s="95">
        <f t="shared" si="82"/>
        <v>0</v>
      </c>
      <c r="FM467" s="133"/>
      <c r="FN467" s="133"/>
    </row>
    <row r="468" spans="1:170" ht="3" hidden="1" customHeight="1" x14ac:dyDescent="0.25">
      <c r="A468" s="227"/>
      <c r="C468" s="80"/>
      <c r="D468" s="209"/>
      <c r="E468" s="209"/>
      <c r="F468" s="66"/>
      <c r="G468" s="65"/>
      <c r="H468" s="210"/>
      <c r="I468" s="80"/>
      <c r="J468" s="209"/>
      <c r="K468" s="209"/>
      <c r="L468" s="80"/>
      <c r="M468" s="65"/>
      <c r="N468" s="80"/>
      <c r="O468" s="211"/>
      <c r="P468" s="211"/>
      <c r="Q468" s="211"/>
      <c r="R468" s="211"/>
      <c r="S468" s="211"/>
      <c r="T468" s="211"/>
      <c r="U468" s="211"/>
      <c r="V468" s="211"/>
      <c r="W468" s="211"/>
      <c r="X468" s="211"/>
      <c r="Y468" s="207"/>
      <c r="Z468" s="207"/>
      <c r="AA468" s="154"/>
      <c r="AB468" s="154"/>
      <c r="AC468" s="65"/>
      <c r="AD468" s="65"/>
      <c r="AE468" s="65"/>
      <c r="AF468" s="65"/>
      <c r="AG468" s="65"/>
      <c r="AH468" s="208"/>
      <c r="AI468" s="65"/>
      <c r="AJ468" s="65"/>
      <c r="AK468" s="209"/>
      <c r="AL468" s="65"/>
      <c r="AM468" s="66"/>
      <c r="AN468" s="65"/>
      <c r="AO468" s="65"/>
      <c r="AP468" s="67"/>
      <c r="AQ468" s="68"/>
      <c r="AR468" s="69"/>
      <c r="AS468" s="72"/>
      <c r="AT468" s="67"/>
      <c r="AU468" s="68"/>
      <c r="AV468" s="67"/>
      <c r="AW468" s="72"/>
      <c r="AX468" s="67"/>
      <c r="AY468" s="96"/>
      <c r="AZ468" s="97"/>
      <c r="BA468" s="67"/>
      <c r="BB468" s="67"/>
      <c r="BC468" s="67"/>
      <c r="BD468" s="67"/>
      <c r="BE468" s="71"/>
      <c r="BF468" s="67"/>
      <c r="BG468" s="67"/>
      <c r="BH468" s="67"/>
      <c r="BI468" s="72"/>
      <c r="BJ468" s="67"/>
      <c r="BK468" s="67"/>
      <c r="BL468" s="67"/>
      <c r="BM468" s="72"/>
      <c r="BN468" s="67"/>
      <c r="BO468" s="67"/>
      <c r="BP468" s="67"/>
      <c r="BQ468" s="67"/>
      <c r="BR468" s="67"/>
      <c r="BS468" s="67"/>
      <c r="BT468" s="67"/>
      <c r="BU468" s="67"/>
      <c r="BV468" s="67"/>
      <c r="BW468" s="67"/>
      <c r="BX468" s="67"/>
      <c r="BY468" s="67"/>
      <c r="BZ468" s="67"/>
      <c r="CA468" s="67"/>
      <c r="CB468" s="67"/>
      <c r="CC468" s="209"/>
      <c r="CD468" s="65"/>
      <c r="CE468" s="66"/>
      <c r="CF468" s="73"/>
      <c r="CG468" s="156"/>
      <c r="CH468" s="1"/>
      <c r="DA468" s="19"/>
      <c r="DB468" s="19"/>
      <c r="DC468" s="67"/>
      <c r="DD468" s="67"/>
      <c r="DE468" s="67"/>
      <c r="DF468" s="67"/>
      <c r="DG468" s="67"/>
      <c r="DH468" s="75"/>
      <c r="DI468" s="67"/>
      <c r="DJ468" s="67"/>
      <c r="DK468" s="76"/>
      <c r="DL468" s="67"/>
      <c r="DM468" s="77"/>
      <c r="DN468" s="67"/>
      <c r="DO468" s="67"/>
      <c r="DP468" s="67"/>
      <c r="DQ468" s="68"/>
      <c r="DR468" s="67"/>
      <c r="DS468" s="72"/>
      <c r="DT468" s="67"/>
      <c r="DU468" s="68"/>
      <c r="DV468" s="67"/>
      <c r="DW468" s="72"/>
      <c r="DX468" s="67"/>
      <c r="DY468" s="67"/>
      <c r="DZ468" s="67"/>
      <c r="EA468" s="67"/>
      <c r="EB468" s="67"/>
      <c r="EC468" s="67"/>
      <c r="ED468" s="67"/>
      <c r="EE468" s="71"/>
      <c r="EF468" s="67"/>
      <c r="EG468" s="67"/>
      <c r="EH468" s="67"/>
      <c r="EI468" s="72"/>
      <c r="EJ468" s="67"/>
      <c r="EK468" s="67"/>
      <c r="EL468" s="67"/>
      <c r="EM468" s="72"/>
      <c r="EN468" s="67"/>
      <c r="EO468" s="67"/>
      <c r="EP468" s="67"/>
      <c r="EQ468" s="67"/>
      <c r="ER468" s="67"/>
      <c r="ES468" s="67"/>
      <c r="ET468" s="67"/>
      <c r="EU468" s="67"/>
      <c r="EV468" s="67"/>
      <c r="EW468" s="67"/>
      <c r="EX468" s="67"/>
      <c r="EY468" s="67"/>
      <c r="EZ468" s="67"/>
      <c r="FA468" s="67"/>
      <c r="FB468" s="67"/>
      <c r="FC468" s="76"/>
      <c r="FD468" s="67"/>
      <c r="FE468" s="77"/>
      <c r="FF468" s="68"/>
      <c r="FG468" s="83"/>
      <c r="FH468" s="92">
        <f t="shared" si="83"/>
        <v>0</v>
      </c>
      <c r="FI468" s="93">
        <f t="shared" si="84"/>
        <v>0</v>
      </c>
      <c r="FJ468" s="82">
        <f t="shared" si="81"/>
        <v>63</v>
      </c>
      <c r="FK468" s="95">
        <f t="shared" si="85"/>
        <v>0</v>
      </c>
      <c r="FL468" s="95">
        <f t="shared" si="82"/>
        <v>0</v>
      </c>
      <c r="FM468" s="133"/>
      <c r="FN468" s="133"/>
    </row>
    <row r="469" spans="1:170" ht="3" hidden="1" customHeight="1" x14ac:dyDescent="0.25">
      <c r="A469" s="227"/>
      <c r="C469" s="80"/>
      <c r="D469" s="209"/>
      <c r="E469" s="209"/>
      <c r="F469" s="66"/>
      <c r="G469" s="65"/>
      <c r="H469" s="210"/>
      <c r="I469" s="80"/>
      <c r="J469" s="209"/>
      <c r="K469" s="209"/>
      <c r="L469" s="80"/>
      <c r="M469" s="65"/>
      <c r="N469" s="80"/>
      <c r="O469" s="211"/>
      <c r="P469" s="211"/>
      <c r="Q469" s="211"/>
      <c r="R469" s="211"/>
      <c r="S469" s="211"/>
      <c r="T469" s="211"/>
      <c r="U469" s="211"/>
      <c r="V469" s="211"/>
      <c r="W469" s="211"/>
      <c r="X469" s="211"/>
      <c r="Y469" s="207"/>
      <c r="Z469" s="207"/>
      <c r="AA469" s="154"/>
      <c r="AB469" s="154"/>
      <c r="AC469" s="65"/>
      <c r="AD469" s="65"/>
      <c r="AE469" s="65"/>
      <c r="AF469" s="65"/>
      <c r="AG469" s="65"/>
      <c r="AH469" s="208"/>
      <c r="AI469" s="65"/>
      <c r="AJ469" s="65"/>
      <c r="AK469" s="209"/>
      <c r="AL469" s="65"/>
      <c r="AM469" s="66"/>
      <c r="AN469" s="65"/>
      <c r="AO469" s="65"/>
      <c r="AP469" s="67"/>
      <c r="AQ469" s="68"/>
      <c r="AR469" s="69"/>
      <c r="AS469" s="72"/>
      <c r="AT469" s="67"/>
      <c r="AU469" s="68"/>
      <c r="AV469" s="67"/>
      <c r="AW469" s="72"/>
      <c r="AX469" s="67"/>
      <c r="AY469" s="96"/>
      <c r="AZ469" s="97"/>
      <c r="BA469" s="67"/>
      <c r="BB469" s="67"/>
      <c r="BC469" s="67"/>
      <c r="BD469" s="67"/>
      <c r="BE469" s="71"/>
      <c r="BF469" s="67"/>
      <c r="BG469" s="67"/>
      <c r="BH469" s="67"/>
      <c r="BI469" s="72"/>
      <c r="BJ469" s="67"/>
      <c r="BK469" s="67"/>
      <c r="BL469" s="67"/>
      <c r="BM469" s="72"/>
      <c r="BN469" s="67"/>
      <c r="BO469" s="67"/>
      <c r="BP469" s="67"/>
      <c r="BQ469" s="67"/>
      <c r="BR469" s="67"/>
      <c r="BS469" s="67"/>
      <c r="BT469" s="67"/>
      <c r="BU469" s="67"/>
      <c r="BV469" s="67"/>
      <c r="BW469" s="67"/>
      <c r="BX469" s="67"/>
      <c r="BY469" s="67"/>
      <c r="BZ469" s="67"/>
      <c r="CA469" s="67"/>
      <c r="CB469" s="67"/>
      <c r="CC469" s="209"/>
      <c r="CD469" s="65"/>
      <c r="CE469" s="66"/>
      <c r="CF469" s="73"/>
      <c r="CG469" s="156"/>
      <c r="CH469" s="1"/>
      <c r="DA469" s="19"/>
      <c r="DB469" s="19"/>
      <c r="DC469" s="67"/>
      <c r="DD469" s="67"/>
      <c r="DE469" s="67"/>
      <c r="DF469" s="67"/>
      <c r="DG469" s="67"/>
      <c r="DH469" s="75"/>
      <c r="DI469" s="67"/>
      <c r="DJ469" s="67"/>
      <c r="DK469" s="76"/>
      <c r="DL469" s="67"/>
      <c r="DM469" s="77"/>
      <c r="DN469" s="67"/>
      <c r="DO469" s="67"/>
      <c r="DP469" s="67"/>
      <c r="DQ469" s="68"/>
      <c r="DR469" s="67"/>
      <c r="DS469" s="72"/>
      <c r="DT469" s="67"/>
      <c r="DU469" s="68"/>
      <c r="DV469" s="69"/>
      <c r="DW469" s="72"/>
      <c r="DX469" s="67"/>
      <c r="DY469" s="68"/>
      <c r="DZ469" s="69"/>
      <c r="EA469" s="67"/>
      <c r="EB469" s="67"/>
      <c r="EC469" s="67"/>
      <c r="ED469" s="67"/>
      <c r="EE469" s="71"/>
      <c r="EF469" s="67"/>
      <c r="EG469" s="67"/>
      <c r="EH469" s="67"/>
      <c r="EI469" s="72"/>
      <c r="EJ469" s="67"/>
      <c r="EK469" s="67"/>
      <c r="EL469" s="67"/>
      <c r="EM469" s="72"/>
      <c r="EN469" s="67"/>
      <c r="EO469" s="67"/>
      <c r="EP469" s="67"/>
      <c r="EQ469" s="67"/>
      <c r="ER469" s="67"/>
      <c r="ES469" s="67"/>
      <c r="ET469" s="67"/>
      <c r="EU469" s="67"/>
      <c r="EV469" s="67"/>
      <c r="EW469" s="67"/>
      <c r="EX469" s="67"/>
      <c r="EY469" s="67"/>
      <c r="EZ469" s="67"/>
      <c r="FA469" s="67"/>
      <c r="FB469" s="67"/>
      <c r="FC469" s="76"/>
      <c r="FD469" s="67"/>
      <c r="FE469" s="77"/>
      <c r="FF469" s="68"/>
      <c r="FG469" s="83"/>
      <c r="FH469" s="92">
        <f t="shared" si="83"/>
        <v>0</v>
      </c>
      <c r="FI469" s="93">
        <f t="shared" si="84"/>
        <v>0</v>
      </c>
      <c r="FJ469" s="82">
        <f t="shared" si="81"/>
        <v>64</v>
      </c>
      <c r="FK469" s="95">
        <f t="shared" si="85"/>
        <v>0</v>
      </c>
      <c r="FL469" s="95">
        <f t="shared" si="82"/>
        <v>0</v>
      </c>
      <c r="FM469" s="133"/>
      <c r="FN469" s="133"/>
    </row>
    <row r="470" spans="1:170" ht="3" hidden="1" customHeight="1" x14ac:dyDescent="0.25">
      <c r="A470" s="227"/>
      <c r="C470" s="80"/>
      <c r="D470" s="209"/>
      <c r="E470" s="209"/>
      <c r="F470" s="66"/>
      <c r="G470" s="65"/>
      <c r="H470" s="210"/>
      <c r="I470" s="80"/>
      <c r="J470" s="209"/>
      <c r="K470" s="209"/>
      <c r="L470" s="80"/>
      <c r="M470" s="65"/>
      <c r="N470" s="80"/>
      <c r="O470" s="211"/>
      <c r="P470" s="211"/>
      <c r="Q470" s="211"/>
      <c r="R470" s="211"/>
      <c r="S470" s="211"/>
      <c r="T470" s="211"/>
      <c r="U470" s="211"/>
      <c r="V470" s="211"/>
      <c r="W470" s="211"/>
      <c r="X470" s="211"/>
      <c r="Y470" s="207"/>
      <c r="Z470" s="207"/>
      <c r="AA470" s="154"/>
      <c r="AB470" s="154"/>
      <c r="AC470" s="65"/>
      <c r="AD470" s="65"/>
      <c r="AE470" s="65"/>
      <c r="AF470" s="65"/>
      <c r="AG470" s="65"/>
      <c r="AH470" s="208"/>
      <c r="AI470" s="65"/>
      <c r="AJ470" s="65"/>
      <c r="AK470" s="209"/>
      <c r="AL470" s="65"/>
      <c r="AM470" s="66"/>
      <c r="AN470" s="65"/>
      <c r="AO470" s="65"/>
      <c r="AP470" s="67"/>
      <c r="AQ470" s="68"/>
      <c r="AR470" s="69"/>
      <c r="AS470" s="72"/>
      <c r="AT470" s="67"/>
      <c r="AU470" s="68"/>
      <c r="AV470" s="67"/>
      <c r="AW470" s="72"/>
      <c r="AX470" s="67"/>
      <c r="AY470" s="96"/>
      <c r="AZ470" s="97"/>
      <c r="BA470" s="67"/>
      <c r="BB470" s="67"/>
      <c r="BC470" s="67"/>
      <c r="BD470" s="67"/>
      <c r="BE470" s="71"/>
      <c r="BF470" s="67"/>
      <c r="BG470" s="67"/>
      <c r="BH470" s="67"/>
      <c r="BI470" s="72"/>
      <c r="BJ470" s="67"/>
      <c r="BK470" s="67"/>
      <c r="BL470" s="67"/>
      <c r="BM470" s="72"/>
      <c r="BN470" s="67"/>
      <c r="BO470" s="67"/>
      <c r="BP470" s="67"/>
      <c r="BQ470" s="67"/>
      <c r="BR470" s="67"/>
      <c r="BS470" s="67"/>
      <c r="BT470" s="67"/>
      <c r="BU470" s="67"/>
      <c r="BV470" s="67"/>
      <c r="BW470" s="67"/>
      <c r="BX470" s="67"/>
      <c r="BY470" s="67"/>
      <c r="BZ470" s="67"/>
      <c r="CA470" s="67"/>
      <c r="CB470" s="67"/>
      <c r="CC470" s="209"/>
      <c r="CD470" s="65"/>
      <c r="CE470" s="66"/>
      <c r="CF470" s="73"/>
      <c r="CG470" s="156"/>
      <c r="CH470" s="1"/>
      <c r="DA470" s="19"/>
      <c r="DB470" s="19"/>
      <c r="DC470" s="67"/>
      <c r="DD470" s="67"/>
      <c r="DE470" s="67"/>
      <c r="DF470" s="67"/>
      <c r="DG470" s="67"/>
      <c r="DH470" s="75"/>
      <c r="DI470" s="67"/>
      <c r="DJ470" s="67"/>
      <c r="DK470" s="76"/>
      <c r="DL470" s="67"/>
      <c r="DM470" s="77"/>
      <c r="DN470" s="67"/>
      <c r="DO470" s="67"/>
      <c r="DP470" s="67"/>
      <c r="DQ470" s="67"/>
      <c r="DR470" s="67"/>
      <c r="DS470" s="72"/>
      <c r="DT470" s="67"/>
      <c r="DU470" s="68"/>
      <c r="DV470" s="67"/>
      <c r="DW470" s="72"/>
      <c r="DX470" s="67"/>
      <c r="DY470" s="67"/>
      <c r="DZ470" s="67"/>
      <c r="EA470" s="67"/>
      <c r="EB470" s="67"/>
      <c r="EC470" s="67"/>
      <c r="ED470" s="67"/>
      <c r="EE470" s="71"/>
      <c r="EF470" s="67"/>
      <c r="EG470" s="67"/>
      <c r="EH470" s="67"/>
      <c r="EI470" s="72"/>
      <c r="EJ470" s="67"/>
      <c r="EK470" s="67"/>
      <c r="EL470" s="67"/>
      <c r="EM470" s="72"/>
      <c r="EN470" s="67"/>
      <c r="EO470" s="67"/>
      <c r="EP470" s="67"/>
      <c r="EQ470" s="67"/>
      <c r="ER470" s="67"/>
      <c r="ES470" s="67"/>
      <c r="ET470" s="67"/>
      <c r="EU470" s="67"/>
      <c r="EV470" s="67"/>
      <c r="EW470" s="67"/>
      <c r="EX470" s="67"/>
      <c r="EY470" s="67"/>
      <c r="EZ470" s="67"/>
      <c r="FA470" s="67"/>
      <c r="FB470" s="67"/>
      <c r="FC470" s="76"/>
      <c r="FD470" s="67"/>
      <c r="FE470" s="77"/>
      <c r="FF470" s="68"/>
      <c r="FG470" s="83"/>
      <c r="FH470" s="92">
        <f t="shared" si="83"/>
        <v>0</v>
      </c>
      <c r="FI470" s="93">
        <f t="shared" si="84"/>
        <v>0</v>
      </c>
      <c r="FJ470" s="82">
        <f t="shared" ref="FJ470:FJ533" si="86">IF(FI469=FI470,FJ469+1,1)</f>
        <v>65</v>
      </c>
      <c r="FK470" s="95">
        <f t="shared" si="85"/>
        <v>0</v>
      </c>
      <c r="FL470" s="95">
        <f t="shared" si="82"/>
        <v>0</v>
      </c>
      <c r="FM470" s="133"/>
      <c r="FN470" s="133"/>
    </row>
    <row r="471" spans="1:170" ht="3" hidden="1" customHeight="1" x14ac:dyDescent="0.25">
      <c r="A471" s="227"/>
      <c r="C471" s="80"/>
      <c r="D471" s="209"/>
      <c r="E471" s="209"/>
      <c r="F471" s="66"/>
      <c r="G471" s="65"/>
      <c r="H471" s="210"/>
      <c r="I471" s="80"/>
      <c r="J471" s="209"/>
      <c r="K471" s="209"/>
      <c r="L471" s="80"/>
      <c r="M471" s="65"/>
      <c r="N471" s="80"/>
      <c r="O471" s="211"/>
      <c r="P471" s="211"/>
      <c r="Q471" s="211"/>
      <c r="R471" s="211"/>
      <c r="S471" s="211"/>
      <c r="T471" s="211"/>
      <c r="U471" s="211"/>
      <c r="V471" s="211"/>
      <c r="W471" s="211"/>
      <c r="X471" s="211"/>
      <c r="Y471" s="207"/>
      <c r="Z471" s="207"/>
      <c r="AA471" s="154"/>
      <c r="AB471" s="154"/>
      <c r="AC471" s="65"/>
      <c r="AD471" s="65"/>
      <c r="AE471" s="65"/>
      <c r="AF471" s="65"/>
      <c r="AG471" s="65"/>
      <c r="AH471" s="208"/>
      <c r="AI471" s="65"/>
      <c r="AJ471" s="65"/>
      <c r="AK471" s="209"/>
      <c r="AL471" s="65"/>
      <c r="AM471" s="66"/>
      <c r="AN471" s="65"/>
      <c r="AO471" s="65"/>
      <c r="AP471" s="67"/>
      <c r="AQ471" s="68"/>
      <c r="AR471" s="69"/>
      <c r="AS471" s="72"/>
      <c r="AT471" s="67"/>
      <c r="AU471" s="68"/>
      <c r="AV471" s="67"/>
      <c r="AW471" s="72"/>
      <c r="AX471" s="67"/>
      <c r="AY471" s="96"/>
      <c r="AZ471" s="97"/>
      <c r="BA471" s="67"/>
      <c r="BB471" s="67"/>
      <c r="BC471" s="67"/>
      <c r="BD471" s="67"/>
      <c r="BE471" s="71"/>
      <c r="BF471" s="67"/>
      <c r="BG471" s="67"/>
      <c r="BH471" s="67"/>
      <c r="BI471" s="72"/>
      <c r="BJ471" s="67"/>
      <c r="BK471" s="67"/>
      <c r="BL471" s="67"/>
      <c r="BM471" s="72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  <c r="CC471" s="209"/>
      <c r="CD471" s="65"/>
      <c r="CE471" s="66"/>
      <c r="CF471" s="73"/>
      <c r="CG471" s="156"/>
      <c r="CH471" s="1"/>
      <c r="DA471" s="19"/>
      <c r="DB471" s="19"/>
      <c r="DC471" s="67"/>
      <c r="DD471" s="67"/>
      <c r="DE471" s="67"/>
      <c r="DF471" s="67"/>
      <c r="DG471" s="67"/>
      <c r="DH471" s="75"/>
      <c r="DI471" s="67"/>
      <c r="DJ471" s="67"/>
      <c r="DK471" s="76"/>
      <c r="DL471" s="67"/>
      <c r="DM471" s="77"/>
      <c r="DN471" s="67"/>
      <c r="DO471" s="67"/>
      <c r="DP471" s="67"/>
      <c r="DQ471" s="68"/>
      <c r="DR471" s="67"/>
      <c r="DS471" s="72"/>
      <c r="DT471" s="67"/>
      <c r="DU471" s="68"/>
      <c r="DV471" s="67"/>
      <c r="DW471" s="72"/>
      <c r="DX471" s="67"/>
      <c r="DY471" s="67"/>
      <c r="DZ471" s="67"/>
      <c r="EA471" s="67"/>
      <c r="EB471" s="67"/>
      <c r="EC471" s="67"/>
      <c r="ED471" s="67"/>
      <c r="EE471" s="71"/>
      <c r="EF471" s="67"/>
      <c r="EG471" s="68"/>
      <c r="EH471" s="69"/>
      <c r="EI471" s="72"/>
      <c r="EJ471" s="67"/>
      <c r="EK471" s="67"/>
      <c r="EL471" s="67"/>
      <c r="EM471" s="72"/>
      <c r="EN471" s="67"/>
      <c r="EO471" s="67"/>
      <c r="EP471" s="67"/>
      <c r="EQ471" s="67"/>
      <c r="ER471" s="67"/>
      <c r="ES471" s="67"/>
      <c r="ET471" s="67"/>
      <c r="EU471" s="67"/>
      <c r="EV471" s="67"/>
      <c r="EW471" s="67"/>
      <c r="EX471" s="67"/>
      <c r="EY471" s="67"/>
      <c r="EZ471" s="67"/>
      <c r="FA471" s="67"/>
      <c r="FB471" s="67"/>
      <c r="FC471" s="76"/>
      <c r="FD471" s="67"/>
      <c r="FE471" s="77"/>
      <c r="FF471" s="68"/>
      <c r="FG471" s="83"/>
      <c r="FH471" s="92">
        <f t="shared" si="83"/>
        <v>0</v>
      </c>
      <c r="FI471" s="93">
        <f t="shared" si="84"/>
        <v>0</v>
      </c>
      <c r="FJ471" s="82">
        <f t="shared" si="86"/>
        <v>66</v>
      </c>
      <c r="FK471" s="95">
        <f t="shared" si="85"/>
        <v>0</v>
      </c>
      <c r="FL471" s="95">
        <f t="shared" si="82"/>
        <v>0</v>
      </c>
      <c r="FM471" s="133"/>
      <c r="FN471" s="133"/>
    </row>
    <row r="472" spans="1:170" ht="3" hidden="1" customHeight="1" x14ac:dyDescent="0.25">
      <c r="A472" s="227"/>
      <c r="C472" s="80"/>
      <c r="D472" s="209"/>
      <c r="E472" s="209"/>
      <c r="F472" s="66"/>
      <c r="G472" s="65"/>
      <c r="H472" s="210"/>
      <c r="I472" s="80"/>
      <c r="J472" s="209"/>
      <c r="K472" s="209"/>
      <c r="L472" s="80"/>
      <c r="M472" s="65"/>
      <c r="N472" s="80"/>
      <c r="O472" s="211"/>
      <c r="P472" s="211"/>
      <c r="Q472" s="211"/>
      <c r="R472" s="211"/>
      <c r="S472" s="211"/>
      <c r="T472" s="211"/>
      <c r="U472" s="211"/>
      <c r="V472" s="211"/>
      <c r="W472" s="211"/>
      <c r="X472" s="211"/>
      <c r="Y472" s="207"/>
      <c r="Z472" s="207"/>
      <c r="AA472" s="154"/>
      <c r="AB472" s="154"/>
      <c r="AC472" s="65"/>
      <c r="AD472" s="65"/>
      <c r="AE472" s="65"/>
      <c r="AF472" s="65"/>
      <c r="AG472" s="65"/>
      <c r="AH472" s="208"/>
      <c r="AI472" s="65"/>
      <c r="AJ472" s="65"/>
      <c r="AK472" s="209"/>
      <c r="AL472" s="65"/>
      <c r="AM472" s="66"/>
      <c r="AN472" s="65"/>
      <c r="AO472" s="65"/>
      <c r="AP472" s="67"/>
      <c r="AQ472" s="68"/>
      <c r="AR472" s="69"/>
      <c r="AS472" s="72"/>
      <c r="AT472" s="67"/>
      <c r="AU472" s="68"/>
      <c r="AV472" s="67"/>
      <c r="AW472" s="72"/>
      <c r="AX472" s="67"/>
      <c r="AY472" s="96"/>
      <c r="AZ472" s="97"/>
      <c r="BA472" s="67"/>
      <c r="BB472" s="67"/>
      <c r="BC472" s="67"/>
      <c r="BD472" s="67"/>
      <c r="BE472" s="71"/>
      <c r="BF472" s="67"/>
      <c r="BG472" s="67"/>
      <c r="BH472" s="67"/>
      <c r="BI472" s="72"/>
      <c r="BJ472" s="67"/>
      <c r="BK472" s="67"/>
      <c r="BL472" s="67"/>
      <c r="BM472" s="72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  <c r="CC472" s="209"/>
      <c r="CD472" s="65"/>
      <c r="CE472" s="66"/>
      <c r="CF472" s="73"/>
      <c r="CG472" s="156"/>
      <c r="CH472" s="1"/>
      <c r="DA472" s="19"/>
      <c r="DB472" s="19"/>
      <c r="DC472" s="67"/>
      <c r="DD472" s="67"/>
      <c r="DE472" s="67"/>
      <c r="DF472" s="67"/>
      <c r="DG472" s="67"/>
      <c r="DH472" s="75"/>
      <c r="DI472" s="67"/>
      <c r="DJ472" s="67"/>
      <c r="DK472" s="76"/>
      <c r="DL472" s="67"/>
      <c r="DM472" s="77"/>
      <c r="DN472" s="67"/>
      <c r="DO472" s="67"/>
      <c r="DP472" s="67"/>
      <c r="DQ472" s="68"/>
      <c r="DR472" s="67"/>
      <c r="DS472" s="72"/>
      <c r="DT472" s="67"/>
      <c r="DU472" s="68"/>
      <c r="DV472" s="67"/>
      <c r="DW472" s="72"/>
      <c r="DX472" s="67"/>
      <c r="DY472" s="67"/>
      <c r="DZ472" s="67"/>
      <c r="EA472" s="67"/>
      <c r="EB472" s="67"/>
      <c r="EC472" s="67"/>
      <c r="ED472" s="67"/>
      <c r="EE472" s="71"/>
      <c r="EF472" s="67"/>
      <c r="EG472" s="67"/>
      <c r="EH472" s="67"/>
      <c r="EI472" s="72"/>
      <c r="EJ472" s="67"/>
      <c r="EK472" s="67"/>
      <c r="EL472" s="67"/>
      <c r="EM472" s="72"/>
      <c r="EN472" s="67"/>
      <c r="EO472" s="67"/>
      <c r="EP472" s="67"/>
      <c r="EQ472" s="67"/>
      <c r="ER472" s="67"/>
      <c r="ES472" s="67"/>
      <c r="ET472" s="67"/>
      <c r="EU472" s="67"/>
      <c r="EV472" s="67"/>
      <c r="EW472" s="67"/>
      <c r="EX472" s="67"/>
      <c r="EY472" s="67"/>
      <c r="EZ472" s="67"/>
      <c r="FA472" s="67"/>
      <c r="FB472" s="67"/>
      <c r="FC472" s="76"/>
      <c r="FD472" s="67"/>
      <c r="FE472" s="77"/>
      <c r="FF472" s="68"/>
      <c r="FG472" s="83"/>
      <c r="FH472" s="92">
        <f t="shared" si="83"/>
        <v>0</v>
      </c>
      <c r="FI472" s="93">
        <f>DF472</f>
        <v>0</v>
      </c>
      <c r="FJ472" s="82">
        <f t="shared" si="86"/>
        <v>67</v>
      </c>
      <c r="FK472" s="95">
        <f>FF472</f>
        <v>0</v>
      </c>
      <c r="FL472" s="95">
        <f t="shared" si="82"/>
        <v>0</v>
      </c>
      <c r="FM472" s="133"/>
      <c r="FN472" s="133"/>
    </row>
    <row r="473" spans="1:170" ht="3" hidden="1" customHeight="1" x14ac:dyDescent="0.25">
      <c r="A473" s="227"/>
      <c r="C473" s="80"/>
      <c r="D473" s="209"/>
      <c r="E473" s="209"/>
      <c r="F473" s="66"/>
      <c r="G473" s="65"/>
      <c r="H473" s="210"/>
      <c r="I473" s="80"/>
      <c r="J473" s="209"/>
      <c r="K473" s="209"/>
      <c r="L473" s="80"/>
      <c r="M473" s="65"/>
      <c r="N473" s="80"/>
      <c r="O473" s="211"/>
      <c r="P473" s="211"/>
      <c r="Q473" s="211"/>
      <c r="R473" s="211"/>
      <c r="S473" s="211"/>
      <c r="T473" s="211"/>
      <c r="U473" s="211"/>
      <c r="V473" s="211"/>
      <c r="W473" s="211"/>
      <c r="X473" s="211"/>
      <c r="Y473" s="207"/>
      <c r="Z473" s="207"/>
      <c r="AA473" s="154"/>
      <c r="AB473" s="154"/>
      <c r="AC473" s="65"/>
      <c r="AD473" s="65"/>
      <c r="AE473" s="65"/>
      <c r="AF473" s="65"/>
      <c r="AG473" s="65"/>
      <c r="AH473" s="208"/>
      <c r="AI473" s="65"/>
      <c r="AJ473" s="65"/>
      <c r="AK473" s="209"/>
      <c r="AL473" s="65"/>
      <c r="AM473" s="66"/>
      <c r="AN473" s="65"/>
      <c r="AO473" s="65"/>
      <c r="AP473" s="67"/>
      <c r="AQ473" s="68"/>
      <c r="AR473" s="69"/>
      <c r="AS473" s="72"/>
      <c r="AT473" s="67"/>
      <c r="AU473" s="68"/>
      <c r="AV473" s="67"/>
      <c r="AW473" s="72"/>
      <c r="AX473" s="67"/>
      <c r="AY473" s="96"/>
      <c r="AZ473" s="97"/>
      <c r="BA473" s="67"/>
      <c r="BB473" s="67"/>
      <c r="BC473" s="67"/>
      <c r="BD473" s="67"/>
      <c r="BE473" s="71"/>
      <c r="BF473" s="67"/>
      <c r="BG473" s="67"/>
      <c r="BH473" s="67"/>
      <c r="BI473" s="72"/>
      <c r="BJ473" s="67"/>
      <c r="BK473" s="67"/>
      <c r="BL473" s="67"/>
      <c r="BM473" s="72"/>
      <c r="BN473" s="67"/>
      <c r="BO473" s="67"/>
      <c r="BP473" s="67"/>
      <c r="BQ473" s="67"/>
      <c r="BR473" s="67"/>
      <c r="BS473" s="67"/>
      <c r="BT473" s="67"/>
      <c r="BU473" s="67"/>
      <c r="BV473" s="67"/>
      <c r="BW473" s="67"/>
      <c r="BX473" s="67"/>
      <c r="BY473" s="67"/>
      <c r="BZ473" s="67"/>
      <c r="CA473" s="67"/>
      <c r="CB473" s="67"/>
      <c r="CC473" s="209"/>
      <c r="CD473" s="65"/>
      <c r="CE473" s="66"/>
      <c r="CF473" s="73"/>
      <c r="CG473" s="156"/>
      <c r="CH473" s="1"/>
      <c r="DA473" s="19"/>
      <c r="DB473" s="19"/>
      <c r="DC473" s="67"/>
      <c r="DD473" s="67"/>
      <c r="DE473" s="67"/>
      <c r="DF473" s="67"/>
      <c r="DG473" s="67"/>
      <c r="DH473" s="75"/>
      <c r="DI473" s="67"/>
      <c r="DJ473" s="67"/>
      <c r="DK473" s="76"/>
      <c r="DL473" s="67"/>
      <c r="DM473" s="77"/>
      <c r="DN473" s="67"/>
      <c r="DO473" s="67"/>
      <c r="DP473" s="67"/>
      <c r="DQ473" s="68"/>
      <c r="DR473" s="67"/>
      <c r="DS473" s="72"/>
      <c r="DT473" s="67"/>
      <c r="DU473" s="68"/>
      <c r="DV473" s="67"/>
      <c r="DW473" s="72"/>
      <c r="DX473" s="67"/>
      <c r="DY473" s="67"/>
      <c r="DZ473" s="67"/>
      <c r="EA473" s="67"/>
      <c r="EB473" s="67"/>
      <c r="EC473" s="68"/>
      <c r="ED473" s="69"/>
      <c r="EE473" s="71"/>
      <c r="EF473" s="67"/>
      <c r="EG473" s="67"/>
      <c r="EH473" s="67"/>
      <c r="EI473" s="72"/>
      <c r="EJ473" s="67"/>
      <c r="EK473" s="67"/>
      <c r="EL473" s="67"/>
      <c r="EM473" s="72"/>
      <c r="EN473" s="67"/>
      <c r="EO473" s="67"/>
      <c r="EP473" s="67"/>
      <c r="EQ473" s="67"/>
      <c r="ER473" s="67"/>
      <c r="ES473" s="67"/>
      <c r="ET473" s="67"/>
      <c r="EU473" s="67"/>
      <c r="EV473" s="67"/>
      <c r="EW473" s="67"/>
      <c r="EX473" s="67"/>
      <c r="EY473" s="67"/>
      <c r="EZ473" s="67"/>
      <c r="FA473" s="67"/>
      <c r="FB473" s="67"/>
      <c r="FC473" s="76"/>
      <c r="FD473" s="67"/>
      <c r="FE473" s="77"/>
      <c r="FF473" s="68"/>
      <c r="FG473" s="83"/>
      <c r="FH473" s="92">
        <f t="shared" si="83"/>
        <v>0</v>
      </c>
      <c r="FI473" s="93">
        <f t="shared" ref="FI473:FI536" si="87">DF473</f>
        <v>0</v>
      </c>
      <c r="FJ473" s="94">
        <f t="shared" si="86"/>
        <v>68</v>
      </c>
      <c r="FK473" s="98"/>
      <c r="FL473" s="98"/>
      <c r="FM473" s="133"/>
      <c r="FN473" s="133"/>
    </row>
    <row r="474" spans="1:170" ht="3" hidden="1" customHeight="1" x14ac:dyDescent="0.25">
      <c r="A474" s="227"/>
      <c r="C474" s="80"/>
      <c r="D474" s="209"/>
      <c r="E474" s="209"/>
      <c r="F474" s="66"/>
      <c r="G474" s="65"/>
      <c r="H474" s="210"/>
      <c r="I474" s="80"/>
      <c r="J474" s="209"/>
      <c r="K474" s="209"/>
      <c r="L474" s="80"/>
      <c r="M474" s="65"/>
      <c r="N474" s="80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07"/>
      <c r="Z474" s="207"/>
      <c r="AA474" s="154"/>
      <c r="AB474" s="154"/>
      <c r="AC474" s="65"/>
      <c r="AD474" s="65"/>
      <c r="AE474" s="65"/>
      <c r="AF474" s="65"/>
      <c r="AG474" s="65"/>
      <c r="AH474" s="208"/>
      <c r="AI474" s="65"/>
      <c r="AJ474" s="65"/>
      <c r="AK474" s="209"/>
      <c r="AL474" s="65"/>
      <c r="AM474" s="66"/>
      <c r="AN474" s="65"/>
      <c r="AO474" s="65"/>
      <c r="AP474" s="67"/>
      <c r="AQ474" s="68"/>
      <c r="AR474" s="69"/>
      <c r="AS474" s="72"/>
      <c r="AT474" s="67"/>
      <c r="AU474" s="68"/>
      <c r="AV474" s="67"/>
      <c r="AW474" s="72"/>
      <c r="AX474" s="67"/>
      <c r="AY474" s="96"/>
      <c r="AZ474" s="97"/>
      <c r="BA474" s="67"/>
      <c r="BB474" s="67"/>
      <c r="BC474" s="67"/>
      <c r="BD474" s="67"/>
      <c r="BE474" s="71"/>
      <c r="BF474" s="67"/>
      <c r="BG474" s="67"/>
      <c r="BH474" s="67"/>
      <c r="BI474" s="72"/>
      <c r="BJ474" s="67"/>
      <c r="BK474" s="67"/>
      <c r="BL474" s="67"/>
      <c r="BM474" s="72"/>
      <c r="BN474" s="67"/>
      <c r="BO474" s="67"/>
      <c r="BP474" s="67"/>
      <c r="BQ474" s="67"/>
      <c r="BR474" s="67"/>
      <c r="BS474" s="67"/>
      <c r="BT474" s="67"/>
      <c r="BU474" s="67"/>
      <c r="BV474" s="67"/>
      <c r="BW474" s="67"/>
      <c r="BX474" s="67"/>
      <c r="BY474" s="67"/>
      <c r="BZ474" s="67"/>
      <c r="CA474" s="67"/>
      <c r="CB474" s="67"/>
      <c r="CC474" s="209"/>
      <c r="CD474" s="65"/>
      <c r="CE474" s="66"/>
      <c r="CF474" s="73"/>
      <c r="CG474" s="156"/>
      <c r="CH474" s="1"/>
      <c r="DA474" s="19"/>
      <c r="DB474" s="19"/>
      <c r="DC474" s="67"/>
      <c r="DD474" s="67"/>
      <c r="DE474" s="67"/>
      <c r="DF474" s="67"/>
      <c r="DG474" s="67"/>
      <c r="DH474" s="75"/>
      <c r="DI474" s="67"/>
      <c r="DJ474" s="67"/>
      <c r="DK474" s="76"/>
      <c r="DL474" s="67"/>
      <c r="DM474" s="77"/>
      <c r="DN474" s="67"/>
      <c r="DO474" s="67"/>
      <c r="DP474" s="67"/>
      <c r="DQ474" s="68"/>
      <c r="DR474" s="67"/>
      <c r="DS474" s="72"/>
      <c r="DT474" s="67"/>
      <c r="DU474" s="68"/>
      <c r="DV474" s="67"/>
      <c r="DW474" s="72"/>
      <c r="DX474" s="67"/>
      <c r="DY474" s="67"/>
      <c r="DZ474" s="67"/>
      <c r="EA474" s="67"/>
      <c r="EB474" s="67"/>
      <c r="EC474" s="67"/>
      <c r="ED474" s="67"/>
      <c r="EE474" s="71"/>
      <c r="EF474" s="67"/>
      <c r="EG474" s="67"/>
      <c r="EH474" s="67"/>
      <c r="EI474" s="72"/>
      <c r="EJ474" s="67"/>
      <c r="EK474" s="67"/>
      <c r="EL474" s="67"/>
      <c r="EM474" s="72"/>
      <c r="EN474" s="67"/>
      <c r="EO474" s="67"/>
      <c r="EP474" s="67"/>
      <c r="EQ474" s="67"/>
      <c r="ER474" s="67"/>
      <c r="ES474" s="67"/>
      <c r="ET474" s="67"/>
      <c r="EU474" s="67"/>
      <c r="EV474" s="67"/>
      <c r="EW474" s="67"/>
      <c r="EX474" s="67"/>
      <c r="EY474" s="67"/>
      <c r="EZ474" s="67"/>
      <c r="FA474" s="67"/>
      <c r="FB474" s="67"/>
      <c r="FC474" s="76"/>
      <c r="FD474" s="67"/>
      <c r="FE474" s="77"/>
      <c r="FF474" s="68"/>
      <c r="FG474" s="83"/>
      <c r="FH474" s="92">
        <f t="shared" si="83"/>
        <v>0</v>
      </c>
      <c r="FI474" s="93">
        <f t="shared" si="87"/>
        <v>0</v>
      </c>
      <c r="FJ474" s="94">
        <f t="shared" si="86"/>
        <v>69</v>
      </c>
      <c r="FK474" s="98"/>
      <c r="FL474" s="98"/>
      <c r="FM474" s="133"/>
      <c r="FN474" s="133"/>
    </row>
    <row r="475" spans="1:170" ht="3" hidden="1" customHeight="1" x14ac:dyDescent="0.25">
      <c r="A475" s="227"/>
      <c r="C475" s="80"/>
      <c r="D475" s="209"/>
      <c r="E475" s="209"/>
      <c r="F475" s="66"/>
      <c r="G475" s="65"/>
      <c r="H475" s="210"/>
      <c r="I475" s="80"/>
      <c r="J475" s="209"/>
      <c r="K475" s="209"/>
      <c r="L475" s="80"/>
      <c r="M475" s="65"/>
      <c r="N475" s="80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07"/>
      <c r="Z475" s="207"/>
      <c r="AA475" s="154"/>
      <c r="AB475" s="154"/>
      <c r="AC475" s="65"/>
      <c r="AD475" s="65"/>
      <c r="AE475" s="65"/>
      <c r="AF475" s="65"/>
      <c r="AG475" s="65"/>
      <c r="AH475" s="208"/>
      <c r="AI475" s="65"/>
      <c r="AJ475" s="65"/>
      <c r="AK475" s="209"/>
      <c r="AL475" s="65"/>
      <c r="AM475" s="66"/>
      <c r="AN475" s="65"/>
      <c r="AO475" s="65"/>
      <c r="AP475" s="67"/>
      <c r="AQ475" s="68"/>
      <c r="AR475" s="69"/>
      <c r="AS475" s="72"/>
      <c r="AT475" s="67"/>
      <c r="AU475" s="68"/>
      <c r="AV475" s="67"/>
      <c r="AW475" s="72"/>
      <c r="AX475" s="67"/>
      <c r="AY475" s="96"/>
      <c r="AZ475" s="97"/>
      <c r="BA475" s="67"/>
      <c r="BB475" s="67"/>
      <c r="BC475" s="67"/>
      <c r="BD475" s="67"/>
      <c r="BE475" s="71"/>
      <c r="BF475" s="67"/>
      <c r="BG475" s="67"/>
      <c r="BH475" s="67"/>
      <c r="BI475" s="72"/>
      <c r="BJ475" s="67"/>
      <c r="BK475" s="67"/>
      <c r="BL475" s="67"/>
      <c r="BM475" s="72"/>
      <c r="BN475" s="67"/>
      <c r="BO475" s="67"/>
      <c r="BP475" s="67"/>
      <c r="BQ475" s="67"/>
      <c r="BR475" s="67"/>
      <c r="BS475" s="67"/>
      <c r="BT475" s="67"/>
      <c r="BU475" s="67"/>
      <c r="BV475" s="67"/>
      <c r="BW475" s="67"/>
      <c r="BX475" s="67"/>
      <c r="BY475" s="67"/>
      <c r="BZ475" s="67"/>
      <c r="CA475" s="67"/>
      <c r="CB475" s="67"/>
      <c r="CC475" s="209"/>
      <c r="CD475" s="65"/>
      <c r="CE475" s="66"/>
      <c r="CF475" s="73"/>
      <c r="CG475" s="156"/>
      <c r="CH475" s="1"/>
      <c r="DA475" s="19"/>
      <c r="DB475" s="19"/>
      <c r="DC475" s="67"/>
      <c r="DD475" s="67"/>
      <c r="DE475" s="67"/>
      <c r="DF475" s="67"/>
      <c r="DG475" s="67"/>
      <c r="DH475" s="75"/>
      <c r="DI475" s="67"/>
      <c r="DJ475" s="67"/>
      <c r="DK475" s="76"/>
      <c r="DL475" s="67"/>
      <c r="DM475" s="77"/>
      <c r="DN475" s="67"/>
      <c r="DO475" s="67"/>
      <c r="DP475" s="67"/>
      <c r="DQ475" s="68"/>
      <c r="DR475" s="67"/>
      <c r="DS475" s="72"/>
      <c r="DT475" s="67"/>
      <c r="DU475" s="68"/>
      <c r="DV475" s="67"/>
      <c r="DW475" s="72"/>
      <c r="DX475" s="67"/>
      <c r="DY475" s="67"/>
      <c r="DZ475" s="67"/>
      <c r="EA475" s="67"/>
      <c r="EB475" s="67"/>
      <c r="EC475" s="67"/>
      <c r="ED475" s="67"/>
      <c r="EE475" s="71"/>
      <c r="EF475" s="67"/>
      <c r="EG475" s="67"/>
      <c r="EH475" s="67"/>
      <c r="EI475" s="72"/>
      <c r="EJ475" s="67"/>
      <c r="EK475" s="67"/>
      <c r="EL475" s="67"/>
      <c r="EM475" s="72"/>
      <c r="EN475" s="67"/>
      <c r="EO475" s="67"/>
      <c r="EP475" s="67"/>
      <c r="EQ475" s="67"/>
      <c r="ER475" s="67"/>
      <c r="ES475" s="67"/>
      <c r="ET475" s="67"/>
      <c r="EU475" s="67"/>
      <c r="EV475" s="67"/>
      <c r="EW475" s="67"/>
      <c r="EX475" s="67"/>
      <c r="EY475" s="67"/>
      <c r="EZ475" s="67"/>
      <c r="FA475" s="68"/>
      <c r="FB475" s="69"/>
      <c r="FC475" s="76"/>
      <c r="FD475" s="67"/>
      <c r="FE475" s="77"/>
      <c r="FF475" s="68"/>
      <c r="FG475" s="83"/>
      <c r="FH475" s="92">
        <f t="shared" si="83"/>
        <v>0</v>
      </c>
      <c r="FI475" s="93">
        <f t="shared" si="87"/>
        <v>0</v>
      </c>
      <c r="FJ475" s="94">
        <f t="shared" si="86"/>
        <v>70</v>
      </c>
      <c r="FK475" s="98"/>
      <c r="FL475" s="98"/>
      <c r="FM475" s="133"/>
      <c r="FN475" s="158">
        <f>FN474+FM475</f>
        <v>0</v>
      </c>
    </row>
    <row r="476" spans="1:170" ht="3" hidden="1" customHeight="1" x14ac:dyDescent="0.25">
      <c r="A476" s="227"/>
      <c r="C476" s="80"/>
      <c r="D476" s="209"/>
      <c r="E476" s="209"/>
      <c r="F476" s="66"/>
      <c r="G476" s="65"/>
      <c r="H476" s="210"/>
      <c r="I476" s="80"/>
      <c r="J476" s="209"/>
      <c r="K476" s="209"/>
      <c r="L476" s="80"/>
      <c r="M476" s="65"/>
      <c r="N476" s="80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07"/>
      <c r="Z476" s="207"/>
      <c r="AA476" s="154"/>
      <c r="AB476" s="154"/>
      <c r="AC476" s="65"/>
      <c r="AD476" s="65"/>
      <c r="AE476" s="65"/>
      <c r="AF476" s="65"/>
      <c r="AG476" s="65"/>
      <c r="AH476" s="208"/>
      <c r="AI476" s="65"/>
      <c r="AJ476" s="65"/>
      <c r="AK476" s="209"/>
      <c r="AL476" s="65"/>
      <c r="AM476" s="66"/>
      <c r="AN476" s="65"/>
      <c r="AO476" s="65"/>
      <c r="AP476" s="67"/>
      <c r="AQ476" s="68"/>
      <c r="AR476" s="69"/>
      <c r="AS476" s="72"/>
      <c r="AT476" s="67"/>
      <c r="AU476" s="68"/>
      <c r="AV476" s="67"/>
      <c r="AW476" s="72"/>
      <c r="AX476" s="67"/>
      <c r="AY476" s="96"/>
      <c r="AZ476" s="97"/>
      <c r="BA476" s="67"/>
      <c r="BB476" s="67"/>
      <c r="BC476" s="67"/>
      <c r="BD476" s="67"/>
      <c r="BE476" s="71"/>
      <c r="BF476" s="67"/>
      <c r="BG476" s="67"/>
      <c r="BH476" s="67"/>
      <c r="BI476" s="72"/>
      <c r="BJ476" s="67"/>
      <c r="BK476" s="67"/>
      <c r="BL476" s="67"/>
      <c r="BM476" s="72"/>
      <c r="BN476" s="67"/>
      <c r="BO476" s="67"/>
      <c r="BP476" s="67"/>
      <c r="BQ476" s="67"/>
      <c r="BR476" s="67"/>
      <c r="BS476" s="67"/>
      <c r="BT476" s="67"/>
      <c r="BU476" s="67"/>
      <c r="BV476" s="67"/>
      <c r="BW476" s="67"/>
      <c r="BX476" s="67"/>
      <c r="BY476" s="67"/>
      <c r="BZ476" s="67"/>
      <c r="CA476" s="67"/>
      <c r="CB476" s="67"/>
      <c r="CC476" s="209"/>
      <c r="CD476" s="65"/>
      <c r="CE476" s="66"/>
      <c r="CF476" s="73"/>
      <c r="CG476" s="156"/>
      <c r="CH476" s="1"/>
      <c r="DA476" s="19"/>
      <c r="DB476" s="19"/>
      <c r="DC476" s="67"/>
      <c r="DD476" s="67"/>
      <c r="DE476" s="67"/>
      <c r="DF476" s="67"/>
      <c r="DG476" s="67"/>
      <c r="DH476" s="75"/>
      <c r="DI476" s="67"/>
      <c r="DJ476" s="67"/>
      <c r="DK476" s="76"/>
      <c r="DL476" s="67"/>
      <c r="DM476" s="77"/>
      <c r="DN476" s="67"/>
      <c r="DO476" s="67"/>
      <c r="DP476" s="67"/>
      <c r="DQ476" s="68"/>
      <c r="DR476" s="69"/>
      <c r="DS476" s="72"/>
      <c r="DT476" s="67"/>
      <c r="DU476" s="68"/>
      <c r="DV476" s="67"/>
      <c r="DW476" s="72"/>
      <c r="DX476" s="67"/>
      <c r="DY476" s="67"/>
      <c r="DZ476" s="67"/>
      <c r="EA476" s="67"/>
      <c r="EB476" s="67"/>
      <c r="EC476" s="67"/>
      <c r="ED476" s="67"/>
      <c r="EE476" s="71"/>
      <c r="EF476" s="67"/>
      <c r="EG476" s="67"/>
      <c r="EH476" s="67"/>
      <c r="EI476" s="72"/>
      <c r="EJ476" s="67"/>
      <c r="EK476" s="67"/>
      <c r="EL476" s="67"/>
      <c r="EM476" s="72"/>
      <c r="EN476" s="67"/>
      <c r="EO476" s="67"/>
      <c r="EP476" s="67"/>
      <c r="EQ476" s="67"/>
      <c r="ER476" s="67"/>
      <c r="ES476" s="67"/>
      <c r="ET476" s="67"/>
      <c r="EU476" s="67"/>
      <c r="EV476" s="67"/>
      <c r="EW476" s="67"/>
      <c r="EX476" s="67"/>
      <c r="EY476" s="67"/>
      <c r="EZ476" s="67"/>
      <c r="FA476" s="67"/>
      <c r="FB476" s="67"/>
      <c r="FC476" s="76"/>
      <c r="FD476" s="67"/>
      <c r="FE476" s="77"/>
      <c r="FF476" s="68"/>
      <c r="FG476" s="83"/>
      <c r="FH476" s="92">
        <f t="shared" si="83"/>
        <v>0</v>
      </c>
      <c r="FI476" s="93">
        <f t="shared" si="87"/>
        <v>0</v>
      </c>
      <c r="FJ476" s="94">
        <f t="shared" si="86"/>
        <v>71</v>
      </c>
      <c r="FK476" s="98"/>
      <c r="FL476" s="98"/>
      <c r="FM476" s="133"/>
      <c r="FN476" s="133"/>
    </row>
    <row r="477" spans="1:170" ht="3" hidden="1" customHeight="1" x14ac:dyDescent="0.25">
      <c r="A477" s="227"/>
      <c r="C477" s="80"/>
      <c r="D477" s="209"/>
      <c r="E477" s="209"/>
      <c r="F477" s="66"/>
      <c r="G477" s="65"/>
      <c r="H477" s="210"/>
      <c r="I477" s="80"/>
      <c r="J477" s="209"/>
      <c r="K477" s="209"/>
      <c r="L477" s="80"/>
      <c r="M477" s="65"/>
      <c r="N477" s="80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07"/>
      <c r="Z477" s="207"/>
      <c r="AA477" s="154"/>
      <c r="AB477" s="154"/>
      <c r="AC477" s="65"/>
      <c r="AD477" s="65"/>
      <c r="AE477" s="65"/>
      <c r="AF477" s="65"/>
      <c r="AG477" s="65"/>
      <c r="AH477" s="208"/>
      <c r="AI477" s="65"/>
      <c r="AJ477" s="65"/>
      <c r="AK477" s="209"/>
      <c r="AL477" s="65"/>
      <c r="AM477" s="66"/>
      <c r="AN477" s="65"/>
      <c r="AO477" s="65"/>
      <c r="AP477" s="67"/>
      <c r="AQ477" s="68"/>
      <c r="AR477" s="69"/>
      <c r="AS477" s="72"/>
      <c r="AT477" s="67"/>
      <c r="AU477" s="68"/>
      <c r="AV477" s="67"/>
      <c r="AW477" s="72"/>
      <c r="AX477" s="67"/>
      <c r="AY477" s="96"/>
      <c r="AZ477" s="97"/>
      <c r="BA477" s="67"/>
      <c r="BB477" s="67"/>
      <c r="BC477" s="67"/>
      <c r="BD477" s="67"/>
      <c r="BE477" s="71"/>
      <c r="BF477" s="67"/>
      <c r="BG477" s="67"/>
      <c r="BH477" s="67"/>
      <c r="BI477" s="72"/>
      <c r="BJ477" s="67"/>
      <c r="BK477" s="67"/>
      <c r="BL477" s="67"/>
      <c r="BM477" s="72"/>
      <c r="BN477" s="67"/>
      <c r="BO477" s="67"/>
      <c r="BP477" s="67"/>
      <c r="BQ477" s="67"/>
      <c r="BR477" s="67"/>
      <c r="BS477" s="67"/>
      <c r="BT477" s="67"/>
      <c r="BU477" s="67"/>
      <c r="BV477" s="67"/>
      <c r="BW477" s="67"/>
      <c r="BX477" s="67"/>
      <c r="BY477" s="67"/>
      <c r="BZ477" s="67"/>
      <c r="CA477" s="67"/>
      <c r="CB477" s="67"/>
      <c r="CC477" s="209"/>
      <c r="CD477" s="65"/>
      <c r="CE477" s="66"/>
      <c r="CF477" s="73"/>
      <c r="CG477" s="156"/>
      <c r="CH477" s="1"/>
      <c r="DA477" s="19"/>
      <c r="DB477" s="19"/>
      <c r="DC477" s="67"/>
      <c r="DD477" s="67"/>
      <c r="DE477" s="67"/>
      <c r="DF477" s="67"/>
      <c r="DG477" s="67"/>
      <c r="DH477" s="75"/>
      <c r="DI477" s="67"/>
      <c r="DJ477" s="67"/>
      <c r="DK477" s="76"/>
      <c r="DL477" s="67"/>
      <c r="DM477" s="77"/>
      <c r="DN477" s="67"/>
      <c r="DO477" s="67"/>
      <c r="DP477" s="67"/>
      <c r="DQ477" s="68"/>
      <c r="DR477" s="67"/>
      <c r="DS477" s="72"/>
      <c r="DT477" s="67"/>
      <c r="DU477" s="68"/>
      <c r="DV477" s="67"/>
      <c r="DW477" s="72"/>
      <c r="DX477" s="67"/>
      <c r="DY477" s="67"/>
      <c r="DZ477" s="67"/>
      <c r="EA477" s="67"/>
      <c r="EB477" s="67"/>
      <c r="EC477" s="67"/>
      <c r="ED477" s="67"/>
      <c r="EE477" s="71"/>
      <c r="EF477" s="67"/>
      <c r="EG477" s="68"/>
      <c r="EH477" s="69"/>
      <c r="EI477" s="72"/>
      <c r="EJ477" s="67"/>
      <c r="EK477" s="68"/>
      <c r="EL477" s="69"/>
      <c r="EM477" s="72"/>
      <c r="EN477" s="67"/>
      <c r="EO477" s="67"/>
      <c r="EP477" s="67"/>
      <c r="EQ477" s="67"/>
      <c r="ER477" s="67"/>
      <c r="ES477" s="68"/>
      <c r="ET477" s="69"/>
      <c r="EU477" s="67"/>
      <c r="EV477" s="67"/>
      <c r="EW477" s="67"/>
      <c r="EX477" s="67"/>
      <c r="EY477" s="67"/>
      <c r="EZ477" s="67"/>
      <c r="FA477" s="67"/>
      <c r="FB477" s="67"/>
      <c r="FC477" s="76"/>
      <c r="FD477" s="67"/>
      <c r="FE477" s="77"/>
      <c r="FF477" s="68"/>
      <c r="FG477" s="83"/>
      <c r="FH477" s="92">
        <f t="shared" si="83"/>
        <v>0</v>
      </c>
      <c r="FI477" s="93">
        <f t="shared" si="87"/>
        <v>0</v>
      </c>
      <c r="FJ477" s="94">
        <f t="shared" si="86"/>
        <v>72</v>
      </c>
      <c r="FK477" s="98"/>
      <c r="FL477" s="98"/>
      <c r="FM477" s="133"/>
      <c r="FN477" s="133"/>
    </row>
    <row r="478" spans="1:170" ht="3" hidden="1" customHeight="1" x14ac:dyDescent="0.25">
      <c r="A478" s="227"/>
      <c r="C478" s="80"/>
      <c r="D478" s="209"/>
      <c r="E478" s="209"/>
      <c r="F478" s="66"/>
      <c r="G478" s="65"/>
      <c r="H478" s="210"/>
      <c r="I478" s="80"/>
      <c r="J478" s="209"/>
      <c r="K478" s="209"/>
      <c r="L478" s="80"/>
      <c r="M478" s="65"/>
      <c r="N478" s="80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07"/>
      <c r="Z478" s="207"/>
      <c r="AA478" s="154"/>
      <c r="AB478" s="154"/>
      <c r="AC478" s="65"/>
      <c r="AD478" s="65"/>
      <c r="AE478" s="65"/>
      <c r="AF478" s="65"/>
      <c r="AG478" s="65"/>
      <c r="AH478" s="208"/>
      <c r="AI478" s="65"/>
      <c r="AJ478" s="65"/>
      <c r="AK478" s="209"/>
      <c r="AL478" s="65"/>
      <c r="AM478" s="66"/>
      <c r="AN478" s="65"/>
      <c r="AO478" s="65"/>
      <c r="AP478" s="67"/>
      <c r="AQ478" s="68"/>
      <c r="AR478" s="69"/>
      <c r="AS478" s="72"/>
      <c r="AT478" s="67"/>
      <c r="AU478" s="68"/>
      <c r="AV478" s="67"/>
      <c r="AW478" s="72"/>
      <c r="AX478" s="67"/>
      <c r="AY478" s="96"/>
      <c r="AZ478" s="97"/>
      <c r="BA478" s="67"/>
      <c r="BB478" s="67"/>
      <c r="BC478" s="67"/>
      <c r="BD478" s="67"/>
      <c r="BE478" s="71"/>
      <c r="BF478" s="67"/>
      <c r="BG478" s="67"/>
      <c r="BH478" s="67"/>
      <c r="BI478" s="72"/>
      <c r="BJ478" s="67"/>
      <c r="BK478" s="67"/>
      <c r="BL478" s="67"/>
      <c r="BM478" s="72"/>
      <c r="BN478" s="67"/>
      <c r="BO478" s="67"/>
      <c r="BP478" s="67"/>
      <c r="BQ478" s="67"/>
      <c r="BR478" s="67"/>
      <c r="BS478" s="67"/>
      <c r="BT478" s="67"/>
      <c r="BU478" s="67"/>
      <c r="BV478" s="67"/>
      <c r="BW478" s="67"/>
      <c r="BX478" s="67"/>
      <c r="BY478" s="67"/>
      <c r="BZ478" s="67"/>
      <c r="CA478" s="67"/>
      <c r="CB478" s="67"/>
      <c r="CC478" s="209"/>
      <c r="CD478" s="65"/>
      <c r="CE478" s="66"/>
      <c r="CF478" s="73"/>
      <c r="CG478" s="156"/>
      <c r="CH478" s="1"/>
      <c r="DA478" s="19"/>
      <c r="DB478" s="19"/>
      <c r="DC478" s="67"/>
      <c r="DD478" s="67"/>
      <c r="DE478" s="67"/>
      <c r="DF478" s="67"/>
      <c r="DG478" s="67"/>
      <c r="DH478" s="75"/>
      <c r="DI478" s="67"/>
      <c r="DJ478" s="67"/>
      <c r="DK478" s="76"/>
      <c r="DL478" s="67"/>
      <c r="DM478" s="77"/>
      <c r="DN478" s="67"/>
      <c r="DO478" s="67"/>
      <c r="DP478" s="67"/>
      <c r="DQ478" s="68"/>
      <c r="DR478" s="67"/>
      <c r="DS478" s="72"/>
      <c r="DT478" s="67"/>
      <c r="DU478" s="68"/>
      <c r="DV478" s="67"/>
      <c r="DW478" s="72"/>
      <c r="DX478" s="67"/>
      <c r="DY478" s="67"/>
      <c r="DZ478" s="67"/>
      <c r="EA478" s="67"/>
      <c r="EB478" s="67"/>
      <c r="EC478" s="67"/>
      <c r="ED478" s="67"/>
      <c r="EE478" s="71"/>
      <c r="EF478" s="67"/>
      <c r="EG478" s="67"/>
      <c r="EH478" s="67"/>
      <c r="EI478" s="72"/>
      <c r="EJ478" s="67"/>
      <c r="EK478" s="67"/>
      <c r="EL478" s="67"/>
      <c r="EM478" s="72"/>
      <c r="EN478" s="67"/>
      <c r="EO478" s="67"/>
      <c r="EP478" s="67"/>
      <c r="EQ478" s="67"/>
      <c r="ER478" s="67"/>
      <c r="ES478" s="67"/>
      <c r="ET478" s="67"/>
      <c r="EU478" s="67"/>
      <c r="EV478" s="67"/>
      <c r="EW478" s="67"/>
      <c r="EX478" s="67"/>
      <c r="EY478" s="67"/>
      <c r="EZ478" s="67"/>
      <c r="FA478" s="67"/>
      <c r="FB478" s="67"/>
      <c r="FC478" s="76"/>
      <c r="FD478" s="67"/>
      <c r="FE478" s="77"/>
      <c r="FF478" s="68"/>
      <c r="FG478" s="83"/>
      <c r="FH478" s="92">
        <f t="shared" si="83"/>
        <v>0</v>
      </c>
      <c r="FI478" s="93">
        <f t="shared" si="87"/>
        <v>0</v>
      </c>
      <c r="FJ478" s="94">
        <f t="shared" si="86"/>
        <v>73</v>
      </c>
      <c r="FK478" s="98"/>
      <c r="FL478" s="98"/>
      <c r="FM478" s="133"/>
      <c r="FN478" s="133"/>
    </row>
    <row r="479" spans="1:170" ht="3" hidden="1" customHeight="1" x14ac:dyDescent="0.25">
      <c r="A479" s="227"/>
      <c r="B479" s="201"/>
      <c r="C479" s="80"/>
      <c r="D479" s="209"/>
      <c r="E479" s="209"/>
      <c r="F479" s="66"/>
      <c r="G479" s="65"/>
      <c r="H479" s="210"/>
      <c r="I479" s="80"/>
      <c r="J479" s="209"/>
      <c r="K479" s="209"/>
      <c r="L479" s="80"/>
      <c r="M479" s="65"/>
      <c r="N479" s="80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07"/>
      <c r="Z479" s="207"/>
      <c r="AA479" s="154"/>
      <c r="AB479" s="154"/>
      <c r="AC479" s="65"/>
      <c r="AD479" s="65"/>
      <c r="AE479" s="65"/>
      <c r="AF479" s="65"/>
      <c r="AG479" s="65"/>
      <c r="AH479" s="208"/>
      <c r="AI479" s="65"/>
      <c r="AJ479" s="65"/>
      <c r="AK479" s="209"/>
      <c r="AL479" s="65"/>
      <c r="AM479" s="66"/>
      <c r="AN479" s="65"/>
      <c r="AO479" s="65"/>
      <c r="AP479" s="67"/>
      <c r="AQ479" s="68"/>
      <c r="AR479" s="69"/>
      <c r="AS479" s="72"/>
      <c r="AT479" s="67"/>
      <c r="AU479" s="68"/>
      <c r="AV479" s="67"/>
      <c r="AW479" s="72"/>
      <c r="AX479" s="67"/>
      <c r="AY479" s="96"/>
      <c r="AZ479" s="97"/>
      <c r="BA479" s="67"/>
      <c r="BB479" s="67"/>
      <c r="BC479" s="67"/>
      <c r="BD479" s="67"/>
      <c r="BE479" s="71"/>
      <c r="BF479" s="67"/>
      <c r="BG479" s="67"/>
      <c r="BH479" s="67"/>
      <c r="BI479" s="72"/>
      <c r="BJ479" s="67"/>
      <c r="BK479" s="67"/>
      <c r="BL479" s="67"/>
      <c r="BM479" s="72"/>
      <c r="BN479" s="67"/>
      <c r="BO479" s="67"/>
      <c r="BP479" s="67"/>
      <c r="BQ479" s="67"/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  <c r="CC479" s="209"/>
      <c r="CD479" s="65"/>
      <c r="CE479" s="66"/>
      <c r="CF479" s="73"/>
      <c r="CG479" s="156"/>
      <c r="CH479" s="1"/>
      <c r="DA479" s="19"/>
      <c r="DB479" s="19"/>
      <c r="DC479" s="67"/>
      <c r="DD479" s="67"/>
      <c r="DE479" s="67"/>
      <c r="DF479" s="67"/>
      <c r="DG479" s="67"/>
      <c r="DH479" s="75"/>
      <c r="DI479" s="67"/>
      <c r="DJ479" s="67"/>
      <c r="DK479" s="76"/>
      <c r="DL479" s="67"/>
      <c r="DM479" s="77"/>
      <c r="DN479" s="67"/>
      <c r="DO479" s="67"/>
      <c r="DP479" s="67"/>
      <c r="DQ479" s="68"/>
      <c r="DR479" s="69"/>
      <c r="DS479" s="72"/>
      <c r="DT479" s="67"/>
      <c r="DU479" s="68"/>
      <c r="DV479" s="67"/>
      <c r="DW479" s="72"/>
      <c r="DX479" s="67"/>
      <c r="DY479" s="67"/>
      <c r="DZ479" s="67"/>
      <c r="EA479" s="67"/>
      <c r="EB479" s="67"/>
      <c r="EC479" s="68"/>
      <c r="ED479" s="67"/>
      <c r="EE479" s="71"/>
      <c r="EF479" s="67"/>
      <c r="EG479" s="67"/>
      <c r="EH479" s="67"/>
      <c r="EI479" s="72"/>
      <c r="EJ479" s="67"/>
      <c r="EK479" s="67"/>
      <c r="EL479" s="67"/>
      <c r="EM479" s="72"/>
      <c r="EN479" s="67"/>
      <c r="EO479" s="67"/>
      <c r="EP479" s="67"/>
      <c r="EQ479" s="67"/>
      <c r="ER479" s="67"/>
      <c r="ES479" s="67"/>
      <c r="ET479" s="67"/>
      <c r="EU479" s="67"/>
      <c r="EV479" s="67"/>
      <c r="EW479" s="67"/>
      <c r="EX479" s="67"/>
      <c r="EY479" s="67"/>
      <c r="EZ479" s="67"/>
      <c r="FA479" s="67"/>
      <c r="FB479" s="67"/>
      <c r="FC479" s="76"/>
      <c r="FD479" s="67"/>
      <c r="FE479" s="77"/>
      <c r="FF479" s="68"/>
      <c r="FG479" s="83"/>
      <c r="FH479" s="92">
        <f t="shared" si="83"/>
        <v>0</v>
      </c>
      <c r="FI479" s="93">
        <f t="shared" si="87"/>
        <v>0</v>
      </c>
      <c r="FJ479" s="94">
        <f t="shared" si="86"/>
        <v>74</v>
      </c>
      <c r="FK479" s="98"/>
      <c r="FL479" s="98"/>
      <c r="FM479" s="133"/>
      <c r="FN479" s="133"/>
    </row>
    <row r="480" spans="1:170" ht="3" hidden="1" customHeight="1" x14ac:dyDescent="0.25">
      <c r="A480" s="227"/>
      <c r="B480" s="201"/>
      <c r="C480" s="80"/>
      <c r="D480" s="209"/>
      <c r="E480" s="209"/>
      <c r="F480" s="66"/>
      <c r="G480" s="65"/>
      <c r="H480" s="210"/>
      <c r="I480" s="80"/>
      <c r="J480" s="209"/>
      <c r="K480" s="209"/>
      <c r="L480" s="80"/>
      <c r="M480" s="65"/>
      <c r="N480" s="80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07"/>
      <c r="Z480" s="207"/>
      <c r="AA480" s="154"/>
      <c r="AB480" s="154"/>
      <c r="AC480" s="65"/>
      <c r="AD480" s="65"/>
      <c r="AE480" s="65"/>
      <c r="AF480" s="65"/>
      <c r="AG480" s="65"/>
      <c r="AH480" s="208"/>
      <c r="AI480" s="65"/>
      <c r="AJ480" s="65"/>
      <c r="AK480" s="209"/>
      <c r="AL480" s="65"/>
      <c r="AM480" s="66"/>
      <c r="AN480" s="65"/>
      <c r="AO480" s="65"/>
      <c r="AP480" s="67"/>
      <c r="AQ480" s="68"/>
      <c r="AR480" s="69"/>
      <c r="AS480" s="72"/>
      <c r="AT480" s="67"/>
      <c r="AU480" s="68"/>
      <c r="AV480" s="67"/>
      <c r="AW480" s="72"/>
      <c r="AX480" s="67"/>
      <c r="AY480" s="96"/>
      <c r="AZ480" s="97"/>
      <c r="BA480" s="67"/>
      <c r="BB480" s="67"/>
      <c r="BC480" s="67"/>
      <c r="BD480" s="67"/>
      <c r="BE480" s="71"/>
      <c r="BF480" s="67"/>
      <c r="BG480" s="67"/>
      <c r="BH480" s="67"/>
      <c r="BI480" s="72"/>
      <c r="BJ480" s="67"/>
      <c r="BK480" s="67"/>
      <c r="BL480" s="67"/>
      <c r="BM480" s="72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  <c r="CC480" s="209"/>
      <c r="CD480" s="65"/>
      <c r="CE480" s="66"/>
      <c r="CF480" s="73"/>
      <c r="CG480" s="156"/>
      <c r="CH480" s="1"/>
      <c r="DA480" s="19"/>
      <c r="DB480" s="19"/>
      <c r="DC480" s="67"/>
      <c r="DD480" s="67"/>
      <c r="DE480" s="67"/>
      <c r="DF480" s="67"/>
      <c r="DG480" s="67"/>
      <c r="DH480" s="75"/>
      <c r="DI480" s="67"/>
      <c r="DJ480" s="67"/>
      <c r="DK480" s="76"/>
      <c r="DL480" s="67"/>
      <c r="DM480" s="77"/>
      <c r="DN480" s="67"/>
      <c r="DO480" s="67"/>
      <c r="DP480" s="67"/>
      <c r="DQ480" s="68"/>
      <c r="DR480" s="67"/>
      <c r="DS480" s="72"/>
      <c r="DT480" s="67"/>
      <c r="DU480" s="68"/>
      <c r="DV480" s="67"/>
      <c r="DW480" s="72"/>
      <c r="DX480" s="67"/>
      <c r="DY480" s="67"/>
      <c r="DZ480" s="67"/>
      <c r="EA480" s="67"/>
      <c r="EB480" s="67"/>
      <c r="EC480" s="67"/>
      <c r="ED480" s="67"/>
      <c r="EE480" s="71"/>
      <c r="EF480" s="67"/>
      <c r="EG480" s="67"/>
      <c r="EH480" s="67"/>
      <c r="EI480" s="72"/>
      <c r="EJ480" s="67"/>
      <c r="EK480" s="67"/>
      <c r="EL480" s="67"/>
      <c r="EM480" s="72"/>
      <c r="EN480" s="67"/>
      <c r="EO480" s="67"/>
      <c r="EP480" s="67"/>
      <c r="EQ480" s="67"/>
      <c r="ER480" s="67"/>
      <c r="ES480" s="67"/>
      <c r="ET480" s="67"/>
      <c r="EU480" s="67"/>
      <c r="EV480" s="67"/>
      <c r="EW480" s="67"/>
      <c r="EX480" s="67"/>
      <c r="EY480" s="67"/>
      <c r="EZ480" s="67"/>
      <c r="FA480" s="67"/>
      <c r="FB480" s="67"/>
      <c r="FC480" s="76"/>
      <c r="FD480" s="67"/>
      <c r="FE480" s="77"/>
      <c r="FF480" s="68"/>
      <c r="FG480" s="83"/>
      <c r="FH480" s="92">
        <f t="shared" si="83"/>
        <v>0</v>
      </c>
      <c r="FI480" s="93">
        <f t="shared" si="87"/>
        <v>0</v>
      </c>
      <c r="FJ480" s="94">
        <f t="shared" si="86"/>
        <v>75</v>
      </c>
      <c r="FK480" s="98"/>
      <c r="FL480" s="98"/>
      <c r="FM480" s="133"/>
      <c r="FN480" s="133"/>
    </row>
    <row r="481" spans="1:170" ht="3" hidden="1" customHeight="1" x14ac:dyDescent="0.25">
      <c r="A481" s="227"/>
      <c r="B481" s="201"/>
      <c r="C481" s="80"/>
      <c r="D481" s="209"/>
      <c r="E481" s="209"/>
      <c r="F481" s="66"/>
      <c r="G481" s="65"/>
      <c r="H481" s="210"/>
      <c r="I481" s="80"/>
      <c r="J481" s="209"/>
      <c r="K481" s="209"/>
      <c r="L481" s="80"/>
      <c r="M481" s="65"/>
      <c r="N481" s="80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07"/>
      <c r="Z481" s="207"/>
      <c r="AA481" s="154"/>
      <c r="AB481" s="154"/>
      <c r="AC481" s="65"/>
      <c r="AD481" s="65"/>
      <c r="AE481" s="65"/>
      <c r="AF481" s="65"/>
      <c r="AG481" s="65"/>
      <c r="AH481" s="208"/>
      <c r="AI481" s="65"/>
      <c r="AJ481" s="65"/>
      <c r="AK481" s="209"/>
      <c r="AL481" s="65"/>
      <c r="AM481" s="66"/>
      <c r="AN481" s="65"/>
      <c r="AO481" s="65"/>
      <c r="AP481" s="67"/>
      <c r="AQ481" s="68"/>
      <c r="AR481" s="69"/>
      <c r="AS481" s="72"/>
      <c r="AT481" s="67"/>
      <c r="AU481" s="68"/>
      <c r="AV481" s="67"/>
      <c r="AW481" s="72"/>
      <c r="AX481" s="67"/>
      <c r="AY481" s="96"/>
      <c r="AZ481" s="97"/>
      <c r="BA481" s="67"/>
      <c r="BB481" s="67"/>
      <c r="BC481" s="67"/>
      <c r="BD481" s="67"/>
      <c r="BE481" s="71"/>
      <c r="BF481" s="67"/>
      <c r="BG481" s="67"/>
      <c r="BH481" s="67"/>
      <c r="BI481" s="72"/>
      <c r="BJ481" s="67"/>
      <c r="BK481" s="67"/>
      <c r="BL481" s="67"/>
      <c r="BM481" s="72"/>
      <c r="BN481" s="67"/>
      <c r="BO481" s="67"/>
      <c r="BP481" s="67"/>
      <c r="BQ481" s="67"/>
      <c r="BR481" s="67"/>
      <c r="BS481" s="67"/>
      <c r="BT481" s="67"/>
      <c r="BU481" s="67"/>
      <c r="BV481" s="67"/>
      <c r="BW481" s="67"/>
      <c r="BX481" s="67"/>
      <c r="BY481" s="67"/>
      <c r="BZ481" s="67"/>
      <c r="CA481" s="67"/>
      <c r="CB481" s="67"/>
      <c r="CC481" s="209"/>
      <c r="CD481" s="65"/>
      <c r="CE481" s="66"/>
      <c r="CF481" s="73"/>
      <c r="CG481" s="156"/>
      <c r="CH481" s="1"/>
      <c r="DA481" s="19"/>
      <c r="DB481" s="19"/>
      <c r="DC481" s="67"/>
      <c r="DD481" s="67"/>
      <c r="DE481" s="67"/>
      <c r="DF481" s="67"/>
      <c r="DG481" s="67"/>
      <c r="DH481" s="75"/>
      <c r="DI481" s="67"/>
      <c r="DJ481" s="67"/>
      <c r="DK481" s="76"/>
      <c r="DL481" s="67"/>
      <c r="DM481" s="77"/>
      <c r="DN481" s="67"/>
      <c r="DO481" s="67"/>
      <c r="DP481" s="67"/>
      <c r="DQ481" s="68"/>
      <c r="DR481" s="67"/>
      <c r="DS481" s="72"/>
      <c r="DT481" s="67"/>
      <c r="DU481" s="68"/>
      <c r="DV481" s="67"/>
      <c r="DW481" s="72"/>
      <c r="DX481" s="67"/>
      <c r="DY481" s="67"/>
      <c r="DZ481" s="67"/>
      <c r="EA481" s="67"/>
      <c r="EB481" s="67"/>
      <c r="EC481" s="67"/>
      <c r="ED481" s="67"/>
      <c r="EE481" s="71"/>
      <c r="EF481" s="67"/>
      <c r="EG481" s="67"/>
      <c r="EH481" s="67"/>
      <c r="EI481" s="72"/>
      <c r="EJ481" s="67"/>
      <c r="EK481" s="67"/>
      <c r="EL481" s="67"/>
      <c r="EM481" s="72"/>
      <c r="EN481" s="67"/>
      <c r="EO481" s="67"/>
      <c r="EP481" s="67"/>
      <c r="EQ481" s="67"/>
      <c r="ER481" s="67"/>
      <c r="ES481" s="67"/>
      <c r="ET481" s="67"/>
      <c r="EU481" s="67"/>
      <c r="EV481" s="67"/>
      <c r="EW481" s="67"/>
      <c r="EX481" s="67"/>
      <c r="EY481" s="67"/>
      <c r="EZ481" s="67"/>
      <c r="FA481" s="67"/>
      <c r="FB481" s="67"/>
      <c r="FC481" s="76"/>
      <c r="FD481" s="67"/>
      <c r="FE481" s="77"/>
      <c r="FF481" s="68"/>
      <c r="FG481" s="83"/>
      <c r="FH481" s="92">
        <f t="shared" si="83"/>
        <v>0</v>
      </c>
      <c r="FI481" s="93">
        <f t="shared" si="87"/>
        <v>0</v>
      </c>
      <c r="FJ481" s="94">
        <f t="shared" si="86"/>
        <v>76</v>
      </c>
      <c r="FK481" s="98"/>
      <c r="FL481" s="98"/>
      <c r="FM481" s="133"/>
      <c r="FN481" s="133"/>
    </row>
    <row r="482" spans="1:170" ht="3" hidden="1" customHeight="1" x14ac:dyDescent="0.25">
      <c r="A482" s="227"/>
      <c r="B482" s="201"/>
      <c r="C482" s="80"/>
      <c r="D482" s="209"/>
      <c r="E482" s="209"/>
      <c r="F482" s="66"/>
      <c r="G482" s="65"/>
      <c r="H482" s="210"/>
      <c r="I482" s="80"/>
      <c r="J482" s="209"/>
      <c r="K482" s="209"/>
      <c r="L482" s="80"/>
      <c r="M482" s="65"/>
      <c r="N482" s="80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07"/>
      <c r="Z482" s="207"/>
      <c r="AA482" s="154"/>
      <c r="AB482" s="154"/>
      <c r="AC482" s="65"/>
      <c r="AD482" s="65"/>
      <c r="AE482" s="65"/>
      <c r="AF482" s="65"/>
      <c r="AG482" s="65"/>
      <c r="AH482" s="208"/>
      <c r="AI482" s="65"/>
      <c r="AJ482" s="65"/>
      <c r="AK482" s="209"/>
      <c r="AL482" s="65"/>
      <c r="AM482" s="66"/>
      <c r="AN482" s="65"/>
      <c r="AO482" s="65"/>
      <c r="AP482" s="67"/>
      <c r="AQ482" s="68"/>
      <c r="AR482" s="69"/>
      <c r="AS482" s="72"/>
      <c r="AT482" s="67"/>
      <c r="AU482" s="68"/>
      <c r="AV482" s="67"/>
      <c r="AW482" s="72"/>
      <c r="AX482" s="67"/>
      <c r="AY482" s="96"/>
      <c r="AZ482" s="97"/>
      <c r="BA482" s="67"/>
      <c r="BB482" s="67"/>
      <c r="BC482" s="67"/>
      <c r="BD482" s="67"/>
      <c r="BE482" s="71"/>
      <c r="BF482" s="67"/>
      <c r="BG482" s="67"/>
      <c r="BH482" s="67"/>
      <c r="BI482" s="72"/>
      <c r="BJ482" s="67"/>
      <c r="BK482" s="67"/>
      <c r="BL482" s="67"/>
      <c r="BM482" s="72"/>
      <c r="BN482" s="67"/>
      <c r="BO482" s="67"/>
      <c r="BP482" s="67"/>
      <c r="BQ482" s="67"/>
      <c r="BR482" s="67"/>
      <c r="BS482" s="67"/>
      <c r="BT482" s="67"/>
      <c r="BU482" s="67"/>
      <c r="BV482" s="67"/>
      <c r="BW482" s="67"/>
      <c r="BX482" s="67"/>
      <c r="BY482" s="67"/>
      <c r="BZ482" s="67"/>
      <c r="CA482" s="67"/>
      <c r="CB482" s="67"/>
      <c r="CC482" s="209"/>
      <c r="CD482" s="65"/>
      <c r="CE482" s="66"/>
      <c r="CF482" s="73"/>
      <c r="CG482" s="156"/>
      <c r="CH482" s="1"/>
      <c r="DA482" s="19"/>
      <c r="DB482" s="19"/>
      <c r="DC482" s="67"/>
      <c r="DD482" s="67"/>
      <c r="DE482" s="67"/>
      <c r="DF482" s="67"/>
      <c r="DG482" s="67"/>
      <c r="DH482" s="75"/>
      <c r="DI482" s="67"/>
      <c r="DJ482" s="67"/>
      <c r="DK482" s="76"/>
      <c r="DL482" s="67"/>
      <c r="DM482" s="77"/>
      <c r="DN482" s="67"/>
      <c r="DO482" s="67"/>
      <c r="DP482" s="67"/>
      <c r="DQ482" s="68"/>
      <c r="DR482" s="67"/>
      <c r="DS482" s="72"/>
      <c r="DT482" s="67"/>
      <c r="DU482" s="68"/>
      <c r="DV482" s="67"/>
      <c r="DW482" s="72"/>
      <c r="DX482" s="67"/>
      <c r="DY482" s="67"/>
      <c r="DZ482" s="67"/>
      <c r="EA482" s="67"/>
      <c r="EB482" s="67"/>
      <c r="EC482" s="67"/>
      <c r="ED482" s="67"/>
      <c r="EE482" s="71"/>
      <c r="EF482" s="67"/>
      <c r="EG482" s="68"/>
      <c r="EH482" s="69"/>
      <c r="EI482" s="72"/>
      <c r="EJ482" s="67"/>
      <c r="EK482" s="67"/>
      <c r="EL482" s="67"/>
      <c r="EM482" s="72"/>
      <c r="EN482" s="67"/>
      <c r="EO482" s="67"/>
      <c r="EP482" s="67"/>
      <c r="EQ482" s="67"/>
      <c r="ER482" s="67"/>
      <c r="ES482" s="67"/>
      <c r="ET482" s="67"/>
      <c r="EU482" s="67"/>
      <c r="EV482" s="67"/>
      <c r="EW482" s="67"/>
      <c r="EX482" s="67"/>
      <c r="EY482" s="67"/>
      <c r="EZ482" s="67"/>
      <c r="FA482" s="67"/>
      <c r="FB482" s="67"/>
      <c r="FC482" s="76"/>
      <c r="FD482" s="67"/>
      <c r="FE482" s="77"/>
      <c r="FF482" s="68"/>
      <c r="FG482" s="83"/>
      <c r="FH482" s="92">
        <f t="shared" si="83"/>
        <v>0</v>
      </c>
      <c r="FI482" s="93">
        <f t="shared" si="87"/>
        <v>0</v>
      </c>
      <c r="FJ482" s="94">
        <f t="shared" si="86"/>
        <v>77</v>
      </c>
      <c r="FK482" s="98"/>
      <c r="FL482" s="98"/>
      <c r="FM482" s="133"/>
      <c r="FN482" s="133"/>
    </row>
    <row r="483" spans="1:170" ht="3" hidden="1" customHeight="1" x14ac:dyDescent="0.25">
      <c r="A483" s="228"/>
      <c r="B483" s="201"/>
      <c r="C483" s="80"/>
      <c r="D483" s="209"/>
      <c r="E483" s="209"/>
      <c r="F483" s="66"/>
      <c r="G483" s="65"/>
      <c r="H483" s="210"/>
      <c r="I483" s="80"/>
      <c r="J483" s="209"/>
      <c r="K483" s="209"/>
      <c r="L483" s="80"/>
      <c r="M483" s="65"/>
      <c r="N483" s="80"/>
      <c r="O483" s="211"/>
      <c r="P483" s="211"/>
      <c r="Q483" s="211"/>
      <c r="R483" s="211"/>
      <c r="S483" s="211"/>
      <c r="T483" s="211"/>
      <c r="U483" s="211"/>
      <c r="V483" s="211"/>
      <c r="W483" s="211"/>
      <c r="X483" s="211"/>
      <c r="Y483" s="207"/>
      <c r="Z483" s="207"/>
      <c r="AA483" s="154"/>
      <c r="AB483" s="154"/>
      <c r="AC483" s="65"/>
      <c r="AD483" s="65"/>
      <c r="AE483" s="65"/>
      <c r="AF483" s="65"/>
      <c r="AG483" s="65"/>
      <c r="AH483" s="208"/>
      <c r="AI483" s="65"/>
      <c r="AJ483" s="65"/>
      <c r="AK483" s="209"/>
      <c r="AL483" s="65"/>
      <c r="AM483" s="66"/>
      <c r="AN483" s="65"/>
      <c r="AO483" s="65"/>
      <c r="AP483" s="67"/>
      <c r="AQ483" s="68"/>
      <c r="AR483" s="69"/>
      <c r="AS483" s="72"/>
      <c r="AT483" s="67"/>
      <c r="AU483" s="68"/>
      <c r="AV483" s="67"/>
      <c r="AW483" s="72"/>
      <c r="AX483" s="67"/>
      <c r="AY483" s="96"/>
      <c r="AZ483" s="97"/>
      <c r="BA483" s="67"/>
      <c r="BB483" s="67"/>
      <c r="BC483" s="67"/>
      <c r="BD483" s="67"/>
      <c r="BE483" s="71"/>
      <c r="BF483" s="67"/>
      <c r="BG483" s="67"/>
      <c r="BH483" s="67"/>
      <c r="BI483" s="72"/>
      <c r="BJ483" s="67"/>
      <c r="BK483" s="67"/>
      <c r="BL483" s="67"/>
      <c r="BM483" s="72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209"/>
      <c r="CD483" s="65"/>
      <c r="CE483" s="66"/>
      <c r="CF483" s="73"/>
      <c r="CG483" s="156"/>
      <c r="CH483" s="1"/>
      <c r="DA483" s="19"/>
      <c r="DB483" s="19"/>
      <c r="DC483" s="67"/>
      <c r="DD483" s="67"/>
      <c r="DE483" s="67"/>
      <c r="DF483" s="67"/>
      <c r="DG483" s="67"/>
      <c r="DH483" s="75"/>
      <c r="DI483" s="67"/>
      <c r="DJ483" s="67"/>
      <c r="DK483" s="76"/>
      <c r="DL483" s="67"/>
      <c r="DM483" s="77"/>
      <c r="DN483" s="67"/>
      <c r="DO483" s="67"/>
      <c r="DP483" s="67"/>
      <c r="DQ483" s="68"/>
      <c r="DR483" s="67"/>
      <c r="DS483" s="72"/>
      <c r="DT483" s="67"/>
      <c r="DU483" s="68"/>
      <c r="DV483" s="67"/>
      <c r="DW483" s="72"/>
      <c r="DX483" s="67"/>
      <c r="DY483" s="67"/>
      <c r="DZ483" s="67"/>
      <c r="EA483" s="67"/>
      <c r="EB483" s="67"/>
      <c r="EC483" s="67"/>
      <c r="ED483" s="67"/>
      <c r="EE483" s="71"/>
      <c r="EF483" s="67"/>
      <c r="EG483" s="67"/>
      <c r="EH483" s="67"/>
      <c r="EI483" s="72"/>
      <c r="EJ483" s="67"/>
      <c r="EK483" s="67"/>
      <c r="EL483" s="67"/>
      <c r="EM483" s="72"/>
      <c r="EN483" s="67"/>
      <c r="EO483" s="67"/>
      <c r="EP483" s="67"/>
      <c r="EQ483" s="67"/>
      <c r="ER483" s="67"/>
      <c r="ES483" s="67"/>
      <c r="ET483" s="67"/>
      <c r="EU483" s="67"/>
      <c r="EV483" s="67"/>
      <c r="EW483" s="68"/>
      <c r="EX483" s="69"/>
      <c r="EY483" s="67"/>
      <c r="EZ483" s="67"/>
      <c r="FA483" s="67"/>
      <c r="FB483" s="67"/>
      <c r="FC483" s="76"/>
      <c r="FD483" s="67"/>
      <c r="FE483" s="77"/>
      <c r="FF483" s="68"/>
      <c r="FG483" s="83"/>
      <c r="FH483" s="92">
        <f t="shared" si="83"/>
        <v>0</v>
      </c>
      <c r="FI483" s="93">
        <f t="shared" si="87"/>
        <v>0</v>
      </c>
      <c r="FJ483" s="94">
        <f t="shared" si="86"/>
        <v>78</v>
      </c>
      <c r="FK483" s="98"/>
      <c r="FL483" s="98"/>
      <c r="FM483" s="133"/>
      <c r="FN483" s="133"/>
    </row>
    <row r="484" spans="1:170" ht="3" hidden="1" customHeight="1" x14ac:dyDescent="0.25">
      <c r="A484" s="228"/>
      <c r="B484" s="201"/>
      <c r="C484" s="80"/>
      <c r="D484" s="209"/>
      <c r="E484" s="209"/>
      <c r="F484" s="66"/>
      <c r="G484" s="65"/>
      <c r="H484" s="210"/>
      <c r="I484" s="80"/>
      <c r="J484" s="209"/>
      <c r="K484" s="209"/>
      <c r="L484" s="80"/>
      <c r="M484" s="65"/>
      <c r="N484" s="80"/>
      <c r="O484" s="211"/>
      <c r="P484" s="211"/>
      <c r="Q484" s="211"/>
      <c r="R484" s="211"/>
      <c r="S484" s="211"/>
      <c r="T484" s="211"/>
      <c r="U484" s="211"/>
      <c r="V484" s="211"/>
      <c r="W484" s="211"/>
      <c r="X484" s="211"/>
      <c r="Y484" s="207"/>
      <c r="Z484" s="207"/>
      <c r="AA484" s="154"/>
      <c r="AB484" s="154"/>
      <c r="AC484" s="65"/>
      <c r="AD484" s="65"/>
      <c r="AE484" s="65"/>
      <c r="AF484" s="65"/>
      <c r="AG484" s="65"/>
      <c r="AH484" s="208"/>
      <c r="AI484" s="65"/>
      <c r="AJ484" s="65"/>
      <c r="AK484" s="209"/>
      <c r="AL484" s="65"/>
      <c r="AM484" s="66"/>
      <c r="AN484" s="65"/>
      <c r="AO484" s="65"/>
      <c r="AP484" s="67"/>
      <c r="AQ484" s="68"/>
      <c r="AR484" s="69"/>
      <c r="AS484" s="72"/>
      <c r="AT484" s="67"/>
      <c r="AU484" s="68"/>
      <c r="AV484" s="67"/>
      <c r="AW484" s="72"/>
      <c r="AX484" s="67"/>
      <c r="AY484" s="96"/>
      <c r="AZ484" s="97"/>
      <c r="BA484" s="67"/>
      <c r="BB484" s="67"/>
      <c r="BC484" s="67"/>
      <c r="BD484" s="67"/>
      <c r="BE484" s="71"/>
      <c r="BF484" s="67"/>
      <c r="BG484" s="67"/>
      <c r="BH484" s="67"/>
      <c r="BI484" s="72"/>
      <c r="BJ484" s="67"/>
      <c r="BK484" s="67"/>
      <c r="BL484" s="67"/>
      <c r="BM484" s="72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  <c r="CC484" s="209"/>
      <c r="CD484" s="65"/>
      <c r="CE484" s="66"/>
      <c r="CF484" s="73"/>
      <c r="CG484" s="156"/>
      <c r="CH484" s="1"/>
      <c r="DA484" s="19"/>
      <c r="DB484" s="19"/>
      <c r="DC484" s="67"/>
      <c r="DD484" s="67"/>
      <c r="DE484" s="67"/>
      <c r="DF484" s="67"/>
      <c r="DG484" s="67"/>
      <c r="DH484" s="75"/>
      <c r="DI484" s="67"/>
      <c r="DJ484" s="67"/>
      <c r="DK484" s="76"/>
      <c r="DL484" s="67"/>
      <c r="DM484" s="77"/>
      <c r="DN484" s="67"/>
      <c r="DO484" s="67"/>
      <c r="DP484" s="67"/>
      <c r="DQ484" s="68"/>
      <c r="DR484" s="67"/>
      <c r="DS484" s="72"/>
      <c r="DT484" s="67"/>
      <c r="DU484" s="68"/>
      <c r="DV484" s="67"/>
      <c r="DW484" s="72"/>
      <c r="DX484" s="67"/>
      <c r="DY484" s="67"/>
      <c r="DZ484" s="67"/>
      <c r="EA484" s="67"/>
      <c r="EB484" s="67"/>
      <c r="EC484" s="67"/>
      <c r="ED484" s="67"/>
      <c r="EE484" s="71"/>
      <c r="EF484" s="67"/>
      <c r="EG484" s="67"/>
      <c r="EH484" s="67"/>
      <c r="EI484" s="72"/>
      <c r="EJ484" s="67"/>
      <c r="EK484" s="67"/>
      <c r="EL484" s="67"/>
      <c r="EM484" s="72"/>
      <c r="EN484" s="67"/>
      <c r="EO484" s="67"/>
      <c r="EP484" s="67"/>
      <c r="EQ484" s="67"/>
      <c r="ER484" s="67"/>
      <c r="ES484" s="67"/>
      <c r="ET484" s="67"/>
      <c r="EU484" s="67"/>
      <c r="EV484" s="67"/>
      <c r="EW484" s="67"/>
      <c r="EX484" s="67"/>
      <c r="EY484" s="67"/>
      <c r="EZ484" s="67"/>
      <c r="FA484" s="67"/>
      <c r="FB484" s="67"/>
      <c r="FC484" s="76"/>
      <c r="FD484" s="67"/>
      <c r="FE484" s="77"/>
      <c r="FF484" s="68"/>
      <c r="FG484" s="83"/>
      <c r="FH484" s="92">
        <f t="shared" si="83"/>
        <v>0</v>
      </c>
      <c r="FI484" s="93">
        <f t="shared" si="87"/>
        <v>0</v>
      </c>
      <c r="FJ484" s="94">
        <f t="shared" si="86"/>
        <v>79</v>
      </c>
      <c r="FK484" s="98"/>
      <c r="FL484" s="98"/>
      <c r="FM484" s="133"/>
      <c r="FN484" s="133"/>
    </row>
    <row r="485" spans="1:170" ht="3" hidden="1" customHeight="1" x14ac:dyDescent="0.25">
      <c r="A485" s="228"/>
      <c r="B485" s="201"/>
      <c r="C485" s="80"/>
      <c r="D485" s="209"/>
      <c r="E485" s="209"/>
      <c r="F485" s="66"/>
      <c r="G485" s="65"/>
      <c r="H485" s="210"/>
      <c r="I485" s="80"/>
      <c r="J485" s="209"/>
      <c r="K485" s="209"/>
      <c r="L485" s="80"/>
      <c r="M485" s="65"/>
      <c r="N485" s="80"/>
      <c r="O485" s="211"/>
      <c r="P485" s="211"/>
      <c r="Q485" s="211"/>
      <c r="R485" s="211"/>
      <c r="S485" s="211"/>
      <c r="T485" s="211"/>
      <c r="U485" s="211"/>
      <c r="V485" s="211"/>
      <c r="W485" s="211"/>
      <c r="X485" s="211"/>
      <c r="Y485" s="207"/>
      <c r="Z485" s="207"/>
      <c r="AA485" s="154"/>
      <c r="AB485" s="154"/>
      <c r="AC485" s="65"/>
      <c r="AD485" s="65"/>
      <c r="AE485" s="65"/>
      <c r="AF485" s="65"/>
      <c r="AG485" s="65"/>
      <c r="AH485" s="208"/>
      <c r="AI485" s="65"/>
      <c r="AJ485" s="65"/>
      <c r="AK485" s="209"/>
      <c r="AL485" s="65"/>
      <c r="AM485" s="66"/>
      <c r="AN485" s="65"/>
      <c r="AO485" s="65"/>
      <c r="AP485" s="67"/>
      <c r="AQ485" s="68"/>
      <c r="AR485" s="69"/>
      <c r="AS485" s="72"/>
      <c r="AT485" s="67"/>
      <c r="AU485" s="68"/>
      <c r="AV485" s="67"/>
      <c r="AW485" s="72"/>
      <c r="AX485" s="67"/>
      <c r="AY485" s="96"/>
      <c r="AZ485" s="97"/>
      <c r="BA485" s="67"/>
      <c r="BB485" s="67"/>
      <c r="BC485" s="67"/>
      <c r="BD485" s="67"/>
      <c r="BE485" s="71"/>
      <c r="BF485" s="67"/>
      <c r="BG485" s="67"/>
      <c r="BH485" s="67"/>
      <c r="BI485" s="72"/>
      <c r="BJ485" s="67"/>
      <c r="BK485" s="67"/>
      <c r="BL485" s="67"/>
      <c r="BM485" s="72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209"/>
      <c r="CD485" s="65"/>
      <c r="CE485" s="66"/>
      <c r="CF485" s="73"/>
      <c r="CG485" s="156"/>
      <c r="CH485" s="1"/>
      <c r="DA485" s="19"/>
      <c r="DB485" s="19"/>
      <c r="DC485" s="67"/>
      <c r="DD485" s="67"/>
      <c r="DE485" s="67"/>
      <c r="DF485" s="67"/>
      <c r="DG485" s="67"/>
      <c r="DH485" s="75"/>
      <c r="DI485" s="67"/>
      <c r="DJ485" s="67"/>
      <c r="DK485" s="76"/>
      <c r="DL485" s="67"/>
      <c r="DM485" s="77"/>
      <c r="DN485" s="67"/>
      <c r="DO485" s="67"/>
      <c r="DP485" s="67"/>
      <c r="DQ485" s="68"/>
      <c r="DR485" s="67"/>
      <c r="DS485" s="72"/>
      <c r="DT485" s="67"/>
      <c r="DU485" s="68"/>
      <c r="DV485" s="67"/>
      <c r="DW485" s="72"/>
      <c r="DX485" s="67"/>
      <c r="DY485" s="67"/>
      <c r="DZ485" s="67"/>
      <c r="EA485" s="67"/>
      <c r="EB485" s="67"/>
      <c r="EC485" s="67"/>
      <c r="ED485" s="67"/>
      <c r="EE485" s="71"/>
      <c r="EF485" s="67"/>
      <c r="EG485" s="67"/>
      <c r="EH485" s="67"/>
      <c r="EI485" s="72"/>
      <c r="EJ485" s="67"/>
      <c r="EK485" s="67"/>
      <c r="EL485" s="67"/>
      <c r="EM485" s="72"/>
      <c r="EN485" s="67"/>
      <c r="EO485" s="68"/>
      <c r="EP485" s="69"/>
      <c r="EQ485" s="67"/>
      <c r="ER485" s="67"/>
      <c r="ES485" s="67"/>
      <c r="ET485" s="67"/>
      <c r="EU485" s="67"/>
      <c r="EV485" s="67"/>
      <c r="EW485" s="67"/>
      <c r="EX485" s="67"/>
      <c r="EY485" s="67"/>
      <c r="EZ485" s="67"/>
      <c r="FA485" s="67"/>
      <c r="FB485" s="67"/>
      <c r="FC485" s="76"/>
      <c r="FD485" s="67"/>
      <c r="FE485" s="77"/>
      <c r="FF485" s="68"/>
      <c r="FG485" s="83"/>
      <c r="FH485" s="92">
        <f t="shared" si="83"/>
        <v>0</v>
      </c>
      <c r="FI485" s="93">
        <f t="shared" si="87"/>
        <v>0</v>
      </c>
      <c r="FJ485" s="94">
        <f t="shared" si="86"/>
        <v>80</v>
      </c>
      <c r="FK485" s="98"/>
      <c r="FL485" s="98"/>
      <c r="FM485" s="133"/>
      <c r="FN485" s="133"/>
    </row>
    <row r="486" spans="1:170" ht="3" hidden="1" customHeight="1" x14ac:dyDescent="0.25">
      <c r="A486" s="228"/>
      <c r="B486" s="201"/>
      <c r="C486" s="80"/>
      <c r="D486" s="209"/>
      <c r="E486" s="209"/>
      <c r="F486" s="66"/>
      <c r="G486" s="65"/>
      <c r="H486" s="210"/>
      <c r="I486" s="80"/>
      <c r="J486" s="209"/>
      <c r="K486" s="209"/>
      <c r="L486" s="80"/>
      <c r="M486" s="65"/>
      <c r="N486" s="80"/>
      <c r="O486" s="211"/>
      <c r="P486" s="211"/>
      <c r="Q486" s="211"/>
      <c r="R486" s="211"/>
      <c r="S486" s="211"/>
      <c r="T486" s="211"/>
      <c r="U486" s="211"/>
      <c r="V486" s="211"/>
      <c r="W486" s="211"/>
      <c r="X486" s="211"/>
      <c r="Y486" s="207"/>
      <c r="Z486" s="207"/>
      <c r="AA486" s="154"/>
      <c r="AB486" s="154"/>
      <c r="AC486" s="65"/>
      <c r="AD486" s="65"/>
      <c r="AE486" s="65"/>
      <c r="AF486" s="65"/>
      <c r="AG486" s="65"/>
      <c r="AH486" s="208"/>
      <c r="AI486" s="65"/>
      <c r="AJ486" s="65"/>
      <c r="AK486" s="209"/>
      <c r="AL486" s="65"/>
      <c r="AM486" s="66"/>
      <c r="AN486" s="65"/>
      <c r="AO486" s="65"/>
      <c r="AP486" s="67"/>
      <c r="AQ486" s="68"/>
      <c r="AR486" s="69"/>
      <c r="AS486" s="72"/>
      <c r="AT486" s="67"/>
      <c r="AU486" s="68"/>
      <c r="AV486" s="67"/>
      <c r="AW486" s="72"/>
      <c r="AX486" s="67"/>
      <c r="AY486" s="96"/>
      <c r="AZ486" s="97"/>
      <c r="BA486" s="67"/>
      <c r="BB486" s="67"/>
      <c r="BC486" s="67"/>
      <c r="BD486" s="67"/>
      <c r="BE486" s="71"/>
      <c r="BF486" s="67"/>
      <c r="BG486" s="67"/>
      <c r="BH486" s="67"/>
      <c r="BI486" s="72"/>
      <c r="BJ486" s="67"/>
      <c r="BK486" s="67"/>
      <c r="BL486" s="67"/>
      <c r="BM486" s="72"/>
      <c r="BN486" s="67"/>
      <c r="BO486" s="67"/>
      <c r="BP486" s="67"/>
      <c r="BQ486" s="67"/>
      <c r="BR486" s="67"/>
      <c r="BS486" s="67"/>
      <c r="BT486" s="67"/>
      <c r="BU486" s="67"/>
      <c r="BV486" s="67"/>
      <c r="BW486" s="67"/>
      <c r="BX486" s="67"/>
      <c r="BY486" s="67"/>
      <c r="BZ486" s="67"/>
      <c r="CA486" s="67"/>
      <c r="CB486" s="67"/>
      <c r="CC486" s="209"/>
      <c r="CD486" s="65"/>
      <c r="CE486" s="66"/>
      <c r="CF486" s="73"/>
      <c r="CG486" s="156"/>
      <c r="CH486" s="1"/>
      <c r="DA486" s="19"/>
      <c r="DB486" s="19"/>
      <c r="DC486" s="67"/>
      <c r="DD486" s="67"/>
      <c r="DE486" s="67"/>
      <c r="DF486" s="67"/>
      <c r="DG486" s="67"/>
      <c r="DH486" s="75"/>
      <c r="DI486" s="67"/>
      <c r="DJ486" s="67"/>
      <c r="DK486" s="76"/>
      <c r="DL486" s="67"/>
      <c r="DM486" s="77"/>
      <c r="DN486" s="67"/>
      <c r="DO486" s="67"/>
      <c r="DP486" s="67"/>
      <c r="DQ486" s="68"/>
      <c r="DR486" s="67"/>
      <c r="DS486" s="72"/>
      <c r="DT486" s="67"/>
      <c r="DU486" s="68"/>
      <c r="DV486" s="67"/>
      <c r="DW486" s="72"/>
      <c r="DX486" s="67"/>
      <c r="DY486" s="67"/>
      <c r="DZ486" s="67"/>
      <c r="EA486" s="67"/>
      <c r="EB486" s="67"/>
      <c r="EC486" s="67"/>
      <c r="ED486" s="67"/>
      <c r="EE486" s="71"/>
      <c r="EF486" s="67"/>
      <c r="EG486" s="67"/>
      <c r="EH486" s="67"/>
      <c r="EI486" s="72"/>
      <c r="EJ486" s="67"/>
      <c r="EK486" s="67"/>
      <c r="EL486" s="67"/>
      <c r="EM486" s="72"/>
      <c r="EN486" s="67"/>
      <c r="EO486" s="68"/>
      <c r="EP486" s="69"/>
      <c r="EQ486" s="67"/>
      <c r="ER486" s="67"/>
      <c r="ES486" s="67"/>
      <c r="ET486" s="67"/>
      <c r="EU486" s="67"/>
      <c r="EV486" s="67"/>
      <c r="EW486" s="67"/>
      <c r="EX486" s="67"/>
      <c r="EY486" s="67"/>
      <c r="EZ486" s="67"/>
      <c r="FA486" s="67"/>
      <c r="FB486" s="67"/>
      <c r="FC486" s="76"/>
      <c r="FD486" s="67"/>
      <c r="FE486" s="77"/>
      <c r="FF486" s="68"/>
      <c r="FG486" s="83"/>
      <c r="FH486" s="92">
        <f t="shared" si="83"/>
        <v>0</v>
      </c>
      <c r="FI486" s="93">
        <f t="shared" si="87"/>
        <v>0</v>
      </c>
      <c r="FJ486" s="94">
        <f t="shared" si="86"/>
        <v>81</v>
      </c>
      <c r="FK486" s="98"/>
      <c r="FL486" s="98"/>
      <c r="FM486" s="133"/>
      <c r="FN486" s="133"/>
    </row>
    <row r="487" spans="1:170" ht="3" hidden="1" customHeight="1" x14ac:dyDescent="0.25">
      <c r="A487" s="228"/>
      <c r="B487" s="201"/>
      <c r="C487" s="80"/>
      <c r="D487" s="209"/>
      <c r="E487" s="209"/>
      <c r="F487" s="66"/>
      <c r="G487" s="65"/>
      <c r="H487" s="210"/>
      <c r="I487" s="80"/>
      <c r="J487" s="209"/>
      <c r="K487" s="209"/>
      <c r="L487" s="80"/>
      <c r="M487" s="65"/>
      <c r="N487" s="80"/>
      <c r="O487" s="211"/>
      <c r="P487" s="211"/>
      <c r="Q487" s="211"/>
      <c r="R487" s="211"/>
      <c r="S487" s="211"/>
      <c r="T487" s="211"/>
      <c r="U487" s="211"/>
      <c r="V487" s="211"/>
      <c r="W487" s="211"/>
      <c r="X487" s="211"/>
      <c r="Y487" s="207"/>
      <c r="Z487" s="207"/>
      <c r="AA487" s="154"/>
      <c r="AB487" s="154"/>
      <c r="AC487" s="65"/>
      <c r="AD487" s="65"/>
      <c r="AE487" s="65"/>
      <c r="AF487" s="65"/>
      <c r="AG487" s="65"/>
      <c r="AH487" s="208"/>
      <c r="AI487" s="65"/>
      <c r="AJ487" s="65"/>
      <c r="AK487" s="209"/>
      <c r="AL487" s="65"/>
      <c r="AM487" s="66"/>
      <c r="AN487" s="65"/>
      <c r="AO487" s="65"/>
      <c r="AP487" s="67"/>
      <c r="AQ487" s="68"/>
      <c r="AR487" s="69"/>
      <c r="AS487" s="72"/>
      <c r="AT487" s="67"/>
      <c r="AU487" s="68"/>
      <c r="AV487" s="67"/>
      <c r="AW487" s="72"/>
      <c r="AX487" s="67"/>
      <c r="AY487" s="96"/>
      <c r="AZ487" s="97"/>
      <c r="BA487" s="67"/>
      <c r="BB487" s="67"/>
      <c r="BC487" s="67"/>
      <c r="BD487" s="67"/>
      <c r="BE487" s="71"/>
      <c r="BF487" s="67"/>
      <c r="BG487" s="67"/>
      <c r="BH487" s="67"/>
      <c r="BI487" s="72"/>
      <c r="BJ487" s="67"/>
      <c r="BK487" s="67"/>
      <c r="BL487" s="67"/>
      <c r="BM487" s="72"/>
      <c r="BN487" s="67"/>
      <c r="BO487" s="67"/>
      <c r="BP487" s="67"/>
      <c r="BQ487" s="67"/>
      <c r="BR487" s="67"/>
      <c r="BS487" s="67"/>
      <c r="BT487" s="67"/>
      <c r="BU487" s="67"/>
      <c r="BV487" s="67"/>
      <c r="BW487" s="67"/>
      <c r="BX487" s="67"/>
      <c r="BY487" s="67"/>
      <c r="BZ487" s="67"/>
      <c r="CA487" s="67"/>
      <c r="CB487" s="67"/>
      <c r="CC487" s="209"/>
      <c r="CD487" s="65"/>
      <c r="CE487" s="66"/>
      <c r="CF487" s="73"/>
      <c r="CG487" s="156"/>
      <c r="CH487" s="1"/>
      <c r="DA487" s="19"/>
      <c r="DB487" s="19"/>
      <c r="DC487" s="67"/>
      <c r="DD487" s="67"/>
      <c r="DE487" s="67"/>
      <c r="DF487" s="67"/>
      <c r="DG487" s="67"/>
      <c r="DH487" s="75"/>
      <c r="DI487" s="67"/>
      <c r="DJ487" s="67"/>
      <c r="DK487" s="76"/>
      <c r="DL487" s="67"/>
      <c r="DM487" s="77"/>
      <c r="DN487" s="67"/>
      <c r="DO487" s="67"/>
      <c r="DP487" s="67"/>
      <c r="DQ487" s="68"/>
      <c r="DR487" s="67"/>
      <c r="DS487" s="72"/>
      <c r="DT487" s="67"/>
      <c r="DU487" s="68"/>
      <c r="DV487" s="67"/>
      <c r="DW487" s="72"/>
      <c r="DX487" s="67"/>
      <c r="DY487" s="68"/>
      <c r="DZ487" s="69"/>
      <c r="EA487" s="67"/>
      <c r="EB487" s="67"/>
      <c r="EC487" s="67"/>
      <c r="ED487" s="67"/>
      <c r="EE487" s="71"/>
      <c r="EF487" s="67"/>
      <c r="EG487" s="67"/>
      <c r="EH487" s="67"/>
      <c r="EI487" s="72"/>
      <c r="EJ487" s="67"/>
      <c r="EK487" s="67"/>
      <c r="EL487" s="67"/>
      <c r="EM487" s="72"/>
      <c r="EN487" s="67"/>
      <c r="EO487" s="67"/>
      <c r="EP487" s="67"/>
      <c r="EQ487" s="67"/>
      <c r="ER487" s="67"/>
      <c r="ES487" s="67"/>
      <c r="ET487" s="67"/>
      <c r="EU487" s="67"/>
      <c r="EV487" s="67"/>
      <c r="EW487" s="67"/>
      <c r="EX487" s="67"/>
      <c r="EY487" s="67"/>
      <c r="EZ487" s="67"/>
      <c r="FA487" s="67"/>
      <c r="FB487" s="67"/>
      <c r="FC487" s="76"/>
      <c r="FD487" s="67"/>
      <c r="FE487" s="77"/>
      <c r="FF487" s="68"/>
      <c r="FG487" s="83"/>
      <c r="FH487" s="92">
        <f t="shared" si="83"/>
        <v>0</v>
      </c>
      <c r="FI487" s="93">
        <f t="shared" si="87"/>
        <v>0</v>
      </c>
      <c r="FJ487" s="94">
        <f t="shared" si="86"/>
        <v>82</v>
      </c>
      <c r="FK487" s="98"/>
      <c r="FL487" s="98"/>
      <c r="FM487" s="133"/>
      <c r="FN487" s="133"/>
    </row>
    <row r="488" spans="1:170" ht="3" hidden="1" customHeight="1" x14ac:dyDescent="0.25">
      <c r="A488" s="228"/>
      <c r="B488" s="201"/>
      <c r="C488" s="80"/>
      <c r="D488" s="209"/>
      <c r="E488" s="209"/>
      <c r="F488" s="66"/>
      <c r="G488" s="65"/>
      <c r="H488" s="210"/>
      <c r="I488" s="80"/>
      <c r="J488" s="209"/>
      <c r="K488" s="209"/>
      <c r="L488" s="80"/>
      <c r="M488" s="65"/>
      <c r="N488" s="80"/>
      <c r="O488" s="211"/>
      <c r="P488" s="211"/>
      <c r="Q488" s="211"/>
      <c r="R488" s="211"/>
      <c r="S488" s="211"/>
      <c r="T488" s="211"/>
      <c r="U488" s="211"/>
      <c r="V488" s="211"/>
      <c r="W488" s="211"/>
      <c r="X488" s="211"/>
      <c r="Y488" s="207"/>
      <c r="Z488" s="207"/>
      <c r="AA488" s="154"/>
      <c r="AB488" s="154"/>
      <c r="AC488" s="65"/>
      <c r="AD488" s="65"/>
      <c r="AE488" s="65"/>
      <c r="AF488" s="65"/>
      <c r="AG488" s="65"/>
      <c r="AH488" s="208"/>
      <c r="AI488" s="65"/>
      <c r="AJ488" s="65"/>
      <c r="AK488" s="209"/>
      <c r="AL488" s="65"/>
      <c r="AM488" s="66"/>
      <c r="AN488" s="65"/>
      <c r="AO488" s="65"/>
      <c r="AP488" s="67"/>
      <c r="AQ488" s="68"/>
      <c r="AR488" s="69"/>
      <c r="AS488" s="72"/>
      <c r="AT488" s="67"/>
      <c r="AU488" s="68"/>
      <c r="AV488" s="67"/>
      <c r="AW488" s="72"/>
      <c r="AX488" s="67"/>
      <c r="AY488" s="96"/>
      <c r="AZ488" s="97"/>
      <c r="BA488" s="67"/>
      <c r="BB488" s="67"/>
      <c r="BC488" s="67"/>
      <c r="BD488" s="67"/>
      <c r="BE488" s="71"/>
      <c r="BF488" s="67"/>
      <c r="BG488" s="67"/>
      <c r="BH488" s="67"/>
      <c r="BI488" s="72"/>
      <c r="BJ488" s="67"/>
      <c r="BK488" s="67"/>
      <c r="BL488" s="67"/>
      <c r="BM488" s="72"/>
      <c r="BN488" s="67"/>
      <c r="BO488" s="67"/>
      <c r="BP488" s="67"/>
      <c r="BQ488" s="67"/>
      <c r="BR488" s="67"/>
      <c r="BS488" s="67"/>
      <c r="BT488" s="67"/>
      <c r="BU488" s="67"/>
      <c r="BV488" s="67"/>
      <c r="BW488" s="67"/>
      <c r="BX488" s="67"/>
      <c r="BY488" s="67"/>
      <c r="BZ488" s="67"/>
      <c r="CA488" s="67"/>
      <c r="CB488" s="67"/>
      <c r="CC488" s="209"/>
      <c r="CD488" s="65"/>
      <c r="CE488" s="66"/>
      <c r="CF488" s="73"/>
      <c r="CG488" s="86"/>
      <c r="CH488" s="1"/>
      <c r="DA488" s="19"/>
      <c r="DB488" s="19"/>
      <c r="DC488" s="67"/>
      <c r="DD488" s="67"/>
      <c r="DE488" s="67"/>
      <c r="DF488" s="67"/>
      <c r="DG488" s="67"/>
      <c r="DH488" s="75"/>
      <c r="DI488" s="67"/>
      <c r="DJ488" s="67"/>
      <c r="DK488" s="77"/>
      <c r="DL488" s="67"/>
      <c r="DM488" s="77"/>
      <c r="DN488" s="67"/>
      <c r="DO488" s="67"/>
      <c r="DP488" s="67"/>
      <c r="DQ488" s="68"/>
      <c r="DR488" s="67"/>
      <c r="DS488" s="72"/>
      <c r="DT488" s="67"/>
      <c r="DU488" s="68"/>
      <c r="DV488" s="67"/>
      <c r="DW488" s="72"/>
      <c r="DX488" s="67"/>
      <c r="DY488" s="67"/>
      <c r="DZ488" s="67"/>
      <c r="EA488" s="67"/>
      <c r="EB488" s="67"/>
      <c r="EC488" s="67"/>
      <c r="ED488" s="67"/>
      <c r="EE488" s="71"/>
      <c r="EF488" s="67"/>
      <c r="EG488" s="67"/>
      <c r="EH488" s="67"/>
      <c r="EI488" s="72"/>
      <c r="EJ488" s="67"/>
      <c r="EK488" s="67"/>
      <c r="EL488" s="67"/>
      <c r="EM488" s="72"/>
      <c r="EN488" s="67"/>
      <c r="EO488" s="67"/>
      <c r="EP488" s="67"/>
      <c r="EQ488" s="67"/>
      <c r="ER488" s="67"/>
      <c r="ES488" s="67"/>
      <c r="ET488" s="67"/>
      <c r="EU488" s="67"/>
      <c r="EV488" s="67"/>
      <c r="EW488" s="67"/>
      <c r="EX488" s="67"/>
      <c r="EY488" s="67"/>
      <c r="EZ488" s="67"/>
      <c r="FA488" s="67"/>
      <c r="FB488" s="67"/>
      <c r="FC488" s="77"/>
      <c r="FD488" s="67"/>
      <c r="FE488" s="77"/>
      <c r="FF488" s="68"/>
      <c r="FG488" s="83"/>
      <c r="FH488" s="92">
        <f t="shared" si="83"/>
        <v>0</v>
      </c>
      <c r="FI488" s="93">
        <f t="shared" si="87"/>
        <v>0</v>
      </c>
      <c r="FJ488" s="94">
        <f t="shared" si="86"/>
        <v>83</v>
      </c>
      <c r="FK488" s="98"/>
      <c r="FL488" s="98"/>
      <c r="FM488" s="133"/>
      <c r="FN488" s="133"/>
    </row>
    <row r="489" spans="1:170" ht="3" hidden="1" customHeight="1" x14ac:dyDescent="0.25">
      <c r="A489" s="228"/>
      <c r="B489" s="201"/>
      <c r="C489" s="80"/>
      <c r="D489" s="209"/>
      <c r="E489" s="209"/>
      <c r="F489" s="66"/>
      <c r="G489" s="65"/>
      <c r="H489" s="210"/>
      <c r="I489" s="80"/>
      <c r="J489" s="209"/>
      <c r="K489" s="209"/>
      <c r="L489" s="80"/>
      <c r="M489" s="65"/>
      <c r="N489" s="80"/>
      <c r="O489" s="211"/>
      <c r="P489" s="211"/>
      <c r="Q489" s="211"/>
      <c r="R489" s="211"/>
      <c r="S489" s="211"/>
      <c r="T489" s="211"/>
      <c r="U489" s="211"/>
      <c r="V489" s="211"/>
      <c r="W489" s="211"/>
      <c r="X489" s="211"/>
      <c r="Y489" s="207"/>
      <c r="Z489" s="207"/>
      <c r="AA489" s="154"/>
      <c r="AB489" s="154"/>
      <c r="AC489" s="65"/>
      <c r="AD489" s="65"/>
      <c r="AE489" s="65"/>
      <c r="AF489" s="65"/>
      <c r="AG489" s="65"/>
      <c r="AH489" s="208"/>
      <c r="AI489" s="65"/>
      <c r="AJ489" s="65"/>
      <c r="AK489" s="209"/>
      <c r="AL489" s="65"/>
      <c r="AM489" s="66"/>
      <c r="AN489" s="65"/>
      <c r="AO489" s="65"/>
      <c r="AP489" s="67"/>
      <c r="AQ489" s="68"/>
      <c r="AR489" s="69"/>
      <c r="AS489" s="72"/>
      <c r="AT489" s="67"/>
      <c r="AU489" s="68"/>
      <c r="AV489" s="67"/>
      <c r="AW489" s="72"/>
      <c r="AX489" s="67"/>
      <c r="AY489" s="96"/>
      <c r="AZ489" s="97"/>
      <c r="BA489" s="67"/>
      <c r="BB489" s="67"/>
      <c r="BC489" s="67"/>
      <c r="BD489" s="67"/>
      <c r="BE489" s="71"/>
      <c r="BF489" s="67"/>
      <c r="BG489" s="67"/>
      <c r="BH489" s="67"/>
      <c r="BI489" s="72"/>
      <c r="BJ489" s="67"/>
      <c r="BK489" s="67"/>
      <c r="BL489" s="67"/>
      <c r="BM489" s="72"/>
      <c r="BN489" s="67"/>
      <c r="BO489" s="67"/>
      <c r="BP489" s="67"/>
      <c r="BQ489" s="67"/>
      <c r="BR489" s="67"/>
      <c r="BS489" s="67"/>
      <c r="BT489" s="67"/>
      <c r="BU489" s="67"/>
      <c r="BV489" s="67"/>
      <c r="BW489" s="67"/>
      <c r="BX489" s="67"/>
      <c r="BY489" s="67"/>
      <c r="BZ489" s="67"/>
      <c r="CA489" s="67"/>
      <c r="CB489" s="67"/>
      <c r="CC489" s="209"/>
      <c r="CD489" s="65"/>
      <c r="CE489" s="66"/>
      <c r="CF489" s="73"/>
      <c r="CG489" s="156"/>
      <c r="CH489" s="1"/>
      <c r="DA489" s="19"/>
      <c r="DB489" s="19"/>
      <c r="DC489" s="67"/>
      <c r="DD489" s="67"/>
      <c r="DE489" s="67"/>
      <c r="DF489" s="67"/>
      <c r="DG489" s="67"/>
      <c r="DH489" s="75"/>
      <c r="DI489" s="67"/>
      <c r="DJ489" s="67"/>
      <c r="DK489" s="76"/>
      <c r="DL489" s="67"/>
      <c r="DM489" s="77"/>
      <c r="DN489" s="67"/>
      <c r="DO489" s="67"/>
      <c r="DP489" s="67"/>
      <c r="DQ489" s="68"/>
      <c r="DR489" s="67"/>
      <c r="DS489" s="72"/>
      <c r="DT489" s="67"/>
      <c r="DU489" s="68"/>
      <c r="DV489" s="67"/>
      <c r="DW489" s="72"/>
      <c r="DX489" s="67"/>
      <c r="DY489" s="67"/>
      <c r="DZ489" s="67"/>
      <c r="EA489" s="67"/>
      <c r="EB489" s="67"/>
      <c r="EC489" s="67"/>
      <c r="ED489" s="67"/>
      <c r="EE489" s="71"/>
      <c r="EF489" s="67"/>
      <c r="EG489" s="67"/>
      <c r="EH489" s="67"/>
      <c r="EI489" s="72"/>
      <c r="EJ489" s="67"/>
      <c r="EK489" s="67"/>
      <c r="EL489" s="67"/>
      <c r="EM489" s="72"/>
      <c r="EN489" s="67"/>
      <c r="EO489" s="67"/>
      <c r="EP489" s="67"/>
      <c r="EQ489" s="67"/>
      <c r="ER489" s="67"/>
      <c r="ES489" s="67"/>
      <c r="ET489" s="67"/>
      <c r="EU489" s="67"/>
      <c r="EV489" s="67"/>
      <c r="EW489" s="67"/>
      <c r="EX489" s="67"/>
      <c r="EY489" s="67"/>
      <c r="EZ489" s="67"/>
      <c r="FA489" s="67"/>
      <c r="FB489" s="67"/>
      <c r="FC489" s="76"/>
      <c r="FD489" s="67"/>
      <c r="FE489" s="77"/>
      <c r="FF489" s="68"/>
      <c r="FG489" s="83"/>
      <c r="FH489" s="92">
        <f t="shared" si="83"/>
        <v>0</v>
      </c>
      <c r="FI489" s="93">
        <f t="shared" si="87"/>
        <v>0</v>
      </c>
      <c r="FJ489" s="94">
        <f t="shared" si="86"/>
        <v>84</v>
      </c>
      <c r="FK489" s="98"/>
      <c r="FL489" s="98"/>
      <c r="FM489" s="133"/>
      <c r="FN489" s="133"/>
    </row>
    <row r="490" spans="1:170" ht="3" hidden="1" customHeight="1" x14ac:dyDescent="0.25">
      <c r="A490" s="228"/>
      <c r="B490" s="201"/>
      <c r="C490" s="80"/>
      <c r="D490" s="209"/>
      <c r="E490" s="209"/>
      <c r="F490" s="66"/>
      <c r="G490" s="65"/>
      <c r="H490" s="210"/>
      <c r="I490" s="80"/>
      <c r="J490" s="209"/>
      <c r="K490" s="209"/>
      <c r="L490" s="80"/>
      <c r="M490" s="65"/>
      <c r="N490" s="80"/>
      <c r="O490" s="211"/>
      <c r="P490" s="211"/>
      <c r="Q490" s="211"/>
      <c r="R490" s="211"/>
      <c r="S490" s="211"/>
      <c r="T490" s="211"/>
      <c r="U490" s="211"/>
      <c r="V490" s="211"/>
      <c r="W490" s="211"/>
      <c r="X490" s="211"/>
      <c r="Y490" s="207"/>
      <c r="Z490" s="207"/>
      <c r="AA490" s="154"/>
      <c r="AB490" s="154"/>
      <c r="AC490" s="65"/>
      <c r="AD490" s="65"/>
      <c r="AE490" s="65"/>
      <c r="AF490" s="65"/>
      <c r="AG490" s="65"/>
      <c r="AH490" s="208"/>
      <c r="AI490" s="65"/>
      <c r="AJ490" s="65"/>
      <c r="AK490" s="209"/>
      <c r="AL490" s="65"/>
      <c r="AM490" s="66"/>
      <c r="AN490" s="65"/>
      <c r="AO490" s="65"/>
      <c r="AP490" s="67"/>
      <c r="AQ490" s="68"/>
      <c r="AR490" s="69"/>
      <c r="AS490" s="72"/>
      <c r="AT490" s="67"/>
      <c r="AU490" s="68"/>
      <c r="AV490" s="67"/>
      <c r="AW490" s="72"/>
      <c r="AX490" s="67"/>
      <c r="AY490" s="96"/>
      <c r="AZ490" s="97"/>
      <c r="BA490" s="67"/>
      <c r="BB490" s="67"/>
      <c r="BC490" s="67"/>
      <c r="BD490" s="67"/>
      <c r="BE490" s="71"/>
      <c r="BF490" s="67"/>
      <c r="BG490" s="67"/>
      <c r="BH490" s="67"/>
      <c r="BI490" s="72"/>
      <c r="BJ490" s="67"/>
      <c r="BK490" s="67"/>
      <c r="BL490" s="67"/>
      <c r="BM490" s="72"/>
      <c r="BN490" s="67"/>
      <c r="BO490" s="67"/>
      <c r="BP490" s="67"/>
      <c r="BQ490" s="67"/>
      <c r="BR490" s="67"/>
      <c r="BS490" s="67"/>
      <c r="BT490" s="67"/>
      <c r="BU490" s="67"/>
      <c r="BV490" s="67"/>
      <c r="BW490" s="67"/>
      <c r="BX490" s="67"/>
      <c r="BY490" s="67"/>
      <c r="BZ490" s="67"/>
      <c r="CA490" s="67"/>
      <c r="CB490" s="67"/>
      <c r="CC490" s="209"/>
      <c r="CD490" s="65"/>
      <c r="CE490" s="66"/>
      <c r="CF490" s="73"/>
      <c r="CG490" s="156"/>
      <c r="CH490" s="1"/>
      <c r="DA490" s="19"/>
      <c r="DB490" s="19"/>
      <c r="DC490" s="67"/>
      <c r="DD490" s="67"/>
      <c r="DE490" s="67"/>
      <c r="DF490" s="67"/>
      <c r="DG490" s="67"/>
      <c r="DH490" s="75"/>
      <c r="DI490" s="67"/>
      <c r="DJ490" s="67"/>
      <c r="DK490" s="76"/>
      <c r="DL490" s="67"/>
      <c r="DM490" s="77"/>
      <c r="DN490" s="67"/>
      <c r="DO490" s="67"/>
      <c r="DP490" s="67"/>
      <c r="DQ490" s="68"/>
      <c r="DR490" s="67"/>
      <c r="DS490" s="72"/>
      <c r="DT490" s="84"/>
      <c r="DU490" s="68"/>
      <c r="DV490" s="67"/>
      <c r="DW490" s="72"/>
      <c r="DX490" s="67"/>
      <c r="DY490" s="67"/>
      <c r="DZ490" s="67"/>
      <c r="EA490" s="67"/>
      <c r="EB490" s="67"/>
      <c r="EC490" s="67"/>
      <c r="ED490" s="67"/>
      <c r="EE490" s="71"/>
      <c r="EF490" s="67"/>
      <c r="EG490" s="67"/>
      <c r="EH490" s="67"/>
      <c r="EI490" s="72"/>
      <c r="EJ490" s="67"/>
      <c r="EK490" s="67"/>
      <c r="EL490" s="67"/>
      <c r="EM490" s="72"/>
      <c r="EN490" s="67"/>
      <c r="EO490" s="67"/>
      <c r="EP490" s="67"/>
      <c r="EQ490" s="67"/>
      <c r="ER490" s="67"/>
      <c r="ES490" s="67"/>
      <c r="ET490" s="67"/>
      <c r="EU490" s="67"/>
      <c r="EV490" s="67"/>
      <c r="EW490" s="67"/>
      <c r="EX490" s="67"/>
      <c r="EY490" s="67"/>
      <c r="EZ490" s="67"/>
      <c r="FA490" s="67"/>
      <c r="FB490" s="67"/>
      <c r="FC490" s="76"/>
      <c r="FD490" s="67"/>
      <c r="FE490" s="77"/>
      <c r="FF490" s="68"/>
      <c r="FG490" s="83"/>
      <c r="FH490" s="92">
        <f t="shared" si="83"/>
        <v>0</v>
      </c>
      <c r="FI490" s="93">
        <f t="shared" si="87"/>
        <v>0</v>
      </c>
      <c r="FJ490" s="94">
        <f t="shared" si="86"/>
        <v>85</v>
      </c>
      <c r="FK490" s="98"/>
      <c r="FL490" s="98"/>
      <c r="FM490" s="133"/>
      <c r="FN490" s="133"/>
    </row>
    <row r="491" spans="1:170" ht="3" hidden="1" customHeight="1" x14ac:dyDescent="0.25">
      <c r="A491" s="228"/>
      <c r="B491" s="201"/>
      <c r="C491" s="80"/>
      <c r="D491" s="209"/>
      <c r="E491" s="209"/>
      <c r="F491" s="66"/>
      <c r="G491" s="65"/>
      <c r="H491" s="210"/>
      <c r="I491" s="80"/>
      <c r="J491" s="209"/>
      <c r="K491" s="209"/>
      <c r="L491" s="80"/>
      <c r="M491" s="65"/>
      <c r="N491" s="80"/>
      <c r="O491" s="211"/>
      <c r="P491" s="211"/>
      <c r="Q491" s="211"/>
      <c r="R491" s="211"/>
      <c r="S491" s="211"/>
      <c r="T491" s="211"/>
      <c r="U491" s="211"/>
      <c r="V491" s="211"/>
      <c r="W491" s="211"/>
      <c r="X491" s="211"/>
      <c r="Y491" s="207"/>
      <c r="Z491" s="207"/>
      <c r="AA491" s="154"/>
      <c r="AB491" s="154"/>
      <c r="AC491" s="65"/>
      <c r="AD491" s="65"/>
      <c r="AE491" s="65"/>
      <c r="AF491" s="65"/>
      <c r="AG491" s="65"/>
      <c r="AH491" s="208"/>
      <c r="AI491" s="65"/>
      <c r="AJ491" s="65"/>
      <c r="AK491" s="209"/>
      <c r="AL491" s="65"/>
      <c r="AM491" s="66"/>
      <c r="AN491" s="65"/>
      <c r="AO491" s="65"/>
      <c r="AP491" s="67"/>
      <c r="AQ491" s="68"/>
      <c r="AR491" s="69"/>
      <c r="AS491" s="72"/>
      <c r="AT491" s="67"/>
      <c r="AU491" s="68"/>
      <c r="AV491" s="67"/>
      <c r="AW491" s="72"/>
      <c r="AX491" s="67"/>
      <c r="AY491" s="96"/>
      <c r="AZ491" s="97"/>
      <c r="BA491" s="67"/>
      <c r="BB491" s="67"/>
      <c r="BC491" s="67"/>
      <c r="BD491" s="67"/>
      <c r="BE491" s="71"/>
      <c r="BF491" s="67"/>
      <c r="BG491" s="67"/>
      <c r="BH491" s="67"/>
      <c r="BI491" s="72"/>
      <c r="BJ491" s="67"/>
      <c r="BK491" s="67"/>
      <c r="BL491" s="67"/>
      <c r="BM491" s="72"/>
      <c r="BN491" s="67"/>
      <c r="BO491" s="67"/>
      <c r="BP491" s="67"/>
      <c r="BQ491" s="67"/>
      <c r="BR491" s="67"/>
      <c r="BS491" s="67"/>
      <c r="BT491" s="67"/>
      <c r="BU491" s="67"/>
      <c r="BV491" s="67"/>
      <c r="BW491" s="67"/>
      <c r="BX491" s="67"/>
      <c r="BY491" s="67"/>
      <c r="BZ491" s="67"/>
      <c r="CA491" s="67"/>
      <c r="CB491" s="67"/>
      <c r="CC491" s="209"/>
      <c r="CD491" s="65"/>
      <c r="CE491" s="66"/>
      <c r="CF491" s="73"/>
      <c r="CG491" s="86"/>
      <c r="CH491" s="1"/>
      <c r="DA491" s="19"/>
      <c r="DB491" s="19"/>
      <c r="DC491" s="67"/>
      <c r="DD491" s="67"/>
      <c r="DE491" s="67"/>
      <c r="DF491" s="67"/>
      <c r="DG491" s="67"/>
      <c r="DH491" s="75"/>
      <c r="DI491" s="67"/>
      <c r="DJ491" s="67"/>
      <c r="DK491" s="76"/>
      <c r="DL491" s="67"/>
      <c r="DM491" s="77"/>
      <c r="DN491" s="67"/>
      <c r="DO491" s="67"/>
      <c r="DP491" s="67"/>
      <c r="DQ491" s="68"/>
      <c r="DR491" s="67"/>
      <c r="DS491" s="72"/>
      <c r="DT491" s="67"/>
      <c r="DU491" s="68"/>
      <c r="DV491" s="69"/>
      <c r="DW491" s="72"/>
      <c r="DX491" s="67"/>
      <c r="DY491" s="67"/>
      <c r="DZ491" s="67"/>
      <c r="EA491" s="67"/>
      <c r="EB491" s="67"/>
      <c r="EC491" s="67"/>
      <c r="ED491" s="67"/>
      <c r="EE491" s="71"/>
      <c r="EF491" s="67"/>
      <c r="EG491" s="67"/>
      <c r="EH491" s="67"/>
      <c r="EI491" s="72"/>
      <c r="EJ491" s="67"/>
      <c r="EK491" s="67"/>
      <c r="EL491" s="67"/>
      <c r="EM491" s="72"/>
      <c r="EN491" s="67"/>
      <c r="EO491" s="67"/>
      <c r="EP491" s="67"/>
      <c r="EQ491" s="67"/>
      <c r="ER491" s="67"/>
      <c r="ES491" s="67"/>
      <c r="ET491" s="67"/>
      <c r="EU491" s="67"/>
      <c r="EV491" s="67"/>
      <c r="EW491" s="67"/>
      <c r="EX491" s="67"/>
      <c r="EY491" s="67"/>
      <c r="EZ491" s="67"/>
      <c r="FA491" s="67"/>
      <c r="FB491" s="67"/>
      <c r="FC491" s="76"/>
      <c r="FD491" s="67"/>
      <c r="FE491" s="77"/>
      <c r="FF491" s="68"/>
      <c r="FG491" s="83"/>
      <c r="FH491" s="92">
        <f t="shared" si="83"/>
        <v>0</v>
      </c>
      <c r="FI491" s="93">
        <f t="shared" si="87"/>
        <v>0</v>
      </c>
      <c r="FJ491" s="94">
        <f t="shared" si="86"/>
        <v>86</v>
      </c>
      <c r="FK491" s="98"/>
      <c r="FL491" s="98"/>
      <c r="FM491" s="133"/>
      <c r="FN491" s="133"/>
    </row>
    <row r="492" spans="1:170" ht="3" hidden="1" customHeight="1" x14ac:dyDescent="0.25">
      <c r="A492" s="228"/>
      <c r="B492" s="201"/>
      <c r="C492" s="80"/>
      <c r="D492" s="209"/>
      <c r="E492" s="209"/>
      <c r="F492" s="66"/>
      <c r="G492" s="65"/>
      <c r="H492" s="210"/>
      <c r="I492" s="80"/>
      <c r="J492" s="209"/>
      <c r="K492" s="209"/>
      <c r="L492" s="80"/>
      <c r="M492" s="65"/>
      <c r="N492" s="80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07"/>
      <c r="Z492" s="207"/>
      <c r="AA492" s="154"/>
      <c r="AB492" s="154"/>
      <c r="AC492" s="65"/>
      <c r="AD492" s="65"/>
      <c r="AE492" s="65"/>
      <c r="AF492" s="65"/>
      <c r="AG492" s="65"/>
      <c r="AH492" s="208"/>
      <c r="AI492" s="65"/>
      <c r="AJ492" s="65"/>
      <c r="AK492" s="209"/>
      <c r="AL492" s="65"/>
      <c r="AM492" s="66"/>
      <c r="AN492" s="65"/>
      <c r="AO492" s="65"/>
      <c r="AP492" s="67"/>
      <c r="AQ492" s="68"/>
      <c r="AR492" s="69"/>
      <c r="AS492" s="72"/>
      <c r="AT492" s="67"/>
      <c r="AU492" s="68"/>
      <c r="AV492" s="67"/>
      <c r="AW492" s="72"/>
      <c r="AX492" s="67"/>
      <c r="AY492" s="96"/>
      <c r="AZ492" s="97"/>
      <c r="BA492" s="67"/>
      <c r="BB492" s="67"/>
      <c r="BC492" s="67"/>
      <c r="BD492" s="67"/>
      <c r="BE492" s="71"/>
      <c r="BF492" s="67"/>
      <c r="BG492" s="67"/>
      <c r="BH492" s="67"/>
      <c r="BI492" s="72"/>
      <c r="BJ492" s="67"/>
      <c r="BK492" s="67"/>
      <c r="BL492" s="67"/>
      <c r="BM492" s="72"/>
      <c r="BN492" s="67"/>
      <c r="BO492" s="67"/>
      <c r="BP492" s="67"/>
      <c r="BQ492" s="67"/>
      <c r="BR492" s="67"/>
      <c r="BS492" s="67"/>
      <c r="BT492" s="67"/>
      <c r="BU492" s="67"/>
      <c r="BV492" s="67"/>
      <c r="BW492" s="67"/>
      <c r="BX492" s="67"/>
      <c r="BY492" s="67"/>
      <c r="BZ492" s="67"/>
      <c r="CA492" s="67"/>
      <c r="CB492" s="67"/>
      <c r="CC492" s="209"/>
      <c r="CD492" s="65"/>
      <c r="CE492" s="66"/>
      <c r="CF492" s="73"/>
      <c r="CG492" s="156"/>
      <c r="CH492" s="1"/>
      <c r="DA492" s="19"/>
      <c r="DB492" s="19"/>
      <c r="DC492" s="67"/>
      <c r="DD492" s="67"/>
      <c r="DE492" s="67"/>
      <c r="DF492" s="67"/>
      <c r="DG492" s="67"/>
      <c r="DH492" s="75"/>
      <c r="DI492" s="67"/>
      <c r="DJ492" s="67"/>
      <c r="DK492" s="76"/>
      <c r="DL492" s="67"/>
      <c r="DM492" s="77"/>
      <c r="DN492" s="67"/>
      <c r="DO492" s="67"/>
      <c r="DP492" s="67"/>
      <c r="DQ492" s="68"/>
      <c r="DR492" s="67"/>
      <c r="DS492" s="72"/>
      <c r="DT492" s="67"/>
      <c r="DU492" s="68"/>
      <c r="DV492" s="67"/>
      <c r="DW492" s="72"/>
      <c r="DX492" s="67"/>
      <c r="DY492" s="68"/>
      <c r="DZ492" s="69"/>
      <c r="EA492" s="67"/>
      <c r="EB492" s="67"/>
      <c r="EC492" s="67"/>
      <c r="ED492" s="67"/>
      <c r="EE492" s="71"/>
      <c r="EF492" s="67"/>
      <c r="EG492" s="67"/>
      <c r="EH492" s="67"/>
      <c r="EI492" s="72"/>
      <c r="EJ492" s="67"/>
      <c r="EK492" s="67"/>
      <c r="EL492" s="67"/>
      <c r="EM492" s="72"/>
      <c r="EN492" s="67"/>
      <c r="EO492" s="67"/>
      <c r="EP492" s="67"/>
      <c r="EQ492" s="67"/>
      <c r="ER492" s="67"/>
      <c r="ES492" s="67"/>
      <c r="ET492" s="67"/>
      <c r="EU492" s="67"/>
      <c r="EV492" s="67"/>
      <c r="EW492" s="67"/>
      <c r="EX492" s="67"/>
      <c r="EY492" s="67"/>
      <c r="EZ492" s="67"/>
      <c r="FA492" s="68"/>
      <c r="FB492" s="69"/>
      <c r="FC492" s="76"/>
      <c r="FD492" s="67"/>
      <c r="FE492" s="77"/>
      <c r="FF492" s="68"/>
      <c r="FG492" s="83"/>
      <c r="FH492" s="92">
        <f t="shared" si="83"/>
        <v>0</v>
      </c>
      <c r="FI492" s="93">
        <f t="shared" si="87"/>
        <v>0</v>
      </c>
      <c r="FJ492" s="94">
        <f t="shared" si="86"/>
        <v>87</v>
      </c>
      <c r="FK492" s="98"/>
      <c r="FL492" s="98"/>
      <c r="FM492" s="133"/>
      <c r="FN492" s="133"/>
    </row>
    <row r="493" spans="1:170" ht="3" hidden="1" customHeight="1" x14ac:dyDescent="0.25">
      <c r="A493" s="228"/>
      <c r="B493" s="201"/>
      <c r="C493" s="80"/>
      <c r="D493" s="209"/>
      <c r="E493" s="209"/>
      <c r="F493" s="66"/>
      <c r="G493" s="65"/>
      <c r="H493" s="210"/>
      <c r="I493" s="80"/>
      <c r="J493" s="209"/>
      <c r="K493" s="209"/>
      <c r="L493" s="80"/>
      <c r="M493" s="65"/>
      <c r="N493" s="80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07"/>
      <c r="Z493" s="207"/>
      <c r="AA493" s="154"/>
      <c r="AB493" s="154"/>
      <c r="AC493" s="65"/>
      <c r="AD493" s="65"/>
      <c r="AE493" s="65"/>
      <c r="AF493" s="65"/>
      <c r="AG493" s="65"/>
      <c r="AH493" s="208"/>
      <c r="AI493" s="65"/>
      <c r="AJ493" s="65"/>
      <c r="AK493" s="209"/>
      <c r="AL493" s="65"/>
      <c r="AM493" s="66"/>
      <c r="AN493" s="65"/>
      <c r="AO493" s="65"/>
      <c r="AP493" s="67"/>
      <c r="AQ493" s="68"/>
      <c r="AR493" s="69"/>
      <c r="AS493" s="72"/>
      <c r="AT493" s="67"/>
      <c r="AU493" s="68"/>
      <c r="AV493" s="67"/>
      <c r="AW493" s="72"/>
      <c r="AX493" s="67"/>
      <c r="AY493" s="96"/>
      <c r="AZ493" s="97"/>
      <c r="BA493" s="67"/>
      <c r="BB493" s="67"/>
      <c r="BC493" s="67"/>
      <c r="BD493" s="67"/>
      <c r="BE493" s="71"/>
      <c r="BF493" s="67"/>
      <c r="BG493" s="67"/>
      <c r="BH493" s="67"/>
      <c r="BI493" s="72"/>
      <c r="BJ493" s="67"/>
      <c r="BK493" s="67"/>
      <c r="BL493" s="67"/>
      <c r="BM493" s="72"/>
      <c r="BN493" s="67"/>
      <c r="BO493" s="67"/>
      <c r="BP493" s="67"/>
      <c r="BQ493" s="67"/>
      <c r="BR493" s="67"/>
      <c r="BS493" s="67"/>
      <c r="BT493" s="67"/>
      <c r="BU493" s="67"/>
      <c r="BV493" s="67"/>
      <c r="BW493" s="67"/>
      <c r="BX493" s="67"/>
      <c r="BY493" s="67"/>
      <c r="BZ493" s="67"/>
      <c r="CA493" s="67"/>
      <c r="CB493" s="67"/>
      <c r="CC493" s="209"/>
      <c r="CD493" s="65"/>
      <c r="CE493" s="66"/>
      <c r="CF493" s="73"/>
      <c r="CG493" s="156"/>
      <c r="CH493" s="1"/>
      <c r="DA493" s="19"/>
      <c r="DB493" s="19"/>
      <c r="DC493" s="67"/>
      <c r="DD493" s="67"/>
      <c r="DE493" s="67"/>
      <c r="DF493" s="67"/>
      <c r="DG493" s="67"/>
      <c r="DH493" s="75"/>
      <c r="DI493" s="67"/>
      <c r="DJ493" s="67"/>
      <c r="DK493" s="76"/>
      <c r="DL493" s="67"/>
      <c r="DM493" s="77"/>
      <c r="DN493" s="67"/>
      <c r="DO493" s="67"/>
      <c r="DP493" s="67"/>
      <c r="DQ493" s="68"/>
      <c r="DR493" s="67"/>
      <c r="DS493" s="72"/>
      <c r="DT493" s="67"/>
      <c r="DU493" s="68"/>
      <c r="DV493" s="67"/>
      <c r="DW493" s="72"/>
      <c r="DX493" s="67"/>
      <c r="DY493" s="67"/>
      <c r="DZ493" s="67"/>
      <c r="EA493" s="67"/>
      <c r="EB493" s="67"/>
      <c r="EC493" s="67"/>
      <c r="ED493" s="67"/>
      <c r="EE493" s="71"/>
      <c r="EF493" s="67"/>
      <c r="EG493" s="67"/>
      <c r="EH493" s="67"/>
      <c r="EI493" s="72"/>
      <c r="EJ493" s="67"/>
      <c r="EK493" s="67"/>
      <c r="EL493" s="67"/>
      <c r="EM493" s="72"/>
      <c r="EN493" s="67"/>
      <c r="EO493" s="68"/>
      <c r="EP493" s="69"/>
      <c r="EQ493" s="67"/>
      <c r="ER493" s="67"/>
      <c r="ES493" s="68"/>
      <c r="ET493" s="69"/>
      <c r="EU493" s="67"/>
      <c r="EV493" s="67"/>
      <c r="EW493" s="67"/>
      <c r="EX493" s="67"/>
      <c r="EY493" s="67"/>
      <c r="EZ493" s="67"/>
      <c r="FA493" s="67"/>
      <c r="FB493" s="67"/>
      <c r="FC493" s="76"/>
      <c r="FD493" s="67"/>
      <c r="FE493" s="77"/>
      <c r="FF493" s="68"/>
      <c r="FG493" s="83"/>
      <c r="FH493" s="92">
        <f t="shared" si="83"/>
        <v>0</v>
      </c>
      <c r="FI493" s="93">
        <f t="shared" si="87"/>
        <v>0</v>
      </c>
      <c r="FJ493" s="94">
        <f t="shared" si="86"/>
        <v>88</v>
      </c>
      <c r="FK493" s="98"/>
      <c r="FL493" s="98"/>
      <c r="FM493" s="133"/>
      <c r="FN493" s="133"/>
    </row>
    <row r="494" spans="1:170" ht="3" hidden="1" customHeight="1" x14ac:dyDescent="0.25">
      <c r="A494" s="228"/>
      <c r="B494" s="201"/>
      <c r="C494" s="80"/>
      <c r="D494" s="209"/>
      <c r="E494" s="209"/>
      <c r="F494" s="66"/>
      <c r="G494" s="65"/>
      <c r="H494" s="210"/>
      <c r="I494" s="80"/>
      <c r="J494" s="209"/>
      <c r="K494" s="209"/>
      <c r="L494" s="80"/>
      <c r="M494" s="65"/>
      <c r="N494" s="80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07"/>
      <c r="Z494" s="207"/>
      <c r="AA494" s="154"/>
      <c r="AB494" s="154"/>
      <c r="AC494" s="65"/>
      <c r="AD494" s="65"/>
      <c r="AE494" s="65"/>
      <c r="AF494" s="65"/>
      <c r="AG494" s="65"/>
      <c r="AH494" s="208"/>
      <c r="AI494" s="65"/>
      <c r="AJ494" s="65"/>
      <c r="AK494" s="209"/>
      <c r="AL494" s="65"/>
      <c r="AM494" s="66"/>
      <c r="AN494" s="65"/>
      <c r="AO494" s="65"/>
      <c r="AP494" s="67"/>
      <c r="AQ494" s="68"/>
      <c r="AR494" s="69"/>
      <c r="AS494" s="72"/>
      <c r="AT494" s="67"/>
      <c r="AU494" s="68"/>
      <c r="AV494" s="67"/>
      <c r="AW494" s="72"/>
      <c r="AX494" s="67"/>
      <c r="AY494" s="96"/>
      <c r="AZ494" s="97"/>
      <c r="BA494" s="67"/>
      <c r="BB494" s="67"/>
      <c r="BC494" s="67"/>
      <c r="BD494" s="67"/>
      <c r="BE494" s="71"/>
      <c r="BF494" s="67"/>
      <c r="BG494" s="67"/>
      <c r="BH494" s="67"/>
      <c r="BI494" s="72"/>
      <c r="BJ494" s="67"/>
      <c r="BK494" s="67"/>
      <c r="BL494" s="67"/>
      <c r="BM494" s="72"/>
      <c r="BN494" s="67"/>
      <c r="BO494" s="67"/>
      <c r="BP494" s="67"/>
      <c r="BQ494" s="67"/>
      <c r="BR494" s="67"/>
      <c r="BS494" s="67"/>
      <c r="BT494" s="67"/>
      <c r="BU494" s="67"/>
      <c r="BV494" s="67"/>
      <c r="BW494" s="67"/>
      <c r="BX494" s="67"/>
      <c r="BY494" s="67"/>
      <c r="BZ494" s="67"/>
      <c r="CA494" s="67"/>
      <c r="CB494" s="67"/>
      <c r="CC494" s="209"/>
      <c r="CD494" s="65"/>
      <c r="CE494" s="66"/>
      <c r="CF494" s="73"/>
      <c r="CG494" s="156"/>
      <c r="CH494" s="1"/>
      <c r="DA494" s="19"/>
      <c r="DB494" s="19"/>
      <c r="DC494" s="67"/>
      <c r="DD494" s="67"/>
      <c r="DE494" s="67"/>
      <c r="DF494" s="67"/>
      <c r="DG494" s="67"/>
      <c r="DH494" s="75"/>
      <c r="DI494" s="67"/>
      <c r="DJ494" s="67"/>
      <c r="DK494" s="76"/>
      <c r="DL494" s="67"/>
      <c r="DM494" s="77"/>
      <c r="DN494" s="67"/>
      <c r="DO494" s="67"/>
      <c r="DP494" s="67"/>
      <c r="DQ494" s="68"/>
      <c r="DR494" s="67"/>
      <c r="DS494" s="72"/>
      <c r="DT494" s="67"/>
      <c r="DU494" s="68"/>
      <c r="DV494" s="67"/>
      <c r="DW494" s="72"/>
      <c r="DX494" s="67"/>
      <c r="DY494" s="67"/>
      <c r="DZ494" s="67"/>
      <c r="EA494" s="67"/>
      <c r="EB494" s="67"/>
      <c r="EC494" s="67"/>
      <c r="ED494" s="67"/>
      <c r="EE494" s="71"/>
      <c r="EF494" s="67"/>
      <c r="EG494" s="67"/>
      <c r="EH494" s="67"/>
      <c r="EI494" s="72"/>
      <c r="EJ494" s="67"/>
      <c r="EK494" s="67"/>
      <c r="EL494" s="67"/>
      <c r="EM494" s="72"/>
      <c r="EN494" s="67"/>
      <c r="EO494" s="67"/>
      <c r="EP494" s="67"/>
      <c r="EQ494" s="67"/>
      <c r="ER494" s="67"/>
      <c r="ES494" s="67"/>
      <c r="ET494" s="67"/>
      <c r="EU494" s="67"/>
      <c r="EV494" s="67"/>
      <c r="EW494" s="67"/>
      <c r="EX494" s="67"/>
      <c r="EY494" s="67"/>
      <c r="EZ494" s="67"/>
      <c r="FA494" s="67"/>
      <c r="FB494" s="67"/>
      <c r="FC494" s="76"/>
      <c r="FD494" s="67"/>
      <c r="FE494" s="77"/>
      <c r="FF494" s="68"/>
      <c r="FG494" s="83"/>
      <c r="FH494" s="92">
        <f t="shared" si="83"/>
        <v>0</v>
      </c>
      <c r="FI494" s="93">
        <f t="shared" si="87"/>
        <v>0</v>
      </c>
      <c r="FJ494" s="94">
        <f t="shared" si="86"/>
        <v>89</v>
      </c>
      <c r="FK494" s="98"/>
      <c r="FL494" s="98"/>
      <c r="FM494" s="133"/>
      <c r="FN494" s="133"/>
    </row>
    <row r="495" spans="1:170" ht="3" hidden="1" customHeight="1" x14ac:dyDescent="0.25">
      <c r="A495" s="228"/>
      <c r="B495" s="201"/>
      <c r="C495" s="80"/>
      <c r="D495" s="209"/>
      <c r="E495" s="209"/>
      <c r="F495" s="66"/>
      <c r="G495" s="65"/>
      <c r="H495" s="210"/>
      <c r="I495" s="80"/>
      <c r="J495" s="209"/>
      <c r="K495" s="209"/>
      <c r="L495" s="80"/>
      <c r="M495" s="65"/>
      <c r="N495" s="80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07"/>
      <c r="Z495" s="207"/>
      <c r="AA495" s="154"/>
      <c r="AB495" s="154"/>
      <c r="AC495" s="65"/>
      <c r="AD495" s="65"/>
      <c r="AE495" s="65"/>
      <c r="AF495" s="65"/>
      <c r="AG495" s="65"/>
      <c r="AH495" s="208"/>
      <c r="AI495" s="65"/>
      <c r="AJ495" s="65"/>
      <c r="AK495" s="209"/>
      <c r="AL495" s="65"/>
      <c r="AM495" s="66"/>
      <c r="AN495" s="65"/>
      <c r="AO495" s="65"/>
      <c r="AP495" s="67"/>
      <c r="AQ495" s="68"/>
      <c r="AR495" s="69"/>
      <c r="AS495" s="72"/>
      <c r="AT495" s="67"/>
      <c r="AU495" s="68"/>
      <c r="AV495" s="67"/>
      <c r="AW495" s="72"/>
      <c r="AX495" s="67"/>
      <c r="AY495" s="96"/>
      <c r="AZ495" s="97"/>
      <c r="BA495" s="67"/>
      <c r="BB495" s="67"/>
      <c r="BC495" s="67"/>
      <c r="BD495" s="67"/>
      <c r="BE495" s="71"/>
      <c r="BF495" s="67"/>
      <c r="BG495" s="67"/>
      <c r="BH495" s="67"/>
      <c r="BI495" s="72"/>
      <c r="BJ495" s="67"/>
      <c r="BK495" s="67"/>
      <c r="BL495" s="67"/>
      <c r="BM495" s="72"/>
      <c r="BN495" s="67"/>
      <c r="BO495" s="67"/>
      <c r="BP495" s="67"/>
      <c r="BQ495" s="67"/>
      <c r="BR495" s="67"/>
      <c r="BS495" s="67"/>
      <c r="BT495" s="67"/>
      <c r="BU495" s="67"/>
      <c r="BV495" s="67"/>
      <c r="BW495" s="67"/>
      <c r="BX495" s="67"/>
      <c r="BY495" s="67"/>
      <c r="BZ495" s="67"/>
      <c r="CA495" s="67"/>
      <c r="CB495" s="67"/>
      <c r="CC495" s="209"/>
      <c r="CD495" s="65"/>
      <c r="CE495" s="66"/>
      <c r="CF495" s="73"/>
      <c r="CG495" s="156"/>
      <c r="CH495" s="1"/>
      <c r="DA495" s="19"/>
      <c r="DB495" s="19"/>
      <c r="DC495" s="67"/>
      <c r="DD495" s="67"/>
      <c r="DE495" s="67"/>
      <c r="DF495" s="67"/>
      <c r="DG495" s="67"/>
      <c r="DH495" s="75"/>
      <c r="DI495" s="67"/>
      <c r="DJ495" s="67"/>
      <c r="DK495" s="76"/>
      <c r="DL495" s="67"/>
      <c r="DM495" s="77"/>
      <c r="DN495" s="67"/>
      <c r="DO495" s="67"/>
      <c r="DP495" s="67"/>
      <c r="DQ495" s="68"/>
      <c r="DR495" s="67"/>
      <c r="DS495" s="72"/>
      <c r="DT495" s="67"/>
      <c r="DU495" s="68"/>
      <c r="DV495" s="67"/>
      <c r="DW495" s="72"/>
      <c r="DX495" s="67"/>
      <c r="DY495" s="67"/>
      <c r="DZ495" s="67"/>
      <c r="EA495" s="67"/>
      <c r="EB495" s="67"/>
      <c r="EC495" s="67"/>
      <c r="ED495" s="67"/>
      <c r="EE495" s="71"/>
      <c r="EF495" s="67"/>
      <c r="EG495" s="67"/>
      <c r="EH495" s="67"/>
      <c r="EI495" s="72"/>
      <c r="EJ495" s="67"/>
      <c r="EK495" s="67"/>
      <c r="EL495" s="67"/>
      <c r="EM495" s="72"/>
      <c r="EN495" s="67"/>
      <c r="EO495" s="68"/>
      <c r="EP495" s="69"/>
      <c r="EQ495" s="67"/>
      <c r="ER495" s="67"/>
      <c r="ES495" s="67"/>
      <c r="ET495" s="67"/>
      <c r="EU495" s="67"/>
      <c r="EV495" s="67"/>
      <c r="EW495" s="67"/>
      <c r="EX495" s="67"/>
      <c r="EY495" s="67"/>
      <c r="EZ495" s="67"/>
      <c r="FA495" s="67"/>
      <c r="FB495" s="67"/>
      <c r="FC495" s="76"/>
      <c r="FD495" s="67"/>
      <c r="FE495" s="77"/>
      <c r="FF495" s="68"/>
      <c r="FG495" s="83"/>
      <c r="FH495" s="92">
        <f t="shared" si="83"/>
        <v>0</v>
      </c>
      <c r="FI495" s="93">
        <f t="shared" si="87"/>
        <v>0</v>
      </c>
      <c r="FJ495" s="94">
        <f t="shared" si="86"/>
        <v>90</v>
      </c>
      <c r="FK495" s="98"/>
      <c r="FL495" s="98"/>
      <c r="FM495" s="133"/>
      <c r="FN495" s="133"/>
    </row>
    <row r="496" spans="1:170" ht="3" hidden="1" customHeight="1" x14ac:dyDescent="0.25">
      <c r="A496" s="228"/>
      <c r="B496" s="201"/>
      <c r="C496" s="80"/>
      <c r="D496" s="209"/>
      <c r="E496" s="209"/>
      <c r="F496" s="66"/>
      <c r="G496" s="65"/>
      <c r="H496" s="210"/>
      <c r="I496" s="80"/>
      <c r="J496" s="209"/>
      <c r="K496" s="209"/>
      <c r="L496" s="80"/>
      <c r="M496" s="65"/>
      <c r="N496" s="80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07"/>
      <c r="Z496" s="207"/>
      <c r="AA496" s="154"/>
      <c r="AB496" s="154"/>
      <c r="AC496" s="65"/>
      <c r="AD496" s="65"/>
      <c r="AE496" s="65"/>
      <c r="AF496" s="65"/>
      <c r="AG496" s="65"/>
      <c r="AH496" s="208"/>
      <c r="AI496" s="65"/>
      <c r="AJ496" s="65"/>
      <c r="AK496" s="209"/>
      <c r="AL496" s="65"/>
      <c r="AM496" s="66"/>
      <c r="AN496" s="65"/>
      <c r="AO496" s="65"/>
      <c r="AP496" s="67"/>
      <c r="AQ496" s="68"/>
      <c r="AR496" s="69"/>
      <c r="AS496" s="72"/>
      <c r="AT496" s="67"/>
      <c r="AU496" s="68"/>
      <c r="AV496" s="67"/>
      <c r="AW496" s="72"/>
      <c r="AX496" s="67"/>
      <c r="AY496" s="96"/>
      <c r="AZ496" s="97"/>
      <c r="BA496" s="67"/>
      <c r="BB496" s="67"/>
      <c r="BC496" s="67"/>
      <c r="BD496" s="67"/>
      <c r="BE496" s="71"/>
      <c r="BF496" s="67"/>
      <c r="BG496" s="67"/>
      <c r="BH496" s="67"/>
      <c r="BI496" s="72"/>
      <c r="BJ496" s="67"/>
      <c r="BK496" s="67"/>
      <c r="BL496" s="67"/>
      <c r="BM496" s="72"/>
      <c r="BN496" s="67"/>
      <c r="BO496" s="67"/>
      <c r="BP496" s="67"/>
      <c r="BQ496" s="67"/>
      <c r="BR496" s="67"/>
      <c r="BS496" s="67"/>
      <c r="BT496" s="67"/>
      <c r="BU496" s="67"/>
      <c r="BV496" s="67"/>
      <c r="BW496" s="67"/>
      <c r="BX496" s="67"/>
      <c r="BY496" s="67"/>
      <c r="BZ496" s="67"/>
      <c r="CA496" s="67"/>
      <c r="CB496" s="67"/>
      <c r="CC496" s="209"/>
      <c r="CD496" s="65"/>
      <c r="CE496" s="66"/>
      <c r="CF496" s="73"/>
      <c r="CG496" s="156"/>
      <c r="CH496" s="1"/>
      <c r="DA496" s="19"/>
      <c r="DB496" s="19"/>
      <c r="DC496" s="67"/>
      <c r="DD496" s="67"/>
      <c r="DE496" s="67"/>
      <c r="DF496" s="67"/>
      <c r="DG496" s="67"/>
      <c r="DH496" s="75"/>
      <c r="DI496" s="67"/>
      <c r="DJ496" s="67"/>
      <c r="DK496" s="76"/>
      <c r="DL496" s="67"/>
      <c r="DM496" s="77"/>
      <c r="DN496" s="67"/>
      <c r="DO496" s="67"/>
      <c r="DP496" s="67"/>
      <c r="DQ496" s="68"/>
      <c r="DR496" s="69"/>
      <c r="DS496" s="72"/>
      <c r="DT496" s="67"/>
      <c r="DU496" s="68"/>
      <c r="DV496" s="67"/>
      <c r="DW496" s="72"/>
      <c r="DX496" s="67"/>
      <c r="DY496" s="67"/>
      <c r="DZ496" s="67"/>
      <c r="EA496" s="67"/>
      <c r="EB496" s="67"/>
      <c r="EC496" s="68"/>
      <c r="ED496" s="67"/>
      <c r="EE496" s="71"/>
      <c r="EF496" s="67"/>
      <c r="EG496" s="68"/>
      <c r="EH496" s="69"/>
      <c r="EI496" s="72"/>
      <c r="EJ496" s="67"/>
      <c r="EK496" s="67"/>
      <c r="EL496" s="67"/>
      <c r="EM496" s="72"/>
      <c r="EN496" s="67"/>
      <c r="EO496" s="67"/>
      <c r="EP496" s="67"/>
      <c r="EQ496" s="67"/>
      <c r="ER496" s="67"/>
      <c r="ES496" s="67"/>
      <c r="ET496" s="67"/>
      <c r="EU496" s="67"/>
      <c r="EV496" s="67"/>
      <c r="EW496" s="67"/>
      <c r="EX496" s="67"/>
      <c r="EY496" s="67"/>
      <c r="EZ496" s="67"/>
      <c r="FA496" s="67"/>
      <c r="FB496" s="67"/>
      <c r="FC496" s="76"/>
      <c r="FD496" s="67"/>
      <c r="FE496" s="77"/>
      <c r="FF496" s="68"/>
      <c r="FG496" s="83"/>
      <c r="FH496" s="92">
        <f t="shared" si="83"/>
        <v>0</v>
      </c>
      <c r="FI496" s="93">
        <f t="shared" si="87"/>
        <v>0</v>
      </c>
      <c r="FJ496" s="94">
        <f t="shared" si="86"/>
        <v>91</v>
      </c>
      <c r="FK496" s="98"/>
      <c r="FL496" s="98"/>
      <c r="FM496" s="133"/>
      <c r="FN496" s="133"/>
    </row>
    <row r="497" spans="1:170" ht="3" hidden="1" customHeight="1" x14ac:dyDescent="0.25">
      <c r="A497" s="228"/>
      <c r="B497" s="201"/>
      <c r="C497" s="80"/>
      <c r="D497" s="209"/>
      <c r="E497" s="209"/>
      <c r="F497" s="66"/>
      <c r="G497" s="65"/>
      <c r="H497" s="210"/>
      <c r="I497" s="80"/>
      <c r="J497" s="209"/>
      <c r="K497" s="209"/>
      <c r="L497" s="80"/>
      <c r="M497" s="65"/>
      <c r="N497" s="80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07"/>
      <c r="Z497" s="207"/>
      <c r="AA497" s="154"/>
      <c r="AB497" s="154"/>
      <c r="AC497" s="65"/>
      <c r="AD497" s="65"/>
      <c r="AE497" s="65"/>
      <c r="AF497" s="65"/>
      <c r="AG497" s="65"/>
      <c r="AH497" s="208"/>
      <c r="AI497" s="65"/>
      <c r="AJ497" s="65"/>
      <c r="AK497" s="209"/>
      <c r="AL497" s="65"/>
      <c r="AM497" s="66"/>
      <c r="AN497" s="65"/>
      <c r="AO497" s="65"/>
      <c r="AP497" s="67"/>
      <c r="AQ497" s="68"/>
      <c r="AR497" s="69"/>
      <c r="AS497" s="72"/>
      <c r="AT497" s="67"/>
      <c r="AU497" s="68"/>
      <c r="AV497" s="67"/>
      <c r="AW497" s="72"/>
      <c r="AX497" s="67"/>
      <c r="AY497" s="96"/>
      <c r="AZ497" s="97"/>
      <c r="BA497" s="67"/>
      <c r="BB497" s="67"/>
      <c r="BC497" s="67"/>
      <c r="BD497" s="67"/>
      <c r="BE497" s="71"/>
      <c r="BF497" s="67"/>
      <c r="BG497" s="67"/>
      <c r="BH497" s="67"/>
      <c r="BI497" s="72"/>
      <c r="BJ497" s="67"/>
      <c r="BK497" s="67"/>
      <c r="BL497" s="67"/>
      <c r="BM497" s="72"/>
      <c r="BN497" s="67"/>
      <c r="BO497" s="67"/>
      <c r="BP497" s="67"/>
      <c r="BQ497" s="67"/>
      <c r="BR497" s="67"/>
      <c r="BS497" s="67"/>
      <c r="BT497" s="67"/>
      <c r="BU497" s="67"/>
      <c r="BV497" s="67"/>
      <c r="BW497" s="67"/>
      <c r="BX497" s="67"/>
      <c r="BY497" s="67"/>
      <c r="BZ497" s="67"/>
      <c r="CA497" s="67"/>
      <c r="CB497" s="67"/>
      <c r="CC497" s="209"/>
      <c r="CD497" s="65"/>
      <c r="CE497" s="66"/>
      <c r="CF497" s="73"/>
      <c r="CG497" s="156"/>
      <c r="CH497" s="1"/>
      <c r="DA497" s="19"/>
      <c r="DB497" s="19"/>
      <c r="DC497" s="67"/>
      <c r="DD497" s="67"/>
      <c r="DE497" s="67"/>
      <c r="DF497" s="67"/>
      <c r="DG497" s="67"/>
      <c r="DH497" s="75"/>
      <c r="DI497" s="67"/>
      <c r="DJ497" s="67"/>
      <c r="DK497" s="76"/>
      <c r="DL497" s="67"/>
      <c r="DM497" s="77"/>
      <c r="DN497" s="67"/>
      <c r="DO497" s="67"/>
      <c r="DP497" s="67"/>
      <c r="DQ497" s="68"/>
      <c r="DR497" s="67"/>
      <c r="DS497" s="72"/>
      <c r="DT497" s="84"/>
      <c r="DU497" s="68"/>
      <c r="DV497" s="67"/>
      <c r="DW497" s="72"/>
      <c r="DX497" s="67"/>
      <c r="DY497" s="67"/>
      <c r="DZ497" s="67"/>
      <c r="EA497" s="67"/>
      <c r="EB497" s="67"/>
      <c r="EC497" s="67"/>
      <c r="ED497" s="67"/>
      <c r="EE497" s="71"/>
      <c r="EF497" s="67"/>
      <c r="EG497" s="67"/>
      <c r="EH497" s="67"/>
      <c r="EI497" s="72"/>
      <c r="EJ497" s="67"/>
      <c r="EK497" s="67"/>
      <c r="EL497" s="67"/>
      <c r="EM497" s="72"/>
      <c r="EN497" s="67"/>
      <c r="EO497" s="67"/>
      <c r="EP497" s="67"/>
      <c r="EQ497" s="67"/>
      <c r="ER497" s="67"/>
      <c r="ES497" s="67"/>
      <c r="ET497" s="67"/>
      <c r="EU497" s="67"/>
      <c r="EV497" s="67"/>
      <c r="EW497" s="67"/>
      <c r="EX497" s="67"/>
      <c r="EY497" s="67"/>
      <c r="EZ497" s="67"/>
      <c r="FA497" s="68"/>
      <c r="FB497" s="69"/>
      <c r="FC497" s="76"/>
      <c r="FD497" s="67"/>
      <c r="FE497" s="77"/>
      <c r="FF497" s="68"/>
      <c r="FG497" s="83"/>
      <c r="FH497" s="92">
        <f t="shared" si="83"/>
        <v>0</v>
      </c>
      <c r="FI497" s="93">
        <f t="shared" si="87"/>
        <v>0</v>
      </c>
      <c r="FJ497" s="94">
        <f t="shared" si="86"/>
        <v>92</v>
      </c>
      <c r="FK497" s="98"/>
      <c r="FL497" s="98"/>
      <c r="FM497" s="133"/>
      <c r="FN497" s="133"/>
    </row>
    <row r="498" spans="1:170" ht="3" hidden="1" customHeight="1" x14ac:dyDescent="0.25">
      <c r="A498" s="228"/>
      <c r="B498" s="201"/>
      <c r="C498" s="80"/>
      <c r="D498" s="209"/>
      <c r="E498" s="209"/>
      <c r="F498" s="66"/>
      <c r="G498" s="65"/>
      <c r="H498" s="210"/>
      <c r="I498" s="80"/>
      <c r="J498" s="209"/>
      <c r="K498" s="209"/>
      <c r="L498" s="80"/>
      <c r="M498" s="65"/>
      <c r="N498" s="80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07"/>
      <c r="Z498" s="207"/>
      <c r="AA498" s="154"/>
      <c r="AB498" s="154"/>
      <c r="AC498" s="65"/>
      <c r="AD498" s="65"/>
      <c r="AE498" s="65"/>
      <c r="AF498" s="65"/>
      <c r="AG498" s="65"/>
      <c r="AH498" s="208"/>
      <c r="AI498" s="65"/>
      <c r="AJ498" s="65"/>
      <c r="AK498" s="209"/>
      <c r="AL498" s="65"/>
      <c r="AM498" s="66"/>
      <c r="AN498" s="65"/>
      <c r="AO498" s="65"/>
      <c r="AP498" s="67"/>
      <c r="AQ498" s="68"/>
      <c r="AR498" s="69"/>
      <c r="AS498" s="72"/>
      <c r="AT498" s="67"/>
      <c r="AU498" s="68"/>
      <c r="AV498" s="67"/>
      <c r="AW498" s="72"/>
      <c r="AX498" s="67"/>
      <c r="AY498" s="96"/>
      <c r="AZ498" s="97"/>
      <c r="BA498" s="67"/>
      <c r="BB498" s="67"/>
      <c r="BC498" s="67"/>
      <c r="BD498" s="67"/>
      <c r="BE498" s="71"/>
      <c r="BF498" s="67"/>
      <c r="BG498" s="67"/>
      <c r="BH498" s="67"/>
      <c r="BI498" s="72"/>
      <c r="BJ498" s="67"/>
      <c r="BK498" s="67"/>
      <c r="BL498" s="67"/>
      <c r="BM498" s="72"/>
      <c r="BN498" s="67"/>
      <c r="BO498" s="67"/>
      <c r="BP498" s="67"/>
      <c r="BQ498" s="67"/>
      <c r="BR498" s="67"/>
      <c r="BS498" s="67"/>
      <c r="BT498" s="67"/>
      <c r="BU498" s="67"/>
      <c r="BV498" s="67"/>
      <c r="BW498" s="67"/>
      <c r="BX498" s="67"/>
      <c r="BY498" s="67"/>
      <c r="BZ498" s="67"/>
      <c r="CA498" s="67"/>
      <c r="CB498" s="67"/>
      <c r="CC498" s="209"/>
      <c r="CD498" s="65"/>
      <c r="CE498" s="66"/>
      <c r="CF498" s="73"/>
      <c r="CG498" s="154"/>
      <c r="CH498" s="1"/>
      <c r="DA498" s="19"/>
      <c r="DB498" s="19"/>
      <c r="DC498" s="67"/>
      <c r="DD498" s="67"/>
      <c r="DE498" s="67"/>
      <c r="DF498" s="67"/>
      <c r="DG498" s="67"/>
      <c r="DH498" s="75"/>
      <c r="DI498" s="67"/>
      <c r="DJ498" s="67"/>
      <c r="DK498" s="76"/>
      <c r="DL498" s="67"/>
      <c r="DM498" s="77"/>
      <c r="DN498" s="67"/>
      <c r="DO498" s="67"/>
      <c r="DP498" s="67"/>
      <c r="DQ498" s="68"/>
      <c r="DR498" s="67"/>
      <c r="DS498" s="72"/>
      <c r="DT498" s="67"/>
      <c r="DU498" s="68"/>
      <c r="DV498" s="67"/>
      <c r="DW498" s="72"/>
      <c r="DX498" s="67"/>
      <c r="DY498" s="67"/>
      <c r="DZ498" s="67"/>
      <c r="EA498" s="67"/>
      <c r="EB498" s="67"/>
      <c r="EC498" s="68"/>
      <c r="ED498" s="69"/>
      <c r="EE498" s="71"/>
      <c r="EF498" s="67"/>
      <c r="EG498" s="67"/>
      <c r="EH498" s="67"/>
      <c r="EI498" s="72"/>
      <c r="EJ498" s="67"/>
      <c r="EK498" s="67"/>
      <c r="EL498" s="67"/>
      <c r="EM498" s="72"/>
      <c r="EN498" s="67"/>
      <c r="EO498" s="67"/>
      <c r="EP498" s="67"/>
      <c r="EQ498" s="67"/>
      <c r="ER498" s="67"/>
      <c r="ES498" s="68"/>
      <c r="ET498" s="69"/>
      <c r="EU498" s="67"/>
      <c r="EV498" s="67"/>
      <c r="EW498" s="67"/>
      <c r="EX498" s="67"/>
      <c r="EY498" s="67"/>
      <c r="EZ498" s="67"/>
      <c r="FA498" s="67"/>
      <c r="FB498" s="67"/>
      <c r="FC498" s="76"/>
      <c r="FD498" s="67"/>
      <c r="FE498" s="77"/>
      <c r="FF498" s="68"/>
      <c r="FG498" s="83"/>
      <c r="FH498" s="92">
        <f t="shared" si="83"/>
        <v>0</v>
      </c>
      <c r="FI498" s="93">
        <f t="shared" si="87"/>
        <v>0</v>
      </c>
      <c r="FJ498" s="94">
        <f t="shared" si="86"/>
        <v>93</v>
      </c>
      <c r="FK498" s="98"/>
      <c r="FL498" s="98"/>
      <c r="FM498" s="133"/>
      <c r="FN498" s="133"/>
    </row>
    <row r="499" spans="1:170" ht="3" hidden="1" customHeight="1" x14ac:dyDescent="0.25">
      <c r="A499" s="228"/>
      <c r="B499" s="201"/>
      <c r="C499" s="80"/>
      <c r="D499" s="209"/>
      <c r="E499" s="209"/>
      <c r="F499" s="66"/>
      <c r="G499" s="65"/>
      <c r="H499" s="210"/>
      <c r="I499" s="80"/>
      <c r="J499" s="209"/>
      <c r="K499" s="209"/>
      <c r="L499" s="80"/>
      <c r="M499" s="65"/>
      <c r="N499" s="80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07"/>
      <c r="Z499" s="207"/>
      <c r="AA499" s="154"/>
      <c r="AB499" s="154"/>
      <c r="AC499" s="65"/>
      <c r="AD499" s="65"/>
      <c r="AE499" s="65"/>
      <c r="AF499" s="65"/>
      <c r="AG499" s="65"/>
      <c r="AH499" s="208"/>
      <c r="AI499" s="65"/>
      <c r="AJ499" s="65"/>
      <c r="AK499" s="209"/>
      <c r="AL499" s="65"/>
      <c r="AM499" s="66"/>
      <c r="AN499" s="65"/>
      <c r="AO499" s="65"/>
      <c r="AP499" s="67"/>
      <c r="AQ499" s="68"/>
      <c r="AR499" s="69"/>
      <c r="AS499" s="72"/>
      <c r="AT499" s="67"/>
      <c r="AU499" s="68"/>
      <c r="AV499" s="67"/>
      <c r="AW499" s="72"/>
      <c r="AX499" s="67"/>
      <c r="AY499" s="96"/>
      <c r="AZ499" s="97"/>
      <c r="BA499" s="67"/>
      <c r="BB499" s="67"/>
      <c r="BC499" s="67"/>
      <c r="BD499" s="67"/>
      <c r="BE499" s="71"/>
      <c r="BF499" s="67"/>
      <c r="BG499" s="67"/>
      <c r="BH499" s="67"/>
      <c r="BI499" s="72"/>
      <c r="BJ499" s="67"/>
      <c r="BK499" s="67"/>
      <c r="BL499" s="67"/>
      <c r="BM499" s="72"/>
      <c r="BN499" s="67"/>
      <c r="BO499" s="67"/>
      <c r="BP499" s="67"/>
      <c r="BQ499" s="67"/>
      <c r="BR499" s="67"/>
      <c r="BS499" s="67"/>
      <c r="BT499" s="67"/>
      <c r="BU499" s="67"/>
      <c r="BV499" s="67"/>
      <c r="BW499" s="67"/>
      <c r="BX499" s="67"/>
      <c r="BY499" s="67"/>
      <c r="BZ499" s="67"/>
      <c r="CA499" s="67"/>
      <c r="CB499" s="67"/>
      <c r="CC499" s="209"/>
      <c r="CD499" s="65"/>
      <c r="CE499" s="66"/>
      <c r="CF499" s="73"/>
      <c r="CG499" s="156"/>
      <c r="CH499" s="1"/>
      <c r="DA499" s="19"/>
      <c r="DB499" s="19"/>
      <c r="DC499" s="67"/>
      <c r="DD499" s="67"/>
      <c r="DE499" s="67"/>
      <c r="DF499" s="67"/>
      <c r="DG499" s="67"/>
      <c r="DH499" s="75"/>
      <c r="DI499" s="67"/>
      <c r="DJ499" s="67"/>
      <c r="DK499" s="76"/>
      <c r="DL499" s="67"/>
      <c r="DM499" s="77"/>
      <c r="DN499" s="67"/>
      <c r="DO499" s="67"/>
      <c r="DP499" s="67"/>
      <c r="DQ499" s="68"/>
      <c r="DR499" s="67"/>
      <c r="DS499" s="72"/>
      <c r="DT499" s="67"/>
      <c r="DU499" s="68"/>
      <c r="DV499" s="67"/>
      <c r="DW499" s="72"/>
      <c r="DX499" s="67"/>
      <c r="DY499" s="67"/>
      <c r="DZ499" s="67"/>
      <c r="EA499" s="67"/>
      <c r="EB499" s="67"/>
      <c r="EC499" s="67"/>
      <c r="ED499" s="67"/>
      <c r="EE499" s="71"/>
      <c r="EF499" s="67"/>
      <c r="EG499" s="67"/>
      <c r="EH499" s="67"/>
      <c r="EI499" s="72"/>
      <c r="EJ499" s="67"/>
      <c r="EK499" s="67"/>
      <c r="EL499" s="67"/>
      <c r="EM499" s="72"/>
      <c r="EN499" s="67"/>
      <c r="EO499" s="67"/>
      <c r="EP499" s="67"/>
      <c r="EQ499" s="67"/>
      <c r="ER499" s="67"/>
      <c r="ES499" s="67"/>
      <c r="ET499" s="67"/>
      <c r="EU499" s="67"/>
      <c r="EV499" s="67"/>
      <c r="EW499" s="67"/>
      <c r="EX499" s="67"/>
      <c r="EY499" s="67"/>
      <c r="EZ499" s="67"/>
      <c r="FA499" s="67"/>
      <c r="FB499" s="67"/>
      <c r="FC499" s="76"/>
      <c r="FD499" s="67"/>
      <c r="FE499" s="77"/>
      <c r="FF499" s="68"/>
      <c r="FG499" s="83"/>
      <c r="FH499" s="92">
        <f t="shared" si="83"/>
        <v>0</v>
      </c>
      <c r="FI499" s="93">
        <f t="shared" si="87"/>
        <v>0</v>
      </c>
      <c r="FJ499" s="94">
        <f t="shared" si="86"/>
        <v>94</v>
      </c>
      <c r="FK499" s="98"/>
      <c r="FL499" s="98"/>
      <c r="FM499" s="133"/>
      <c r="FN499" s="133"/>
    </row>
    <row r="500" spans="1:170" ht="3" hidden="1" customHeight="1" x14ac:dyDescent="0.25">
      <c r="A500" s="228"/>
      <c r="B500" s="201"/>
      <c r="C500" s="80"/>
      <c r="D500" s="209"/>
      <c r="E500" s="209"/>
      <c r="F500" s="66"/>
      <c r="G500" s="65"/>
      <c r="H500" s="210"/>
      <c r="I500" s="80"/>
      <c r="J500" s="209"/>
      <c r="K500" s="209"/>
      <c r="L500" s="80"/>
      <c r="M500" s="65"/>
      <c r="N500" s="80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07"/>
      <c r="Z500" s="207"/>
      <c r="AA500" s="154"/>
      <c r="AB500" s="154"/>
      <c r="AC500" s="65"/>
      <c r="AD500" s="65"/>
      <c r="AE500" s="65"/>
      <c r="AF500" s="65"/>
      <c r="AG500" s="65"/>
      <c r="AH500" s="208"/>
      <c r="AI500" s="65"/>
      <c r="AJ500" s="65"/>
      <c r="AK500" s="209"/>
      <c r="AL500" s="65"/>
      <c r="AM500" s="66"/>
      <c r="AN500" s="65"/>
      <c r="AO500" s="65"/>
      <c r="AP500" s="67"/>
      <c r="AQ500" s="68"/>
      <c r="AR500" s="69"/>
      <c r="AS500" s="72"/>
      <c r="AT500" s="67"/>
      <c r="AU500" s="68"/>
      <c r="AV500" s="67"/>
      <c r="AW500" s="72"/>
      <c r="AX500" s="67"/>
      <c r="AY500" s="96"/>
      <c r="AZ500" s="97"/>
      <c r="BA500" s="67"/>
      <c r="BB500" s="67"/>
      <c r="BC500" s="67"/>
      <c r="BD500" s="67"/>
      <c r="BE500" s="71"/>
      <c r="BF500" s="67"/>
      <c r="BG500" s="67"/>
      <c r="BH500" s="67"/>
      <c r="BI500" s="72"/>
      <c r="BJ500" s="67"/>
      <c r="BK500" s="67"/>
      <c r="BL500" s="67"/>
      <c r="BM500" s="72"/>
      <c r="BN500" s="67"/>
      <c r="BO500" s="67"/>
      <c r="BP500" s="67"/>
      <c r="BQ500" s="67"/>
      <c r="BR500" s="67"/>
      <c r="BS500" s="67"/>
      <c r="BT500" s="67"/>
      <c r="BU500" s="67"/>
      <c r="BV500" s="67"/>
      <c r="BW500" s="67"/>
      <c r="BX500" s="67"/>
      <c r="BY500" s="67"/>
      <c r="BZ500" s="67"/>
      <c r="CA500" s="67"/>
      <c r="CB500" s="67"/>
      <c r="CC500" s="209"/>
      <c r="CD500" s="65"/>
      <c r="CE500" s="66"/>
      <c r="CF500" s="73"/>
      <c r="CG500" s="156"/>
      <c r="CH500" s="1"/>
      <c r="DA500" s="19"/>
      <c r="DB500" s="19"/>
      <c r="DC500" s="67"/>
      <c r="DD500" s="67"/>
      <c r="DE500" s="67"/>
      <c r="DF500" s="67"/>
      <c r="DG500" s="67"/>
      <c r="DH500" s="75"/>
      <c r="DI500" s="67"/>
      <c r="DJ500" s="67"/>
      <c r="DK500" s="76"/>
      <c r="DL500" s="67"/>
      <c r="DM500" s="77"/>
      <c r="DN500" s="67"/>
      <c r="DO500" s="67"/>
      <c r="DP500" s="67"/>
      <c r="DQ500" s="68"/>
      <c r="DR500" s="67"/>
      <c r="DS500" s="72"/>
      <c r="DT500" s="67"/>
      <c r="DU500" s="68"/>
      <c r="DV500" s="67"/>
      <c r="DW500" s="72"/>
      <c r="DX500" s="67"/>
      <c r="DY500" s="67"/>
      <c r="DZ500" s="67"/>
      <c r="EA500" s="67"/>
      <c r="EB500" s="67"/>
      <c r="EC500" s="67"/>
      <c r="ED500" s="67"/>
      <c r="EE500" s="71"/>
      <c r="EF500" s="67"/>
      <c r="EG500" s="68"/>
      <c r="EH500" s="69"/>
      <c r="EI500" s="72"/>
      <c r="EJ500" s="67"/>
      <c r="EK500" s="67"/>
      <c r="EL500" s="67"/>
      <c r="EM500" s="72"/>
      <c r="EN500" s="67"/>
      <c r="EO500" s="67"/>
      <c r="EP500" s="67"/>
      <c r="EQ500" s="67"/>
      <c r="ER500" s="67"/>
      <c r="ES500" s="67"/>
      <c r="ET500" s="67"/>
      <c r="EU500" s="67"/>
      <c r="EV500" s="67"/>
      <c r="EW500" s="67"/>
      <c r="EX500" s="67"/>
      <c r="EY500" s="67"/>
      <c r="EZ500" s="67"/>
      <c r="FA500" s="67"/>
      <c r="FB500" s="67"/>
      <c r="FC500" s="76"/>
      <c r="FD500" s="67"/>
      <c r="FE500" s="77"/>
      <c r="FF500" s="68"/>
      <c r="FG500" s="83"/>
      <c r="FH500" s="92">
        <f t="shared" si="83"/>
        <v>0</v>
      </c>
      <c r="FI500" s="93">
        <f t="shared" si="87"/>
        <v>0</v>
      </c>
      <c r="FJ500" s="94">
        <f t="shared" si="86"/>
        <v>95</v>
      </c>
      <c r="FK500" s="98"/>
      <c r="FL500" s="98"/>
      <c r="FM500" s="133"/>
      <c r="FN500" s="133"/>
    </row>
    <row r="501" spans="1:170" ht="3" hidden="1" customHeight="1" x14ac:dyDescent="0.25">
      <c r="A501" s="228"/>
      <c r="B501" s="201"/>
      <c r="C501" s="80"/>
      <c r="D501" s="209"/>
      <c r="E501" s="209"/>
      <c r="F501" s="66"/>
      <c r="G501" s="65"/>
      <c r="H501" s="210"/>
      <c r="I501" s="80"/>
      <c r="J501" s="209"/>
      <c r="K501" s="209"/>
      <c r="L501" s="80"/>
      <c r="M501" s="65"/>
      <c r="N501" s="80"/>
      <c r="O501" s="211"/>
      <c r="P501" s="211"/>
      <c r="Q501" s="211"/>
      <c r="R501" s="211"/>
      <c r="S501" s="211"/>
      <c r="T501" s="211"/>
      <c r="U501" s="211"/>
      <c r="V501" s="211"/>
      <c r="W501" s="211"/>
      <c r="X501" s="211"/>
      <c r="Y501" s="207"/>
      <c r="Z501" s="207"/>
      <c r="AA501" s="154"/>
      <c r="AB501" s="154"/>
      <c r="AC501" s="65"/>
      <c r="AD501" s="65"/>
      <c r="AE501" s="65"/>
      <c r="AF501" s="65"/>
      <c r="AG501" s="65"/>
      <c r="AH501" s="208"/>
      <c r="AI501" s="65"/>
      <c r="AJ501" s="65"/>
      <c r="AK501" s="209"/>
      <c r="AL501" s="65"/>
      <c r="AM501" s="66"/>
      <c r="AN501" s="65"/>
      <c r="AO501" s="65"/>
      <c r="AP501" s="67"/>
      <c r="AQ501" s="68"/>
      <c r="AR501" s="69"/>
      <c r="AS501" s="72"/>
      <c r="AT501" s="67"/>
      <c r="AU501" s="68"/>
      <c r="AV501" s="67"/>
      <c r="AW501" s="72"/>
      <c r="AX501" s="67"/>
      <c r="AY501" s="96"/>
      <c r="AZ501" s="97"/>
      <c r="BA501" s="67"/>
      <c r="BB501" s="67"/>
      <c r="BC501" s="67"/>
      <c r="BD501" s="67"/>
      <c r="BE501" s="71"/>
      <c r="BF501" s="67"/>
      <c r="BG501" s="67"/>
      <c r="BH501" s="67"/>
      <c r="BI501" s="72"/>
      <c r="BJ501" s="67"/>
      <c r="BK501" s="67"/>
      <c r="BL501" s="67"/>
      <c r="BM501" s="72"/>
      <c r="BN501" s="67"/>
      <c r="BO501" s="67"/>
      <c r="BP501" s="67"/>
      <c r="BQ501" s="67"/>
      <c r="BR501" s="67"/>
      <c r="BS501" s="67"/>
      <c r="BT501" s="67"/>
      <c r="BU501" s="67"/>
      <c r="BV501" s="67"/>
      <c r="BW501" s="67"/>
      <c r="BX501" s="67"/>
      <c r="BY501" s="67"/>
      <c r="BZ501" s="67"/>
      <c r="CA501" s="67"/>
      <c r="CB501" s="67"/>
      <c r="CC501" s="209"/>
      <c r="CD501" s="65"/>
      <c r="CE501" s="66"/>
      <c r="CF501" s="73"/>
      <c r="CG501" s="156"/>
      <c r="CH501" s="1"/>
      <c r="DA501" s="19"/>
      <c r="DB501" s="19"/>
      <c r="DC501" s="67"/>
      <c r="DD501" s="67"/>
      <c r="DE501" s="67"/>
      <c r="DF501" s="67"/>
      <c r="DG501" s="67"/>
      <c r="DH501" s="75"/>
      <c r="DI501" s="67"/>
      <c r="DJ501" s="67"/>
      <c r="DK501" s="76"/>
      <c r="DL501" s="67"/>
      <c r="DM501" s="77"/>
      <c r="DN501" s="67"/>
      <c r="DO501" s="67"/>
      <c r="DP501" s="67"/>
      <c r="DQ501" s="68"/>
      <c r="DR501" s="67"/>
      <c r="DS501" s="72"/>
      <c r="DT501" s="67"/>
      <c r="DU501" s="68"/>
      <c r="DV501" s="67"/>
      <c r="DW501" s="72"/>
      <c r="DX501" s="67"/>
      <c r="DY501" s="67"/>
      <c r="DZ501" s="67"/>
      <c r="EA501" s="67"/>
      <c r="EB501" s="67"/>
      <c r="EC501" s="67"/>
      <c r="ED501" s="67"/>
      <c r="EE501" s="71"/>
      <c r="EF501" s="67"/>
      <c r="EG501" s="67"/>
      <c r="EH501" s="67"/>
      <c r="EI501" s="72"/>
      <c r="EJ501" s="67"/>
      <c r="EK501" s="67"/>
      <c r="EL501" s="67"/>
      <c r="EM501" s="72"/>
      <c r="EN501" s="67"/>
      <c r="EO501" s="67"/>
      <c r="EP501" s="67"/>
      <c r="EQ501" s="67"/>
      <c r="ER501" s="67"/>
      <c r="ES501" s="67"/>
      <c r="ET501" s="67"/>
      <c r="EU501" s="67"/>
      <c r="EV501" s="67"/>
      <c r="EW501" s="67"/>
      <c r="EX501" s="67"/>
      <c r="EY501" s="67"/>
      <c r="EZ501" s="67"/>
      <c r="FA501" s="67"/>
      <c r="FB501" s="67"/>
      <c r="FC501" s="76"/>
      <c r="FD501" s="67"/>
      <c r="FE501" s="77"/>
      <c r="FF501" s="68"/>
      <c r="FG501" s="83"/>
      <c r="FH501" s="92">
        <f t="shared" si="83"/>
        <v>0</v>
      </c>
      <c r="FI501" s="93">
        <f t="shared" si="87"/>
        <v>0</v>
      </c>
      <c r="FJ501" s="94">
        <f t="shared" si="86"/>
        <v>96</v>
      </c>
      <c r="FK501" s="98"/>
      <c r="FL501" s="98"/>
      <c r="FM501" s="133"/>
      <c r="FN501" s="133"/>
    </row>
    <row r="502" spans="1:170" ht="3" hidden="1" customHeight="1" x14ac:dyDescent="0.25">
      <c r="A502" s="228"/>
      <c r="B502" s="201"/>
      <c r="C502" s="80"/>
      <c r="D502" s="209"/>
      <c r="E502" s="209"/>
      <c r="F502" s="66"/>
      <c r="G502" s="65"/>
      <c r="H502" s="210"/>
      <c r="I502" s="80"/>
      <c r="J502" s="209"/>
      <c r="K502" s="209"/>
      <c r="L502" s="80"/>
      <c r="M502" s="65"/>
      <c r="N502" s="80"/>
      <c r="O502" s="211"/>
      <c r="P502" s="211"/>
      <c r="Q502" s="211"/>
      <c r="R502" s="211"/>
      <c r="S502" s="211"/>
      <c r="T502" s="211"/>
      <c r="U502" s="211"/>
      <c r="V502" s="211"/>
      <c r="W502" s="211"/>
      <c r="X502" s="211"/>
      <c r="Y502" s="207"/>
      <c r="Z502" s="207"/>
      <c r="AA502" s="154"/>
      <c r="AB502" s="154"/>
      <c r="AC502" s="65"/>
      <c r="AD502" s="65"/>
      <c r="AE502" s="65"/>
      <c r="AF502" s="65"/>
      <c r="AG502" s="65"/>
      <c r="AH502" s="208"/>
      <c r="AI502" s="65"/>
      <c r="AJ502" s="65"/>
      <c r="AK502" s="209"/>
      <c r="AL502" s="65"/>
      <c r="AM502" s="66"/>
      <c r="AN502" s="65"/>
      <c r="AO502" s="65"/>
      <c r="AP502" s="67"/>
      <c r="AQ502" s="68"/>
      <c r="AR502" s="69"/>
      <c r="AS502" s="72"/>
      <c r="AT502" s="67"/>
      <c r="AU502" s="68"/>
      <c r="AV502" s="67"/>
      <c r="AW502" s="72"/>
      <c r="AX502" s="67"/>
      <c r="AY502" s="96"/>
      <c r="AZ502" s="97"/>
      <c r="BA502" s="67"/>
      <c r="BB502" s="67"/>
      <c r="BC502" s="67"/>
      <c r="BD502" s="67"/>
      <c r="BE502" s="71"/>
      <c r="BF502" s="67"/>
      <c r="BG502" s="67"/>
      <c r="BH502" s="67"/>
      <c r="BI502" s="72"/>
      <c r="BJ502" s="67"/>
      <c r="BK502" s="67"/>
      <c r="BL502" s="67"/>
      <c r="BM502" s="72"/>
      <c r="BN502" s="67"/>
      <c r="BO502" s="67"/>
      <c r="BP502" s="67"/>
      <c r="BQ502" s="67"/>
      <c r="BR502" s="67"/>
      <c r="BS502" s="67"/>
      <c r="BT502" s="67"/>
      <c r="BU502" s="67"/>
      <c r="BV502" s="67"/>
      <c r="BW502" s="67"/>
      <c r="BX502" s="67"/>
      <c r="BY502" s="67"/>
      <c r="BZ502" s="67"/>
      <c r="CA502" s="67"/>
      <c r="CB502" s="67"/>
      <c r="CC502" s="209"/>
      <c r="CD502" s="65"/>
      <c r="CE502" s="66"/>
      <c r="CF502" s="73"/>
      <c r="CG502" s="156"/>
      <c r="CH502" s="1"/>
      <c r="DA502" s="19"/>
      <c r="DB502" s="19"/>
      <c r="DC502" s="67"/>
      <c r="DD502" s="67"/>
      <c r="DE502" s="67"/>
      <c r="DF502" s="67"/>
      <c r="DG502" s="67"/>
      <c r="DH502" s="75"/>
      <c r="DI502" s="67"/>
      <c r="DJ502" s="67"/>
      <c r="DK502" s="76"/>
      <c r="DL502" s="67"/>
      <c r="DM502" s="77"/>
      <c r="DN502" s="67"/>
      <c r="DO502" s="67"/>
      <c r="DP502" s="67"/>
      <c r="DQ502" s="68"/>
      <c r="DR502" s="67"/>
      <c r="DS502" s="72"/>
      <c r="DT502" s="67"/>
      <c r="DU502" s="68"/>
      <c r="DV502" s="67"/>
      <c r="DW502" s="72"/>
      <c r="DX502" s="67"/>
      <c r="DY502" s="67"/>
      <c r="DZ502" s="67"/>
      <c r="EA502" s="67"/>
      <c r="EB502" s="67"/>
      <c r="EC502" s="67"/>
      <c r="ED502" s="67"/>
      <c r="EE502" s="71"/>
      <c r="EF502" s="67"/>
      <c r="EG502" s="67"/>
      <c r="EH502" s="67"/>
      <c r="EI502" s="72"/>
      <c r="EJ502" s="67"/>
      <c r="EK502" s="67"/>
      <c r="EL502" s="67"/>
      <c r="EM502" s="72"/>
      <c r="EN502" s="67"/>
      <c r="EO502" s="67"/>
      <c r="EP502" s="67"/>
      <c r="EQ502" s="67"/>
      <c r="ER502" s="67"/>
      <c r="ES502" s="67"/>
      <c r="ET502" s="67"/>
      <c r="EU502" s="67"/>
      <c r="EV502" s="67"/>
      <c r="EW502" s="67"/>
      <c r="EX502" s="67"/>
      <c r="EY502" s="67"/>
      <c r="EZ502" s="67"/>
      <c r="FA502" s="67"/>
      <c r="FB502" s="67"/>
      <c r="FC502" s="76"/>
      <c r="FD502" s="67"/>
      <c r="FE502" s="77"/>
      <c r="FF502" s="68"/>
      <c r="FG502" s="83"/>
      <c r="FH502" s="92">
        <f t="shared" si="83"/>
        <v>0</v>
      </c>
      <c r="FI502" s="93">
        <f t="shared" si="87"/>
        <v>0</v>
      </c>
      <c r="FJ502" s="94">
        <f t="shared" si="86"/>
        <v>97</v>
      </c>
      <c r="FK502" s="98"/>
      <c r="FL502" s="98"/>
      <c r="FM502" s="133"/>
      <c r="FN502" s="133"/>
    </row>
    <row r="503" spans="1:170" ht="3" hidden="1" customHeight="1" x14ac:dyDescent="0.25">
      <c r="A503" s="228"/>
      <c r="B503" s="201"/>
      <c r="C503" s="80"/>
      <c r="D503" s="209"/>
      <c r="E503" s="209"/>
      <c r="F503" s="66"/>
      <c r="G503" s="65"/>
      <c r="H503" s="210"/>
      <c r="I503" s="80"/>
      <c r="J503" s="209"/>
      <c r="K503" s="209"/>
      <c r="L503" s="80"/>
      <c r="M503" s="65"/>
      <c r="N503" s="80"/>
      <c r="O503" s="211"/>
      <c r="P503" s="211"/>
      <c r="Q503" s="211"/>
      <c r="R503" s="211"/>
      <c r="S503" s="211"/>
      <c r="T503" s="211"/>
      <c r="U503" s="211"/>
      <c r="V503" s="211"/>
      <c r="W503" s="211"/>
      <c r="X503" s="211"/>
      <c r="Y503" s="207"/>
      <c r="Z503" s="207"/>
      <c r="AA503" s="154"/>
      <c r="AB503" s="154"/>
      <c r="AC503" s="65"/>
      <c r="AD503" s="65"/>
      <c r="AE503" s="65"/>
      <c r="AF503" s="65"/>
      <c r="AG503" s="65"/>
      <c r="AH503" s="208"/>
      <c r="AI503" s="65"/>
      <c r="AJ503" s="65"/>
      <c r="AK503" s="209"/>
      <c r="AL503" s="65"/>
      <c r="AM503" s="66"/>
      <c r="AN503" s="65"/>
      <c r="AO503" s="65"/>
      <c r="AP503" s="67"/>
      <c r="AQ503" s="68"/>
      <c r="AR503" s="69"/>
      <c r="AS503" s="72"/>
      <c r="AT503" s="67"/>
      <c r="AU503" s="68"/>
      <c r="AV503" s="67"/>
      <c r="AW503" s="72"/>
      <c r="AX503" s="67"/>
      <c r="AY503" s="96"/>
      <c r="AZ503" s="97"/>
      <c r="BA503" s="67"/>
      <c r="BB503" s="67"/>
      <c r="BC503" s="67"/>
      <c r="BD503" s="67"/>
      <c r="BE503" s="71"/>
      <c r="BF503" s="67"/>
      <c r="BG503" s="67"/>
      <c r="BH503" s="67"/>
      <c r="BI503" s="72"/>
      <c r="BJ503" s="67"/>
      <c r="BK503" s="67"/>
      <c r="BL503" s="67"/>
      <c r="BM503" s="72"/>
      <c r="BN503" s="67"/>
      <c r="BO503" s="67"/>
      <c r="BP503" s="67"/>
      <c r="BQ503" s="67"/>
      <c r="BR503" s="67"/>
      <c r="BS503" s="67"/>
      <c r="BT503" s="67"/>
      <c r="BU503" s="67"/>
      <c r="BV503" s="67"/>
      <c r="BW503" s="67"/>
      <c r="BX503" s="67"/>
      <c r="BY503" s="67"/>
      <c r="BZ503" s="67"/>
      <c r="CA503" s="67"/>
      <c r="CB503" s="67"/>
      <c r="CC503" s="209"/>
      <c r="CD503" s="65"/>
      <c r="CE503" s="66"/>
      <c r="CF503" s="73"/>
      <c r="CG503" s="156"/>
      <c r="CH503" s="1"/>
      <c r="DA503" s="19"/>
      <c r="DB503" s="19"/>
      <c r="DC503" s="67"/>
      <c r="DD503" s="67"/>
      <c r="DE503" s="67"/>
      <c r="DF503" s="67"/>
      <c r="DG503" s="67"/>
      <c r="DH503" s="75"/>
      <c r="DI503" s="67"/>
      <c r="DJ503" s="67"/>
      <c r="DK503" s="76"/>
      <c r="DL503" s="67"/>
      <c r="DM503" s="77"/>
      <c r="DN503" s="67"/>
      <c r="DO503" s="67"/>
      <c r="DP503" s="67"/>
      <c r="DQ503" s="68"/>
      <c r="DR503" s="69"/>
      <c r="DS503" s="72"/>
      <c r="DT503" s="67"/>
      <c r="DU503" s="68"/>
      <c r="DV503" s="67"/>
      <c r="DW503" s="72"/>
      <c r="DX503" s="67"/>
      <c r="DY503" s="67"/>
      <c r="DZ503" s="67"/>
      <c r="EA503" s="67"/>
      <c r="EB503" s="67"/>
      <c r="EC503" s="67"/>
      <c r="ED503" s="67"/>
      <c r="EE503" s="71"/>
      <c r="EF503" s="67"/>
      <c r="EG503" s="67"/>
      <c r="EH503" s="67"/>
      <c r="EI503" s="72"/>
      <c r="EJ503" s="67"/>
      <c r="EK503" s="67"/>
      <c r="EL503" s="67"/>
      <c r="EM503" s="72"/>
      <c r="EN503" s="67"/>
      <c r="EO503" s="67"/>
      <c r="EP503" s="67"/>
      <c r="EQ503" s="67"/>
      <c r="ER503" s="67"/>
      <c r="ES503" s="67"/>
      <c r="ET503" s="67"/>
      <c r="EU503" s="67"/>
      <c r="EV503" s="67"/>
      <c r="EW503" s="67"/>
      <c r="EX503" s="67"/>
      <c r="EY503" s="67"/>
      <c r="EZ503" s="67"/>
      <c r="FA503" s="67"/>
      <c r="FB503" s="67"/>
      <c r="FC503" s="76"/>
      <c r="FD503" s="67"/>
      <c r="FE503" s="77"/>
      <c r="FF503" s="68"/>
      <c r="FG503" s="83"/>
      <c r="FH503" s="92">
        <f t="shared" si="83"/>
        <v>0</v>
      </c>
      <c r="FI503" s="93">
        <f t="shared" si="87"/>
        <v>0</v>
      </c>
      <c r="FJ503" s="94">
        <f t="shared" si="86"/>
        <v>98</v>
      </c>
      <c r="FK503" s="98"/>
      <c r="FL503" s="98"/>
      <c r="FM503" s="133"/>
      <c r="FN503" s="133"/>
    </row>
    <row r="504" spans="1:170" ht="3" hidden="1" customHeight="1" x14ac:dyDescent="0.25">
      <c r="A504" s="228"/>
      <c r="B504" s="201"/>
      <c r="C504" s="80"/>
      <c r="D504" s="209"/>
      <c r="E504" s="209"/>
      <c r="F504" s="66"/>
      <c r="G504" s="65"/>
      <c r="H504" s="210"/>
      <c r="I504" s="80"/>
      <c r="J504" s="209"/>
      <c r="K504" s="209"/>
      <c r="L504" s="80"/>
      <c r="M504" s="65"/>
      <c r="N504" s="80"/>
      <c r="O504" s="211"/>
      <c r="P504" s="211"/>
      <c r="Q504" s="211"/>
      <c r="R504" s="211"/>
      <c r="S504" s="211"/>
      <c r="T504" s="211"/>
      <c r="U504" s="211"/>
      <c r="V504" s="211"/>
      <c r="W504" s="211"/>
      <c r="X504" s="211"/>
      <c r="Y504" s="207"/>
      <c r="Z504" s="207"/>
      <c r="AA504" s="154"/>
      <c r="AB504" s="154"/>
      <c r="AC504" s="65"/>
      <c r="AD504" s="65"/>
      <c r="AE504" s="65"/>
      <c r="AF504" s="65"/>
      <c r="AG504" s="65"/>
      <c r="AH504" s="208"/>
      <c r="AI504" s="65"/>
      <c r="AJ504" s="65"/>
      <c r="AK504" s="209"/>
      <c r="AL504" s="65"/>
      <c r="AM504" s="66"/>
      <c r="AN504" s="65"/>
      <c r="AO504" s="65"/>
      <c r="AP504" s="67"/>
      <c r="AQ504" s="68"/>
      <c r="AR504" s="69"/>
      <c r="AS504" s="72"/>
      <c r="AT504" s="67"/>
      <c r="AU504" s="68"/>
      <c r="AV504" s="67"/>
      <c r="AW504" s="72"/>
      <c r="AX504" s="67"/>
      <c r="AY504" s="96"/>
      <c r="AZ504" s="97"/>
      <c r="BA504" s="67"/>
      <c r="BB504" s="67"/>
      <c r="BC504" s="67"/>
      <c r="BD504" s="67"/>
      <c r="BE504" s="71"/>
      <c r="BF504" s="67"/>
      <c r="BG504" s="67"/>
      <c r="BH504" s="67"/>
      <c r="BI504" s="72"/>
      <c r="BJ504" s="67"/>
      <c r="BK504" s="67"/>
      <c r="BL504" s="67"/>
      <c r="BM504" s="72"/>
      <c r="BN504" s="67"/>
      <c r="BO504" s="67"/>
      <c r="BP504" s="67"/>
      <c r="BQ504" s="67"/>
      <c r="BR504" s="67"/>
      <c r="BS504" s="67"/>
      <c r="BT504" s="67"/>
      <c r="BU504" s="67"/>
      <c r="BV504" s="67"/>
      <c r="BW504" s="67"/>
      <c r="BX504" s="67"/>
      <c r="BY504" s="67"/>
      <c r="BZ504" s="67"/>
      <c r="CA504" s="67"/>
      <c r="CB504" s="67"/>
      <c r="CC504" s="209"/>
      <c r="CD504" s="65"/>
      <c r="CE504" s="66"/>
      <c r="CF504" s="73"/>
      <c r="CG504" s="156"/>
      <c r="CH504" s="1"/>
      <c r="DA504" s="19"/>
      <c r="DB504" s="19"/>
      <c r="DC504" s="67"/>
      <c r="DD504" s="67"/>
      <c r="DE504" s="67"/>
      <c r="DF504" s="67"/>
      <c r="DG504" s="67"/>
      <c r="DH504" s="75"/>
      <c r="DI504" s="67"/>
      <c r="DJ504" s="67"/>
      <c r="DK504" s="76"/>
      <c r="DL504" s="67"/>
      <c r="DM504" s="77"/>
      <c r="DN504" s="67"/>
      <c r="DO504" s="67"/>
      <c r="DP504" s="67"/>
      <c r="DQ504" s="68"/>
      <c r="DR504" s="67"/>
      <c r="DS504" s="72"/>
      <c r="DT504" s="84"/>
      <c r="DU504" s="68"/>
      <c r="DV504" s="69"/>
      <c r="DW504" s="72"/>
      <c r="DX504" s="67"/>
      <c r="DY504" s="67"/>
      <c r="DZ504" s="67"/>
      <c r="EA504" s="67"/>
      <c r="EB504" s="67"/>
      <c r="EC504" s="67"/>
      <c r="ED504" s="67"/>
      <c r="EE504" s="71"/>
      <c r="EF504" s="67"/>
      <c r="EG504" s="67"/>
      <c r="EH504" s="67"/>
      <c r="EI504" s="72"/>
      <c r="EJ504" s="67"/>
      <c r="EK504" s="68"/>
      <c r="EL504" s="69"/>
      <c r="EM504" s="72"/>
      <c r="EN504" s="67"/>
      <c r="EO504" s="67"/>
      <c r="EP504" s="67"/>
      <c r="EQ504" s="67"/>
      <c r="ER504" s="67"/>
      <c r="ES504" s="67"/>
      <c r="ET504" s="67"/>
      <c r="EU504" s="67"/>
      <c r="EV504" s="67"/>
      <c r="EW504" s="67"/>
      <c r="EX504" s="67"/>
      <c r="EY504" s="67"/>
      <c r="EZ504" s="67"/>
      <c r="FA504" s="67"/>
      <c r="FB504" s="67"/>
      <c r="FC504" s="76"/>
      <c r="FD504" s="67"/>
      <c r="FE504" s="77"/>
      <c r="FF504" s="68"/>
      <c r="FG504" s="83"/>
      <c r="FH504" s="92">
        <f t="shared" si="83"/>
        <v>0</v>
      </c>
      <c r="FI504" s="93">
        <f t="shared" si="87"/>
        <v>0</v>
      </c>
      <c r="FJ504" s="94">
        <f t="shared" si="86"/>
        <v>99</v>
      </c>
      <c r="FK504" s="98"/>
      <c r="FL504" s="98"/>
      <c r="FM504" s="133"/>
      <c r="FN504" s="133"/>
    </row>
    <row r="505" spans="1:170" ht="3" hidden="1" customHeight="1" x14ac:dyDescent="0.25">
      <c r="A505" s="228"/>
      <c r="B505" s="201"/>
      <c r="C505" s="80"/>
      <c r="D505" s="209"/>
      <c r="E505" s="209"/>
      <c r="F505" s="66"/>
      <c r="G505" s="65"/>
      <c r="H505" s="210"/>
      <c r="I505" s="80"/>
      <c r="J505" s="209"/>
      <c r="K505" s="209"/>
      <c r="L505" s="80"/>
      <c r="M505" s="65"/>
      <c r="N505" s="80"/>
      <c r="O505" s="211"/>
      <c r="P505" s="211"/>
      <c r="Q505" s="211"/>
      <c r="R505" s="211"/>
      <c r="S505" s="211"/>
      <c r="T505" s="211"/>
      <c r="U505" s="211"/>
      <c r="V505" s="211"/>
      <c r="W505" s="211"/>
      <c r="X505" s="211"/>
      <c r="Y505" s="207"/>
      <c r="Z505" s="207"/>
      <c r="AA505" s="154"/>
      <c r="AB505" s="154"/>
      <c r="AC505" s="65"/>
      <c r="AD505" s="65"/>
      <c r="AE505" s="65"/>
      <c r="AF505" s="65"/>
      <c r="AG505" s="65"/>
      <c r="AH505" s="208"/>
      <c r="AI505" s="65"/>
      <c r="AJ505" s="65"/>
      <c r="AK505" s="209"/>
      <c r="AL505" s="65"/>
      <c r="AM505" s="66"/>
      <c r="AN505" s="65"/>
      <c r="AO505" s="65"/>
      <c r="AP505" s="67"/>
      <c r="AQ505" s="68"/>
      <c r="AR505" s="69"/>
      <c r="AS505" s="72"/>
      <c r="AT505" s="67"/>
      <c r="AU505" s="68"/>
      <c r="AV505" s="67"/>
      <c r="AW505" s="72"/>
      <c r="AX505" s="67"/>
      <c r="AY505" s="96"/>
      <c r="AZ505" s="97"/>
      <c r="BA505" s="67"/>
      <c r="BB505" s="67"/>
      <c r="BC505" s="67"/>
      <c r="BD505" s="67"/>
      <c r="BE505" s="71"/>
      <c r="BF505" s="67"/>
      <c r="BG505" s="67"/>
      <c r="BH505" s="67"/>
      <c r="BI505" s="72"/>
      <c r="BJ505" s="67"/>
      <c r="BK505" s="67"/>
      <c r="BL505" s="67"/>
      <c r="BM505" s="72"/>
      <c r="BN505" s="67"/>
      <c r="BO505" s="67"/>
      <c r="BP505" s="67"/>
      <c r="BQ505" s="67"/>
      <c r="BR505" s="67"/>
      <c r="BS505" s="67"/>
      <c r="BT505" s="67"/>
      <c r="BU505" s="67"/>
      <c r="BV505" s="67"/>
      <c r="BW505" s="67"/>
      <c r="BX505" s="67"/>
      <c r="BY505" s="67"/>
      <c r="BZ505" s="67"/>
      <c r="CA505" s="67"/>
      <c r="CB505" s="67"/>
      <c r="CC505" s="209"/>
      <c r="CD505" s="65"/>
      <c r="CE505" s="66"/>
      <c r="CF505" s="73"/>
      <c r="CG505" s="156"/>
      <c r="CH505" s="1"/>
      <c r="DA505" s="19"/>
      <c r="DB505" s="19"/>
      <c r="DC505" s="67"/>
      <c r="DD505" s="67"/>
      <c r="DE505" s="67"/>
      <c r="DF505" s="67"/>
      <c r="DG505" s="67"/>
      <c r="DH505" s="75"/>
      <c r="DI505" s="67"/>
      <c r="DJ505" s="67"/>
      <c r="DK505" s="77"/>
      <c r="DL505" s="67"/>
      <c r="DM505" s="77"/>
      <c r="DN505" s="67"/>
      <c r="DO505" s="67"/>
      <c r="DP505" s="67"/>
      <c r="DQ505" s="68"/>
      <c r="DR505" s="67"/>
      <c r="DS505" s="72"/>
      <c r="DT505" s="67"/>
      <c r="DU505" s="68"/>
      <c r="DV505" s="67"/>
      <c r="DW505" s="72"/>
      <c r="DX505" s="67"/>
      <c r="DY505" s="67"/>
      <c r="DZ505" s="67"/>
      <c r="EA505" s="67"/>
      <c r="EB505" s="67"/>
      <c r="EC505" s="67"/>
      <c r="ED505" s="67"/>
      <c r="EE505" s="71"/>
      <c r="EF505" s="67"/>
      <c r="EG505" s="67"/>
      <c r="EH505" s="67"/>
      <c r="EI505" s="72"/>
      <c r="EJ505" s="67"/>
      <c r="EK505" s="67"/>
      <c r="EL505" s="67"/>
      <c r="EM505" s="72"/>
      <c r="EN505" s="67"/>
      <c r="EO505" s="67"/>
      <c r="EP505" s="67"/>
      <c r="EQ505" s="67"/>
      <c r="ER505" s="67"/>
      <c r="ES505" s="67"/>
      <c r="ET505" s="67"/>
      <c r="EU505" s="67"/>
      <c r="EV505" s="67"/>
      <c r="EW505" s="67"/>
      <c r="EX505" s="67"/>
      <c r="EY505" s="67"/>
      <c r="EZ505" s="67"/>
      <c r="FA505" s="67"/>
      <c r="FB505" s="67"/>
      <c r="FC505" s="77"/>
      <c r="FD505" s="67"/>
      <c r="FE505" s="77"/>
      <c r="FF505" s="68"/>
      <c r="FG505" s="83"/>
      <c r="FH505" s="92">
        <f t="shared" si="83"/>
        <v>0</v>
      </c>
      <c r="FI505" s="93">
        <f t="shared" si="87"/>
        <v>0</v>
      </c>
      <c r="FJ505" s="94">
        <f t="shared" si="86"/>
        <v>100</v>
      </c>
      <c r="FK505" s="98"/>
      <c r="FL505" s="98"/>
      <c r="FM505" s="133"/>
      <c r="FN505" s="133"/>
    </row>
    <row r="506" spans="1:170" ht="3" hidden="1" customHeight="1" x14ac:dyDescent="0.25">
      <c r="A506" s="228"/>
      <c r="B506" s="201"/>
      <c r="C506" s="80"/>
      <c r="D506" s="209"/>
      <c r="E506" s="209"/>
      <c r="F506" s="66"/>
      <c r="G506" s="65"/>
      <c r="H506" s="210"/>
      <c r="I506" s="80"/>
      <c r="J506" s="209"/>
      <c r="K506" s="209"/>
      <c r="L506" s="80"/>
      <c r="M506" s="65"/>
      <c r="N506" s="80"/>
      <c r="O506" s="211"/>
      <c r="P506" s="211"/>
      <c r="Q506" s="211"/>
      <c r="R506" s="211"/>
      <c r="S506" s="211"/>
      <c r="T506" s="211"/>
      <c r="U506" s="211"/>
      <c r="V506" s="211"/>
      <c r="W506" s="211"/>
      <c r="X506" s="211"/>
      <c r="Y506" s="207"/>
      <c r="Z506" s="207"/>
      <c r="AA506" s="154"/>
      <c r="AB506" s="154"/>
      <c r="AC506" s="65"/>
      <c r="AD506" s="65"/>
      <c r="AE506" s="65"/>
      <c r="AF506" s="65"/>
      <c r="AG506" s="65"/>
      <c r="AH506" s="208"/>
      <c r="AI506" s="65"/>
      <c r="AJ506" s="65"/>
      <c r="AK506" s="209"/>
      <c r="AL506" s="65"/>
      <c r="AM506" s="66"/>
      <c r="AN506" s="65"/>
      <c r="AO506" s="65"/>
      <c r="AP506" s="67"/>
      <c r="AQ506" s="68"/>
      <c r="AR506" s="69"/>
      <c r="AS506" s="72"/>
      <c r="AT506" s="67"/>
      <c r="AU506" s="68"/>
      <c r="AV506" s="67"/>
      <c r="AW506" s="72"/>
      <c r="AX506" s="67"/>
      <c r="AY506" s="96"/>
      <c r="AZ506" s="97"/>
      <c r="BA506" s="67"/>
      <c r="BB506" s="67"/>
      <c r="BC506" s="67"/>
      <c r="BD506" s="67"/>
      <c r="BE506" s="71"/>
      <c r="BF506" s="67"/>
      <c r="BG506" s="67"/>
      <c r="BH506" s="67"/>
      <c r="BI506" s="72"/>
      <c r="BJ506" s="67"/>
      <c r="BK506" s="67"/>
      <c r="BL506" s="67"/>
      <c r="BM506" s="72"/>
      <c r="BN506" s="67"/>
      <c r="BO506" s="67"/>
      <c r="BP506" s="67"/>
      <c r="BQ506" s="67"/>
      <c r="BR506" s="67"/>
      <c r="BS506" s="67"/>
      <c r="BT506" s="67"/>
      <c r="BU506" s="67"/>
      <c r="BV506" s="67"/>
      <c r="BW506" s="67"/>
      <c r="BX506" s="67"/>
      <c r="BY506" s="67"/>
      <c r="BZ506" s="67"/>
      <c r="CA506" s="67"/>
      <c r="CB506" s="67"/>
      <c r="CC506" s="209"/>
      <c r="CD506" s="65"/>
      <c r="CE506" s="66"/>
      <c r="CF506" s="73"/>
      <c r="CG506" s="156"/>
      <c r="CH506" s="1"/>
      <c r="DA506" s="19"/>
      <c r="DB506" s="19"/>
      <c r="DC506" s="67"/>
      <c r="DD506" s="67"/>
      <c r="DE506" s="67"/>
      <c r="DF506" s="67"/>
      <c r="DG506" s="67"/>
      <c r="DH506" s="75"/>
      <c r="DI506" s="67"/>
      <c r="DJ506" s="67"/>
      <c r="DK506" s="76"/>
      <c r="DL506" s="67"/>
      <c r="DM506" s="77"/>
      <c r="DN506" s="67"/>
      <c r="DO506" s="67"/>
      <c r="DP506" s="67"/>
      <c r="DQ506" s="68"/>
      <c r="DR506" s="67"/>
      <c r="DS506" s="72"/>
      <c r="DT506" s="67"/>
      <c r="DU506" s="68"/>
      <c r="DV506" s="67"/>
      <c r="DW506" s="72"/>
      <c r="DX506" s="67"/>
      <c r="DY506" s="68"/>
      <c r="DZ506" s="69"/>
      <c r="EA506" s="67"/>
      <c r="EB506" s="67"/>
      <c r="EC506" s="67"/>
      <c r="ED506" s="67"/>
      <c r="EE506" s="71"/>
      <c r="EF506" s="67"/>
      <c r="EG506" s="67"/>
      <c r="EH506" s="67"/>
      <c r="EI506" s="72"/>
      <c r="EJ506" s="67"/>
      <c r="EK506" s="67"/>
      <c r="EL506" s="67"/>
      <c r="EM506" s="72"/>
      <c r="EN506" s="67"/>
      <c r="EO506" s="68"/>
      <c r="EP506" s="69"/>
      <c r="EQ506" s="67"/>
      <c r="ER506" s="67"/>
      <c r="ES506" s="67"/>
      <c r="ET506" s="67"/>
      <c r="EU506" s="67"/>
      <c r="EV506" s="67"/>
      <c r="EW506" s="68"/>
      <c r="EX506" s="69"/>
      <c r="EY506" s="67"/>
      <c r="EZ506" s="67"/>
      <c r="FA506" s="68"/>
      <c r="FB506" s="69"/>
      <c r="FC506" s="76"/>
      <c r="FD506" s="67"/>
      <c r="FE506" s="77"/>
      <c r="FF506" s="68"/>
      <c r="FG506" s="83"/>
      <c r="FH506" s="92">
        <f t="shared" ref="FH506:FH549" si="88">DK506</f>
        <v>0</v>
      </c>
      <c r="FI506" s="93">
        <f t="shared" si="87"/>
        <v>0</v>
      </c>
      <c r="FJ506" s="94">
        <f t="shared" si="86"/>
        <v>101</v>
      </c>
      <c r="FK506" s="98"/>
      <c r="FL506" s="98"/>
      <c r="FM506" s="133"/>
      <c r="FN506" s="133"/>
    </row>
    <row r="507" spans="1:170" ht="3" hidden="1" customHeight="1" x14ac:dyDescent="0.25">
      <c r="A507" s="228"/>
      <c r="B507" s="201"/>
      <c r="C507" s="80"/>
      <c r="D507" s="209"/>
      <c r="E507" s="209"/>
      <c r="F507" s="66"/>
      <c r="G507" s="65"/>
      <c r="H507" s="210"/>
      <c r="I507" s="80"/>
      <c r="J507" s="209"/>
      <c r="K507" s="209"/>
      <c r="L507" s="80"/>
      <c r="M507" s="65"/>
      <c r="N507" s="80"/>
      <c r="O507" s="211"/>
      <c r="P507" s="211"/>
      <c r="Q507" s="211"/>
      <c r="R507" s="211"/>
      <c r="S507" s="211"/>
      <c r="T507" s="211"/>
      <c r="U507" s="211"/>
      <c r="V507" s="211"/>
      <c r="W507" s="211"/>
      <c r="X507" s="211"/>
      <c r="Y507" s="207"/>
      <c r="Z507" s="207"/>
      <c r="AA507" s="154"/>
      <c r="AB507" s="154"/>
      <c r="AC507" s="65"/>
      <c r="AD507" s="65"/>
      <c r="AE507" s="65"/>
      <c r="AF507" s="65"/>
      <c r="AG507" s="65"/>
      <c r="AH507" s="208"/>
      <c r="AI507" s="65"/>
      <c r="AJ507" s="65"/>
      <c r="AK507" s="209"/>
      <c r="AL507" s="65"/>
      <c r="AM507" s="66"/>
      <c r="AN507" s="65"/>
      <c r="AO507" s="65"/>
      <c r="AP507" s="67"/>
      <c r="AQ507" s="68"/>
      <c r="AR507" s="69"/>
      <c r="AS507" s="72"/>
      <c r="AT507" s="67"/>
      <c r="AU507" s="68"/>
      <c r="AV507" s="67"/>
      <c r="AW507" s="72"/>
      <c r="AX507" s="67"/>
      <c r="AY507" s="96"/>
      <c r="AZ507" s="97"/>
      <c r="BA507" s="67"/>
      <c r="BB507" s="67"/>
      <c r="BC507" s="67"/>
      <c r="BD507" s="67"/>
      <c r="BE507" s="71"/>
      <c r="BF507" s="67"/>
      <c r="BG507" s="67"/>
      <c r="BH507" s="67"/>
      <c r="BI507" s="72"/>
      <c r="BJ507" s="67"/>
      <c r="BK507" s="67"/>
      <c r="BL507" s="67"/>
      <c r="BM507" s="72"/>
      <c r="BN507" s="67"/>
      <c r="BO507" s="67"/>
      <c r="BP507" s="67"/>
      <c r="BQ507" s="67"/>
      <c r="BR507" s="67"/>
      <c r="BS507" s="67"/>
      <c r="BT507" s="67"/>
      <c r="BU507" s="67"/>
      <c r="BV507" s="67"/>
      <c r="BW507" s="67"/>
      <c r="BX507" s="67"/>
      <c r="BY507" s="67"/>
      <c r="BZ507" s="67"/>
      <c r="CA507" s="67"/>
      <c r="CB507" s="67"/>
      <c r="CC507" s="209"/>
      <c r="CD507" s="65"/>
      <c r="CE507" s="66"/>
      <c r="CF507" s="73"/>
      <c r="CG507" s="156"/>
      <c r="CH507" s="1"/>
      <c r="DA507" s="19"/>
      <c r="DB507" s="19"/>
      <c r="DC507" s="67"/>
      <c r="DD507" s="67"/>
      <c r="DE507" s="67"/>
      <c r="DF507" s="67"/>
      <c r="DG507" s="67"/>
      <c r="DH507" s="75"/>
      <c r="DI507" s="67"/>
      <c r="DJ507" s="67"/>
      <c r="DK507" s="76"/>
      <c r="DL507" s="67"/>
      <c r="DM507" s="77"/>
      <c r="DN507" s="67"/>
      <c r="DO507" s="67"/>
      <c r="DP507" s="67"/>
      <c r="DQ507" s="68"/>
      <c r="DR507" s="67"/>
      <c r="DS507" s="72"/>
      <c r="DT507" s="67"/>
      <c r="DU507" s="68"/>
      <c r="DV507" s="67"/>
      <c r="DW507" s="72"/>
      <c r="DX507" s="67"/>
      <c r="DY507" s="67"/>
      <c r="DZ507" s="67"/>
      <c r="EA507" s="67"/>
      <c r="EB507" s="67"/>
      <c r="EC507" s="67"/>
      <c r="ED507" s="67"/>
      <c r="EE507" s="71"/>
      <c r="EF507" s="67"/>
      <c r="EG507" s="67"/>
      <c r="EH507" s="67"/>
      <c r="EI507" s="72"/>
      <c r="EJ507" s="67"/>
      <c r="EK507" s="67"/>
      <c r="EL507" s="67"/>
      <c r="EM507" s="72"/>
      <c r="EN507" s="67"/>
      <c r="EO507" s="67"/>
      <c r="EP507" s="67"/>
      <c r="EQ507" s="67"/>
      <c r="ER507" s="67"/>
      <c r="ES507" s="67"/>
      <c r="ET507" s="67"/>
      <c r="EU507" s="67"/>
      <c r="EV507" s="67"/>
      <c r="EW507" s="67"/>
      <c r="EX507" s="67"/>
      <c r="EY507" s="67"/>
      <c r="EZ507" s="67"/>
      <c r="FA507" s="67"/>
      <c r="FB507" s="67"/>
      <c r="FC507" s="76"/>
      <c r="FD507" s="67"/>
      <c r="FE507" s="77"/>
      <c r="FF507" s="68"/>
      <c r="FG507" s="83"/>
      <c r="FH507" s="92">
        <f t="shared" si="88"/>
        <v>0</v>
      </c>
      <c r="FI507" s="93">
        <f t="shared" si="87"/>
        <v>0</v>
      </c>
      <c r="FJ507" s="94">
        <f t="shared" si="86"/>
        <v>102</v>
      </c>
      <c r="FK507" s="98"/>
      <c r="FL507" s="98"/>
      <c r="FM507" s="133"/>
      <c r="FN507" s="133"/>
    </row>
    <row r="508" spans="1:170" ht="3" hidden="1" customHeight="1" x14ac:dyDescent="0.25">
      <c r="A508" s="228"/>
      <c r="B508" s="201"/>
      <c r="C508" s="80"/>
      <c r="D508" s="209"/>
      <c r="E508" s="209"/>
      <c r="F508" s="66"/>
      <c r="G508" s="65"/>
      <c r="H508" s="210"/>
      <c r="I508" s="80"/>
      <c r="J508" s="209"/>
      <c r="K508" s="209"/>
      <c r="L508" s="80"/>
      <c r="M508" s="65"/>
      <c r="N508" s="80"/>
      <c r="O508" s="211"/>
      <c r="P508" s="211"/>
      <c r="Q508" s="211"/>
      <c r="R508" s="211"/>
      <c r="S508" s="211"/>
      <c r="T508" s="211"/>
      <c r="U508" s="211"/>
      <c r="V508" s="211"/>
      <c r="W508" s="211"/>
      <c r="X508" s="211"/>
      <c r="Y508" s="207"/>
      <c r="Z508" s="207"/>
      <c r="AA508" s="154"/>
      <c r="AB508" s="154"/>
      <c r="AC508" s="65"/>
      <c r="AD508" s="65"/>
      <c r="AE508" s="65"/>
      <c r="AF508" s="65"/>
      <c r="AG508" s="65"/>
      <c r="AH508" s="208"/>
      <c r="AI508" s="65"/>
      <c r="AJ508" s="65"/>
      <c r="AK508" s="209"/>
      <c r="AL508" s="65"/>
      <c r="AM508" s="66"/>
      <c r="AN508" s="65"/>
      <c r="AO508" s="65"/>
      <c r="AP508" s="67"/>
      <c r="AQ508" s="68"/>
      <c r="AR508" s="69"/>
      <c r="AS508" s="72"/>
      <c r="AT508" s="67"/>
      <c r="AU508" s="68"/>
      <c r="AV508" s="67"/>
      <c r="AW508" s="72"/>
      <c r="AX508" s="67"/>
      <c r="AY508" s="96"/>
      <c r="AZ508" s="97"/>
      <c r="BA508" s="67"/>
      <c r="BB508" s="67"/>
      <c r="BC508" s="67"/>
      <c r="BD508" s="67"/>
      <c r="BE508" s="71"/>
      <c r="BF508" s="67"/>
      <c r="BG508" s="67"/>
      <c r="BH508" s="67"/>
      <c r="BI508" s="72"/>
      <c r="BJ508" s="67"/>
      <c r="BK508" s="67"/>
      <c r="BL508" s="67"/>
      <c r="BM508" s="72"/>
      <c r="BN508" s="67"/>
      <c r="BO508" s="67"/>
      <c r="BP508" s="67"/>
      <c r="BQ508" s="67"/>
      <c r="BR508" s="67"/>
      <c r="BS508" s="67"/>
      <c r="BT508" s="67"/>
      <c r="BU508" s="67"/>
      <c r="BV508" s="67"/>
      <c r="BW508" s="67"/>
      <c r="BX508" s="67"/>
      <c r="BY508" s="67"/>
      <c r="BZ508" s="67"/>
      <c r="CA508" s="67"/>
      <c r="CB508" s="67"/>
      <c r="CC508" s="209"/>
      <c r="CD508" s="65"/>
      <c r="CE508" s="66"/>
      <c r="CF508" s="73"/>
      <c r="CG508" s="156"/>
      <c r="CH508" s="1"/>
      <c r="DA508" s="19"/>
      <c r="DB508" s="19"/>
      <c r="DC508" s="67"/>
      <c r="DD508" s="67"/>
      <c r="DE508" s="67"/>
      <c r="DF508" s="67"/>
      <c r="DG508" s="67"/>
      <c r="DH508" s="75"/>
      <c r="DI508" s="67"/>
      <c r="DJ508" s="67"/>
      <c r="DK508" s="76"/>
      <c r="DL508" s="67"/>
      <c r="DM508" s="77"/>
      <c r="DN508" s="67"/>
      <c r="DO508" s="67"/>
      <c r="DP508" s="67"/>
      <c r="DQ508" s="68"/>
      <c r="DR508" s="67"/>
      <c r="DS508" s="72"/>
      <c r="DT508" s="67"/>
      <c r="DU508" s="68"/>
      <c r="DV508" s="67"/>
      <c r="DW508" s="72"/>
      <c r="DX508" s="67"/>
      <c r="DY508" s="68"/>
      <c r="DZ508" s="67"/>
      <c r="EA508" s="67"/>
      <c r="EB508" s="67"/>
      <c r="EC508" s="67"/>
      <c r="ED508" s="67"/>
      <c r="EE508" s="71"/>
      <c r="EF508" s="67"/>
      <c r="EG508" s="67"/>
      <c r="EH508" s="67"/>
      <c r="EI508" s="72"/>
      <c r="EJ508" s="67"/>
      <c r="EK508" s="68"/>
      <c r="EL508" s="69"/>
      <c r="EM508" s="72"/>
      <c r="EN508" s="67"/>
      <c r="EO508" s="67"/>
      <c r="EP508" s="67"/>
      <c r="EQ508" s="67"/>
      <c r="ER508" s="67"/>
      <c r="ES508" s="67"/>
      <c r="ET508" s="67"/>
      <c r="EU508" s="67"/>
      <c r="EV508" s="67"/>
      <c r="EW508" s="67"/>
      <c r="EX508" s="67"/>
      <c r="EY508" s="67"/>
      <c r="EZ508" s="67"/>
      <c r="FA508" s="68"/>
      <c r="FB508" s="69"/>
      <c r="FC508" s="76"/>
      <c r="FD508" s="67"/>
      <c r="FE508" s="77"/>
      <c r="FF508" s="68"/>
      <c r="FG508" s="83"/>
      <c r="FH508" s="92">
        <f t="shared" si="88"/>
        <v>0</v>
      </c>
      <c r="FI508" s="93">
        <f t="shared" si="87"/>
        <v>0</v>
      </c>
      <c r="FJ508" s="94">
        <f t="shared" si="86"/>
        <v>103</v>
      </c>
      <c r="FK508" s="98"/>
      <c r="FL508" s="98"/>
      <c r="FM508" s="133"/>
      <c r="FN508" s="133"/>
    </row>
    <row r="509" spans="1:170" ht="3" hidden="1" customHeight="1" x14ac:dyDescent="0.25">
      <c r="A509" s="228"/>
      <c r="B509" s="201"/>
      <c r="C509" s="80"/>
      <c r="D509" s="209"/>
      <c r="E509" s="209"/>
      <c r="F509" s="66"/>
      <c r="G509" s="65"/>
      <c r="H509" s="210"/>
      <c r="I509" s="80"/>
      <c r="J509" s="209"/>
      <c r="K509" s="209"/>
      <c r="L509" s="80"/>
      <c r="M509" s="65"/>
      <c r="N509" s="80"/>
      <c r="O509" s="211"/>
      <c r="P509" s="211"/>
      <c r="Q509" s="211"/>
      <c r="R509" s="211"/>
      <c r="S509" s="211"/>
      <c r="T509" s="211"/>
      <c r="U509" s="211"/>
      <c r="V509" s="211"/>
      <c r="W509" s="211"/>
      <c r="X509" s="211"/>
      <c r="Y509" s="207"/>
      <c r="Z509" s="207"/>
      <c r="AA509" s="154"/>
      <c r="AB509" s="154"/>
      <c r="AC509" s="65"/>
      <c r="AD509" s="65"/>
      <c r="AE509" s="65"/>
      <c r="AF509" s="65"/>
      <c r="AG509" s="65"/>
      <c r="AH509" s="208"/>
      <c r="AI509" s="65"/>
      <c r="AJ509" s="65"/>
      <c r="AK509" s="209"/>
      <c r="AL509" s="65"/>
      <c r="AM509" s="66"/>
      <c r="AN509" s="65"/>
      <c r="AO509" s="65"/>
      <c r="AP509" s="67"/>
      <c r="AQ509" s="68"/>
      <c r="AR509" s="69"/>
      <c r="AS509" s="72"/>
      <c r="AT509" s="67"/>
      <c r="AU509" s="68"/>
      <c r="AV509" s="67"/>
      <c r="AW509" s="72"/>
      <c r="AX509" s="67"/>
      <c r="AY509" s="96"/>
      <c r="AZ509" s="97"/>
      <c r="BA509" s="67"/>
      <c r="BB509" s="67"/>
      <c r="BC509" s="67"/>
      <c r="BD509" s="67"/>
      <c r="BE509" s="71"/>
      <c r="BF509" s="67"/>
      <c r="BG509" s="67"/>
      <c r="BH509" s="67"/>
      <c r="BI509" s="72"/>
      <c r="BJ509" s="67"/>
      <c r="BK509" s="67"/>
      <c r="BL509" s="67"/>
      <c r="BM509" s="72"/>
      <c r="BN509" s="67"/>
      <c r="BO509" s="67"/>
      <c r="BP509" s="67"/>
      <c r="BQ509" s="67"/>
      <c r="BR509" s="67"/>
      <c r="BS509" s="67"/>
      <c r="BT509" s="67"/>
      <c r="BU509" s="67"/>
      <c r="BV509" s="67"/>
      <c r="BW509" s="67"/>
      <c r="BX509" s="67"/>
      <c r="BY509" s="67"/>
      <c r="BZ509" s="67"/>
      <c r="CA509" s="67"/>
      <c r="CB509" s="67"/>
      <c r="CC509" s="209"/>
      <c r="CD509" s="65"/>
      <c r="CE509" s="66"/>
      <c r="CF509" s="73"/>
      <c r="CG509" s="156"/>
      <c r="CH509" s="1"/>
      <c r="DA509" s="19"/>
      <c r="DB509" s="19"/>
      <c r="DC509" s="67"/>
      <c r="DD509" s="67"/>
      <c r="DE509" s="67"/>
      <c r="DF509" s="67"/>
      <c r="DG509" s="67"/>
      <c r="DH509" s="75"/>
      <c r="DI509" s="67"/>
      <c r="DJ509" s="67"/>
      <c r="DK509" s="76"/>
      <c r="DL509" s="67"/>
      <c r="DM509" s="77"/>
      <c r="DN509" s="67"/>
      <c r="DO509" s="67"/>
      <c r="DP509" s="67"/>
      <c r="DQ509" s="68"/>
      <c r="DR509" s="67"/>
      <c r="DS509" s="72"/>
      <c r="DT509" s="67"/>
      <c r="DU509" s="68"/>
      <c r="DV509" s="67"/>
      <c r="DW509" s="72"/>
      <c r="DX509" s="67"/>
      <c r="DY509" s="67"/>
      <c r="DZ509" s="67"/>
      <c r="EA509" s="67"/>
      <c r="EB509" s="67"/>
      <c r="EC509" s="67"/>
      <c r="ED509" s="67"/>
      <c r="EE509" s="71"/>
      <c r="EF509" s="67"/>
      <c r="EG509" s="67"/>
      <c r="EH509" s="67"/>
      <c r="EI509" s="72"/>
      <c r="EJ509" s="67"/>
      <c r="EK509" s="67"/>
      <c r="EL509" s="67"/>
      <c r="EM509" s="72"/>
      <c r="EN509" s="67"/>
      <c r="EO509" s="68"/>
      <c r="EP509" s="69"/>
      <c r="EQ509" s="67"/>
      <c r="ER509" s="67"/>
      <c r="ES509" s="67"/>
      <c r="ET509" s="67"/>
      <c r="EU509" s="67"/>
      <c r="EV509" s="67"/>
      <c r="EW509" s="67"/>
      <c r="EX509" s="67"/>
      <c r="EY509" s="67"/>
      <c r="EZ509" s="67"/>
      <c r="FA509" s="67"/>
      <c r="FB509" s="67"/>
      <c r="FC509" s="76"/>
      <c r="FD509" s="67"/>
      <c r="FE509" s="77"/>
      <c r="FF509" s="68"/>
      <c r="FG509" s="83"/>
      <c r="FH509" s="92">
        <f t="shared" si="88"/>
        <v>0</v>
      </c>
      <c r="FI509" s="93">
        <f t="shared" si="87"/>
        <v>0</v>
      </c>
      <c r="FJ509" s="94">
        <f t="shared" si="86"/>
        <v>104</v>
      </c>
      <c r="FK509" s="98"/>
      <c r="FL509" s="98"/>
      <c r="FM509" s="133"/>
      <c r="FN509" s="133"/>
    </row>
    <row r="510" spans="1:170" ht="3" hidden="1" customHeight="1" x14ac:dyDescent="0.25">
      <c r="A510" s="228"/>
      <c r="B510" s="201"/>
      <c r="C510" s="80"/>
      <c r="D510" s="209"/>
      <c r="E510" s="209"/>
      <c r="F510" s="66"/>
      <c r="G510" s="65"/>
      <c r="H510" s="210"/>
      <c r="I510" s="80"/>
      <c r="J510" s="209"/>
      <c r="K510" s="209"/>
      <c r="L510" s="80"/>
      <c r="M510" s="65"/>
      <c r="N510" s="80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07"/>
      <c r="Z510" s="207"/>
      <c r="AA510" s="154"/>
      <c r="AB510" s="154"/>
      <c r="AC510" s="65"/>
      <c r="AD510" s="65"/>
      <c r="AE510" s="65"/>
      <c r="AF510" s="65"/>
      <c r="AG510" s="65"/>
      <c r="AH510" s="208"/>
      <c r="AI510" s="65"/>
      <c r="AJ510" s="65"/>
      <c r="AK510" s="209"/>
      <c r="AL510" s="65"/>
      <c r="AM510" s="66"/>
      <c r="AN510" s="65"/>
      <c r="AO510" s="65"/>
      <c r="AP510" s="67"/>
      <c r="AQ510" s="68"/>
      <c r="AR510" s="69"/>
      <c r="AS510" s="72"/>
      <c r="AT510" s="67"/>
      <c r="AU510" s="68"/>
      <c r="AV510" s="67"/>
      <c r="AW510" s="72"/>
      <c r="AX510" s="67"/>
      <c r="AY510" s="96"/>
      <c r="AZ510" s="97"/>
      <c r="BA510" s="67"/>
      <c r="BB510" s="67"/>
      <c r="BC510" s="67"/>
      <c r="BD510" s="67"/>
      <c r="BE510" s="71"/>
      <c r="BF510" s="67"/>
      <c r="BG510" s="67"/>
      <c r="BH510" s="67"/>
      <c r="BI510" s="72"/>
      <c r="BJ510" s="67"/>
      <c r="BK510" s="67"/>
      <c r="BL510" s="67"/>
      <c r="BM510" s="72"/>
      <c r="BN510" s="67"/>
      <c r="BO510" s="67"/>
      <c r="BP510" s="67"/>
      <c r="BQ510" s="67"/>
      <c r="BR510" s="67"/>
      <c r="BS510" s="67"/>
      <c r="BT510" s="67"/>
      <c r="BU510" s="67"/>
      <c r="BV510" s="67"/>
      <c r="BW510" s="67"/>
      <c r="BX510" s="67"/>
      <c r="BY510" s="67"/>
      <c r="BZ510" s="67"/>
      <c r="CA510" s="67"/>
      <c r="CB510" s="67"/>
      <c r="CC510" s="209"/>
      <c r="CD510" s="65"/>
      <c r="CE510" s="66"/>
      <c r="CF510" s="73"/>
      <c r="CG510" s="156"/>
      <c r="CH510" s="1"/>
      <c r="DA510" s="19"/>
      <c r="DB510" s="19"/>
      <c r="DC510" s="67"/>
      <c r="DD510" s="67"/>
      <c r="DE510" s="67"/>
      <c r="DF510" s="67"/>
      <c r="DG510" s="67"/>
      <c r="DH510" s="75"/>
      <c r="DI510" s="67"/>
      <c r="DJ510" s="67"/>
      <c r="DK510" s="76"/>
      <c r="DL510" s="67"/>
      <c r="DM510" s="77"/>
      <c r="DN510" s="67"/>
      <c r="DO510" s="67"/>
      <c r="DP510" s="67"/>
      <c r="DQ510" s="68"/>
      <c r="DR510" s="67"/>
      <c r="DS510" s="72"/>
      <c r="DT510" s="67"/>
      <c r="DU510" s="68"/>
      <c r="DV510" s="67"/>
      <c r="DW510" s="72"/>
      <c r="DX510" s="67"/>
      <c r="DY510" s="67"/>
      <c r="DZ510" s="67"/>
      <c r="EA510" s="67"/>
      <c r="EB510" s="67"/>
      <c r="EC510" s="67"/>
      <c r="ED510" s="67"/>
      <c r="EE510" s="71"/>
      <c r="EF510" s="67"/>
      <c r="EG510" s="67"/>
      <c r="EH510" s="67"/>
      <c r="EI510" s="72"/>
      <c r="EJ510" s="67"/>
      <c r="EK510" s="67"/>
      <c r="EL510" s="67"/>
      <c r="EM510" s="72"/>
      <c r="EN510" s="67"/>
      <c r="EO510" s="67"/>
      <c r="EP510" s="67"/>
      <c r="EQ510" s="67"/>
      <c r="ER510" s="67"/>
      <c r="ES510" s="67"/>
      <c r="ET510" s="67"/>
      <c r="EU510" s="67"/>
      <c r="EV510" s="67"/>
      <c r="EW510" s="67"/>
      <c r="EX510" s="67"/>
      <c r="EY510" s="67"/>
      <c r="EZ510" s="67"/>
      <c r="FA510" s="67"/>
      <c r="FB510" s="67"/>
      <c r="FC510" s="76"/>
      <c r="FD510" s="67"/>
      <c r="FE510" s="77"/>
      <c r="FF510" s="68"/>
      <c r="FG510" s="83"/>
      <c r="FH510" s="92">
        <f t="shared" si="88"/>
        <v>0</v>
      </c>
      <c r="FI510" s="93">
        <f t="shared" si="87"/>
        <v>0</v>
      </c>
      <c r="FJ510" s="94">
        <f t="shared" si="86"/>
        <v>105</v>
      </c>
      <c r="FK510" s="98"/>
      <c r="FL510" s="98"/>
      <c r="FM510" s="133"/>
      <c r="FN510" s="133"/>
    </row>
    <row r="511" spans="1:170" ht="3" hidden="1" customHeight="1" x14ac:dyDescent="0.25">
      <c r="A511" s="228"/>
      <c r="B511" s="201"/>
      <c r="C511" s="80"/>
      <c r="D511" s="209"/>
      <c r="E511" s="209"/>
      <c r="F511" s="66"/>
      <c r="G511" s="65"/>
      <c r="H511" s="210"/>
      <c r="I511" s="80"/>
      <c r="J511" s="209"/>
      <c r="K511" s="209"/>
      <c r="L511" s="80"/>
      <c r="M511" s="65"/>
      <c r="N511" s="80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07"/>
      <c r="Z511" s="207"/>
      <c r="AA511" s="154"/>
      <c r="AB511" s="154"/>
      <c r="AC511" s="65"/>
      <c r="AD511" s="65"/>
      <c r="AE511" s="65"/>
      <c r="AF511" s="65"/>
      <c r="AG511" s="65"/>
      <c r="AH511" s="208"/>
      <c r="AI511" s="65"/>
      <c r="AJ511" s="65"/>
      <c r="AK511" s="209"/>
      <c r="AL511" s="65"/>
      <c r="AM511" s="66"/>
      <c r="AN511" s="65"/>
      <c r="AO511" s="65"/>
      <c r="AP511" s="67"/>
      <c r="AQ511" s="68"/>
      <c r="AR511" s="69"/>
      <c r="AS511" s="72"/>
      <c r="AT511" s="67"/>
      <c r="AU511" s="68"/>
      <c r="AV511" s="67"/>
      <c r="AW511" s="72"/>
      <c r="AX511" s="67"/>
      <c r="AY511" s="96"/>
      <c r="AZ511" s="97"/>
      <c r="BA511" s="67"/>
      <c r="BB511" s="67"/>
      <c r="BC511" s="67"/>
      <c r="BD511" s="67"/>
      <c r="BE511" s="71"/>
      <c r="BF511" s="67"/>
      <c r="BG511" s="67"/>
      <c r="BH511" s="67"/>
      <c r="BI511" s="72"/>
      <c r="BJ511" s="67"/>
      <c r="BK511" s="67"/>
      <c r="BL511" s="67"/>
      <c r="BM511" s="72"/>
      <c r="BN511" s="67"/>
      <c r="BO511" s="67"/>
      <c r="BP511" s="67"/>
      <c r="BQ511" s="67"/>
      <c r="BR511" s="67"/>
      <c r="BS511" s="67"/>
      <c r="BT511" s="67"/>
      <c r="BU511" s="67"/>
      <c r="BV511" s="67"/>
      <c r="BW511" s="67"/>
      <c r="BX511" s="67"/>
      <c r="BY511" s="67"/>
      <c r="BZ511" s="67"/>
      <c r="CA511" s="67"/>
      <c r="CB511" s="67"/>
      <c r="CC511" s="209"/>
      <c r="CD511" s="65"/>
      <c r="CE511" s="66"/>
      <c r="CF511" s="73"/>
      <c r="CG511" s="156"/>
      <c r="CH511" s="1"/>
      <c r="DA511" s="19"/>
      <c r="DB511" s="19"/>
      <c r="DC511" s="67"/>
      <c r="DD511" s="67"/>
      <c r="DE511" s="67"/>
      <c r="DF511" s="67"/>
      <c r="DG511" s="67"/>
      <c r="DH511" s="75"/>
      <c r="DI511" s="67"/>
      <c r="DJ511" s="67"/>
      <c r="DK511" s="76"/>
      <c r="DL511" s="67"/>
      <c r="DM511" s="77"/>
      <c r="DN511" s="67"/>
      <c r="DO511" s="67"/>
      <c r="DP511" s="67"/>
      <c r="DQ511" s="68"/>
      <c r="DR511" s="69"/>
      <c r="DS511" s="72"/>
      <c r="DT511" s="67"/>
      <c r="DU511" s="68"/>
      <c r="DV511" s="67"/>
      <c r="DW511" s="72"/>
      <c r="DX511" s="67"/>
      <c r="DY511" s="67"/>
      <c r="DZ511" s="67"/>
      <c r="EA511" s="67"/>
      <c r="EB511" s="67"/>
      <c r="EC511" s="67"/>
      <c r="ED511" s="67"/>
      <c r="EE511" s="71"/>
      <c r="EF511" s="67"/>
      <c r="EG511" s="68"/>
      <c r="EH511" s="69"/>
      <c r="EI511" s="72"/>
      <c r="EJ511" s="67"/>
      <c r="EK511" s="68"/>
      <c r="EL511" s="69"/>
      <c r="EM511" s="72"/>
      <c r="EN511" s="67"/>
      <c r="EO511" s="67"/>
      <c r="EP511" s="67"/>
      <c r="EQ511" s="67"/>
      <c r="ER511" s="67"/>
      <c r="ES511" s="68"/>
      <c r="ET511" s="69"/>
      <c r="EU511" s="67"/>
      <c r="EV511" s="67"/>
      <c r="EW511" s="67"/>
      <c r="EX511" s="67"/>
      <c r="EY511" s="67"/>
      <c r="EZ511" s="67"/>
      <c r="FA511" s="67"/>
      <c r="FB511" s="67"/>
      <c r="FC511" s="76"/>
      <c r="FD511" s="67"/>
      <c r="FE511" s="77"/>
      <c r="FF511" s="68"/>
      <c r="FG511" s="83"/>
      <c r="FH511" s="92">
        <f t="shared" si="88"/>
        <v>0</v>
      </c>
      <c r="FI511" s="93">
        <f t="shared" si="87"/>
        <v>0</v>
      </c>
      <c r="FJ511" s="94">
        <f t="shared" si="86"/>
        <v>106</v>
      </c>
      <c r="FK511" s="98"/>
      <c r="FL511" s="98"/>
      <c r="FM511" s="133"/>
      <c r="FN511" s="133"/>
    </row>
    <row r="512" spans="1:170" ht="3" hidden="1" customHeight="1" x14ac:dyDescent="0.25">
      <c r="A512" s="229"/>
      <c r="B512" s="201"/>
      <c r="C512" s="80"/>
      <c r="D512" s="209"/>
      <c r="E512" s="209"/>
      <c r="F512" s="66"/>
      <c r="G512" s="65"/>
      <c r="H512" s="210"/>
      <c r="I512" s="80"/>
      <c r="J512" s="209"/>
      <c r="K512" s="209"/>
      <c r="L512" s="80"/>
      <c r="M512" s="65"/>
      <c r="N512" s="80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07"/>
      <c r="Z512" s="207"/>
      <c r="AA512" s="154"/>
      <c r="AB512" s="154"/>
      <c r="AC512" s="65"/>
      <c r="AD512" s="65"/>
      <c r="AE512" s="65"/>
      <c r="AF512" s="65"/>
      <c r="AG512" s="65"/>
      <c r="AH512" s="208"/>
      <c r="AI512" s="65"/>
      <c r="AJ512" s="65"/>
      <c r="AK512" s="209"/>
      <c r="AL512" s="65"/>
      <c r="AM512" s="66"/>
      <c r="AN512" s="65"/>
      <c r="AO512" s="65"/>
      <c r="AP512" s="67"/>
      <c r="AQ512" s="68"/>
      <c r="AR512" s="69"/>
      <c r="AS512" s="72"/>
      <c r="AT512" s="67"/>
      <c r="AU512" s="68"/>
      <c r="AV512" s="67"/>
      <c r="AW512" s="72"/>
      <c r="AX512" s="67"/>
      <c r="AY512" s="96"/>
      <c r="AZ512" s="97"/>
      <c r="BA512" s="67"/>
      <c r="BB512" s="67"/>
      <c r="BC512" s="67"/>
      <c r="BD512" s="67"/>
      <c r="BE512" s="71"/>
      <c r="BF512" s="67"/>
      <c r="BG512" s="67"/>
      <c r="BH512" s="67"/>
      <c r="BI512" s="72"/>
      <c r="BJ512" s="67"/>
      <c r="BK512" s="67"/>
      <c r="BL512" s="67"/>
      <c r="BM512" s="72"/>
      <c r="BN512" s="67"/>
      <c r="BO512" s="67"/>
      <c r="BP512" s="67"/>
      <c r="BQ512" s="67"/>
      <c r="BR512" s="67"/>
      <c r="BS512" s="67"/>
      <c r="BT512" s="67"/>
      <c r="BU512" s="67"/>
      <c r="BV512" s="67"/>
      <c r="BW512" s="67"/>
      <c r="BX512" s="67"/>
      <c r="BY512" s="67"/>
      <c r="BZ512" s="67"/>
      <c r="CA512" s="67"/>
      <c r="CB512" s="67"/>
      <c r="CC512" s="209"/>
      <c r="CD512" s="65"/>
      <c r="CE512" s="66"/>
      <c r="CF512" s="73"/>
      <c r="CG512" s="156"/>
      <c r="CH512" s="1"/>
      <c r="DA512" s="19"/>
      <c r="DB512" s="19"/>
      <c r="DC512" s="67"/>
      <c r="DD512" s="67"/>
      <c r="DE512" s="67"/>
      <c r="DF512" s="67"/>
      <c r="DG512" s="67"/>
      <c r="DH512" s="75"/>
      <c r="DI512" s="67"/>
      <c r="DJ512" s="67"/>
      <c r="DK512" s="76"/>
      <c r="DL512" s="67"/>
      <c r="DM512" s="77"/>
      <c r="DN512" s="67"/>
      <c r="DO512" s="67"/>
      <c r="DP512" s="67"/>
      <c r="DQ512" s="68"/>
      <c r="DR512" s="67"/>
      <c r="DS512" s="72"/>
      <c r="DT512" s="67"/>
      <c r="DU512" s="68"/>
      <c r="DV512" s="67"/>
      <c r="DW512" s="72"/>
      <c r="DX512" s="67"/>
      <c r="DY512" s="67"/>
      <c r="DZ512" s="67"/>
      <c r="EA512" s="67"/>
      <c r="EB512" s="67"/>
      <c r="EC512" s="67"/>
      <c r="ED512" s="67"/>
      <c r="EE512" s="71"/>
      <c r="EF512" s="67"/>
      <c r="EG512" s="67"/>
      <c r="EH512" s="67"/>
      <c r="EI512" s="72"/>
      <c r="EJ512" s="67"/>
      <c r="EK512" s="67"/>
      <c r="EL512" s="67"/>
      <c r="EM512" s="72"/>
      <c r="EN512" s="67"/>
      <c r="EO512" s="67"/>
      <c r="EP512" s="67"/>
      <c r="EQ512" s="67"/>
      <c r="ER512" s="67"/>
      <c r="ES512" s="67"/>
      <c r="ET512" s="67"/>
      <c r="EU512" s="67"/>
      <c r="EV512" s="67"/>
      <c r="EW512" s="67"/>
      <c r="EX512" s="67"/>
      <c r="EY512" s="67"/>
      <c r="EZ512" s="67"/>
      <c r="FA512" s="67"/>
      <c r="FB512" s="67"/>
      <c r="FC512" s="76"/>
      <c r="FD512" s="67"/>
      <c r="FE512" s="77"/>
      <c r="FF512" s="68"/>
      <c r="FG512" s="83"/>
      <c r="FH512" s="92">
        <f t="shared" si="88"/>
        <v>0</v>
      </c>
      <c r="FI512" s="93">
        <f t="shared" si="87"/>
        <v>0</v>
      </c>
      <c r="FJ512" s="94">
        <f t="shared" si="86"/>
        <v>107</v>
      </c>
      <c r="FK512" s="98"/>
      <c r="FL512" s="98"/>
      <c r="FM512" s="133"/>
      <c r="FN512" s="133"/>
    </row>
    <row r="513" spans="1:170" ht="3" hidden="1" customHeight="1" x14ac:dyDescent="0.25">
      <c r="A513" s="229"/>
      <c r="B513" s="201"/>
      <c r="C513" s="80"/>
      <c r="D513" s="209"/>
      <c r="E513" s="209"/>
      <c r="F513" s="66"/>
      <c r="G513" s="65"/>
      <c r="H513" s="210"/>
      <c r="I513" s="80"/>
      <c r="J513" s="209"/>
      <c r="K513" s="209"/>
      <c r="L513" s="80"/>
      <c r="M513" s="65"/>
      <c r="N513" s="80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07"/>
      <c r="Z513" s="207"/>
      <c r="AA513" s="154"/>
      <c r="AB513" s="154"/>
      <c r="AC513" s="65"/>
      <c r="AD513" s="65"/>
      <c r="AE513" s="65"/>
      <c r="AF513" s="65"/>
      <c r="AG513" s="65"/>
      <c r="AH513" s="208"/>
      <c r="AI513" s="65"/>
      <c r="AJ513" s="65"/>
      <c r="AK513" s="209"/>
      <c r="AL513" s="65"/>
      <c r="AM513" s="66"/>
      <c r="AN513" s="65"/>
      <c r="AO513" s="65"/>
      <c r="AP513" s="67"/>
      <c r="AQ513" s="68"/>
      <c r="AR513" s="69"/>
      <c r="AS513" s="72"/>
      <c r="AT513" s="67"/>
      <c r="AU513" s="68"/>
      <c r="AV513" s="67"/>
      <c r="AW513" s="72"/>
      <c r="AX513" s="67"/>
      <c r="AY513" s="96"/>
      <c r="AZ513" s="97"/>
      <c r="BA513" s="67"/>
      <c r="BB513" s="67"/>
      <c r="BC513" s="67"/>
      <c r="BD513" s="67"/>
      <c r="BE513" s="71"/>
      <c r="BF513" s="67"/>
      <c r="BG513" s="67"/>
      <c r="BH513" s="67"/>
      <c r="BI513" s="72"/>
      <c r="BJ513" s="67"/>
      <c r="BK513" s="67"/>
      <c r="BL513" s="67"/>
      <c r="BM513" s="72"/>
      <c r="BN513" s="67"/>
      <c r="BO513" s="67"/>
      <c r="BP513" s="67"/>
      <c r="BQ513" s="67"/>
      <c r="BR513" s="67"/>
      <c r="BS513" s="67"/>
      <c r="BT513" s="67"/>
      <c r="BU513" s="67"/>
      <c r="BV513" s="67"/>
      <c r="BW513" s="67"/>
      <c r="BX513" s="67"/>
      <c r="BY513" s="67"/>
      <c r="BZ513" s="67"/>
      <c r="CA513" s="67"/>
      <c r="CB513" s="67"/>
      <c r="CC513" s="209"/>
      <c r="CD513" s="65"/>
      <c r="CE513" s="66"/>
      <c r="CF513" s="73"/>
      <c r="CG513" s="156"/>
      <c r="CH513" s="1"/>
      <c r="DA513" s="19"/>
      <c r="DB513" s="19"/>
      <c r="DC513" s="67"/>
      <c r="DD513" s="67"/>
      <c r="DE513" s="67"/>
      <c r="DF513" s="67"/>
      <c r="DG513" s="67"/>
      <c r="DH513" s="75"/>
      <c r="DI513" s="67"/>
      <c r="DJ513" s="67"/>
      <c r="DK513" s="76"/>
      <c r="DL513" s="67"/>
      <c r="DM513" s="77"/>
      <c r="DN513" s="67"/>
      <c r="DO513" s="67"/>
      <c r="DP513" s="67"/>
      <c r="DQ513" s="68"/>
      <c r="DR513" s="69"/>
      <c r="DS513" s="72"/>
      <c r="DT513" s="67"/>
      <c r="DU513" s="68"/>
      <c r="DV513" s="67"/>
      <c r="DW513" s="72"/>
      <c r="DX513" s="67"/>
      <c r="DY513" s="68"/>
      <c r="DZ513" s="69"/>
      <c r="EA513" s="67"/>
      <c r="EB513" s="67"/>
      <c r="EC513" s="67"/>
      <c r="ED513" s="67"/>
      <c r="EE513" s="71"/>
      <c r="EF513" s="67"/>
      <c r="EG513" s="67"/>
      <c r="EH513" s="67"/>
      <c r="EI513" s="72"/>
      <c r="EJ513" s="67"/>
      <c r="EK513" s="67"/>
      <c r="EL513" s="67"/>
      <c r="EM513" s="72"/>
      <c r="EN513" s="67"/>
      <c r="EO513" s="68"/>
      <c r="EP513" s="69"/>
      <c r="EQ513" s="67"/>
      <c r="ER513" s="67"/>
      <c r="ES513" s="67"/>
      <c r="ET513" s="67"/>
      <c r="EU513" s="67"/>
      <c r="EV513" s="67"/>
      <c r="EW513" s="67"/>
      <c r="EX513" s="67"/>
      <c r="EY513" s="67"/>
      <c r="EZ513" s="67"/>
      <c r="FA513" s="67"/>
      <c r="FB513" s="67"/>
      <c r="FC513" s="76"/>
      <c r="FD513" s="67"/>
      <c r="FE513" s="77"/>
      <c r="FF513" s="68"/>
      <c r="FG513" s="83"/>
      <c r="FH513" s="92">
        <f t="shared" si="88"/>
        <v>0</v>
      </c>
      <c r="FI513" s="93">
        <f t="shared" si="87"/>
        <v>0</v>
      </c>
      <c r="FJ513" s="94">
        <f t="shared" si="86"/>
        <v>108</v>
      </c>
      <c r="FK513" s="98"/>
      <c r="FL513" s="98"/>
      <c r="FM513" s="133"/>
      <c r="FN513" s="133"/>
    </row>
    <row r="514" spans="1:170" ht="3" hidden="1" customHeight="1" x14ac:dyDescent="0.25">
      <c r="A514" s="230"/>
      <c r="B514" s="201"/>
      <c r="C514" s="80"/>
      <c r="D514" s="209"/>
      <c r="E514" s="209"/>
      <c r="F514" s="66"/>
      <c r="G514" s="65"/>
      <c r="H514" s="210"/>
      <c r="I514" s="80"/>
      <c r="J514" s="209"/>
      <c r="K514" s="209"/>
      <c r="L514" s="80"/>
      <c r="M514" s="65"/>
      <c r="N514" s="80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07"/>
      <c r="Z514" s="207"/>
      <c r="AA514" s="154"/>
      <c r="AB514" s="154"/>
      <c r="AC514" s="65"/>
      <c r="AD514" s="65"/>
      <c r="AE514" s="65"/>
      <c r="AF514" s="65"/>
      <c r="AG514" s="65"/>
      <c r="AH514" s="208"/>
      <c r="AI514" s="65"/>
      <c r="AJ514" s="65"/>
      <c r="AK514" s="209"/>
      <c r="AL514" s="65"/>
      <c r="AM514" s="66"/>
      <c r="AN514" s="65"/>
      <c r="AO514" s="65"/>
      <c r="AP514" s="67"/>
      <c r="AQ514" s="68"/>
      <c r="AR514" s="69"/>
      <c r="AS514" s="72"/>
      <c r="AT514" s="67"/>
      <c r="AU514" s="68"/>
      <c r="AV514" s="67"/>
      <c r="AW514" s="72"/>
      <c r="AX514" s="67"/>
      <c r="AY514" s="96"/>
      <c r="AZ514" s="97"/>
      <c r="BA514" s="67"/>
      <c r="BB514" s="67"/>
      <c r="BC514" s="67"/>
      <c r="BD514" s="67"/>
      <c r="BE514" s="71"/>
      <c r="BF514" s="67"/>
      <c r="BG514" s="67"/>
      <c r="BH514" s="67"/>
      <c r="BI514" s="72"/>
      <c r="BJ514" s="67"/>
      <c r="BK514" s="67"/>
      <c r="BL514" s="67"/>
      <c r="BM514" s="72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67"/>
      <c r="CB514" s="67"/>
      <c r="CC514" s="209"/>
      <c r="CD514" s="65"/>
      <c r="CE514" s="66"/>
      <c r="CF514" s="73"/>
      <c r="CG514" s="156"/>
      <c r="CH514" s="1"/>
      <c r="DA514" s="19"/>
      <c r="DB514" s="19"/>
      <c r="DC514" s="67"/>
      <c r="DD514" s="67"/>
      <c r="DE514" s="67"/>
      <c r="DF514" s="67"/>
      <c r="DG514" s="67"/>
      <c r="DH514" s="75"/>
      <c r="DI514" s="67"/>
      <c r="DJ514" s="67"/>
      <c r="DK514" s="76"/>
      <c r="DL514" s="67"/>
      <c r="DM514" s="77"/>
      <c r="DN514" s="67"/>
      <c r="DO514" s="67"/>
      <c r="DP514" s="67"/>
      <c r="DQ514" s="68"/>
      <c r="DR514" s="67"/>
      <c r="DS514" s="72"/>
      <c r="DT514" s="67"/>
      <c r="DU514" s="68"/>
      <c r="DV514" s="67"/>
      <c r="DW514" s="72"/>
      <c r="DX514" s="67"/>
      <c r="DY514" s="68"/>
      <c r="DZ514" s="67"/>
      <c r="EA514" s="67"/>
      <c r="EB514" s="67"/>
      <c r="EC514" s="67"/>
      <c r="ED514" s="67"/>
      <c r="EE514" s="71"/>
      <c r="EF514" s="67"/>
      <c r="EG514" s="67"/>
      <c r="EH514" s="67"/>
      <c r="EI514" s="72"/>
      <c r="EJ514" s="67"/>
      <c r="EK514" s="67"/>
      <c r="EL514" s="67"/>
      <c r="EM514" s="72"/>
      <c r="EN514" s="67"/>
      <c r="EO514" s="68"/>
      <c r="EP514" s="69"/>
      <c r="EQ514" s="67"/>
      <c r="ER514" s="67"/>
      <c r="ES514" s="67"/>
      <c r="ET514" s="67"/>
      <c r="EU514" s="67"/>
      <c r="EV514" s="67"/>
      <c r="EW514" s="67"/>
      <c r="EX514" s="67"/>
      <c r="EY514" s="67"/>
      <c r="EZ514" s="67"/>
      <c r="FA514" s="67"/>
      <c r="FB514" s="67"/>
      <c r="FC514" s="76"/>
      <c r="FD514" s="67"/>
      <c r="FE514" s="77"/>
      <c r="FF514" s="68"/>
      <c r="FG514" s="83"/>
      <c r="FH514" s="92">
        <f t="shared" si="88"/>
        <v>0</v>
      </c>
      <c r="FI514" s="93">
        <f t="shared" si="87"/>
        <v>0</v>
      </c>
      <c r="FJ514" s="94">
        <f t="shared" si="86"/>
        <v>109</v>
      </c>
      <c r="FK514" s="98"/>
      <c r="FL514" s="98"/>
      <c r="FM514" s="133"/>
      <c r="FN514" s="133"/>
    </row>
    <row r="515" spans="1:170" ht="3" hidden="1" customHeight="1" x14ac:dyDescent="0.25">
      <c r="A515" s="230"/>
      <c r="B515" s="201"/>
      <c r="C515" s="80"/>
      <c r="D515" s="209"/>
      <c r="E515" s="209"/>
      <c r="F515" s="66"/>
      <c r="G515" s="65"/>
      <c r="H515" s="210"/>
      <c r="I515" s="80"/>
      <c r="J515" s="209"/>
      <c r="K515" s="209"/>
      <c r="L515" s="80"/>
      <c r="M515" s="65"/>
      <c r="N515" s="80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07"/>
      <c r="Z515" s="207"/>
      <c r="AA515" s="154"/>
      <c r="AB515" s="154"/>
      <c r="AC515" s="65"/>
      <c r="AD515" s="65"/>
      <c r="AE515" s="65"/>
      <c r="AF515" s="65"/>
      <c r="AG515" s="65"/>
      <c r="AH515" s="208"/>
      <c r="AI515" s="65"/>
      <c r="AJ515" s="65"/>
      <c r="AK515" s="209"/>
      <c r="AL515" s="65"/>
      <c r="AM515" s="66"/>
      <c r="AN515" s="65"/>
      <c r="AO515" s="65"/>
      <c r="AP515" s="67"/>
      <c r="AQ515" s="68"/>
      <c r="AR515" s="69"/>
      <c r="AS515" s="72"/>
      <c r="AT515" s="67"/>
      <c r="AU515" s="68"/>
      <c r="AV515" s="67"/>
      <c r="AW515" s="72"/>
      <c r="AX515" s="67"/>
      <c r="AY515" s="96"/>
      <c r="AZ515" s="97"/>
      <c r="BA515" s="67"/>
      <c r="BB515" s="67"/>
      <c r="BC515" s="67"/>
      <c r="BD515" s="67"/>
      <c r="BE515" s="71"/>
      <c r="BF515" s="67"/>
      <c r="BG515" s="67"/>
      <c r="BH515" s="67"/>
      <c r="BI515" s="72"/>
      <c r="BJ515" s="67"/>
      <c r="BK515" s="67"/>
      <c r="BL515" s="67"/>
      <c r="BM515" s="72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67"/>
      <c r="CB515" s="67"/>
      <c r="CC515" s="209"/>
      <c r="CD515" s="65"/>
      <c r="CE515" s="66"/>
      <c r="CF515" s="73"/>
      <c r="CG515" s="156"/>
      <c r="CH515" s="1"/>
      <c r="DA515" s="19"/>
      <c r="DB515" s="19"/>
      <c r="DC515" s="67"/>
      <c r="DD515" s="67"/>
      <c r="DE515" s="67"/>
      <c r="DF515" s="67"/>
      <c r="DG515" s="67"/>
      <c r="DH515" s="75"/>
      <c r="DI515" s="67"/>
      <c r="DJ515" s="67"/>
      <c r="DK515" s="76"/>
      <c r="DL515" s="67"/>
      <c r="DM515" s="77"/>
      <c r="DN515" s="67"/>
      <c r="DO515" s="67"/>
      <c r="DP515" s="67"/>
      <c r="DQ515" s="68"/>
      <c r="DR515" s="67"/>
      <c r="DS515" s="72"/>
      <c r="DT515" s="84"/>
      <c r="DU515" s="68"/>
      <c r="DV515" s="69"/>
      <c r="DW515" s="72"/>
      <c r="DX515" s="67"/>
      <c r="DY515" s="68"/>
      <c r="DZ515" s="67"/>
      <c r="EA515" s="67"/>
      <c r="EB515" s="67"/>
      <c r="EC515" s="68"/>
      <c r="ED515" s="69"/>
      <c r="EE515" s="71"/>
      <c r="EF515" s="67"/>
      <c r="EG515" s="67"/>
      <c r="EH515" s="67"/>
      <c r="EI515" s="72"/>
      <c r="EJ515" s="67"/>
      <c r="EK515" s="67"/>
      <c r="EL515" s="67"/>
      <c r="EM515" s="72"/>
      <c r="EN515" s="67"/>
      <c r="EO515" s="67"/>
      <c r="EP515" s="67"/>
      <c r="EQ515" s="67"/>
      <c r="ER515" s="67"/>
      <c r="ES515" s="67"/>
      <c r="ET515" s="67"/>
      <c r="EU515" s="67"/>
      <c r="EV515" s="67"/>
      <c r="EW515" s="67"/>
      <c r="EX515" s="67"/>
      <c r="EY515" s="67"/>
      <c r="EZ515" s="67"/>
      <c r="FA515" s="67"/>
      <c r="FB515" s="67"/>
      <c r="FC515" s="76"/>
      <c r="FD515" s="67"/>
      <c r="FE515" s="77"/>
      <c r="FF515" s="68"/>
      <c r="FG515" s="83"/>
      <c r="FH515" s="92">
        <f t="shared" si="88"/>
        <v>0</v>
      </c>
      <c r="FI515" s="93">
        <f t="shared" si="87"/>
        <v>0</v>
      </c>
      <c r="FJ515" s="94">
        <f t="shared" si="86"/>
        <v>110</v>
      </c>
      <c r="FK515" s="98"/>
      <c r="FL515" s="98"/>
      <c r="FM515" s="133"/>
      <c r="FN515" s="133"/>
    </row>
    <row r="516" spans="1:170" ht="3" hidden="1" customHeight="1" x14ac:dyDescent="0.25">
      <c r="A516" s="230"/>
      <c r="B516" s="201"/>
      <c r="C516" s="80"/>
      <c r="D516" s="209"/>
      <c r="E516" s="209"/>
      <c r="F516" s="66"/>
      <c r="G516" s="65"/>
      <c r="H516" s="210"/>
      <c r="I516" s="80"/>
      <c r="J516" s="209"/>
      <c r="K516" s="209"/>
      <c r="L516" s="80"/>
      <c r="M516" s="65"/>
      <c r="N516" s="80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07"/>
      <c r="Z516" s="207"/>
      <c r="AA516" s="154"/>
      <c r="AB516" s="154"/>
      <c r="AC516" s="65"/>
      <c r="AD516" s="65"/>
      <c r="AE516" s="65"/>
      <c r="AF516" s="65"/>
      <c r="AG516" s="65"/>
      <c r="AH516" s="208"/>
      <c r="AI516" s="65"/>
      <c r="AJ516" s="65"/>
      <c r="AK516" s="209"/>
      <c r="AL516" s="65"/>
      <c r="AM516" s="66"/>
      <c r="AN516" s="65"/>
      <c r="AO516" s="65"/>
      <c r="AP516" s="67"/>
      <c r="AQ516" s="68"/>
      <c r="AR516" s="69"/>
      <c r="AS516" s="72"/>
      <c r="AT516" s="67"/>
      <c r="AU516" s="68"/>
      <c r="AV516" s="67"/>
      <c r="AW516" s="72"/>
      <c r="AX516" s="67"/>
      <c r="AY516" s="96"/>
      <c r="AZ516" s="97"/>
      <c r="BA516" s="67"/>
      <c r="BB516" s="67"/>
      <c r="BC516" s="67"/>
      <c r="BD516" s="67"/>
      <c r="BE516" s="71"/>
      <c r="BF516" s="67"/>
      <c r="BG516" s="67"/>
      <c r="BH516" s="67"/>
      <c r="BI516" s="72"/>
      <c r="BJ516" s="67"/>
      <c r="BK516" s="67"/>
      <c r="BL516" s="67"/>
      <c r="BM516" s="72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67"/>
      <c r="CB516" s="67"/>
      <c r="CC516" s="209"/>
      <c r="CD516" s="65"/>
      <c r="CE516" s="66"/>
      <c r="CF516" s="73"/>
      <c r="CG516" s="156"/>
      <c r="CH516" s="1"/>
      <c r="DA516" s="19"/>
      <c r="DB516" s="19"/>
      <c r="DC516" s="67"/>
      <c r="DD516" s="67"/>
      <c r="DE516" s="67"/>
      <c r="DF516" s="67"/>
      <c r="DG516" s="67"/>
      <c r="DH516" s="75"/>
      <c r="DI516" s="67"/>
      <c r="DJ516" s="67"/>
      <c r="DK516" s="76"/>
      <c r="DL516" s="67"/>
      <c r="DM516" s="77"/>
      <c r="DN516" s="67"/>
      <c r="DO516" s="67"/>
      <c r="DP516" s="67"/>
      <c r="DQ516" s="68"/>
      <c r="DR516" s="67"/>
      <c r="DS516" s="72"/>
      <c r="DT516" s="67"/>
      <c r="DU516" s="68"/>
      <c r="DV516" s="67"/>
      <c r="DW516" s="72"/>
      <c r="DX516" s="67"/>
      <c r="DY516" s="67"/>
      <c r="DZ516" s="67"/>
      <c r="EA516" s="67"/>
      <c r="EB516" s="67"/>
      <c r="EC516" s="67"/>
      <c r="ED516" s="67"/>
      <c r="EE516" s="71"/>
      <c r="EF516" s="67"/>
      <c r="EG516" s="67"/>
      <c r="EH516" s="67"/>
      <c r="EI516" s="72"/>
      <c r="EJ516" s="67"/>
      <c r="EK516" s="67"/>
      <c r="EL516" s="67"/>
      <c r="EM516" s="72"/>
      <c r="EN516" s="67"/>
      <c r="EO516" s="67"/>
      <c r="EP516" s="67"/>
      <c r="EQ516" s="67"/>
      <c r="ER516" s="67"/>
      <c r="ES516" s="67"/>
      <c r="ET516" s="67"/>
      <c r="EU516" s="67"/>
      <c r="EV516" s="67"/>
      <c r="EW516" s="67"/>
      <c r="EX516" s="67"/>
      <c r="EY516" s="67"/>
      <c r="EZ516" s="67"/>
      <c r="FA516" s="67"/>
      <c r="FB516" s="67"/>
      <c r="FC516" s="76"/>
      <c r="FD516" s="67"/>
      <c r="FE516" s="77"/>
      <c r="FF516" s="68"/>
      <c r="FG516" s="83"/>
      <c r="FH516" s="92">
        <f t="shared" si="88"/>
        <v>0</v>
      </c>
      <c r="FI516" s="93">
        <f t="shared" si="87"/>
        <v>0</v>
      </c>
      <c r="FJ516" s="94">
        <f t="shared" si="86"/>
        <v>111</v>
      </c>
      <c r="FK516" s="98"/>
      <c r="FL516" s="98"/>
      <c r="FM516" s="133"/>
      <c r="FN516" s="133"/>
    </row>
    <row r="517" spans="1:170" ht="3" hidden="1" customHeight="1" x14ac:dyDescent="0.25">
      <c r="A517" s="201"/>
      <c r="B517" s="201"/>
      <c r="C517" s="80"/>
      <c r="D517" s="209"/>
      <c r="E517" s="209"/>
      <c r="F517" s="66"/>
      <c r="G517" s="65"/>
      <c r="H517" s="210"/>
      <c r="I517" s="80"/>
      <c r="J517" s="209"/>
      <c r="K517" s="209"/>
      <c r="L517" s="80"/>
      <c r="M517" s="65"/>
      <c r="N517" s="80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07"/>
      <c r="Z517" s="207"/>
      <c r="AA517" s="154"/>
      <c r="AB517" s="154"/>
      <c r="AC517" s="65"/>
      <c r="AD517" s="65"/>
      <c r="AE517" s="65"/>
      <c r="AF517" s="65"/>
      <c r="AG517" s="65"/>
      <c r="AH517" s="208"/>
      <c r="AI517" s="65"/>
      <c r="AJ517" s="65"/>
      <c r="AK517" s="209"/>
      <c r="AL517" s="65"/>
      <c r="AM517" s="66"/>
      <c r="AN517" s="65"/>
      <c r="AO517" s="65"/>
      <c r="AP517" s="67"/>
      <c r="AQ517" s="68"/>
      <c r="AR517" s="69"/>
      <c r="AS517" s="72"/>
      <c r="AT517" s="67"/>
      <c r="AU517" s="68"/>
      <c r="AV517" s="67"/>
      <c r="AW517" s="72"/>
      <c r="AX517" s="67"/>
      <c r="AY517" s="96"/>
      <c r="AZ517" s="97"/>
      <c r="BA517" s="67"/>
      <c r="BB517" s="67"/>
      <c r="BC517" s="67"/>
      <c r="BD517" s="67"/>
      <c r="BE517" s="71"/>
      <c r="BF517" s="67"/>
      <c r="BG517" s="67"/>
      <c r="BH517" s="67"/>
      <c r="BI517" s="72"/>
      <c r="BJ517" s="67"/>
      <c r="BK517" s="67"/>
      <c r="BL517" s="67"/>
      <c r="BM517" s="72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67"/>
      <c r="CB517" s="67"/>
      <c r="CC517" s="209"/>
      <c r="CD517" s="65"/>
      <c r="CE517" s="66"/>
      <c r="CF517" s="73"/>
      <c r="CG517" s="156"/>
      <c r="CH517" s="1"/>
      <c r="DA517" s="19"/>
      <c r="DB517" s="19"/>
      <c r="DC517" s="67"/>
      <c r="DD517" s="67"/>
      <c r="DE517" s="67"/>
      <c r="DF517" s="67"/>
      <c r="DG517" s="67"/>
      <c r="DH517" s="75"/>
      <c r="DI517" s="67"/>
      <c r="DJ517" s="67"/>
      <c r="DK517" s="76"/>
      <c r="DL517" s="67"/>
      <c r="DM517" s="77"/>
      <c r="DN517" s="67"/>
      <c r="DO517" s="67"/>
      <c r="DP517" s="67"/>
      <c r="DQ517" s="68"/>
      <c r="DR517" s="67"/>
      <c r="DS517" s="72"/>
      <c r="DT517" s="67"/>
      <c r="DU517" s="68"/>
      <c r="DV517" s="67"/>
      <c r="DW517" s="72"/>
      <c r="DX517" s="67"/>
      <c r="DY517" s="67"/>
      <c r="DZ517" s="67"/>
      <c r="EA517" s="67"/>
      <c r="EB517" s="67"/>
      <c r="EC517" s="67"/>
      <c r="ED517" s="67"/>
      <c r="EE517" s="71"/>
      <c r="EF517" s="67"/>
      <c r="EG517" s="67"/>
      <c r="EH517" s="67"/>
      <c r="EI517" s="72"/>
      <c r="EJ517" s="67"/>
      <c r="EK517" s="67"/>
      <c r="EL517" s="67"/>
      <c r="EM517" s="72"/>
      <c r="EN517" s="67"/>
      <c r="EO517" s="67"/>
      <c r="EP517" s="67"/>
      <c r="EQ517" s="67"/>
      <c r="ER517" s="67"/>
      <c r="ES517" s="67"/>
      <c r="ET517" s="67"/>
      <c r="EU517" s="67"/>
      <c r="EV517" s="67"/>
      <c r="EW517" s="67"/>
      <c r="EX517" s="67"/>
      <c r="EY517" s="67"/>
      <c r="EZ517" s="67"/>
      <c r="FA517" s="67"/>
      <c r="FB517" s="67"/>
      <c r="FC517" s="76"/>
      <c r="FD517" s="67"/>
      <c r="FE517" s="77"/>
      <c r="FF517" s="68"/>
      <c r="FG517" s="83"/>
      <c r="FH517" s="92">
        <f t="shared" si="88"/>
        <v>0</v>
      </c>
      <c r="FI517" s="93">
        <f t="shared" si="87"/>
        <v>0</v>
      </c>
      <c r="FJ517" s="94" t="e">
        <f>IF(#REF!=FI517,#REF!+1,1)</f>
        <v>#REF!</v>
      </c>
      <c r="FK517" s="98"/>
      <c r="FL517" s="98"/>
      <c r="FM517" s="133"/>
      <c r="FN517" s="133"/>
    </row>
    <row r="518" spans="1:170" ht="3" hidden="1" customHeight="1" x14ac:dyDescent="0.25">
      <c r="A518" s="201"/>
      <c r="B518" s="201"/>
      <c r="C518" s="80"/>
      <c r="D518" s="209"/>
      <c r="E518" s="209"/>
      <c r="F518" s="66"/>
      <c r="G518" s="65"/>
      <c r="H518" s="210"/>
      <c r="I518" s="80"/>
      <c r="J518" s="209"/>
      <c r="K518" s="209"/>
      <c r="L518" s="80"/>
      <c r="M518" s="65"/>
      <c r="N518" s="80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07"/>
      <c r="Z518" s="207"/>
      <c r="AA518" s="154"/>
      <c r="AB518" s="154"/>
      <c r="AC518" s="65"/>
      <c r="AD518" s="65"/>
      <c r="AE518" s="65"/>
      <c r="AF518" s="65"/>
      <c r="AG518" s="65"/>
      <c r="AH518" s="208"/>
      <c r="AI518" s="65"/>
      <c r="AJ518" s="65"/>
      <c r="AK518" s="209"/>
      <c r="AL518" s="65"/>
      <c r="AM518" s="66"/>
      <c r="AN518" s="65"/>
      <c r="AO518" s="65"/>
      <c r="AP518" s="67"/>
      <c r="AQ518" s="68"/>
      <c r="AR518" s="69"/>
      <c r="AS518" s="72"/>
      <c r="AT518" s="67"/>
      <c r="AU518" s="68"/>
      <c r="AV518" s="67"/>
      <c r="AW518" s="72"/>
      <c r="AX518" s="67"/>
      <c r="AY518" s="96"/>
      <c r="AZ518" s="97"/>
      <c r="BA518" s="67"/>
      <c r="BB518" s="67"/>
      <c r="BC518" s="67"/>
      <c r="BD518" s="67"/>
      <c r="BE518" s="71"/>
      <c r="BF518" s="67"/>
      <c r="BG518" s="67"/>
      <c r="BH518" s="67"/>
      <c r="BI518" s="72"/>
      <c r="BJ518" s="67"/>
      <c r="BK518" s="67"/>
      <c r="BL518" s="67"/>
      <c r="BM518" s="72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67"/>
      <c r="CB518" s="67"/>
      <c r="CC518" s="209"/>
      <c r="CD518" s="65"/>
      <c r="CE518" s="66"/>
      <c r="CF518" s="73"/>
      <c r="CG518" s="156"/>
      <c r="CH518" s="1"/>
      <c r="DA518" s="19"/>
      <c r="DB518" s="19"/>
      <c r="DC518" s="67"/>
      <c r="DD518" s="67"/>
      <c r="DE518" s="67"/>
      <c r="DF518" s="67"/>
      <c r="DG518" s="67"/>
      <c r="DH518" s="75"/>
      <c r="DI518" s="67"/>
      <c r="DJ518" s="67"/>
      <c r="DK518" s="76"/>
      <c r="DL518" s="67"/>
      <c r="DM518" s="77"/>
      <c r="DN518" s="67"/>
      <c r="DO518" s="67"/>
      <c r="DP518" s="67"/>
      <c r="DQ518" s="68"/>
      <c r="DR518" s="67"/>
      <c r="DS518" s="72"/>
      <c r="DT518" s="67"/>
      <c r="DU518" s="68"/>
      <c r="DV518" s="67"/>
      <c r="DW518" s="72"/>
      <c r="DX518" s="67"/>
      <c r="DY518" s="67"/>
      <c r="DZ518" s="67"/>
      <c r="EA518" s="67"/>
      <c r="EB518" s="67"/>
      <c r="EC518" s="67"/>
      <c r="ED518" s="67"/>
      <c r="EE518" s="71"/>
      <c r="EF518" s="67"/>
      <c r="EG518" s="67"/>
      <c r="EH518" s="67"/>
      <c r="EI518" s="72"/>
      <c r="EJ518" s="67"/>
      <c r="EK518" s="67"/>
      <c r="EL518" s="67"/>
      <c r="EM518" s="72"/>
      <c r="EN518" s="67"/>
      <c r="EO518" s="67"/>
      <c r="EP518" s="67"/>
      <c r="EQ518" s="67"/>
      <c r="ER518" s="67"/>
      <c r="ES518" s="67"/>
      <c r="ET518" s="67"/>
      <c r="EU518" s="67"/>
      <c r="EV518" s="67"/>
      <c r="EW518" s="67"/>
      <c r="EX518" s="67"/>
      <c r="EY518" s="67"/>
      <c r="EZ518" s="67"/>
      <c r="FA518" s="67"/>
      <c r="FB518" s="67"/>
      <c r="FC518" s="76"/>
      <c r="FD518" s="67"/>
      <c r="FE518" s="77"/>
      <c r="FF518" s="68"/>
      <c r="FG518" s="83"/>
      <c r="FH518" s="92">
        <f t="shared" si="88"/>
        <v>0</v>
      </c>
      <c r="FI518" s="93">
        <f t="shared" si="87"/>
        <v>0</v>
      </c>
      <c r="FJ518" s="94" t="e">
        <f t="shared" si="86"/>
        <v>#REF!</v>
      </c>
      <c r="FK518" s="98"/>
      <c r="FL518" s="98"/>
      <c r="FM518" s="133"/>
      <c r="FN518" s="133"/>
    </row>
    <row r="519" spans="1:170" ht="3" hidden="1" customHeight="1" x14ac:dyDescent="0.25">
      <c r="A519" s="201"/>
      <c r="B519" s="201"/>
      <c r="C519" s="80"/>
      <c r="D519" s="209"/>
      <c r="E519" s="209"/>
      <c r="F519" s="66"/>
      <c r="G519" s="65"/>
      <c r="H519" s="210"/>
      <c r="I519" s="80"/>
      <c r="J519" s="209"/>
      <c r="K519" s="209"/>
      <c r="L519" s="80"/>
      <c r="M519" s="65"/>
      <c r="N519" s="80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07"/>
      <c r="Z519" s="207"/>
      <c r="AA519" s="154"/>
      <c r="AB519" s="154"/>
      <c r="AC519" s="65"/>
      <c r="AD519" s="65"/>
      <c r="AE519" s="65"/>
      <c r="AF519" s="65"/>
      <c r="AG519" s="65"/>
      <c r="AH519" s="208"/>
      <c r="AI519" s="65"/>
      <c r="AJ519" s="65"/>
      <c r="AK519" s="209"/>
      <c r="AL519" s="65"/>
      <c r="AM519" s="66"/>
      <c r="AN519" s="65"/>
      <c r="AO519" s="65"/>
      <c r="AP519" s="67"/>
      <c r="AQ519" s="68"/>
      <c r="AR519" s="69"/>
      <c r="AS519" s="72"/>
      <c r="AT519" s="67"/>
      <c r="AU519" s="68"/>
      <c r="AV519" s="67"/>
      <c r="AW519" s="72"/>
      <c r="AX519" s="67"/>
      <c r="AY519" s="96"/>
      <c r="AZ519" s="97"/>
      <c r="BA519" s="67"/>
      <c r="BB519" s="67"/>
      <c r="BC519" s="67"/>
      <c r="BD519" s="67"/>
      <c r="BE519" s="71"/>
      <c r="BF519" s="67"/>
      <c r="BG519" s="67"/>
      <c r="BH519" s="67"/>
      <c r="BI519" s="72"/>
      <c r="BJ519" s="67"/>
      <c r="BK519" s="67"/>
      <c r="BL519" s="67"/>
      <c r="BM519" s="72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67"/>
      <c r="CB519" s="67"/>
      <c r="CC519" s="209"/>
      <c r="CD519" s="65"/>
      <c r="CE519" s="66"/>
      <c r="CF519" s="73"/>
      <c r="CG519" s="156"/>
      <c r="CH519" s="1"/>
      <c r="DA519" s="19"/>
      <c r="DB519" s="19"/>
      <c r="DC519" s="67"/>
      <c r="DD519" s="67"/>
      <c r="DE519" s="67"/>
      <c r="DF519" s="67"/>
      <c r="DG519" s="67"/>
      <c r="DH519" s="75"/>
      <c r="DI519" s="67"/>
      <c r="DJ519" s="67"/>
      <c r="DK519" s="76"/>
      <c r="DL519" s="67"/>
      <c r="DM519" s="77"/>
      <c r="DN519" s="67"/>
      <c r="DO519" s="67"/>
      <c r="DP519" s="67"/>
      <c r="DQ519" s="68"/>
      <c r="DR519" s="67"/>
      <c r="DS519" s="72"/>
      <c r="DT519" s="67"/>
      <c r="DU519" s="68"/>
      <c r="DV519" s="67"/>
      <c r="DW519" s="72"/>
      <c r="DX519" s="67"/>
      <c r="DY519" s="67"/>
      <c r="DZ519" s="67"/>
      <c r="EA519" s="67"/>
      <c r="EB519" s="67"/>
      <c r="EC519" s="67"/>
      <c r="ED519" s="67"/>
      <c r="EE519" s="71"/>
      <c r="EF519" s="67"/>
      <c r="EG519" s="67"/>
      <c r="EH519" s="67"/>
      <c r="EI519" s="72"/>
      <c r="EJ519" s="67"/>
      <c r="EK519" s="67"/>
      <c r="EL519" s="67"/>
      <c r="EM519" s="72"/>
      <c r="EN519" s="67"/>
      <c r="EO519" s="67"/>
      <c r="EP519" s="67"/>
      <c r="EQ519" s="67"/>
      <c r="ER519" s="67"/>
      <c r="ES519" s="67"/>
      <c r="ET519" s="67"/>
      <c r="EU519" s="67"/>
      <c r="EV519" s="67"/>
      <c r="EW519" s="67"/>
      <c r="EX519" s="67"/>
      <c r="EY519" s="67"/>
      <c r="EZ519" s="67"/>
      <c r="FA519" s="67"/>
      <c r="FB519" s="67"/>
      <c r="FC519" s="76"/>
      <c r="FD519" s="67"/>
      <c r="FE519" s="77"/>
      <c r="FF519" s="68"/>
      <c r="FG519" s="83"/>
      <c r="FH519" s="92">
        <f t="shared" si="88"/>
        <v>0</v>
      </c>
      <c r="FI519" s="93">
        <f t="shared" si="87"/>
        <v>0</v>
      </c>
      <c r="FJ519" s="94" t="e">
        <f t="shared" si="86"/>
        <v>#REF!</v>
      </c>
      <c r="FK519" s="98"/>
      <c r="FL519" s="98"/>
      <c r="FM519" s="133"/>
      <c r="FN519" s="133"/>
    </row>
    <row r="520" spans="1:170" ht="3" hidden="1" customHeight="1" x14ac:dyDescent="0.25">
      <c r="A520" s="201"/>
      <c r="B520" s="201"/>
      <c r="C520" s="80"/>
      <c r="D520" s="209"/>
      <c r="E520" s="209"/>
      <c r="F520" s="66"/>
      <c r="G520" s="65"/>
      <c r="H520" s="210"/>
      <c r="I520" s="80"/>
      <c r="J520" s="209"/>
      <c r="K520" s="209"/>
      <c r="L520" s="80"/>
      <c r="M520" s="65"/>
      <c r="N520" s="80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07"/>
      <c r="Z520" s="207"/>
      <c r="AA520" s="154"/>
      <c r="AB520" s="154"/>
      <c r="AC520" s="65"/>
      <c r="AD520" s="65"/>
      <c r="AE520" s="65"/>
      <c r="AF520" s="65"/>
      <c r="AG520" s="65"/>
      <c r="AH520" s="208"/>
      <c r="AI520" s="65"/>
      <c r="AJ520" s="65"/>
      <c r="AK520" s="209"/>
      <c r="AL520" s="65"/>
      <c r="AM520" s="66"/>
      <c r="AN520" s="65"/>
      <c r="AO520" s="65"/>
      <c r="AP520" s="67"/>
      <c r="AQ520" s="68"/>
      <c r="AR520" s="69"/>
      <c r="AS520" s="72"/>
      <c r="AT520" s="67"/>
      <c r="AU520" s="68"/>
      <c r="AV520" s="67"/>
      <c r="AW520" s="72"/>
      <c r="AX520" s="67"/>
      <c r="AY520" s="96"/>
      <c r="AZ520" s="97"/>
      <c r="BA520" s="67"/>
      <c r="BB520" s="67"/>
      <c r="BC520" s="67"/>
      <c r="BD520" s="67"/>
      <c r="BE520" s="71"/>
      <c r="BF520" s="67"/>
      <c r="BG520" s="67"/>
      <c r="BH520" s="67"/>
      <c r="BI520" s="72"/>
      <c r="BJ520" s="67"/>
      <c r="BK520" s="67"/>
      <c r="BL520" s="67"/>
      <c r="BM520" s="72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67"/>
      <c r="CB520" s="67"/>
      <c r="CC520" s="209"/>
      <c r="CD520" s="65"/>
      <c r="CE520" s="66"/>
      <c r="CF520" s="73"/>
      <c r="CG520" s="156"/>
      <c r="CH520" s="1"/>
      <c r="DA520" s="19"/>
      <c r="DB520" s="19"/>
      <c r="DC520" s="67"/>
      <c r="DD520" s="67"/>
      <c r="DE520" s="67"/>
      <c r="DF520" s="67"/>
      <c r="DG520" s="67"/>
      <c r="DH520" s="75"/>
      <c r="DI520" s="67"/>
      <c r="DJ520" s="67"/>
      <c r="DK520" s="76"/>
      <c r="DL520" s="67"/>
      <c r="DM520" s="77"/>
      <c r="DN520" s="67"/>
      <c r="DO520" s="67"/>
      <c r="DP520" s="67"/>
      <c r="DQ520" s="68"/>
      <c r="DR520" s="69"/>
      <c r="DS520" s="72"/>
      <c r="DT520" s="67"/>
      <c r="DU520" s="68"/>
      <c r="DV520" s="67"/>
      <c r="DW520" s="72"/>
      <c r="DX520" s="67"/>
      <c r="DY520" s="67"/>
      <c r="DZ520" s="67"/>
      <c r="EA520" s="67"/>
      <c r="EB520" s="67"/>
      <c r="EC520" s="67"/>
      <c r="ED520" s="67"/>
      <c r="EE520" s="71"/>
      <c r="EF520" s="67"/>
      <c r="EG520" s="67"/>
      <c r="EH520" s="67"/>
      <c r="EI520" s="72"/>
      <c r="EJ520" s="67"/>
      <c r="EK520" s="67"/>
      <c r="EL520" s="67"/>
      <c r="EM520" s="72"/>
      <c r="EN520" s="67"/>
      <c r="EO520" s="67"/>
      <c r="EP520" s="67"/>
      <c r="EQ520" s="67"/>
      <c r="ER520" s="67"/>
      <c r="ES520" s="67"/>
      <c r="ET520" s="67"/>
      <c r="EU520" s="67"/>
      <c r="EV520" s="67"/>
      <c r="EW520" s="67"/>
      <c r="EX520" s="67"/>
      <c r="EY520" s="67"/>
      <c r="EZ520" s="67"/>
      <c r="FA520" s="67"/>
      <c r="FB520" s="67"/>
      <c r="FC520" s="76"/>
      <c r="FD520" s="67"/>
      <c r="FE520" s="77"/>
      <c r="FF520" s="68"/>
      <c r="FG520" s="83"/>
      <c r="FH520" s="92">
        <f t="shared" si="88"/>
        <v>0</v>
      </c>
      <c r="FI520" s="93">
        <f t="shared" si="87"/>
        <v>0</v>
      </c>
      <c r="FJ520" s="94" t="e">
        <f t="shared" si="86"/>
        <v>#REF!</v>
      </c>
      <c r="FK520" s="98"/>
      <c r="FL520" s="98"/>
      <c r="FM520" s="133"/>
      <c r="FN520" s="133"/>
    </row>
    <row r="521" spans="1:170" ht="3" hidden="1" customHeight="1" x14ac:dyDescent="0.25">
      <c r="A521" s="201"/>
      <c r="B521" s="201"/>
      <c r="C521" s="80"/>
      <c r="D521" s="209"/>
      <c r="E521" s="209"/>
      <c r="F521" s="66"/>
      <c r="G521" s="65"/>
      <c r="H521" s="210"/>
      <c r="I521" s="80"/>
      <c r="J521" s="209"/>
      <c r="K521" s="209"/>
      <c r="L521" s="80"/>
      <c r="M521" s="65"/>
      <c r="N521" s="80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07"/>
      <c r="Z521" s="207"/>
      <c r="AA521" s="154"/>
      <c r="AB521" s="154"/>
      <c r="AC521" s="65"/>
      <c r="AD521" s="65"/>
      <c r="AE521" s="65"/>
      <c r="AF521" s="65"/>
      <c r="AG521" s="65"/>
      <c r="AH521" s="208"/>
      <c r="AI521" s="65"/>
      <c r="AJ521" s="65"/>
      <c r="AK521" s="209"/>
      <c r="AL521" s="65"/>
      <c r="AM521" s="66"/>
      <c r="AN521" s="65"/>
      <c r="AO521" s="65"/>
      <c r="AP521" s="67"/>
      <c r="AQ521" s="68"/>
      <c r="AR521" s="69"/>
      <c r="AS521" s="72"/>
      <c r="AT521" s="67"/>
      <c r="AU521" s="68"/>
      <c r="AV521" s="67"/>
      <c r="AW521" s="72"/>
      <c r="AX521" s="67"/>
      <c r="AY521" s="96"/>
      <c r="AZ521" s="97"/>
      <c r="BA521" s="67"/>
      <c r="BB521" s="67"/>
      <c r="BC521" s="67"/>
      <c r="BD521" s="67"/>
      <c r="BE521" s="71"/>
      <c r="BF521" s="67"/>
      <c r="BG521" s="67"/>
      <c r="BH521" s="67"/>
      <c r="BI521" s="72"/>
      <c r="BJ521" s="67"/>
      <c r="BK521" s="67"/>
      <c r="BL521" s="67"/>
      <c r="BM521" s="72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67"/>
      <c r="CB521" s="67"/>
      <c r="CC521" s="209"/>
      <c r="CD521" s="65"/>
      <c r="CE521" s="66"/>
      <c r="CF521" s="73"/>
      <c r="CG521" s="156"/>
      <c r="CH521" s="1"/>
      <c r="DA521" s="19"/>
      <c r="DB521" s="19"/>
      <c r="DC521" s="67"/>
      <c r="DD521" s="67"/>
      <c r="DE521" s="67"/>
      <c r="DF521" s="67"/>
      <c r="DG521" s="67"/>
      <c r="DH521" s="75"/>
      <c r="DI521" s="67"/>
      <c r="DJ521" s="67"/>
      <c r="DK521" s="76"/>
      <c r="DL521" s="67"/>
      <c r="DM521" s="77"/>
      <c r="DN521" s="67"/>
      <c r="DO521" s="67"/>
      <c r="DP521" s="67"/>
      <c r="DQ521" s="68"/>
      <c r="DR521" s="67"/>
      <c r="DS521" s="72"/>
      <c r="DT521" s="67"/>
      <c r="DU521" s="68"/>
      <c r="DV521" s="67"/>
      <c r="DW521" s="72"/>
      <c r="DX521" s="67"/>
      <c r="DY521" s="67"/>
      <c r="DZ521" s="67"/>
      <c r="EA521" s="67"/>
      <c r="EB521" s="67"/>
      <c r="EC521" s="67"/>
      <c r="ED521" s="67"/>
      <c r="EE521" s="71"/>
      <c r="EF521" s="67"/>
      <c r="EG521" s="68"/>
      <c r="EH521" s="69"/>
      <c r="EI521" s="72"/>
      <c r="EJ521" s="67"/>
      <c r="EK521" s="67"/>
      <c r="EL521" s="67"/>
      <c r="EM521" s="72"/>
      <c r="EN521" s="67"/>
      <c r="EO521" s="67"/>
      <c r="EP521" s="67"/>
      <c r="EQ521" s="67"/>
      <c r="ER521" s="67"/>
      <c r="ES521" s="67"/>
      <c r="ET521" s="67"/>
      <c r="EU521" s="67"/>
      <c r="EV521" s="67"/>
      <c r="EW521" s="67"/>
      <c r="EX521" s="67"/>
      <c r="EY521" s="67"/>
      <c r="EZ521" s="67"/>
      <c r="FA521" s="67"/>
      <c r="FB521" s="67"/>
      <c r="FC521" s="76"/>
      <c r="FD521" s="67"/>
      <c r="FE521" s="77"/>
      <c r="FF521" s="68"/>
      <c r="FG521" s="83"/>
      <c r="FH521" s="92">
        <f t="shared" si="88"/>
        <v>0</v>
      </c>
      <c r="FI521" s="93">
        <f t="shared" si="87"/>
        <v>0</v>
      </c>
      <c r="FJ521" s="94" t="e">
        <f t="shared" si="86"/>
        <v>#REF!</v>
      </c>
      <c r="FK521" s="98"/>
      <c r="FL521" s="98"/>
      <c r="FM521" s="133"/>
      <c r="FN521" s="133"/>
    </row>
    <row r="522" spans="1:170" ht="3" hidden="1" customHeight="1" x14ac:dyDescent="0.25">
      <c r="A522" s="201"/>
      <c r="B522" s="201"/>
      <c r="C522" s="80"/>
      <c r="D522" s="209"/>
      <c r="E522" s="209"/>
      <c r="F522" s="66"/>
      <c r="G522" s="65"/>
      <c r="H522" s="210"/>
      <c r="I522" s="80"/>
      <c r="J522" s="209"/>
      <c r="K522" s="209"/>
      <c r="L522" s="80"/>
      <c r="M522" s="65"/>
      <c r="N522" s="80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07"/>
      <c r="Z522" s="207"/>
      <c r="AA522" s="154"/>
      <c r="AB522" s="154"/>
      <c r="AC522" s="65"/>
      <c r="AD522" s="65"/>
      <c r="AE522" s="65"/>
      <c r="AF522" s="65"/>
      <c r="AG522" s="65"/>
      <c r="AH522" s="208"/>
      <c r="AI522" s="65"/>
      <c r="AJ522" s="65"/>
      <c r="AK522" s="209"/>
      <c r="AL522" s="65"/>
      <c r="AM522" s="66"/>
      <c r="AN522" s="65"/>
      <c r="AO522" s="65"/>
      <c r="AP522" s="67"/>
      <c r="AQ522" s="68"/>
      <c r="AR522" s="69"/>
      <c r="AS522" s="72"/>
      <c r="AT522" s="67"/>
      <c r="AU522" s="68"/>
      <c r="AV522" s="67"/>
      <c r="AW522" s="72"/>
      <c r="AX522" s="67"/>
      <c r="AY522" s="96"/>
      <c r="AZ522" s="97"/>
      <c r="BA522" s="67"/>
      <c r="BB522" s="67"/>
      <c r="BC522" s="67"/>
      <c r="BD522" s="67"/>
      <c r="BE522" s="71"/>
      <c r="BF522" s="67"/>
      <c r="BG522" s="67"/>
      <c r="BH522" s="67"/>
      <c r="BI522" s="72"/>
      <c r="BJ522" s="67"/>
      <c r="BK522" s="67"/>
      <c r="BL522" s="67"/>
      <c r="BM522" s="72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67"/>
      <c r="CB522" s="67"/>
      <c r="CC522" s="209"/>
      <c r="CD522" s="65"/>
      <c r="CE522" s="66"/>
      <c r="CF522" s="73"/>
      <c r="CG522" s="156"/>
      <c r="CH522" s="1"/>
      <c r="DA522" s="19"/>
      <c r="DB522" s="19"/>
      <c r="DC522" s="67"/>
      <c r="DD522" s="67"/>
      <c r="DE522" s="67"/>
      <c r="DF522" s="67"/>
      <c r="DG522" s="67"/>
      <c r="DH522" s="75"/>
      <c r="DI522" s="67"/>
      <c r="DJ522" s="67"/>
      <c r="DK522" s="76"/>
      <c r="DL522" s="67"/>
      <c r="DM522" s="77"/>
      <c r="DN522" s="67"/>
      <c r="DO522" s="67"/>
      <c r="DP522" s="67"/>
      <c r="DQ522" s="68"/>
      <c r="DR522" s="67"/>
      <c r="DS522" s="72"/>
      <c r="DT522" s="67"/>
      <c r="DU522" s="68"/>
      <c r="DV522" s="67"/>
      <c r="DW522" s="72"/>
      <c r="DX522" s="67"/>
      <c r="DY522" s="67"/>
      <c r="DZ522" s="67"/>
      <c r="EA522" s="67"/>
      <c r="EB522" s="67"/>
      <c r="EC522" s="67"/>
      <c r="ED522" s="67"/>
      <c r="EE522" s="71"/>
      <c r="EF522" s="67"/>
      <c r="EG522" s="67"/>
      <c r="EH522" s="67"/>
      <c r="EI522" s="72"/>
      <c r="EJ522" s="67"/>
      <c r="EK522" s="67"/>
      <c r="EL522" s="67"/>
      <c r="EM522" s="72"/>
      <c r="EN522" s="67"/>
      <c r="EO522" s="67"/>
      <c r="EP522" s="67"/>
      <c r="EQ522" s="67"/>
      <c r="ER522" s="67"/>
      <c r="ES522" s="67"/>
      <c r="ET522" s="67"/>
      <c r="EU522" s="67"/>
      <c r="EV522" s="67"/>
      <c r="EW522" s="67"/>
      <c r="EX522" s="67"/>
      <c r="EY522" s="67"/>
      <c r="EZ522" s="67"/>
      <c r="FA522" s="67"/>
      <c r="FB522" s="67"/>
      <c r="FC522" s="76"/>
      <c r="FD522" s="67"/>
      <c r="FE522" s="77"/>
      <c r="FF522" s="68"/>
      <c r="FG522" s="83"/>
      <c r="FH522" s="92">
        <f t="shared" si="88"/>
        <v>0</v>
      </c>
      <c r="FI522" s="93">
        <f t="shared" si="87"/>
        <v>0</v>
      </c>
      <c r="FJ522" s="94" t="e">
        <f t="shared" si="86"/>
        <v>#REF!</v>
      </c>
      <c r="FK522" s="98"/>
      <c r="FL522" s="98"/>
      <c r="FM522" s="133"/>
      <c r="FN522" s="133"/>
    </row>
    <row r="523" spans="1:170" ht="3" hidden="1" customHeight="1" x14ac:dyDescent="0.25">
      <c r="A523" s="231"/>
      <c r="B523" s="201"/>
      <c r="C523" s="80"/>
      <c r="D523" s="209"/>
      <c r="E523" s="209"/>
      <c r="F523" s="66"/>
      <c r="G523" s="65"/>
      <c r="H523" s="210"/>
      <c r="I523" s="80"/>
      <c r="J523" s="209"/>
      <c r="K523" s="209"/>
      <c r="L523" s="80"/>
      <c r="M523" s="65"/>
      <c r="N523" s="80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07"/>
      <c r="Z523" s="207"/>
      <c r="AA523" s="154"/>
      <c r="AB523" s="154"/>
      <c r="AC523" s="65"/>
      <c r="AD523" s="65"/>
      <c r="AE523" s="65"/>
      <c r="AF523" s="65"/>
      <c r="AG523" s="65"/>
      <c r="AH523" s="208"/>
      <c r="AI523" s="65"/>
      <c r="AJ523" s="65"/>
      <c r="AK523" s="209"/>
      <c r="AL523" s="65"/>
      <c r="AM523" s="66"/>
      <c r="AN523" s="65"/>
      <c r="AO523" s="65"/>
      <c r="AP523" s="67"/>
      <c r="AQ523" s="68"/>
      <c r="AR523" s="69"/>
      <c r="AS523" s="72"/>
      <c r="AT523" s="67"/>
      <c r="AU523" s="68"/>
      <c r="AV523" s="67"/>
      <c r="AW523" s="72"/>
      <c r="AX523" s="67"/>
      <c r="AY523" s="96"/>
      <c r="AZ523" s="97"/>
      <c r="BA523" s="67"/>
      <c r="BB523" s="67"/>
      <c r="BC523" s="67"/>
      <c r="BD523" s="67"/>
      <c r="BE523" s="71"/>
      <c r="BF523" s="67"/>
      <c r="BG523" s="67"/>
      <c r="BH523" s="67"/>
      <c r="BI523" s="72"/>
      <c r="BJ523" s="67"/>
      <c r="BK523" s="67"/>
      <c r="BL523" s="67"/>
      <c r="BM523" s="72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67"/>
      <c r="CB523" s="67"/>
      <c r="CC523" s="209"/>
      <c r="CD523" s="65"/>
      <c r="CE523" s="66"/>
      <c r="CF523" s="73"/>
      <c r="CG523" s="156"/>
      <c r="CH523" s="1"/>
      <c r="DA523" s="19"/>
      <c r="DB523" s="19"/>
      <c r="DC523" s="67"/>
      <c r="DD523" s="67"/>
      <c r="DE523" s="67"/>
      <c r="DF523" s="67"/>
      <c r="DG523" s="67"/>
      <c r="DH523" s="75"/>
      <c r="DI523" s="67"/>
      <c r="DJ523" s="67"/>
      <c r="DK523" s="76"/>
      <c r="DL523" s="67"/>
      <c r="DM523" s="77"/>
      <c r="DN523" s="67"/>
      <c r="DO523" s="67"/>
      <c r="DP523" s="67"/>
      <c r="DQ523" s="68"/>
      <c r="DR523" s="67"/>
      <c r="DS523" s="72"/>
      <c r="DT523" s="67"/>
      <c r="DU523" s="68"/>
      <c r="DV523" s="67"/>
      <c r="DW523" s="72"/>
      <c r="DX523" s="67"/>
      <c r="DY523" s="67"/>
      <c r="DZ523" s="67"/>
      <c r="EA523" s="67"/>
      <c r="EB523" s="67"/>
      <c r="EC523" s="67"/>
      <c r="ED523" s="67"/>
      <c r="EE523" s="71"/>
      <c r="EF523" s="67"/>
      <c r="EG523" s="67"/>
      <c r="EH523" s="67"/>
      <c r="EI523" s="72"/>
      <c r="EJ523" s="67"/>
      <c r="EK523" s="67"/>
      <c r="EL523" s="67"/>
      <c r="EM523" s="72"/>
      <c r="EN523" s="67"/>
      <c r="EO523" s="67"/>
      <c r="EP523" s="67"/>
      <c r="EQ523" s="67"/>
      <c r="ER523" s="67"/>
      <c r="ES523" s="67"/>
      <c r="ET523" s="67"/>
      <c r="EU523" s="67"/>
      <c r="EV523" s="67"/>
      <c r="EW523" s="67"/>
      <c r="EX523" s="67"/>
      <c r="EY523" s="67"/>
      <c r="EZ523" s="67"/>
      <c r="FA523" s="67"/>
      <c r="FB523" s="67"/>
      <c r="FC523" s="76"/>
      <c r="FD523" s="67"/>
      <c r="FE523" s="77"/>
      <c r="FF523" s="68"/>
      <c r="FG523" s="83"/>
      <c r="FH523" s="92">
        <f t="shared" si="88"/>
        <v>0</v>
      </c>
      <c r="FI523" s="93">
        <f t="shared" si="87"/>
        <v>0</v>
      </c>
      <c r="FJ523" s="94" t="e">
        <f t="shared" si="86"/>
        <v>#REF!</v>
      </c>
      <c r="FK523" s="98"/>
      <c r="FL523" s="98"/>
      <c r="FM523" s="133"/>
      <c r="FN523" s="133"/>
    </row>
    <row r="524" spans="1:170" ht="3" hidden="1" customHeight="1" x14ac:dyDescent="0.25">
      <c r="A524" s="229"/>
      <c r="B524" s="201"/>
      <c r="C524" s="80"/>
      <c r="D524" s="209"/>
      <c r="E524" s="209"/>
      <c r="F524" s="66"/>
      <c r="G524" s="65"/>
      <c r="H524" s="210"/>
      <c r="I524" s="80"/>
      <c r="J524" s="209"/>
      <c r="K524" s="209"/>
      <c r="L524" s="80"/>
      <c r="M524" s="65"/>
      <c r="N524" s="80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07"/>
      <c r="Z524" s="207"/>
      <c r="AA524" s="154"/>
      <c r="AB524" s="154"/>
      <c r="AC524" s="65"/>
      <c r="AD524" s="65"/>
      <c r="AE524" s="65"/>
      <c r="AF524" s="65"/>
      <c r="AG524" s="65"/>
      <c r="AH524" s="208"/>
      <c r="AI524" s="65"/>
      <c r="AJ524" s="65"/>
      <c r="AK524" s="209"/>
      <c r="AL524" s="65"/>
      <c r="AM524" s="66"/>
      <c r="AN524" s="65"/>
      <c r="AO524" s="65"/>
      <c r="AP524" s="67"/>
      <c r="AQ524" s="68"/>
      <c r="AR524" s="69"/>
      <c r="AS524" s="72"/>
      <c r="AT524" s="67"/>
      <c r="AU524" s="68"/>
      <c r="AV524" s="67"/>
      <c r="AW524" s="72"/>
      <c r="AX524" s="67"/>
      <c r="AY524" s="96"/>
      <c r="AZ524" s="97"/>
      <c r="BA524" s="67"/>
      <c r="BB524" s="67"/>
      <c r="BC524" s="67"/>
      <c r="BD524" s="67"/>
      <c r="BE524" s="71"/>
      <c r="BF524" s="67"/>
      <c r="BG524" s="67"/>
      <c r="BH524" s="67"/>
      <c r="BI524" s="72"/>
      <c r="BJ524" s="67"/>
      <c r="BK524" s="67"/>
      <c r="BL524" s="67"/>
      <c r="BM524" s="72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67"/>
      <c r="CB524" s="67"/>
      <c r="CC524" s="209"/>
      <c r="CD524" s="65"/>
      <c r="CE524" s="66"/>
      <c r="CF524" s="73"/>
      <c r="CG524" s="156"/>
      <c r="CH524" s="1"/>
      <c r="DA524" s="19"/>
      <c r="DB524" s="19"/>
      <c r="DC524" s="67"/>
      <c r="DD524" s="67"/>
      <c r="DE524" s="67"/>
      <c r="DF524" s="67"/>
      <c r="DG524" s="67"/>
      <c r="DH524" s="75"/>
      <c r="DI524" s="67"/>
      <c r="DJ524" s="67"/>
      <c r="DK524" s="76"/>
      <c r="DL524" s="67"/>
      <c r="DM524" s="77"/>
      <c r="DN524" s="67"/>
      <c r="DO524" s="67"/>
      <c r="DP524" s="67"/>
      <c r="DQ524" s="68"/>
      <c r="DR524" s="67"/>
      <c r="DS524" s="72"/>
      <c r="DT524" s="67"/>
      <c r="DU524" s="68"/>
      <c r="DV524" s="67"/>
      <c r="DW524" s="72"/>
      <c r="DX524" s="67"/>
      <c r="DY524" s="67"/>
      <c r="DZ524" s="67"/>
      <c r="EA524" s="67"/>
      <c r="EB524" s="67"/>
      <c r="EC524" s="67"/>
      <c r="ED524" s="67"/>
      <c r="EE524" s="71"/>
      <c r="EF524" s="67"/>
      <c r="EG524" s="67"/>
      <c r="EH524" s="67"/>
      <c r="EI524" s="72"/>
      <c r="EJ524" s="67"/>
      <c r="EK524" s="67"/>
      <c r="EL524" s="67"/>
      <c r="EM524" s="72"/>
      <c r="EN524" s="67"/>
      <c r="EO524" s="67"/>
      <c r="EP524" s="67"/>
      <c r="EQ524" s="67"/>
      <c r="ER524" s="67"/>
      <c r="ES524" s="67"/>
      <c r="ET524" s="67"/>
      <c r="EU524" s="67"/>
      <c r="EV524" s="67"/>
      <c r="EW524" s="67"/>
      <c r="EX524" s="67"/>
      <c r="EY524" s="67"/>
      <c r="EZ524" s="67"/>
      <c r="FA524" s="67"/>
      <c r="FB524" s="67"/>
      <c r="FC524" s="76"/>
      <c r="FD524" s="67"/>
      <c r="FE524" s="77"/>
      <c r="FF524" s="68"/>
      <c r="FG524" s="83"/>
      <c r="FH524" s="92">
        <f t="shared" si="88"/>
        <v>0</v>
      </c>
      <c r="FI524" s="93">
        <f t="shared" si="87"/>
        <v>0</v>
      </c>
      <c r="FJ524" s="94" t="e">
        <f t="shared" si="86"/>
        <v>#REF!</v>
      </c>
      <c r="FK524" s="98"/>
      <c r="FL524" s="98"/>
      <c r="FM524" s="133"/>
      <c r="FN524" s="133"/>
    </row>
    <row r="525" spans="1:170" ht="3" hidden="1" customHeight="1" x14ac:dyDescent="0.25">
      <c r="A525" s="229"/>
      <c r="B525" s="201"/>
      <c r="C525" s="80"/>
      <c r="D525" s="209"/>
      <c r="E525" s="209"/>
      <c r="F525" s="66"/>
      <c r="G525" s="65"/>
      <c r="H525" s="210"/>
      <c r="I525" s="80"/>
      <c r="J525" s="209"/>
      <c r="K525" s="209"/>
      <c r="L525" s="80"/>
      <c r="M525" s="65"/>
      <c r="N525" s="80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07"/>
      <c r="Z525" s="207"/>
      <c r="AA525" s="154"/>
      <c r="AB525" s="154"/>
      <c r="AC525" s="65"/>
      <c r="AD525" s="65"/>
      <c r="AE525" s="65"/>
      <c r="AF525" s="65"/>
      <c r="AG525" s="65"/>
      <c r="AH525" s="208"/>
      <c r="AI525" s="65"/>
      <c r="AJ525" s="65"/>
      <c r="AK525" s="209"/>
      <c r="AL525" s="65"/>
      <c r="AM525" s="66"/>
      <c r="AN525" s="65"/>
      <c r="AO525" s="65"/>
      <c r="AP525" s="67"/>
      <c r="AQ525" s="68"/>
      <c r="AR525" s="69"/>
      <c r="AS525" s="72"/>
      <c r="AT525" s="67"/>
      <c r="AU525" s="68"/>
      <c r="AV525" s="67"/>
      <c r="AW525" s="72"/>
      <c r="AX525" s="67"/>
      <c r="AY525" s="96"/>
      <c r="AZ525" s="97"/>
      <c r="BA525" s="67"/>
      <c r="BB525" s="67"/>
      <c r="BC525" s="67"/>
      <c r="BD525" s="67"/>
      <c r="BE525" s="71"/>
      <c r="BF525" s="67"/>
      <c r="BG525" s="67"/>
      <c r="BH525" s="67"/>
      <c r="BI525" s="72"/>
      <c r="BJ525" s="67"/>
      <c r="BK525" s="67"/>
      <c r="BL525" s="67"/>
      <c r="BM525" s="72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67"/>
      <c r="CB525" s="67"/>
      <c r="CC525" s="209"/>
      <c r="CD525" s="65"/>
      <c r="CE525" s="66"/>
      <c r="CF525" s="73"/>
      <c r="CG525" s="156"/>
      <c r="CH525" s="1"/>
      <c r="DA525" s="19"/>
      <c r="DB525" s="19"/>
      <c r="DC525" s="67"/>
      <c r="DD525" s="67"/>
      <c r="DE525" s="67"/>
      <c r="DF525" s="67"/>
      <c r="DG525" s="67"/>
      <c r="DH525" s="75"/>
      <c r="DI525" s="67"/>
      <c r="DJ525" s="67"/>
      <c r="DK525" s="76"/>
      <c r="DL525" s="67"/>
      <c r="DM525" s="77"/>
      <c r="DN525" s="67"/>
      <c r="DO525" s="67"/>
      <c r="DP525" s="67"/>
      <c r="DQ525" s="68"/>
      <c r="DR525" s="67"/>
      <c r="DS525" s="72"/>
      <c r="DT525" s="67"/>
      <c r="DU525" s="68"/>
      <c r="DV525" s="67"/>
      <c r="DW525" s="72"/>
      <c r="DX525" s="67"/>
      <c r="DY525" s="67"/>
      <c r="DZ525" s="67"/>
      <c r="EA525" s="67"/>
      <c r="EB525" s="67"/>
      <c r="EC525" s="67"/>
      <c r="ED525" s="67"/>
      <c r="EE525" s="71"/>
      <c r="EF525" s="67"/>
      <c r="EG525" s="67"/>
      <c r="EH525" s="67"/>
      <c r="EI525" s="72"/>
      <c r="EJ525" s="67"/>
      <c r="EK525" s="67"/>
      <c r="EL525" s="67"/>
      <c r="EM525" s="72"/>
      <c r="EN525" s="67"/>
      <c r="EO525" s="67"/>
      <c r="EP525" s="67"/>
      <c r="EQ525" s="67"/>
      <c r="ER525" s="67"/>
      <c r="ES525" s="67"/>
      <c r="ET525" s="67"/>
      <c r="EU525" s="67"/>
      <c r="EV525" s="67"/>
      <c r="EW525" s="67"/>
      <c r="EX525" s="67"/>
      <c r="EY525" s="67"/>
      <c r="EZ525" s="67"/>
      <c r="FA525" s="67"/>
      <c r="FB525" s="67"/>
      <c r="FC525" s="76"/>
      <c r="FD525" s="67"/>
      <c r="FE525" s="77"/>
      <c r="FF525" s="68"/>
      <c r="FG525" s="83"/>
      <c r="FH525" s="92">
        <f t="shared" si="88"/>
        <v>0</v>
      </c>
      <c r="FI525" s="93">
        <f t="shared" si="87"/>
        <v>0</v>
      </c>
      <c r="FJ525" s="94" t="e">
        <f t="shared" si="86"/>
        <v>#REF!</v>
      </c>
      <c r="FK525" s="98"/>
      <c r="FL525" s="98"/>
      <c r="FM525" s="133"/>
      <c r="FN525" s="133"/>
    </row>
    <row r="526" spans="1:170" ht="3" hidden="1" customHeight="1" x14ac:dyDescent="0.25">
      <c r="A526" s="229"/>
      <c r="B526" s="201"/>
      <c r="C526" s="80"/>
      <c r="D526" s="209"/>
      <c r="E526" s="209"/>
      <c r="F526" s="66"/>
      <c r="G526" s="65"/>
      <c r="H526" s="210"/>
      <c r="I526" s="80"/>
      <c r="J526" s="209"/>
      <c r="K526" s="209"/>
      <c r="L526" s="80"/>
      <c r="M526" s="65"/>
      <c r="N526" s="80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07"/>
      <c r="Z526" s="207"/>
      <c r="AA526" s="154"/>
      <c r="AB526" s="154"/>
      <c r="AC526" s="65"/>
      <c r="AD526" s="65"/>
      <c r="AE526" s="65"/>
      <c r="AF526" s="65"/>
      <c r="AG526" s="65"/>
      <c r="AH526" s="208"/>
      <c r="AI526" s="65"/>
      <c r="AJ526" s="65"/>
      <c r="AK526" s="209"/>
      <c r="AL526" s="65"/>
      <c r="AM526" s="66"/>
      <c r="AN526" s="65"/>
      <c r="AO526" s="65"/>
      <c r="AP526" s="67"/>
      <c r="AQ526" s="68"/>
      <c r="AR526" s="69"/>
      <c r="AS526" s="72"/>
      <c r="AT526" s="67"/>
      <c r="AU526" s="68"/>
      <c r="AV526" s="67"/>
      <c r="AW526" s="72"/>
      <c r="AX526" s="67"/>
      <c r="AY526" s="96"/>
      <c r="AZ526" s="97"/>
      <c r="BA526" s="67"/>
      <c r="BB526" s="67"/>
      <c r="BC526" s="67"/>
      <c r="BD526" s="67"/>
      <c r="BE526" s="71"/>
      <c r="BF526" s="67"/>
      <c r="BG526" s="67"/>
      <c r="BH526" s="67"/>
      <c r="BI526" s="72"/>
      <c r="BJ526" s="67"/>
      <c r="BK526" s="67"/>
      <c r="BL526" s="67"/>
      <c r="BM526" s="72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67"/>
      <c r="CB526" s="67"/>
      <c r="CC526" s="209"/>
      <c r="CD526" s="65"/>
      <c r="CE526" s="66"/>
      <c r="CF526" s="73"/>
      <c r="CG526" s="156"/>
      <c r="CH526" s="1"/>
      <c r="DA526" s="19"/>
      <c r="DB526" s="19"/>
      <c r="DC526" s="67"/>
      <c r="DD526" s="67"/>
      <c r="DE526" s="67"/>
      <c r="DF526" s="67"/>
      <c r="DG526" s="67"/>
      <c r="DH526" s="75"/>
      <c r="DI526" s="67"/>
      <c r="DJ526" s="67"/>
      <c r="DK526" s="76"/>
      <c r="DL526" s="67"/>
      <c r="DM526" s="77"/>
      <c r="DN526" s="67"/>
      <c r="DO526" s="67"/>
      <c r="DP526" s="67"/>
      <c r="DQ526" s="68"/>
      <c r="DR526" s="67"/>
      <c r="DS526" s="72"/>
      <c r="DT526" s="67"/>
      <c r="DU526" s="68"/>
      <c r="DV526" s="67"/>
      <c r="DW526" s="72"/>
      <c r="DX526" s="67"/>
      <c r="DY526" s="67"/>
      <c r="DZ526" s="67"/>
      <c r="EA526" s="67"/>
      <c r="EB526" s="67"/>
      <c r="EC526" s="68"/>
      <c r="ED526" s="67"/>
      <c r="EE526" s="71"/>
      <c r="EF526" s="67"/>
      <c r="EG526" s="67"/>
      <c r="EH526" s="67"/>
      <c r="EI526" s="72"/>
      <c r="EJ526" s="67"/>
      <c r="EK526" s="67"/>
      <c r="EL526" s="67"/>
      <c r="EM526" s="72"/>
      <c r="EN526" s="67"/>
      <c r="EO526" s="67"/>
      <c r="EP526" s="67"/>
      <c r="EQ526" s="67"/>
      <c r="ER526" s="67"/>
      <c r="ES526" s="67"/>
      <c r="ET526" s="67"/>
      <c r="EU526" s="67"/>
      <c r="EV526" s="67"/>
      <c r="EW526" s="67"/>
      <c r="EX526" s="67"/>
      <c r="EY526" s="67"/>
      <c r="EZ526" s="67"/>
      <c r="FA526" s="67"/>
      <c r="FB526" s="67"/>
      <c r="FC526" s="76"/>
      <c r="FD526" s="67"/>
      <c r="FE526" s="77"/>
      <c r="FF526" s="68"/>
      <c r="FG526" s="83"/>
      <c r="FH526" s="92">
        <f t="shared" si="88"/>
        <v>0</v>
      </c>
      <c r="FI526" s="93">
        <f t="shared" si="87"/>
        <v>0</v>
      </c>
      <c r="FJ526" s="94" t="e">
        <f t="shared" si="86"/>
        <v>#REF!</v>
      </c>
      <c r="FK526" s="98"/>
      <c r="FL526" s="98"/>
      <c r="FM526" s="133"/>
      <c r="FN526" s="133"/>
    </row>
    <row r="527" spans="1:170" ht="3" hidden="1" customHeight="1" x14ac:dyDescent="0.25">
      <c r="A527" s="229"/>
      <c r="B527" s="201"/>
      <c r="C527" s="80"/>
      <c r="D527" s="209"/>
      <c r="E527" s="209"/>
      <c r="F527" s="66"/>
      <c r="G527" s="65"/>
      <c r="H527" s="210"/>
      <c r="I527" s="80"/>
      <c r="J527" s="209"/>
      <c r="K527" s="209"/>
      <c r="L527" s="80"/>
      <c r="M527" s="65"/>
      <c r="N527" s="80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07"/>
      <c r="Z527" s="207"/>
      <c r="AA527" s="154"/>
      <c r="AB527" s="154"/>
      <c r="AC527" s="65"/>
      <c r="AD527" s="65"/>
      <c r="AE527" s="65"/>
      <c r="AF527" s="65"/>
      <c r="AG527" s="65"/>
      <c r="AH527" s="208"/>
      <c r="AI527" s="65"/>
      <c r="AJ527" s="65"/>
      <c r="AK527" s="209"/>
      <c r="AL527" s="65"/>
      <c r="AM527" s="66"/>
      <c r="AN527" s="65"/>
      <c r="AO527" s="65"/>
      <c r="AP527" s="67"/>
      <c r="AQ527" s="68"/>
      <c r="AR527" s="69"/>
      <c r="AS527" s="72"/>
      <c r="AT527" s="67"/>
      <c r="AU527" s="68"/>
      <c r="AV527" s="67"/>
      <c r="AW527" s="72"/>
      <c r="AX527" s="67"/>
      <c r="AY527" s="96"/>
      <c r="AZ527" s="97"/>
      <c r="BA527" s="67"/>
      <c r="BB527" s="67"/>
      <c r="BC527" s="67"/>
      <c r="BD527" s="67"/>
      <c r="BE527" s="71"/>
      <c r="BF527" s="67"/>
      <c r="BG527" s="67"/>
      <c r="BH527" s="67"/>
      <c r="BI527" s="72"/>
      <c r="BJ527" s="67"/>
      <c r="BK527" s="67"/>
      <c r="BL527" s="67"/>
      <c r="BM527" s="72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67"/>
      <c r="CB527" s="67"/>
      <c r="CC527" s="209"/>
      <c r="CD527" s="65"/>
      <c r="CE527" s="66"/>
      <c r="CF527" s="73"/>
      <c r="CG527" s="154"/>
      <c r="CH527" s="1"/>
      <c r="DA527" s="19"/>
      <c r="DB527" s="19"/>
      <c r="DC527" s="67"/>
      <c r="DD527" s="67"/>
      <c r="DE527" s="67"/>
      <c r="DF527" s="67"/>
      <c r="DG527" s="67"/>
      <c r="DH527" s="75"/>
      <c r="DI527" s="67"/>
      <c r="DJ527" s="67"/>
      <c r="DK527" s="76"/>
      <c r="DL527" s="67"/>
      <c r="DM527" s="77"/>
      <c r="DN527" s="67"/>
      <c r="DO527" s="67"/>
      <c r="DP527" s="67"/>
      <c r="DQ527" s="68"/>
      <c r="DR527" s="67"/>
      <c r="DS527" s="72"/>
      <c r="DT527" s="67"/>
      <c r="DU527" s="68"/>
      <c r="DV527" s="67"/>
      <c r="DW527" s="72"/>
      <c r="DX527" s="67"/>
      <c r="DY527" s="67"/>
      <c r="DZ527" s="67"/>
      <c r="EA527" s="67"/>
      <c r="EB527" s="67"/>
      <c r="EC527" s="67"/>
      <c r="ED527" s="67"/>
      <c r="EE527" s="71"/>
      <c r="EF527" s="67"/>
      <c r="EG527" s="67"/>
      <c r="EH527" s="67"/>
      <c r="EI527" s="72"/>
      <c r="EJ527" s="67"/>
      <c r="EK527" s="68"/>
      <c r="EL527" s="69"/>
      <c r="EM527" s="72"/>
      <c r="EN527" s="67"/>
      <c r="EO527" s="67"/>
      <c r="EP527" s="67"/>
      <c r="EQ527" s="67"/>
      <c r="ER527" s="67"/>
      <c r="ES527" s="67"/>
      <c r="ET527" s="67"/>
      <c r="EU527" s="67"/>
      <c r="EV527" s="67"/>
      <c r="EW527" s="67"/>
      <c r="EX527" s="67"/>
      <c r="EY527" s="67"/>
      <c r="EZ527" s="67"/>
      <c r="FA527" s="67"/>
      <c r="FB527" s="67"/>
      <c r="FC527" s="76"/>
      <c r="FD527" s="67"/>
      <c r="FE527" s="77"/>
      <c r="FF527" s="68"/>
      <c r="FG527" s="83"/>
      <c r="FH527" s="92">
        <f t="shared" si="88"/>
        <v>0</v>
      </c>
      <c r="FI527" s="93">
        <f t="shared" si="87"/>
        <v>0</v>
      </c>
      <c r="FJ527" s="94" t="e">
        <f t="shared" si="86"/>
        <v>#REF!</v>
      </c>
      <c r="FK527" s="98"/>
      <c r="FL527" s="98"/>
      <c r="FM527" s="133"/>
      <c r="FN527" s="133"/>
    </row>
    <row r="528" spans="1:170" ht="3" hidden="1" customHeight="1" x14ac:dyDescent="0.25">
      <c r="A528" s="229"/>
      <c r="B528" s="201"/>
      <c r="C528" s="80"/>
      <c r="D528" s="209"/>
      <c r="E528" s="209"/>
      <c r="F528" s="66"/>
      <c r="G528" s="65"/>
      <c r="H528" s="210"/>
      <c r="I528" s="80"/>
      <c r="J528" s="209"/>
      <c r="K528" s="209"/>
      <c r="L528" s="80"/>
      <c r="M528" s="65"/>
      <c r="N528" s="80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07"/>
      <c r="Z528" s="207"/>
      <c r="AA528" s="154"/>
      <c r="AB528" s="154"/>
      <c r="AC528" s="65"/>
      <c r="AD528" s="65"/>
      <c r="AE528" s="65"/>
      <c r="AF528" s="65"/>
      <c r="AG528" s="65"/>
      <c r="AH528" s="208"/>
      <c r="AI528" s="65"/>
      <c r="AJ528" s="65"/>
      <c r="AK528" s="209"/>
      <c r="AL528" s="65"/>
      <c r="AM528" s="66"/>
      <c r="AN528" s="65"/>
      <c r="AO528" s="65"/>
      <c r="AP528" s="67"/>
      <c r="AQ528" s="68"/>
      <c r="AR528" s="69"/>
      <c r="AS528" s="72"/>
      <c r="AT528" s="67"/>
      <c r="AU528" s="68"/>
      <c r="AV528" s="67"/>
      <c r="AW528" s="72"/>
      <c r="AX528" s="67"/>
      <c r="AY528" s="96"/>
      <c r="AZ528" s="97"/>
      <c r="BA528" s="67"/>
      <c r="BB528" s="67"/>
      <c r="BC528" s="67"/>
      <c r="BD528" s="67"/>
      <c r="BE528" s="71"/>
      <c r="BF528" s="67"/>
      <c r="BG528" s="67"/>
      <c r="BH528" s="67"/>
      <c r="BI528" s="72"/>
      <c r="BJ528" s="67"/>
      <c r="BK528" s="67"/>
      <c r="BL528" s="67"/>
      <c r="BM528" s="72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67"/>
      <c r="CB528" s="67"/>
      <c r="CC528" s="209"/>
      <c r="CD528" s="65"/>
      <c r="CE528" s="66"/>
      <c r="CF528" s="73"/>
      <c r="CG528" s="156"/>
      <c r="CH528" s="1"/>
      <c r="DA528" s="19"/>
      <c r="DB528" s="19"/>
      <c r="DC528" s="67"/>
      <c r="DD528" s="67"/>
      <c r="DE528" s="67"/>
      <c r="DF528" s="67"/>
      <c r="DG528" s="67"/>
      <c r="DH528" s="75"/>
      <c r="DI528" s="67"/>
      <c r="DJ528" s="67"/>
      <c r="DK528" s="76"/>
      <c r="DL528" s="67"/>
      <c r="DM528" s="77"/>
      <c r="DN528" s="67"/>
      <c r="DO528" s="67"/>
      <c r="DP528" s="67"/>
      <c r="DQ528" s="68"/>
      <c r="DR528" s="67"/>
      <c r="DS528" s="72"/>
      <c r="DT528" s="67"/>
      <c r="DU528" s="68"/>
      <c r="DV528" s="67"/>
      <c r="DW528" s="72"/>
      <c r="DX528" s="67"/>
      <c r="DY528" s="67"/>
      <c r="DZ528" s="67"/>
      <c r="EA528" s="67"/>
      <c r="EB528" s="67"/>
      <c r="EC528" s="67"/>
      <c r="ED528" s="67"/>
      <c r="EE528" s="71"/>
      <c r="EF528" s="67"/>
      <c r="EG528" s="67"/>
      <c r="EH528" s="67"/>
      <c r="EI528" s="72"/>
      <c r="EJ528" s="67"/>
      <c r="EK528" s="67"/>
      <c r="EL528" s="67"/>
      <c r="EM528" s="72"/>
      <c r="EN528" s="67"/>
      <c r="EO528" s="67"/>
      <c r="EP528" s="67"/>
      <c r="EQ528" s="67"/>
      <c r="ER528" s="67"/>
      <c r="ES528" s="67"/>
      <c r="ET528" s="67"/>
      <c r="EU528" s="67"/>
      <c r="EV528" s="67"/>
      <c r="EW528" s="67"/>
      <c r="EX528" s="67"/>
      <c r="EY528" s="67"/>
      <c r="EZ528" s="67"/>
      <c r="FA528" s="67"/>
      <c r="FB528" s="67"/>
      <c r="FC528" s="76"/>
      <c r="FD528" s="67"/>
      <c r="FE528" s="77"/>
      <c r="FF528" s="68"/>
      <c r="FG528" s="83"/>
      <c r="FH528" s="92">
        <f t="shared" si="88"/>
        <v>0</v>
      </c>
      <c r="FI528" s="93">
        <f t="shared" si="87"/>
        <v>0</v>
      </c>
      <c r="FJ528" s="94" t="e">
        <f t="shared" si="86"/>
        <v>#REF!</v>
      </c>
      <c r="FK528" s="98"/>
      <c r="FL528" s="98"/>
      <c r="FM528" s="133"/>
      <c r="FN528" s="133"/>
    </row>
    <row r="529" spans="1:170" ht="3" hidden="1" customHeight="1" x14ac:dyDescent="0.25">
      <c r="A529" s="229"/>
      <c r="B529" s="201"/>
      <c r="C529" s="80"/>
      <c r="D529" s="209"/>
      <c r="E529" s="209"/>
      <c r="F529" s="66"/>
      <c r="G529" s="65"/>
      <c r="H529" s="210"/>
      <c r="I529" s="80"/>
      <c r="J529" s="209"/>
      <c r="K529" s="209"/>
      <c r="L529" s="80"/>
      <c r="M529" s="65"/>
      <c r="N529" s="80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07"/>
      <c r="Z529" s="207"/>
      <c r="AA529" s="154"/>
      <c r="AB529" s="154"/>
      <c r="AC529" s="65"/>
      <c r="AD529" s="65"/>
      <c r="AE529" s="65"/>
      <c r="AF529" s="65"/>
      <c r="AG529" s="65"/>
      <c r="AH529" s="208"/>
      <c r="AI529" s="65"/>
      <c r="AJ529" s="65"/>
      <c r="AK529" s="209"/>
      <c r="AL529" s="65"/>
      <c r="AM529" s="66"/>
      <c r="AN529" s="65"/>
      <c r="AO529" s="65"/>
      <c r="AP529" s="67"/>
      <c r="AQ529" s="68"/>
      <c r="AR529" s="69"/>
      <c r="AS529" s="72"/>
      <c r="AT529" s="67"/>
      <c r="AU529" s="68"/>
      <c r="AV529" s="67"/>
      <c r="AW529" s="72"/>
      <c r="AX529" s="67"/>
      <c r="AY529" s="96"/>
      <c r="AZ529" s="97"/>
      <c r="BA529" s="67"/>
      <c r="BB529" s="67"/>
      <c r="BC529" s="67"/>
      <c r="BD529" s="67"/>
      <c r="BE529" s="71"/>
      <c r="BF529" s="67"/>
      <c r="BG529" s="67"/>
      <c r="BH529" s="67"/>
      <c r="BI529" s="72"/>
      <c r="BJ529" s="67"/>
      <c r="BK529" s="67"/>
      <c r="BL529" s="67"/>
      <c r="BM529" s="72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67"/>
      <c r="CB529" s="67"/>
      <c r="CC529" s="209"/>
      <c r="CD529" s="65"/>
      <c r="CE529" s="66"/>
      <c r="CF529" s="73"/>
      <c r="CG529" s="156"/>
      <c r="CH529" s="1"/>
      <c r="DA529" s="19"/>
      <c r="DB529" s="19"/>
      <c r="DC529" s="67"/>
      <c r="DD529" s="67"/>
      <c r="DE529" s="67"/>
      <c r="DF529" s="67"/>
      <c r="DG529" s="67"/>
      <c r="DH529" s="75"/>
      <c r="DI529" s="67"/>
      <c r="DJ529" s="67"/>
      <c r="DK529" s="76"/>
      <c r="DL529" s="67"/>
      <c r="DM529" s="77"/>
      <c r="DN529" s="67"/>
      <c r="DO529" s="67"/>
      <c r="DP529" s="67"/>
      <c r="DQ529" s="68"/>
      <c r="DR529" s="67"/>
      <c r="DS529" s="72"/>
      <c r="DT529" s="67"/>
      <c r="DU529" s="68"/>
      <c r="DV529" s="67"/>
      <c r="DW529" s="72"/>
      <c r="DX529" s="67"/>
      <c r="DY529" s="67"/>
      <c r="DZ529" s="67"/>
      <c r="EA529" s="67"/>
      <c r="EB529" s="67"/>
      <c r="EC529" s="67"/>
      <c r="ED529" s="67"/>
      <c r="EE529" s="71"/>
      <c r="EF529" s="67"/>
      <c r="EG529" s="67"/>
      <c r="EH529" s="67"/>
      <c r="EI529" s="72"/>
      <c r="EJ529" s="67"/>
      <c r="EK529" s="67"/>
      <c r="EL529" s="67"/>
      <c r="EM529" s="72"/>
      <c r="EN529" s="67"/>
      <c r="EO529" s="67"/>
      <c r="EP529" s="67"/>
      <c r="EQ529" s="67"/>
      <c r="ER529" s="67"/>
      <c r="ES529" s="67"/>
      <c r="ET529" s="67"/>
      <c r="EU529" s="67"/>
      <c r="EV529" s="67"/>
      <c r="EW529" s="67"/>
      <c r="EX529" s="67"/>
      <c r="EY529" s="67"/>
      <c r="EZ529" s="67"/>
      <c r="FA529" s="67"/>
      <c r="FB529" s="67"/>
      <c r="FC529" s="76"/>
      <c r="FD529" s="67"/>
      <c r="FE529" s="77"/>
      <c r="FF529" s="68"/>
      <c r="FG529" s="83"/>
      <c r="FH529" s="92">
        <f t="shared" si="88"/>
        <v>0</v>
      </c>
      <c r="FI529" s="93">
        <f t="shared" si="87"/>
        <v>0</v>
      </c>
      <c r="FJ529" s="94" t="e">
        <f t="shared" si="86"/>
        <v>#REF!</v>
      </c>
      <c r="FK529" s="98"/>
      <c r="FL529" s="98"/>
      <c r="FM529" s="133"/>
      <c r="FN529" s="133"/>
    </row>
    <row r="530" spans="1:170" ht="3" hidden="1" customHeight="1" x14ac:dyDescent="0.25">
      <c r="A530" s="229"/>
      <c r="B530" s="201"/>
      <c r="C530" s="80"/>
      <c r="D530" s="209"/>
      <c r="E530" s="209"/>
      <c r="F530" s="66"/>
      <c r="G530" s="65"/>
      <c r="H530" s="210"/>
      <c r="I530" s="80"/>
      <c r="J530" s="209"/>
      <c r="K530" s="209"/>
      <c r="L530" s="80"/>
      <c r="M530" s="65"/>
      <c r="N530" s="80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07"/>
      <c r="Z530" s="207"/>
      <c r="AA530" s="154"/>
      <c r="AB530" s="154"/>
      <c r="AC530" s="65"/>
      <c r="AD530" s="65"/>
      <c r="AE530" s="65"/>
      <c r="AF530" s="65"/>
      <c r="AG530" s="65"/>
      <c r="AH530" s="208"/>
      <c r="AI530" s="65"/>
      <c r="AJ530" s="65"/>
      <c r="AK530" s="209"/>
      <c r="AL530" s="65"/>
      <c r="AM530" s="66"/>
      <c r="AN530" s="65"/>
      <c r="AO530" s="65"/>
      <c r="AP530" s="67"/>
      <c r="AQ530" s="68"/>
      <c r="AR530" s="69"/>
      <c r="AS530" s="72"/>
      <c r="AT530" s="67"/>
      <c r="AU530" s="68"/>
      <c r="AV530" s="67"/>
      <c r="AW530" s="72"/>
      <c r="AX530" s="67"/>
      <c r="AY530" s="96"/>
      <c r="AZ530" s="97"/>
      <c r="BA530" s="67"/>
      <c r="BB530" s="67"/>
      <c r="BC530" s="67"/>
      <c r="BD530" s="67"/>
      <c r="BE530" s="71"/>
      <c r="BF530" s="67"/>
      <c r="BG530" s="67"/>
      <c r="BH530" s="67"/>
      <c r="BI530" s="72"/>
      <c r="BJ530" s="67"/>
      <c r="BK530" s="67"/>
      <c r="BL530" s="67"/>
      <c r="BM530" s="72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67"/>
      <c r="CB530" s="67"/>
      <c r="CC530" s="209"/>
      <c r="CD530" s="65"/>
      <c r="CE530" s="66"/>
      <c r="CF530" s="73"/>
      <c r="CG530" s="156"/>
      <c r="CH530" s="1"/>
      <c r="DA530" s="19"/>
      <c r="DB530" s="19"/>
      <c r="DC530" s="67"/>
      <c r="DD530" s="67"/>
      <c r="DE530" s="67"/>
      <c r="DF530" s="67"/>
      <c r="DG530" s="67"/>
      <c r="DH530" s="75"/>
      <c r="DI530" s="67"/>
      <c r="DJ530" s="67"/>
      <c r="DK530" s="76"/>
      <c r="DL530" s="67"/>
      <c r="DM530" s="77"/>
      <c r="DN530" s="67"/>
      <c r="DO530" s="67"/>
      <c r="DP530" s="67"/>
      <c r="DQ530" s="68"/>
      <c r="DR530" s="67"/>
      <c r="DS530" s="72"/>
      <c r="DT530" s="67"/>
      <c r="DU530" s="68"/>
      <c r="DV530" s="67"/>
      <c r="DW530" s="72"/>
      <c r="DX530" s="67"/>
      <c r="DY530" s="67"/>
      <c r="DZ530" s="67"/>
      <c r="EA530" s="67"/>
      <c r="EB530" s="67"/>
      <c r="EC530" s="67"/>
      <c r="ED530" s="67"/>
      <c r="EE530" s="71"/>
      <c r="EF530" s="67"/>
      <c r="EG530" s="67"/>
      <c r="EH530" s="67"/>
      <c r="EI530" s="72"/>
      <c r="EJ530" s="67"/>
      <c r="EK530" s="67"/>
      <c r="EL530" s="67"/>
      <c r="EM530" s="72"/>
      <c r="EN530" s="67"/>
      <c r="EO530" s="67"/>
      <c r="EP530" s="67"/>
      <c r="EQ530" s="67"/>
      <c r="ER530" s="67"/>
      <c r="ES530" s="67"/>
      <c r="ET530" s="67"/>
      <c r="EU530" s="67"/>
      <c r="EV530" s="67"/>
      <c r="EW530" s="67"/>
      <c r="EX530" s="67"/>
      <c r="EY530" s="67"/>
      <c r="EZ530" s="67"/>
      <c r="FA530" s="67"/>
      <c r="FB530" s="67"/>
      <c r="FC530" s="76"/>
      <c r="FD530" s="67"/>
      <c r="FE530" s="77"/>
      <c r="FF530" s="68"/>
      <c r="FG530" s="83"/>
      <c r="FH530" s="92">
        <f t="shared" si="88"/>
        <v>0</v>
      </c>
      <c r="FI530" s="93">
        <f t="shared" si="87"/>
        <v>0</v>
      </c>
      <c r="FJ530" s="94" t="e">
        <f t="shared" si="86"/>
        <v>#REF!</v>
      </c>
      <c r="FK530" s="98"/>
      <c r="FL530" s="98"/>
      <c r="FM530" s="133"/>
      <c r="FN530" s="133"/>
    </row>
    <row r="531" spans="1:170" ht="3" hidden="1" customHeight="1" x14ac:dyDescent="0.25">
      <c r="A531" s="229"/>
      <c r="B531" s="201"/>
      <c r="C531" s="80"/>
      <c r="D531" s="209"/>
      <c r="E531" s="209"/>
      <c r="F531" s="66"/>
      <c r="G531" s="65"/>
      <c r="H531" s="210"/>
      <c r="I531" s="80"/>
      <c r="J531" s="209"/>
      <c r="K531" s="209"/>
      <c r="L531" s="80"/>
      <c r="M531" s="65"/>
      <c r="N531" s="80"/>
      <c r="O531" s="211"/>
      <c r="P531" s="211"/>
      <c r="Q531" s="211"/>
      <c r="R531" s="211"/>
      <c r="S531" s="211"/>
      <c r="T531" s="211"/>
      <c r="U531" s="211"/>
      <c r="V531" s="211"/>
      <c r="W531" s="211"/>
      <c r="X531" s="211"/>
      <c r="Y531" s="207"/>
      <c r="Z531" s="207"/>
      <c r="AA531" s="154"/>
      <c r="AB531" s="154"/>
      <c r="AC531" s="65"/>
      <c r="AD531" s="65"/>
      <c r="AE531" s="65"/>
      <c r="AF531" s="65"/>
      <c r="AG531" s="65"/>
      <c r="AH531" s="208"/>
      <c r="AI531" s="65"/>
      <c r="AJ531" s="65"/>
      <c r="AK531" s="209"/>
      <c r="AL531" s="65"/>
      <c r="AM531" s="66"/>
      <c r="AN531" s="65"/>
      <c r="AO531" s="65"/>
      <c r="AP531" s="67"/>
      <c r="AQ531" s="68"/>
      <c r="AR531" s="69"/>
      <c r="AS531" s="72"/>
      <c r="AT531" s="67"/>
      <c r="AU531" s="68"/>
      <c r="AV531" s="67"/>
      <c r="AW531" s="72"/>
      <c r="AX531" s="67"/>
      <c r="AY531" s="96"/>
      <c r="AZ531" s="97"/>
      <c r="BA531" s="67"/>
      <c r="BB531" s="67"/>
      <c r="BC531" s="67"/>
      <c r="BD531" s="67"/>
      <c r="BE531" s="71"/>
      <c r="BF531" s="67"/>
      <c r="BG531" s="67"/>
      <c r="BH531" s="67"/>
      <c r="BI531" s="72"/>
      <c r="BJ531" s="67"/>
      <c r="BK531" s="67"/>
      <c r="BL531" s="67"/>
      <c r="BM531" s="72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67"/>
      <c r="CB531" s="67"/>
      <c r="CC531" s="209"/>
      <c r="CD531" s="65"/>
      <c r="CE531" s="66"/>
      <c r="CF531" s="73"/>
      <c r="CG531" s="156"/>
      <c r="CH531" s="1"/>
      <c r="DA531" s="19"/>
      <c r="DB531" s="19"/>
      <c r="DC531" s="67"/>
      <c r="DD531" s="67"/>
      <c r="DE531" s="67"/>
      <c r="DF531" s="67"/>
      <c r="DG531" s="67"/>
      <c r="DH531" s="75"/>
      <c r="DI531" s="67"/>
      <c r="DJ531" s="67"/>
      <c r="DK531" s="76"/>
      <c r="DL531" s="67"/>
      <c r="DM531" s="77"/>
      <c r="DN531" s="67"/>
      <c r="DO531" s="67"/>
      <c r="DP531" s="67"/>
      <c r="DQ531" s="68"/>
      <c r="DR531" s="67"/>
      <c r="DS531" s="72"/>
      <c r="DT531" s="67"/>
      <c r="DU531" s="68"/>
      <c r="DV531" s="67"/>
      <c r="DW531" s="72"/>
      <c r="DX531" s="67"/>
      <c r="DY531" s="67"/>
      <c r="DZ531" s="67"/>
      <c r="EA531" s="67"/>
      <c r="EB531" s="67"/>
      <c r="EC531" s="67"/>
      <c r="ED531" s="67"/>
      <c r="EE531" s="71"/>
      <c r="EF531" s="67"/>
      <c r="EG531" s="67"/>
      <c r="EH531" s="67"/>
      <c r="EI531" s="72"/>
      <c r="EJ531" s="67"/>
      <c r="EK531" s="67"/>
      <c r="EL531" s="67"/>
      <c r="EM531" s="72"/>
      <c r="EN531" s="67"/>
      <c r="EO531" s="67"/>
      <c r="EP531" s="67"/>
      <c r="EQ531" s="67"/>
      <c r="ER531" s="67"/>
      <c r="ES531" s="67"/>
      <c r="ET531" s="67"/>
      <c r="EU531" s="67"/>
      <c r="EV531" s="67"/>
      <c r="EW531" s="67"/>
      <c r="EX531" s="67"/>
      <c r="EY531" s="67"/>
      <c r="EZ531" s="67"/>
      <c r="FA531" s="67"/>
      <c r="FB531" s="67"/>
      <c r="FC531" s="76"/>
      <c r="FD531" s="67"/>
      <c r="FE531" s="77"/>
      <c r="FF531" s="68"/>
      <c r="FG531" s="83"/>
      <c r="FH531" s="92">
        <f t="shared" si="88"/>
        <v>0</v>
      </c>
      <c r="FI531" s="93">
        <f t="shared" si="87"/>
        <v>0</v>
      </c>
      <c r="FJ531" s="94" t="e">
        <f t="shared" si="86"/>
        <v>#REF!</v>
      </c>
      <c r="FK531" s="98"/>
      <c r="FL531" s="98"/>
      <c r="FM531" s="133"/>
      <c r="FN531" s="133"/>
    </row>
    <row r="532" spans="1:170" ht="3" hidden="1" customHeight="1" x14ac:dyDescent="0.25">
      <c r="A532" s="229"/>
      <c r="B532" s="201"/>
      <c r="C532" s="80"/>
      <c r="D532" s="209"/>
      <c r="E532" s="209"/>
      <c r="F532" s="66"/>
      <c r="G532" s="65"/>
      <c r="H532" s="210"/>
      <c r="I532" s="80"/>
      <c r="J532" s="209"/>
      <c r="K532" s="209"/>
      <c r="L532" s="80"/>
      <c r="M532" s="65"/>
      <c r="N532" s="80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07"/>
      <c r="Z532" s="207"/>
      <c r="AA532" s="154"/>
      <c r="AB532" s="154"/>
      <c r="AC532" s="65"/>
      <c r="AD532" s="65"/>
      <c r="AE532" s="65"/>
      <c r="AF532" s="65"/>
      <c r="AG532" s="65"/>
      <c r="AH532" s="208"/>
      <c r="AI532" s="65"/>
      <c r="AJ532" s="65"/>
      <c r="AK532" s="209"/>
      <c r="AL532" s="65"/>
      <c r="AM532" s="66"/>
      <c r="AN532" s="65"/>
      <c r="AO532" s="65"/>
      <c r="AP532" s="67"/>
      <c r="AQ532" s="68"/>
      <c r="AR532" s="69"/>
      <c r="AS532" s="72"/>
      <c r="AT532" s="67"/>
      <c r="AU532" s="68"/>
      <c r="AV532" s="67"/>
      <c r="AW532" s="72"/>
      <c r="AX532" s="67"/>
      <c r="AY532" s="96"/>
      <c r="AZ532" s="97"/>
      <c r="BA532" s="67"/>
      <c r="BB532" s="67"/>
      <c r="BC532" s="67"/>
      <c r="BD532" s="67"/>
      <c r="BE532" s="71"/>
      <c r="BF532" s="67"/>
      <c r="BG532" s="67"/>
      <c r="BH532" s="67"/>
      <c r="BI532" s="72"/>
      <c r="BJ532" s="67"/>
      <c r="BK532" s="67"/>
      <c r="BL532" s="67"/>
      <c r="BM532" s="72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67"/>
      <c r="CB532" s="67"/>
      <c r="CC532" s="209"/>
      <c r="CD532" s="65"/>
      <c r="CE532" s="66"/>
      <c r="CF532" s="73"/>
      <c r="CG532" s="156"/>
      <c r="CH532" s="1"/>
      <c r="DA532" s="19"/>
      <c r="DB532" s="19"/>
      <c r="DC532" s="67"/>
      <c r="DD532" s="67"/>
      <c r="DE532" s="67"/>
      <c r="DF532" s="67"/>
      <c r="DG532" s="67"/>
      <c r="DH532" s="75"/>
      <c r="DI532" s="67"/>
      <c r="DJ532" s="67"/>
      <c r="DK532" s="76"/>
      <c r="DL532" s="67"/>
      <c r="DM532" s="77"/>
      <c r="DN532" s="67"/>
      <c r="DO532" s="67"/>
      <c r="DP532" s="67"/>
      <c r="DQ532" s="68"/>
      <c r="DR532" s="67"/>
      <c r="DS532" s="72"/>
      <c r="DT532" s="67"/>
      <c r="DU532" s="68"/>
      <c r="DV532" s="67"/>
      <c r="DW532" s="72"/>
      <c r="DX532" s="67"/>
      <c r="DY532" s="67"/>
      <c r="DZ532" s="67"/>
      <c r="EA532" s="67"/>
      <c r="EB532" s="67"/>
      <c r="EC532" s="67"/>
      <c r="ED532" s="67"/>
      <c r="EE532" s="71"/>
      <c r="EF532" s="67"/>
      <c r="EG532" s="67"/>
      <c r="EH532" s="67"/>
      <c r="EI532" s="72"/>
      <c r="EJ532" s="67"/>
      <c r="EK532" s="67"/>
      <c r="EL532" s="67"/>
      <c r="EM532" s="72"/>
      <c r="EN532" s="67"/>
      <c r="EO532" s="67"/>
      <c r="EP532" s="67"/>
      <c r="EQ532" s="67"/>
      <c r="ER532" s="67"/>
      <c r="ES532" s="67"/>
      <c r="ET532" s="67"/>
      <c r="EU532" s="67"/>
      <c r="EV532" s="67"/>
      <c r="EW532" s="67"/>
      <c r="EX532" s="67"/>
      <c r="EY532" s="67"/>
      <c r="EZ532" s="67"/>
      <c r="FA532" s="67"/>
      <c r="FB532" s="67"/>
      <c r="FC532" s="76"/>
      <c r="FD532" s="67"/>
      <c r="FE532" s="77"/>
      <c r="FF532" s="68"/>
      <c r="FG532" s="83"/>
      <c r="FH532" s="92">
        <f t="shared" si="88"/>
        <v>0</v>
      </c>
      <c r="FI532" s="93">
        <f t="shared" si="87"/>
        <v>0</v>
      </c>
      <c r="FJ532" s="94" t="e">
        <f t="shared" si="86"/>
        <v>#REF!</v>
      </c>
      <c r="FK532" s="98"/>
      <c r="FL532" s="98"/>
      <c r="FM532" s="133"/>
      <c r="FN532" s="133"/>
    </row>
    <row r="533" spans="1:170" ht="3" hidden="1" customHeight="1" x14ac:dyDescent="0.25">
      <c r="A533" s="229"/>
      <c r="B533" s="201"/>
      <c r="C533" s="80"/>
      <c r="D533" s="209"/>
      <c r="E533" s="209"/>
      <c r="F533" s="66"/>
      <c r="G533" s="65"/>
      <c r="H533" s="210"/>
      <c r="I533" s="80"/>
      <c r="J533" s="209"/>
      <c r="K533" s="209"/>
      <c r="L533" s="80"/>
      <c r="M533" s="65"/>
      <c r="N533" s="80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07"/>
      <c r="Z533" s="207"/>
      <c r="AA533" s="154"/>
      <c r="AB533" s="154"/>
      <c r="AC533" s="65"/>
      <c r="AD533" s="65"/>
      <c r="AE533" s="65"/>
      <c r="AF533" s="65"/>
      <c r="AG533" s="65"/>
      <c r="AH533" s="208"/>
      <c r="AI533" s="65"/>
      <c r="AJ533" s="65"/>
      <c r="AK533" s="209"/>
      <c r="AL533" s="65"/>
      <c r="AM533" s="66"/>
      <c r="AN533" s="65"/>
      <c r="AO533" s="65"/>
      <c r="AP533" s="67"/>
      <c r="AQ533" s="68"/>
      <c r="AR533" s="69"/>
      <c r="AS533" s="72"/>
      <c r="AT533" s="67"/>
      <c r="AU533" s="68"/>
      <c r="AV533" s="67"/>
      <c r="AW533" s="72"/>
      <c r="AX533" s="67"/>
      <c r="AY533" s="96"/>
      <c r="AZ533" s="97"/>
      <c r="BA533" s="67"/>
      <c r="BB533" s="67"/>
      <c r="BC533" s="67"/>
      <c r="BD533" s="67"/>
      <c r="BE533" s="71"/>
      <c r="BF533" s="67"/>
      <c r="BG533" s="67"/>
      <c r="BH533" s="67"/>
      <c r="BI533" s="72"/>
      <c r="BJ533" s="67"/>
      <c r="BK533" s="67"/>
      <c r="BL533" s="67"/>
      <c r="BM533" s="72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67"/>
      <c r="CB533" s="67"/>
      <c r="CC533" s="209"/>
      <c r="CD533" s="65"/>
      <c r="CE533" s="66"/>
      <c r="CF533" s="73"/>
      <c r="CG533" s="156"/>
      <c r="CH533" s="1"/>
      <c r="DA533" s="19"/>
      <c r="DB533" s="19"/>
      <c r="DC533" s="67"/>
      <c r="DD533" s="67"/>
      <c r="DE533" s="67"/>
      <c r="DF533" s="67"/>
      <c r="DG533" s="67"/>
      <c r="DH533" s="75"/>
      <c r="DI533" s="67"/>
      <c r="DJ533" s="67"/>
      <c r="DK533" s="76"/>
      <c r="DL533" s="67"/>
      <c r="DM533" s="77"/>
      <c r="DN533" s="67"/>
      <c r="DO533" s="67"/>
      <c r="DP533" s="67"/>
      <c r="DQ533" s="68"/>
      <c r="DR533" s="67"/>
      <c r="DS533" s="72"/>
      <c r="DT533" s="67"/>
      <c r="DU533" s="68"/>
      <c r="DV533" s="67"/>
      <c r="DW533" s="72"/>
      <c r="DX533" s="67"/>
      <c r="DY533" s="67"/>
      <c r="DZ533" s="67"/>
      <c r="EA533" s="67"/>
      <c r="EB533" s="67"/>
      <c r="EC533" s="67"/>
      <c r="ED533" s="67"/>
      <c r="EE533" s="71"/>
      <c r="EF533" s="67"/>
      <c r="EG533" s="67"/>
      <c r="EH533" s="67"/>
      <c r="EI533" s="72"/>
      <c r="EJ533" s="67"/>
      <c r="EK533" s="67"/>
      <c r="EL533" s="67"/>
      <c r="EM533" s="72"/>
      <c r="EN533" s="67"/>
      <c r="EO533" s="67"/>
      <c r="EP533" s="67"/>
      <c r="EQ533" s="67"/>
      <c r="ER533" s="67"/>
      <c r="ES533" s="67"/>
      <c r="ET533" s="67"/>
      <c r="EU533" s="67"/>
      <c r="EV533" s="67"/>
      <c r="EW533" s="67"/>
      <c r="EX533" s="67"/>
      <c r="EY533" s="67"/>
      <c r="EZ533" s="67"/>
      <c r="FA533" s="67"/>
      <c r="FB533" s="67"/>
      <c r="FC533" s="76"/>
      <c r="FD533" s="67"/>
      <c r="FE533" s="77"/>
      <c r="FF533" s="68"/>
      <c r="FG533" s="83"/>
      <c r="FH533" s="92">
        <f t="shared" si="88"/>
        <v>0</v>
      </c>
      <c r="FI533" s="93">
        <f t="shared" si="87"/>
        <v>0</v>
      </c>
      <c r="FJ533" s="94" t="e">
        <f t="shared" si="86"/>
        <v>#REF!</v>
      </c>
      <c r="FK533" s="98"/>
      <c r="FL533" s="98"/>
      <c r="FM533" s="133"/>
      <c r="FN533" s="133"/>
    </row>
    <row r="534" spans="1:170" ht="3" hidden="1" customHeight="1" x14ac:dyDescent="0.25">
      <c r="A534" s="229"/>
      <c r="B534" s="201"/>
      <c r="C534" s="80"/>
      <c r="D534" s="209"/>
      <c r="E534" s="209"/>
      <c r="F534" s="66"/>
      <c r="G534" s="65"/>
      <c r="H534" s="210"/>
      <c r="I534" s="80"/>
      <c r="J534" s="209"/>
      <c r="K534" s="209"/>
      <c r="L534" s="80"/>
      <c r="M534" s="65"/>
      <c r="N534" s="80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07"/>
      <c r="Z534" s="207"/>
      <c r="AA534" s="154"/>
      <c r="AB534" s="154"/>
      <c r="AC534" s="65"/>
      <c r="AD534" s="65"/>
      <c r="AE534" s="65"/>
      <c r="AF534" s="65"/>
      <c r="AG534" s="65"/>
      <c r="AH534" s="208"/>
      <c r="AI534" s="65"/>
      <c r="AJ534" s="65"/>
      <c r="AK534" s="209"/>
      <c r="AL534" s="65"/>
      <c r="AM534" s="66"/>
      <c r="AN534" s="65"/>
      <c r="AO534" s="65"/>
      <c r="AP534" s="67"/>
      <c r="AQ534" s="68"/>
      <c r="AR534" s="69"/>
      <c r="AS534" s="72"/>
      <c r="AT534" s="67"/>
      <c r="AU534" s="68"/>
      <c r="AV534" s="67"/>
      <c r="AW534" s="72"/>
      <c r="AX534" s="67"/>
      <c r="AY534" s="96"/>
      <c r="AZ534" s="97"/>
      <c r="BA534" s="67"/>
      <c r="BB534" s="67"/>
      <c r="BC534" s="67"/>
      <c r="BD534" s="67"/>
      <c r="BE534" s="71"/>
      <c r="BF534" s="67"/>
      <c r="BG534" s="67"/>
      <c r="BH534" s="67"/>
      <c r="BI534" s="72"/>
      <c r="BJ534" s="67"/>
      <c r="BK534" s="67"/>
      <c r="BL534" s="67"/>
      <c r="BM534" s="72"/>
      <c r="BN534" s="67"/>
      <c r="BO534" s="67"/>
      <c r="BP534" s="67"/>
      <c r="BQ534" s="67"/>
      <c r="BR534" s="67"/>
      <c r="BS534" s="67"/>
      <c r="BT534" s="67"/>
      <c r="BU534" s="67"/>
      <c r="BV534" s="67"/>
      <c r="BW534" s="67"/>
      <c r="BX534" s="67"/>
      <c r="BY534" s="67"/>
      <c r="BZ534" s="67"/>
      <c r="CA534" s="67"/>
      <c r="CB534" s="67"/>
      <c r="CC534" s="209"/>
      <c r="CD534" s="65"/>
      <c r="CE534" s="66"/>
      <c r="CF534" s="73"/>
      <c r="CG534" s="156"/>
      <c r="CH534" s="1"/>
      <c r="DA534" s="19"/>
      <c r="DB534" s="19"/>
      <c r="DC534" s="67"/>
      <c r="DD534" s="67"/>
      <c r="DE534" s="67"/>
      <c r="DF534" s="67"/>
      <c r="DG534" s="67"/>
      <c r="DH534" s="75"/>
      <c r="DI534" s="67"/>
      <c r="DJ534" s="67"/>
      <c r="DK534" s="76"/>
      <c r="DL534" s="67"/>
      <c r="DM534" s="77"/>
      <c r="DN534" s="67"/>
      <c r="DO534" s="67"/>
      <c r="DP534" s="67"/>
      <c r="DQ534" s="68"/>
      <c r="DR534" s="67"/>
      <c r="DS534" s="72"/>
      <c r="DT534" s="67"/>
      <c r="DU534" s="68"/>
      <c r="DV534" s="67"/>
      <c r="DW534" s="72"/>
      <c r="DX534" s="67"/>
      <c r="DY534" s="67"/>
      <c r="DZ534" s="67"/>
      <c r="EA534" s="67"/>
      <c r="EB534" s="67"/>
      <c r="EC534" s="67"/>
      <c r="ED534" s="67"/>
      <c r="EE534" s="71"/>
      <c r="EF534" s="67"/>
      <c r="EG534" s="67"/>
      <c r="EH534" s="67"/>
      <c r="EI534" s="72"/>
      <c r="EJ534" s="67"/>
      <c r="EK534" s="67"/>
      <c r="EL534" s="67"/>
      <c r="EM534" s="72"/>
      <c r="EN534" s="67"/>
      <c r="EO534" s="67"/>
      <c r="EP534" s="67"/>
      <c r="EQ534" s="67"/>
      <c r="ER534" s="67"/>
      <c r="ES534" s="67"/>
      <c r="ET534" s="67"/>
      <c r="EU534" s="67"/>
      <c r="EV534" s="67"/>
      <c r="EW534" s="67"/>
      <c r="EX534" s="67"/>
      <c r="EY534" s="67"/>
      <c r="EZ534" s="67"/>
      <c r="FA534" s="67"/>
      <c r="FB534" s="67"/>
      <c r="FC534" s="76"/>
      <c r="FD534" s="67"/>
      <c r="FE534" s="77"/>
      <c r="FF534" s="68"/>
      <c r="FG534" s="83"/>
      <c r="FH534" s="92">
        <f t="shared" si="88"/>
        <v>0</v>
      </c>
      <c r="FI534" s="93">
        <f t="shared" si="87"/>
        <v>0</v>
      </c>
      <c r="FJ534" s="94" t="e">
        <f t="shared" ref="FJ534:FJ548" si="89">IF(FI533=FI534,FJ533+1,1)</f>
        <v>#REF!</v>
      </c>
      <c r="FK534" s="98"/>
      <c r="FL534" s="98"/>
      <c r="FM534" s="133"/>
      <c r="FN534" s="133"/>
    </row>
    <row r="535" spans="1:170" ht="3" hidden="1" customHeight="1" x14ac:dyDescent="0.25">
      <c r="A535" s="229"/>
      <c r="B535" s="201"/>
      <c r="C535" s="80"/>
      <c r="D535" s="209"/>
      <c r="E535" s="209"/>
      <c r="F535" s="66"/>
      <c r="G535" s="65"/>
      <c r="H535" s="210"/>
      <c r="I535" s="80"/>
      <c r="J535" s="209"/>
      <c r="K535" s="209"/>
      <c r="L535" s="80"/>
      <c r="M535" s="65"/>
      <c r="N535" s="80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07"/>
      <c r="Z535" s="207"/>
      <c r="AA535" s="154"/>
      <c r="AB535" s="154"/>
      <c r="AC535" s="65"/>
      <c r="AD535" s="65"/>
      <c r="AE535" s="65"/>
      <c r="AF535" s="65"/>
      <c r="AG535" s="65"/>
      <c r="AH535" s="208"/>
      <c r="AI535" s="65"/>
      <c r="AJ535" s="65"/>
      <c r="AK535" s="209"/>
      <c r="AL535" s="65"/>
      <c r="AM535" s="66"/>
      <c r="AN535" s="65"/>
      <c r="AO535" s="65"/>
      <c r="AP535" s="67"/>
      <c r="AQ535" s="68"/>
      <c r="AR535" s="69"/>
      <c r="AS535" s="72"/>
      <c r="AT535" s="67"/>
      <c r="AU535" s="68"/>
      <c r="AV535" s="67"/>
      <c r="AW535" s="72"/>
      <c r="AX535" s="67"/>
      <c r="AY535" s="96"/>
      <c r="AZ535" s="97"/>
      <c r="BA535" s="67"/>
      <c r="BB535" s="67"/>
      <c r="BC535" s="67"/>
      <c r="BD535" s="67"/>
      <c r="BE535" s="71"/>
      <c r="BF535" s="67"/>
      <c r="BG535" s="67"/>
      <c r="BH535" s="67"/>
      <c r="BI535" s="72"/>
      <c r="BJ535" s="67"/>
      <c r="BK535" s="67"/>
      <c r="BL535" s="67"/>
      <c r="BM535" s="72"/>
      <c r="BN535" s="67"/>
      <c r="BO535" s="67"/>
      <c r="BP535" s="67"/>
      <c r="BQ535" s="67"/>
      <c r="BR535" s="67"/>
      <c r="BS535" s="67"/>
      <c r="BT535" s="67"/>
      <c r="BU535" s="67"/>
      <c r="BV535" s="67"/>
      <c r="BW535" s="67"/>
      <c r="BX535" s="67"/>
      <c r="BY535" s="67"/>
      <c r="BZ535" s="67"/>
      <c r="CA535" s="67"/>
      <c r="CB535" s="67"/>
      <c r="CC535" s="209"/>
      <c r="CD535" s="65"/>
      <c r="CE535" s="66"/>
      <c r="CF535" s="73"/>
      <c r="CG535" s="156"/>
      <c r="CH535" s="1"/>
      <c r="DA535" s="19"/>
      <c r="DB535" s="19"/>
      <c r="DC535" s="67"/>
      <c r="DD535" s="67"/>
      <c r="DE535" s="67"/>
      <c r="DF535" s="67"/>
      <c r="DG535" s="67"/>
      <c r="DH535" s="75"/>
      <c r="DI535" s="67"/>
      <c r="DJ535" s="67"/>
      <c r="DK535" s="76"/>
      <c r="DL535" s="67"/>
      <c r="DM535" s="77"/>
      <c r="DN535" s="67"/>
      <c r="DO535" s="67"/>
      <c r="DP535" s="67"/>
      <c r="DQ535" s="68"/>
      <c r="DR535" s="67"/>
      <c r="DS535" s="72"/>
      <c r="DT535" s="67"/>
      <c r="DU535" s="68"/>
      <c r="DV535" s="67"/>
      <c r="DW535" s="72"/>
      <c r="DX535" s="67"/>
      <c r="DY535" s="67"/>
      <c r="DZ535" s="67"/>
      <c r="EA535" s="67"/>
      <c r="EB535" s="67"/>
      <c r="EC535" s="67"/>
      <c r="ED535" s="67"/>
      <c r="EE535" s="71"/>
      <c r="EF535" s="67"/>
      <c r="EG535" s="67"/>
      <c r="EH535" s="67"/>
      <c r="EI535" s="72"/>
      <c r="EJ535" s="67"/>
      <c r="EK535" s="67"/>
      <c r="EL535" s="67"/>
      <c r="EM535" s="72"/>
      <c r="EN535" s="67"/>
      <c r="EO535" s="67"/>
      <c r="EP535" s="67"/>
      <c r="EQ535" s="67"/>
      <c r="ER535" s="67"/>
      <c r="ES535" s="67"/>
      <c r="ET535" s="67"/>
      <c r="EU535" s="67"/>
      <c r="EV535" s="67"/>
      <c r="EW535" s="67"/>
      <c r="EX535" s="67"/>
      <c r="EY535" s="67"/>
      <c r="EZ535" s="67"/>
      <c r="FA535" s="67"/>
      <c r="FB535" s="67"/>
      <c r="FC535" s="76"/>
      <c r="FD535" s="67"/>
      <c r="FE535" s="77"/>
      <c r="FF535" s="68"/>
      <c r="FG535" s="83"/>
      <c r="FH535" s="92">
        <f t="shared" si="88"/>
        <v>0</v>
      </c>
      <c r="FI535" s="93">
        <f t="shared" si="87"/>
        <v>0</v>
      </c>
      <c r="FJ535" s="94" t="e">
        <f t="shared" si="89"/>
        <v>#REF!</v>
      </c>
      <c r="FK535" s="98"/>
      <c r="FL535" s="98"/>
      <c r="FM535" s="133"/>
      <c r="FN535" s="133"/>
    </row>
    <row r="536" spans="1:170" ht="3" hidden="1" customHeight="1" x14ac:dyDescent="0.25">
      <c r="A536" s="229"/>
      <c r="B536" s="201"/>
      <c r="C536" s="80"/>
      <c r="D536" s="209"/>
      <c r="E536" s="209"/>
      <c r="F536" s="66"/>
      <c r="G536" s="65"/>
      <c r="H536" s="210"/>
      <c r="I536" s="80"/>
      <c r="J536" s="209"/>
      <c r="K536" s="209"/>
      <c r="L536" s="80"/>
      <c r="M536" s="65"/>
      <c r="N536" s="80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07"/>
      <c r="Z536" s="207"/>
      <c r="AA536" s="154"/>
      <c r="AB536" s="154"/>
      <c r="AC536" s="65"/>
      <c r="AD536" s="65"/>
      <c r="AE536" s="65"/>
      <c r="AF536" s="65"/>
      <c r="AG536" s="65"/>
      <c r="AH536" s="208"/>
      <c r="AI536" s="65"/>
      <c r="AJ536" s="65"/>
      <c r="AK536" s="209"/>
      <c r="AL536" s="65"/>
      <c r="AM536" s="66"/>
      <c r="AN536" s="65"/>
      <c r="AO536" s="65"/>
      <c r="AP536" s="67"/>
      <c r="AQ536" s="68"/>
      <c r="AR536" s="69"/>
      <c r="AS536" s="72"/>
      <c r="AT536" s="67"/>
      <c r="AU536" s="68"/>
      <c r="AV536" s="67"/>
      <c r="AW536" s="72"/>
      <c r="AX536" s="67"/>
      <c r="AY536" s="96"/>
      <c r="AZ536" s="97"/>
      <c r="BA536" s="67"/>
      <c r="BB536" s="67"/>
      <c r="BC536" s="67"/>
      <c r="BD536" s="67"/>
      <c r="BE536" s="71"/>
      <c r="BF536" s="67"/>
      <c r="BG536" s="67"/>
      <c r="BH536" s="67"/>
      <c r="BI536" s="72"/>
      <c r="BJ536" s="67"/>
      <c r="BK536" s="67"/>
      <c r="BL536" s="67"/>
      <c r="BM536" s="72"/>
      <c r="BN536" s="67"/>
      <c r="BO536" s="67"/>
      <c r="BP536" s="67"/>
      <c r="BQ536" s="67"/>
      <c r="BR536" s="67"/>
      <c r="BS536" s="67"/>
      <c r="BT536" s="67"/>
      <c r="BU536" s="67"/>
      <c r="BV536" s="67"/>
      <c r="BW536" s="67"/>
      <c r="BX536" s="67"/>
      <c r="BY536" s="67"/>
      <c r="BZ536" s="67"/>
      <c r="CA536" s="67"/>
      <c r="CB536" s="67"/>
      <c r="CC536" s="209"/>
      <c r="CD536" s="65"/>
      <c r="CE536" s="66"/>
      <c r="CF536" s="73"/>
      <c r="CG536" s="156"/>
      <c r="CH536" s="1"/>
      <c r="DA536" s="19"/>
      <c r="DB536" s="19"/>
      <c r="DC536" s="67"/>
      <c r="DD536" s="67"/>
      <c r="DE536" s="67"/>
      <c r="DF536" s="67"/>
      <c r="DG536" s="67"/>
      <c r="DH536" s="75"/>
      <c r="DI536" s="67"/>
      <c r="DJ536" s="67"/>
      <c r="DK536" s="76"/>
      <c r="DL536" s="67"/>
      <c r="DM536" s="77"/>
      <c r="DN536" s="67"/>
      <c r="DO536" s="67"/>
      <c r="DP536" s="67"/>
      <c r="DQ536" s="68"/>
      <c r="DR536" s="67"/>
      <c r="DS536" s="72"/>
      <c r="DT536" s="67"/>
      <c r="DU536" s="68"/>
      <c r="DV536" s="67"/>
      <c r="DW536" s="72"/>
      <c r="DX536" s="67"/>
      <c r="DY536" s="67"/>
      <c r="DZ536" s="67"/>
      <c r="EA536" s="67"/>
      <c r="EB536" s="67"/>
      <c r="EC536" s="67"/>
      <c r="ED536" s="67"/>
      <c r="EE536" s="71"/>
      <c r="EF536" s="67"/>
      <c r="EG536" s="67"/>
      <c r="EH536" s="67"/>
      <c r="EI536" s="72"/>
      <c r="EJ536" s="67"/>
      <c r="EK536" s="67"/>
      <c r="EL536" s="67"/>
      <c r="EM536" s="72"/>
      <c r="EN536" s="67"/>
      <c r="EO536" s="67"/>
      <c r="EP536" s="67"/>
      <c r="EQ536" s="67"/>
      <c r="ER536" s="67"/>
      <c r="ES536" s="67"/>
      <c r="ET536" s="67"/>
      <c r="EU536" s="67"/>
      <c r="EV536" s="67"/>
      <c r="EW536" s="67"/>
      <c r="EX536" s="67"/>
      <c r="EY536" s="67"/>
      <c r="EZ536" s="67"/>
      <c r="FA536" s="67"/>
      <c r="FB536" s="67"/>
      <c r="FC536" s="76"/>
      <c r="FD536" s="67"/>
      <c r="FE536" s="77"/>
      <c r="FF536" s="68"/>
      <c r="FG536" s="83"/>
      <c r="FH536" s="92">
        <f t="shared" si="88"/>
        <v>0</v>
      </c>
      <c r="FI536" s="93">
        <f t="shared" si="87"/>
        <v>0</v>
      </c>
      <c r="FJ536" s="94" t="e">
        <f t="shared" si="89"/>
        <v>#REF!</v>
      </c>
      <c r="FK536" s="98"/>
      <c r="FL536" s="98"/>
      <c r="FM536" s="133"/>
      <c r="FN536" s="133"/>
    </row>
    <row r="537" spans="1:170" ht="3" hidden="1" customHeight="1" x14ac:dyDescent="0.25">
      <c r="A537" s="229"/>
      <c r="B537" s="201"/>
      <c r="C537" s="80"/>
      <c r="D537" s="209"/>
      <c r="E537" s="209"/>
      <c r="F537" s="66"/>
      <c r="G537" s="65"/>
      <c r="H537" s="210"/>
      <c r="I537" s="80"/>
      <c r="J537" s="209"/>
      <c r="K537" s="209"/>
      <c r="L537" s="80"/>
      <c r="M537" s="65"/>
      <c r="N537" s="80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07"/>
      <c r="Z537" s="207"/>
      <c r="AA537" s="154"/>
      <c r="AB537" s="154"/>
      <c r="AC537" s="65"/>
      <c r="AD537" s="65"/>
      <c r="AE537" s="65"/>
      <c r="AF537" s="65"/>
      <c r="AG537" s="65"/>
      <c r="AH537" s="208"/>
      <c r="AI537" s="65"/>
      <c r="AJ537" s="65"/>
      <c r="AK537" s="209"/>
      <c r="AL537" s="65"/>
      <c r="AM537" s="66"/>
      <c r="AN537" s="65"/>
      <c r="AO537" s="65"/>
      <c r="AP537" s="67"/>
      <c r="AQ537" s="68"/>
      <c r="AR537" s="69"/>
      <c r="AS537" s="72"/>
      <c r="AT537" s="67"/>
      <c r="AU537" s="68"/>
      <c r="AV537" s="67"/>
      <c r="AW537" s="72"/>
      <c r="AX537" s="67"/>
      <c r="AY537" s="96"/>
      <c r="AZ537" s="97"/>
      <c r="BA537" s="67"/>
      <c r="BB537" s="67"/>
      <c r="BC537" s="67"/>
      <c r="BD537" s="67"/>
      <c r="BE537" s="71"/>
      <c r="BF537" s="67"/>
      <c r="BG537" s="67"/>
      <c r="BH537" s="67"/>
      <c r="BI537" s="72"/>
      <c r="BJ537" s="67"/>
      <c r="BK537" s="67"/>
      <c r="BL537" s="67"/>
      <c r="BM537" s="72"/>
      <c r="BN537" s="67"/>
      <c r="BO537" s="67"/>
      <c r="BP537" s="67"/>
      <c r="BQ537" s="67"/>
      <c r="BR537" s="67"/>
      <c r="BS537" s="67"/>
      <c r="BT537" s="67"/>
      <c r="BU537" s="67"/>
      <c r="BV537" s="67"/>
      <c r="BW537" s="67"/>
      <c r="BX537" s="67"/>
      <c r="BY537" s="67"/>
      <c r="BZ537" s="67"/>
      <c r="CA537" s="67"/>
      <c r="CB537" s="67"/>
      <c r="CC537" s="209"/>
      <c r="CD537" s="65"/>
      <c r="CE537" s="66"/>
      <c r="CF537" s="73"/>
      <c r="CG537" s="156"/>
      <c r="CH537" s="1"/>
      <c r="DA537" s="19"/>
      <c r="DB537" s="19"/>
      <c r="DC537" s="67"/>
      <c r="DD537" s="67"/>
      <c r="DE537" s="67"/>
      <c r="DF537" s="67"/>
      <c r="DG537" s="67"/>
      <c r="DH537" s="75"/>
      <c r="DI537" s="67"/>
      <c r="DJ537" s="67"/>
      <c r="DK537" s="76"/>
      <c r="DL537" s="67"/>
      <c r="DM537" s="77"/>
      <c r="DN537" s="67"/>
      <c r="DO537" s="67"/>
      <c r="DP537" s="67"/>
      <c r="DQ537" s="68"/>
      <c r="DR537" s="67"/>
      <c r="DS537" s="72"/>
      <c r="DT537" s="67"/>
      <c r="DU537" s="68"/>
      <c r="DV537" s="67"/>
      <c r="DW537" s="72"/>
      <c r="DX537" s="67"/>
      <c r="DY537" s="67"/>
      <c r="DZ537" s="67"/>
      <c r="EA537" s="67"/>
      <c r="EB537" s="67"/>
      <c r="EC537" s="67"/>
      <c r="ED537" s="67"/>
      <c r="EE537" s="71"/>
      <c r="EF537" s="67"/>
      <c r="EG537" s="67"/>
      <c r="EH537" s="67"/>
      <c r="EI537" s="72"/>
      <c r="EJ537" s="67"/>
      <c r="EK537" s="67"/>
      <c r="EL537" s="67"/>
      <c r="EM537" s="72"/>
      <c r="EN537" s="67"/>
      <c r="EO537" s="67"/>
      <c r="EP537" s="67"/>
      <c r="EQ537" s="67"/>
      <c r="ER537" s="67"/>
      <c r="ES537" s="67"/>
      <c r="ET537" s="67"/>
      <c r="EU537" s="67"/>
      <c r="EV537" s="67"/>
      <c r="EW537" s="67"/>
      <c r="EX537" s="67"/>
      <c r="EY537" s="67"/>
      <c r="EZ537" s="67"/>
      <c r="FA537" s="67"/>
      <c r="FB537" s="67"/>
      <c r="FC537" s="76"/>
      <c r="FD537" s="67"/>
      <c r="FE537" s="77"/>
      <c r="FF537" s="68"/>
      <c r="FG537" s="83"/>
      <c r="FH537" s="92">
        <f t="shared" si="88"/>
        <v>0</v>
      </c>
      <c r="FI537" s="93">
        <f t="shared" ref="FI537:FI549" si="90">DF537</f>
        <v>0</v>
      </c>
      <c r="FJ537" s="94" t="e">
        <f t="shared" si="89"/>
        <v>#REF!</v>
      </c>
      <c r="FK537" s="98"/>
      <c r="FL537" s="98"/>
      <c r="FM537" s="133"/>
      <c r="FN537" s="133"/>
    </row>
    <row r="538" spans="1:170" ht="3" hidden="1" customHeight="1" x14ac:dyDescent="0.25">
      <c r="A538" s="229"/>
      <c r="B538" s="201"/>
      <c r="C538" s="80"/>
      <c r="D538" s="209"/>
      <c r="E538" s="209"/>
      <c r="F538" s="66"/>
      <c r="G538" s="65"/>
      <c r="H538" s="210"/>
      <c r="I538" s="80"/>
      <c r="J538" s="209"/>
      <c r="K538" s="209"/>
      <c r="L538" s="80"/>
      <c r="M538" s="65"/>
      <c r="N538" s="80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07"/>
      <c r="Z538" s="207"/>
      <c r="AA538" s="154"/>
      <c r="AB538" s="154"/>
      <c r="AC538" s="65"/>
      <c r="AD538" s="65"/>
      <c r="AE538" s="65"/>
      <c r="AF538" s="65"/>
      <c r="AG538" s="65"/>
      <c r="AH538" s="208"/>
      <c r="AI538" s="65"/>
      <c r="AJ538" s="65"/>
      <c r="AK538" s="209"/>
      <c r="AL538" s="65"/>
      <c r="AM538" s="66"/>
      <c r="AN538" s="65"/>
      <c r="AO538" s="65"/>
      <c r="AP538" s="67"/>
      <c r="AQ538" s="68"/>
      <c r="AR538" s="69"/>
      <c r="AS538" s="72"/>
      <c r="AT538" s="67"/>
      <c r="AU538" s="68"/>
      <c r="AV538" s="67"/>
      <c r="AW538" s="72"/>
      <c r="AX538" s="67"/>
      <c r="AY538" s="96"/>
      <c r="AZ538" s="97"/>
      <c r="BA538" s="67"/>
      <c r="BB538" s="67"/>
      <c r="BC538" s="67"/>
      <c r="BD538" s="67"/>
      <c r="BE538" s="71"/>
      <c r="BF538" s="67"/>
      <c r="BG538" s="67"/>
      <c r="BH538" s="67"/>
      <c r="BI538" s="72"/>
      <c r="BJ538" s="67"/>
      <c r="BK538" s="67"/>
      <c r="BL538" s="67"/>
      <c r="BM538" s="72"/>
      <c r="BN538" s="67"/>
      <c r="BO538" s="67"/>
      <c r="BP538" s="67"/>
      <c r="BQ538" s="67"/>
      <c r="BR538" s="67"/>
      <c r="BS538" s="67"/>
      <c r="BT538" s="67"/>
      <c r="BU538" s="67"/>
      <c r="BV538" s="67"/>
      <c r="BW538" s="67"/>
      <c r="BX538" s="67"/>
      <c r="BY538" s="67"/>
      <c r="BZ538" s="67"/>
      <c r="CA538" s="67"/>
      <c r="CB538" s="67"/>
      <c r="CC538" s="209"/>
      <c r="CD538" s="65"/>
      <c r="CE538" s="66"/>
      <c r="CF538" s="73"/>
      <c r="CG538" s="156"/>
      <c r="CH538" s="1"/>
      <c r="DA538" s="19"/>
      <c r="DB538" s="19"/>
      <c r="DC538" s="67"/>
      <c r="DD538" s="67"/>
      <c r="DE538" s="67"/>
      <c r="DF538" s="67"/>
      <c r="DG538" s="67"/>
      <c r="DH538" s="75"/>
      <c r="DI538" s="67"/>
      <c r="DJ538" s="67"/>
      <c r="DK538" s="76"/>
      <c r="DL538" s="67"/>
      <c r="DM538" s="77"/>
      <c r="DN538" s="67"/>
      <c r="DO538" s="67"/>
      <c r="DP538" s="67"/>
      <c r="DQ538" s="68"/>
      <c r="DR538" s="67"/>
      <c r="DS538" s="72"/>
      <c r="DT538" s="67"/>
      <c r="DU538" s="68"/>
      <c r="DV538" s="69"/>
      <c r="DW538" s="72"/>
      <c r="DX538" s="67"/>
      <c r="DY538" s="67"/>
      <c r="DZ538" s="67"/>
      <c r="EA538" s="67"/>
      <c r="EB538" s="67"/>
      <c r="EC538" s="67"/>
      <c r="ED538" s="67"/>
      <c r="EE538" s="71"/>
      <c r="EF538" s="67"/>
      <c r="EG538" s="67"/>
      <c r="EH538" s="67"/>
      <c r="EI538" s="72"/>
      <c r="EJ538" s="67"/>
      <c r="EK538" s="67"/>
      <c r="EL538" s="67"/>
      <c r="EM538" s="72"/>
      <c r="EN538" s="67"/>
      <c r="EO538" s="67"/>
      <c r="EP538" s="67"/>
      <c r="EQ538" s="67"/>
      <c r="ER538" s="67"/>
      <c r="ES538" s="67"/>
      <c r="ET538" s="67"/>
      <c r="EU538" s="67"/>
      <c r="EV538" s="67"/>
      <c r="EW538" s="67"/>
      <c r="EX538" s="67"/>
      <c r="EY538" s="67"/>
      <c r="EZ538" s="67"/>
      <c r="FA538" s="67"/>
      <c r="FB538" s="67"/>
      <c r="FC538" s="76"/>
      <c r="FD538" s="67"/>
      <c r="FE538" s="77"/>
      <c r="FF538" s="68"/>
      <c r="FG538" s="83"/>
      <c r="FH538" s="92">
        <f t="shared" si="88"/>
        <v>0</v>
      </c>
      <c r="FI538" s="93">
        <f t="shared" si="90"/>
        <v>0</v>
      </c>
      <c r="FJ538" s="94" t="e">
        <f t="shared" si="89"/>
        <v>#REF!</v>
      </c>
      <c r="FK538" s="98"/>
      <c r="FL538" s="98"/>
      <c r="FM538" s="133"/>
      <c r="FN538" s="133"/>
    </row>
    <row r="539" spans="1:170" ht="3" hidden="1" customHeight="1" x14ac:dyDescent="0.25">
      <c r="A539" s="229"/>
      <c r="B539" s="201"/>
      <c r="C539" s="80"/>
      <c r="D539" s="209"/>
      <c r="E539" s="209"/>
      <c r="F539" s="66"/>
      <c r="G539" s="65"/>
      <c r="H539" s="210"/>
      <c r="I539" s="80"/>
      <c r="J539" s="209"/>
      <c r="K539" s="209"/>
      <c r="L539" s="80"/>
      <c r="M539" s="65"/>
      <c r="N539" s="80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07"/>
      <c r="Z539" s="207"/>
      <c r="AA539" s="154"/>
      <c r="AB539" s="154"/>
      <c r="AC539" s="65"/>
      <c r="AD539" s="65"/>
      <c r="AE539" s="65"/>
      <c r="AF539" s="65"/>
      <c r="AG539" s="65"/>
      <c r="AH539" s="208"/>
      <c r="AI539" s="65"/>
      <c r="AJ539" s="65"/>
      <c r="AK539" s="209"/>
      <c r="AL539" s="65"/>
      <c r="AM539" s="66"/>
      <c r="AN539" s="65"/>
      <c r="AO539" s="65"/>
      <c r="AP539" s="67"/>
      <c r="AQ539" s="68"/>
      <c r="AR539" s="69"/>
      <c r="AS539" s="72"/>
      <c r="AT539" s="67"/>
      <c r="AU539" s="68"/>
      <c r="AV539" s="67"/>
      <c r="AW539" s="72"/>
      <c r="AX539" s="67"/>
      <c r="AY539" s="96"/>
      <c r="AZ539" s="97"/>
      <c r="BA539" s="67"/>
      <c r="BB539" s="67"/>
      <c r="BC539" s="67"/>
      <c r="BD539" s="67"/>
      <c r="BE539" s="71"/>
      <c r="BF539" s="67"/>
      <c r="BG539" s="67"/>
      <c r="BH539" s="67"/>
      <c r="BI539" s="72"/>
      <c r="BJ539" s="67"/>
      <c r="BK539" s="67"/>
      <c r="BL539" s="67"/>
      <c r="BM539" s="72"/>
      <c r="BN539" s="67"/>
      <c r="BO539" s="67"/>
      <c r="BP539" s="67"/>
      <c r="BQ539" s="67"/>
      <c r="BR539" s="67"/>
      <c r="BS539" s="67"/>
      <c r="BT539" s="67"/>
      <c r="BU539" s="67"/>
      <c r="BV539" s="67"/>
      <c r="BW539" s="67"/>
      <c r="BX539" s="67"/>
      <c r="BY539" s="67"/>
      <c r="BZ539" s="67"/>
      <c r="CA539" s="67"/>
      <c r="CB539" s="67"/>
      <c r="CC539" s="209"/>
      <c r="CD539" s="65"/>
      <c r="CE539" s="66"/>
      <c r="CF539" s="73"/>
      <c r="CG539" s="156"/>
      <c r="CH539" s="1"/>
      <c r="DA539" s="19"/>
      <c r="DB539" s="19"/>
      <c r="DC539" s="67"/>
      <c r="DD539" s="67"/>
      <c r="DE539" s="67"/>
      <c r="DF539" s="67"/>
      <c r="DG539" s="67"/>
      <c r="DH539" s="75"/>
      <c r="DI539" s="67"/>
      <c r="DJ539" s="67"/>
      <c r="DK539" s="76"/>
      <c r="DL539" s="67"/>
      <c r="DM539" s="77"/>
      <c r="DN539" s="67"/>
      <c r="DO539" s="67"/>
      <c r="DP539" s="67"/>
      <c r="DQ539" s="68"/>
      <c r="DR539" s="67"/>
      <c r="DS539" s="72"/>
      <c r="DT539" s="67"/>
      <c r="DU539" s="68"/>
      <c r="DV539" s="67"/>
      <c r="DW539" s="72"/>
      <c r="DX539" s="67"/>
      <c r="DY539" s="67"/>
      <c r="DZ539" s="67"/>
      <c r="EA539" s="67"/>
      <c r="EB539" s="67"/>
      <c r="EC539" s="67"/>
      <c r="ED539" s="67"/>
      <c r="EE539" s="71"/>
      <c r="EF539" s="67"/>
      <c r="EG539" s="67"/>
      <c r="EH539" s="67"/>
      <c r="EI539" s="72"/>
      <c r="EJ539" s="67"/>
      <c r="EK539" s="67"/>
      <c r="EL539" s="67"/>
      <c r="EM539" s="72"/>
      <c r="EN539" s="67"/>
      <c r="EO539" s="67"/>
      <c r="EP539" s="67"/>
      <c r="EQ539" s="67"/>
      <c r="ER539" s="67"/>
      <c r="ES539" s="67"/>
      <c r="ET539" s="67"/>
      <c r="EU539" s="67"/>
      <c r="EV539" s="67"/>
      <c r="EW539" s="67"/>
      <c r="EX539" s="67"/>
      <c r="EY539" s="67"/>
      <c r="EZ539" s="67"/>
      <c r="FA539" s="67"/>
      <c r="FB539" s="67"/>
      <c r="FC539" s="76"/>
      <c r="FD539" s="67"/>
      <c r="FE539" s="77"/>
      <c r="FF539" s="68"/>
      <c r="FG539" s="83"/>
      <c r="FH539" s="92">
        <f t="shared" si="88"/>
        <v>0</v>
      </c>
      <c r="FI539" s="93">
        <f t="shared" si="90"/>
        <v>0</v>
      </c>
      <c r="FJ539" s="94" t="e">
        <f t="shared" si="89"/>
        <v>#REF!</v>
      </c>
      <c r="FK539" s="98"/>
      <c r="FL539" s="98"/>
      <c r="FM539" s="133"/>
      <c r="FN539" s="133"/>
    </row>
    <row r="540" spans="1:170" ht="3" hidden="1" customHeight="1" x14ac:dyDescent="0.25">
      <c r="A540" s="231"/>
      <c r="B540" s="201"/>
      <c r="C540" s="80"/>
      <c r="D540" s="209"/>
      <c r="E540" s="209"/>
      <c r="F540" s="66"/>
      <c r="G540" s="65"/>
      <c r="H540" s="210"/>
      <c r="I540" s="80"/>
      <c r="J540" s="209"/>
      <c r="K540" s="209"/>
      <c r="L540" s="80"/>
      <c r="M540" s="65"/>
      <c r="N540" s="80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07"/>
      <c r="Z540" s="207"/>
      <c r="AA540" s="154"/>
      <c r="AB540" s="154"/>
      <c r="AC540" s="65"/>
      <c r="AD540" s="65"/>
      <c r="AE540" s="65"/>
      <c r="AF540" s="65"/>
      <c r="AG540" s="65"/>
      <c r="AH540" s="208"/>
      <c r="AI540" s="65"/>
      <c r="AJ540" s="65"/>
      <c r="AK540" s="209"/>
      <c r="AL540" s="65"/>
      <c r="AM540" s="66"/>
      <c r="AN540" s="65"/>
      <c r="AO540" s="65"/>
      <c r="AP540" s="67"/>
      <c r="AQ540" s="68"/>
      <c r="AR540" s="69"/>
      <c r="AS540" s="72"/>
      <c r="AT540" s="67"/>
      <c r="AU540" s="68"/>
      <c r="AV540" s="67"/>
      <c r="AW540" s="72"/>
      <c r="AX540" s="67"/>
      <c r="AY540" s="96"/>
      <c r="AZ540" s="97"/>
      <c r="BA540" s="67"/>
      <c r="BB540" s="67"/>
      <c r="BC540" s="67"/>
      <c r="BD540" s="67"/>
      <c r="BE540" s="71"/>
      <c r="BF540" s="67"/>
      <c r="BG540" s="67"/>
      <c r="BH540" s="67"/>
      <c r="BI540" s="72"/>
      <c r="BJ540" s="67"/>
      <c r="BK540" s="67"/>
      <c r="BL540" s="67"/>
      <c r="BM540" s="72"/>
      <c r="BN540" s="67"/>
      <c r="BO540" s="67"/>
      <c r="BP540" s="67"/>
      <c r="BQ540" s="67"/>
      <c r="BR540" s="67"/>
      <c r="BS540" s="67"/>
      <c r="BT540" s="67"/>
      <c r="BU540" s="67"/>
      <c r="BV540" s="67"/>
      <c r="BW540" s="67"/>
      <c r="BX540" s="67"/>
      <c r="BY540" s="67"/>
      <c r="BZ540" s="67"/>
      <c r="CA540" s="67"/>
      <c r="CB540" s="67"/>
      <c r="CC540" s="209"/>
      <c r="CD540" s="65"/>
      <c r="CE540" s="66"/>
      <c r="CF540" s="73"/>
      <c r="CG540" s="156"/>
      <c r="CH540" s="1"/>
      <c r="DA540" s="19"/>
      <c r="DB540" s="19"/>
      <c r="DC540" s="67"/>
      <c r="DD540" s="67"/>
      <c r="DE540" s="67"/>
      <c r="DF540" s="67"/>
      <c r="DG540" s="67"/>
      <c r="DH540" s="75"/>
      <c r="DI540" s="67"/>
      <c r="DJ540" s="67"/>
      <c r="DK540" s="76"/>
      <c r="DL540" s="67"/>
      <c r="DM540" s="77"/>
      <c r="DN540" s="67"/>
      <c r="DO540" s="67"/>
      <c r="DP540" s="67"/>
      <c r="DQ540" s="68"/>
      <c r="DR540" s="67"/>
      <c r="DS540" s="72"/>
      <c r="DT540" s="67"/>
      <c r="DU540" s="68"/>
      <c r="DV540" s="67"/>
      <c r="DW540" s="72"/>
      <c r="DX540" s="67"/>
      <c r="DY540" s="67"/>
      <c r="DZ540" s="67"/>
      <c r="EA540" s="67"/>
      <c r="EB540" s="67"/>
      <c r="EC540" s="67"/>
      <c r="ED540" s="67"/>
      <c r="EE540" s="71"/>
      <c r="EF540" s="67"/>
      <c r="EG540" s="67"/>
      <c r="EH540" s="67"/>
      <c r="EI540" s="72"/>
      <c r="EJ540" s="67"/>
      <c r="EK540" s="67"/>
      <c r="EL540" s="67"/>
      <c r="EM540" s="72"/>
      <c r="EN540" s="67"/>
      <c r="EO540" s="67"/>
      <c r="EP540" s="67"/>
      <c r="EQ540" s="67"/>
      <c r="ER540" s="67"/>
      <c r="ES540" s="68"/>
      <c r="ET540" s="69"/>
      <c r="EU540" s="67"/>
      <c r="EV540" s="67"/>
      <c r="EW540" s="67"/>
      <c r="EX540" s="67"/>
      <c r="EY540" s="67"/>
      <c r="EZ540" s="67"/>
      <c r="FA540" s="67"/>
      <c r="FB540" s="67"/>
      <c r="FC540" s="76"/>
      <c r="FD540" s="67"/>
      <c r="FE540" s="77"/>
      <c r="FF540" s="68"/>
      <c r="FG540" s="83"/>
      <c r="FH540" s="92">
        <f t="shared" si="88"/>
        <v>0</v>
      </c>
      <c r="FI540" s="93">
        <f t="shared" si="90"/>
        <v>0</v>
      </c>
      <c r="FJ540" s="94" t="e">
        <f t="shared" si="89"/>
        <v>#REF!</v>
      </c>
      <c r="FK540" s="98"/>
      <c r="FL540" s="98"/>
      <c r="FM540" s="133"/>
      <c r="FN540" s="133"/>
    </row>
    <row r="541" spans="1:170" ht="3" hidden="1" customHeight="1" x14ac:dyDescent="0.25">
      <c r="A541" s="231"/>
      <c r="B541" s="201"/>
      <c r="C541" s="80"/>
      <c r="D541" s="209"/>
      <c r="E541" s="209"/>
      <c r="F541" s="66"/>
      <c r="G541" s="65"/>
      <c r="H541" s="210"/>
      <c r="I541" s="80"/>
      <c r="J541" s="209"/>
      <c r="K541" s="209"/>
      <c r="L541" s="80"/>
      <c r="M541" s="65"/>
      <c r="N541" s="80"/>
      <c r="O541" s="211"/>
      <c r="P541" s="211"/>
      <c r="Q541" s="211"/>
      <c r="R541" s="211"/>
      <c r="S541" s="211"/>
      <c r="T541" s="211"/>
      <c r="U541" s="211"/>
      <c r="V541" s="211"/>
      <c r="W541" s="211"/>
      <c r="X541" s="211"/>
      <c r="Y541" s="207"/>
      <c r="Z541" s="207"/>
      <c r="AA541" s="154"/>
      <c r="AB541" s="154"/>
      <c r="AC541" s="65"/>
      <c r="AD541" s="65"/>
      <c r="AE541" s="65"/>
      <c r="AF541" s="65"/>
      <c r="AG541" s="65"/>
      <c r="AH541" s="208"/>
      <c r="AI541" s="65"/>
      <c r="AJ541" s="65"/>
      <c r="AK541" s="209"/>
      <c r="AL541" s="65"/>
      <c r="AM541" s="66"/>
      <c r="AN541" s="65"/>
      <c r="AO541" s="65"/>
      <c r="AP541" s="67"/>
      <c r="AQ541" s="68"/>
      <c r="AR541" s="69"/>
      <c r="AS541" s="72"/>
      <c r="AT541" s="67"/>
      <c r="AU541" s="68"/>
      <c r="AV541" s="67"/>
      <c r="AW541" s="72"/>
      <c r="AX541" s="67"/>
      <c r="AY541" s="96"/>
      <c r="AZ541" s="97"/>
      <c r="BA541" s="67"/>
      <c r="BB541" s="67"/>
      <c r="BC541" s="67"/>
      <c r="BD541" s="67"/>
      <c r="BE541" s="71"/>
      <c r="BF541" s="67"/>
      <c r="BG541" s="67"/>
      <c r="BH541" s="67"/>
      <c r="BI541" s="72"/>
      <c r="BJ541" s="67"/>
      <c r="BK541" s="67"/>
      <c r="BL541" s="67"/>
      <c r="BM541" s="72"/>
      <c r="BN541" s="67"/>
      <c r="BO541" s="67"/>
      <c r="BP541" s="67"/>
      <c r="BQ541" s="67"/>
      <c r="BR541" s="67"/>
      <c r="BS541" s="67"/>
      <c r="BT541" s="67"/>
      <c r="BU541" s="67"/>
      <c r="BV541" s="67"/>
      <c r="BW541" s="67"/>
      <c r="BX541" s="67"/>
      <c r="BY541" s="67"/>
      <c r="BZ541" s="67"/>
      <c r="CA541" s="67"/>
      <c r="CB541" s="67"/>
      <c r="CC541" s="209"/>
      <c r="CD541" s="65"/>
      <c r="CE541" s="66"/>
      <c r="CF541" s="73"/>
      <c r="CG541" s="156"/>
      <c r="CH541" s="1"/>
      <c r="DA541" s="19"/>
      <c r="DB541" s="19"/>
      <c r="DC541" s="67"/>
      <c r="DD541" s="67"/>
      <c r="DE541" s="67"/>
      <c r="DF541" s="67"/>
      <c r="DG541" s="67"/>
      <c r="DH541" s="75"/>
      <c r="DI541" s="67"/>
      <c r="DJ541" s="67"/>
      <c r="DK541" s="76"/>
      <c r="DL541" s="67"/>
      <c r="DM541" s="77"/>
      <c r="DN541" s="67"/>
      <c r="DO541" s="67"/>
      <c r="DP541" s="67"/>
      <c r="DQ541" s="68"/>
      <c r="DR541" s="67"/>
      <c r="DS541" s="72"/>
      <c r="DT541" s="67"/>
      <c r="DU541" s="68"/>
      <c r="DV541" s="67"/>
      <c r="DW541" s="72"/>
      <c r="DX541" s="67"/>
      <c r="DY541" s="68"/>
      <c r="DZ541" s="67"/>
      <c r="EA541" s="67"/>
      <c r="EB541" s="67"/>
      <c r="EC541" s="67"/>
      <c r="ED541" s="67"/>
      <c r="EE541" s="71"/>
      <c r="EF541" s="67"/>
      <c r="EG541" s="67"/>
      <c r="EH541" s="67"/>
      <c r="EI541" s="72"/>
      <c r="EJ541" s="67"/>
      <c r="EK541" s="67"/>
      <c r="EL541" s="67"/>
      <c r="EM541" s="72"/>
      <c r="EN541" s="67"/>
      <c r="EO541" s="67"/>
      <c r="EP541" s="67"/>
      <c r="EQ541" s="67"/>
      <c r="ER541" s="67"/>
      <c r="ES541" s="67"/>
      <c r="ET541" s="67"/>
      <c r="EU541" s="67"/>
      <c r="EV541" s="67"/>
      <c r="EW541" s="67"/>
      <c r="EX541" s="67"/>
      <c r="EY541" s="67"/>
      <c r="EZ541" s="67"/>
      <c r="FA541" s="67"/>
      <c r="FB541" s="67"/>
      <c r="FC541" s="76"/>
      <c r="FD541" s="67"/>
      <c r="FE541" s="77"/>
      <c r="FF541" s="68"/>
      <c r="FG541" s="83"/>
      <c r="FH541" s="92">
        <f t="shared" si="88"/>
        <v>0</v>
      </c>
      <c r="FI541" s="93">
        <f t="shared" si="90"/>
        <v>0</v>
      </c>
      <c r="FJ541" s="94" t="e">
        <f t="shared" si="89"/>
        <v>#REF!</v>
      </c>
      <c r="FK541" s="98"/>
      <c r="FL541" s="98"/>
      <c r="FM541" s="133"/>
      <c r="FN541" s="133"/>
    </row>
    <row r="542" spans="1:170" ht="3" hidden="1" customHeight="1" x14ac:dyDescent="0.25">
      <c r="A542" s="231"/>
      <c r="B542" s="201"/>
      <c r="C542" s="80"/>
      <c r="D542" s="209"/>
      <c r="E542" s="209"/>
      <c r="F542" s="66"/>
      <c r="G542" s="65"/>
      <c r="H542" s="210"/>
      <c r="I542" s="80"/>
      <c r="J542" s="209"/>
      <c r="K542" s="209"/>
      <c r="L542" s="80"/>
      <c r="M542" s="65"/>
      <c r="N542" s="80"/>
      <c r="O542" s="211"/>
      <c r="P542" s="211"/>
      <c r="Q542" s="211"/>
      <c r="R542" s="211"/>
      <c r="S542" s="211"/>
      <c r="T542" s="211"/>
      <c r="U542" s="211"/>
      <c r="V542" s="211"/>
      <c r="W542" s="211"/>
      <c r="X542" s="211"/>
      <c r="Y542" s="207"/>
      <c r="Z542" s="207"/>
      <c r="AA542" s="154"/>
      <c r="AB542" s="154"/>
      <c r="AC542" s="65"/>
      <c r="AD542" s="65"/>
      <c r="AE542" s="65"/>
      <c r="AF542" s="65"/>
      <c r="AG542" s="65"/>
      <c r="AH542" s="208"/>
      <c r="AI542" s="65"/>
      <c r="AJ542" s="65"/>
      <c r="AK542" s="209"/>
      <c r="AL542" s="65"/>
      <c r="AM542" s="66"/>
      <c r="AN542" s="65"/>
      <c r="AO542" s="65"/>
      <c r="AP542" s="67"/>
      <c r="AQ542" s="68"/>
      <c r="AR542" s="69"/>
      <c r="AS542" s="72"/>
      <c r="AT542" s="67"/>
      <c r="AU542" s="68"/>
      <c r="AV542" s="67"/>
      <c r="AW542" s="72"/>
      <c r="AX542" s="67"/>
      <c r="AY542" s="96"/>
      <c r="AZ542" s="97"/>
      <c r="BA542" s="67"/>
      <c r="BB542" s="67"/>
      <c r="BC542" s="67"/>
      <c r="BD542" s="67"/>
      <c r="BE542" s="71"/>
      <c r="BF542" s="67"/>
      <c r="BG542" s="67"/>
      <c r="BH542" s="67"/>
      <c r="BI542" s="72"/>
      <c r="BJ542" s="67"/>
      <c r="BK542" s="67"/>
      <c r="BL542" s="67"/>
      <c r="BM542" s="72"/>
      <c r="BN542" s="67"/>
      <c r="BO542" s="67"/>
      <c r="BP542" s="67"/>
      <c r="BQ542" s="67"/>
      <c r="BR542" s="67"/>
      <c r="BS542" s="67"/>
      <c r="BT542" s="67"/>
      <c r="BU542" s="67"/>
      <c r="BV542" s="67"/>
      <c r="BW542" s="67"/>
      <c r="BX542" s="67"/>
      <c r="BY542" s="67"/>
      <c r="BZ542" s="67"/>
      <c r="CA542" s="67"/>
      <c r="CB542" s="67"/>
      <c r="CC542" s="209"/>
      <c r="CD542" s="65"/>
      <c r="CE542" s="66"/>
      <c r="CF542" s="73"/>
      <c r="CG542" s="156"/>
      <c r="CH542" s="1"/>
      <c r="DA542" s="19"/>
      <c r="DB542" s="19"/>
      <c r="DC542" s="99"/>
      <c r="DD542" s="99"/>
      <c r="DE542" s="99"/>
      <c r="DF542" s="99"/>
      <c r="DG542" s="99"/>
      <c r="DH542" s="100"/>
      <c r="DI542" s="99"/>
      <c r="DJ542" s="99"/>
      <c r="DK542" s="101"/>
      <c r="DL542" s="99"/>
      <c r="DM542" s="102"/>
      <c r="DN542" s="99"/>
      <c r="DO542" s="99"/>
      <c r="DP542" s="99"/>
      <c r="DQ542" s="103"/>
      <c r="DR542" s="99"/>
      <c r="DS542" s="57"/>
      <c r="DT542" s="99"/>
      <c r="DU542" s="103"/>
      <c r="DV542" s="99"/>
      <c r="DW542" s="57"/>
      <c r="DX542" s="99"/>
      <c r="DY542" s="99"/>
      <c r="DZ542" s="99"/>
      <c r="EA542" s="99"/>
      <c r="EB542" s="99"/>
      <c r="EC542" s="99"/>
      <c r="ED542" s="99"/>
      <c r="EE542" s="54"/>
      <c r="EF542" s="99"/>
      <c r="EG542" s="99"/>
      <c r="EH542" s="99"/>
      <c r="EI542" s="57"/>
      <c r="EJ542" s="99"/>
      <c r="EK542" s="99"/>
      <c r="EL542" s="99"/>
      <c r="EM542" s="57"/>
      <c r="EN542" s="99"/>
      <c r="EO542" s="99"/>
      <c r="EP542" s="99"/>
      <c r="EQ542" s="99"/>
      <c r="ER542" s="99"/>
      <c r="ES542" s="99"/>
      <c r="ET542" s="99"/>
      <c r="EU542" s="99"/>
      <c r="EV542" s="99"/>
      <c r="EW542" s="99"/>
      <c r="EX542" s="99"/>
      <c r="EY542" s="99"/>
      <c r="EZ542" s="99"/>
      <c r="FA542" s="99"/>
      <c r="FB542" s="99"/>
      <c r="FC542" s="76"/>
      <c r="FD542" s="99"/>
      <c r="FE542" s="102"/>
      <c r="FF542" s="103"/>
      <c r="FG542" s="83"/>
      <c r="FH542" s="92">
        <f t="shared" si="88"/>
        <v>0</v>
      </c>
      <c r="FI542" s="93">
        <f t="shared" si="90"/>
        <v>0</v>
      </c>
      <c r="FJ542" s="94" t="e">
        <f t="shared" si="89"/>
        <v>#REF!</v>
      </c>
      <c r="FK542" s="98"/>
      <c r="FL542" s="98"/>
      <c r="FM542" s="133"/>
      <c r="FN542" s="133"/>
    </row>
    <row r="543" spans="1:170" ht="3" hidden="1" customHeight="1" x14ac:dyDescent="0.25">
      <c r="A543" s="231"/>
      <c r="B543" s="201"/>
      <c r="C543" s="80"/>
      <c r="D543" s="209"/>
      <c r="E543" s="209"/>
      <c r="F543" s="66"/>
      <c r="G543" s="65"/>
      <c r="H543" s="210"/>
      <c r="I543" s="80"/>
      <c r="J543" s="209"/>
      <c r="K543" s="209"/>
      <c r="L543" s="80"/>
      <c r="M543" s="65"/>
      <c r="N543" s="80"/>
      <c r="O543" s="211"/>
      <c r="P543" s="211"/>
      <c r="Q543" s="211"/>
      <c r="R543" s="211"/>
      <c r="S543" s="211"/>
      <c r="T543" s="211"/>
      <c r="U543" s="211"/>
      <c r="V543" s="211"/>
      <c r="W543" s="211"/>
      <c r="X543" s="211"/>
      <c r="Y543" s="207"/>
      <c r="Z543" s="207"/>
      <c r="AA543" s="154"/>
      <c r="AB543" s="154"/>
      <c r="AC543" s="65"/>
      <c r="AD543" s="65"/>
      <c r="AE543" s="65"/>
      <c r="AF543" s="65"/>
      <c r="AG543" s="65"/>
      <c r="AH543" s="208"/>
      <c r="AI543" s="65"/>
      <c r="AJ543" s="65"/>
      <c r="AK543" s="209"/>
      <c r="AL543" s="65"/>
      <c r="AM543" s="66"/>
      <c r="AN543" s="65"/>
      <c r="AO543" s="65"/>
      <c r="AP543" s="67"/>
      <c r="AQ543" s="68"/>
      <c r="AR543" s="69"/>
      <c r="AS543" s="72"/>
      <c r="AT543" s="67"/>
      <c r="AU543" s="68"/>
      <c r="AV543" s="67"/>
      <c r="AW543" s="72"/>
      <c r="AX543" s="67"/>
      <c r="AY543" s="96"/>
      <c r="AZ543" s="97"/>
      <c r="BA543" s="67"/>
      <c r="BB543" s="67"/>
      <c r="BC543" s="67"/>
      <c r="BD543" s="67"/>
      <c r="BE543" s="71"/>
      <c r="BF543" s="67"/>
      <c r="BG543" s="67"/>
      <c r="BH543" s="67"/>
      <c r="BI543" s="72"/>
      <c r="BJ543" s="67"/>
      <c r="BK543" s="67"/>
      <c r="BL543" s="67"/>
      <c r="BM543" s="72"/>
      <c r="BN543" s="67"/>
      <c r="BO543" s="67"/>
      <c r="BP543" s="67"/>
      <c r="BQ543" s="67"/>
      <c r="BR543" s="67"/>
      <c r="BS543" s="67"/>
      <c r="BT543" s="67"/>
      <c r="BU543" s="67"/>
      <c r="BV543" s="67"/>
      <c r="BW543" s="67"/>
      <c r="BX543" s="67"/>
      <c r="BY543" s="67"/>
      <c r="BZ543" s="67"/>
      <c r="CA543" s="67"/>
      <c r="CB543" s="67"/>
      <c r="CC543" s="209"/>
      <c r="CD543" s="65"/>
      <c r="CE543" s="66"/>
      <c r="CF543" s="73"/>
      <c r="CG543" s="156"/>
      <c r="DA543" s="19"/>
      <c r="DB543" s="19"/>
      <c r="DC543" s="99"/>
      <c r="DD543" s="99"/>
      <c r="DE543" s="99"/>
      <c r="DF543" s="99"/>
      <c r="DG543" s="99"/>
      <c r="DH543" s="100"/>
      <c r="DI543" s="99"/>
      <c r="DJ543" s="99"/>
      <c r="DK543" s="101"/>
      <c r="DL543" s="99"/>
      <c r="DM543" s="102"/>
      <c r="DN543" s="99"/>
      <c r="DO543" s="99"/>
      <c r="DP543" s="99"/>
      <c r="DQ543" s="103"/>
      <c r="DR543" s="99"/>
      <c r="DS543" s="57"/>
      <c r="DT543" s="99"/>
      <c r="DU543" s="103"/>
      <c r="DV543" s="99"/>
      <c r="DW543" s="57"/>
      <c r="DX543" s="99"/>
      <c r="DY543" s="99"/>
      <c r="DZ543" s="99"/>
      <c r="EA543" s="99"/>
      <c r="EB543" s="99"/>
      <c r="EC543" s="99"/>
      <c r="ED543" s="99"/>
      <c r="EE543" s="54"/>
      <c r="EF543" s="99"/>
      <c r="EG543" s="99"/>
      <c r="EH543" s="99"/>
      <c r="EI543" s="57"/>
      <c r="EJ543" s="99"/>
      <c r="EK543" s="99"/>
      <c r="EL543" s="99"/>
      <c r="EM543" s="57"/>
      <c r="EN543" s="99"/>
      <c r="EO543" s="99"/>
      <c r="EP543" s="99"/>
      <c r="EQ543" s="99"/>
      <c r="ER543" s="99"/>
      <c r="ES543" s="99"/>
      <c r="ET543" s="99"/>
      <c r="EU543" s="99"/>
      <c r="EV543" s="99"/>
      <c r="EW543" s="99"/>
      <c r="EX543" s="99"/>
      <c r="EY543" s="99"/>
      <c r="EZ543" s="99"/>
      <c r="FA543" s="99"/>
      <c r="FB543" s="99"/>
      <c r="FC543" s="76"/>
      <c r="FD543" s="99"/>
      <c r="FE543" s="102"/>
      <c r="FF543" s="103"/>
      <c r="FG543" s="83"/>
      <c r="FH543" s="92">
        <f t="shared" si="88"/>
        <v>0</v>
      </c>
      <c r="FI543" s="93">
        <f t="shared" si="90"/>
        <v>0</v>
      </c>
      <c r="FJ543" s="94" t="e">
        <f t="shared" si="89"/>
        <v>#REF!</v>
      </c>
      <c r="FK543" s="98"/>
      <c r="FL543" s="98"/>
      <c r="FM543" s="133"/>
      <c r="FN543" s="133"/>
    </row>
    <row r="544" spans="1:170" ht="3" hidden="1" customHeight="1" x14ac:dyDescent="0.25">
      <c r="A544" s="231"/>
      <c r="B544" s="201"/>
      <c r="C544" s="80"/>
      <c r="D544" s="209"/>
      <c r="E544" s="209"/>
      <c r="F544" s="66"/>
      <c r="G544" s="65"/>
      <c r="H544" s="210"/>
      <c r="I544" s="80"/>
      <c r="J544" s="209"/>
      <c r="K544" s="209"/>
      <c r="L544" s="80"/>
      <c r="M544" s="65"/>
      <c r="N544" s="80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07"/>
      <c r="Z544" s="207"/>
      <c r="AA544" s="154"/>
      <c r="AB544" s="154"/>
      <c r="AC544" s="65"/>
      <c r="AD544" s="65"/>
      <c r="AE544" s="65"/>
      <c r="AF544" s="65"/>
      <c r="AG544" s="65"/>
      <c r="AH544" s="208"/>
      <c r="AI544" s="65"/>
      <c r="AJ544" s="65"/>
      <c r="AK544" s="209"/>
      <c r="AL544" s="65"/>
      <c r="AM544" s="66"/>
      <c r="AN544" s="65"/>
      <c r="AO544" s="65"/>
      <c r="AP544" s="67"/>
      <c r="AQ544" s="68"/>
      <c r="AR544" s="69"/>
      <c r="AS544" s="72"/>
      <c r="AT544" s="67"/>
      <c r="AU544" s="68"/>
      <c r="AV544" s="67"/>
      <c r="AW544" s="72"/>
      <c r="AX544" s="67"/>
      <c r="AY544" s="96"/>
      <c r="AZ544" s="97"/>
      <c r="BA544" s="67"/>
      <c r="BB544" s="67"/>
      <c r="BC544" s="67"/>
      <c r="BD544" s="67"/>
      <c r="BE544" s="71"/>
      <c r="BF544" s="67"/>
      <c r="BG544" s="67"/>
      <c r="BH544" s="67"/>
      <c r="BI544" s="72"/>
      <c r="BJ544" s="67"/>
      <c r="BK544" s="67"/>
      <c r="BL544" s="67"/>
      <c r="BM544" s="72"/>
      <c r="BN544" s="67"/>
      <c r="BO544" s="67"/>
      <c r="BP544" s="67"/>
      <c r="BQ544" s="67"/>
      <c r="BR544" s="67"/>
      <c r="BS544" s="67"/>
      <c r="BT544" s="67"/>
      <c r="BU544" s="67"/>
      <c r="BV544" s="67"/>
      <c r="BW544" s="67"/>
      <c r="BX544" s="67"/>
      <c r="BY544" s="67"/>
      <c r="BZ544" s="67"/>
      <c r="CA544" s="67"/>
      <c r="CB544" s="67"/>
      <c r="CC544" s="209"/>
      <c r="CD544" s="65"/>
      <c r="CE544" s="66"/>
      <c r="CF544" s="73"/>
      <c r="CG544" s="156"/>
      <c r="DA544" s="19"/>
      <c r="DB544" s="19"/>
      <c r="DC544" s="99"/>
      <c r="DD544" s="99"/>
      <c r="DE544" s="99"/>
      <c r="DF544" s="99"/>
      <c r="DG544" s="99"/>
      <c r="DH544" s="100"/>
      <c r="DI544" s="99"/>
      <c r="DJ544" s="99"/>
      <c r="DK544" s="101"/>
      <c r="DL544" s="99"/>
      <c r="DM544" s="102"/>
      <c r="DN544" s="99"/>
      <c r="DO544" s="99"/>
      <c r="DP544" s="99"/>
      <c r="DQ544" s="103"/>
      <c r="DR544" s="99"/>
      <c r="DS544" s="57"/>
      <c r="DT544" s="99"/>
      <c r="DU544" s="103"/>
      <c r="DV544" s="99"/>
      <c r="DW544" s="57"/>
      <c r="DX544" s="99"/>
      <c r="DY544" s="99"/>
      <c r="DZ544" s="99"/>
      <c r="EA544" s="99"/>
      <c r="EB544" s="99"/>
      <c r="EC544" s="99"/>
      <c r="ED544" s="99"/>
      <c r="EE544" s="54"/>
      <c r="EF544" s="99"/>
      <c r="EG544" s="99"/>
      <c r="EH544" s="99"/>
      <c r="EI544" s="57"/>
      <c r="EJ544" s="99"/>
      <c r="EK544" s="99"/>
      <c r="EL544" s="99"/>
      <c r="EM544" s="57"/>
      <c r="EN544" s="99"/>
      <c r="EO544" s="99"/>
      <c r="EP544" s="99"/>
      <c r="EQ544" s="99"/>
      <c r="ER544" s="99"/>
      <c r="ES544" s="99"/>
      <c r="ET544" s="99"/>
      <c r="EU544" s="99"/>
      <c r="EV544" s="99"/>
      <c r="EW544" s="99"/>
      <c r="EX544" s="99"/>
      <c r="EY544" s="99"/>
      <c r="EZ544" s="99"/>
      <c r="FA544" s="99"/>
      <c r="FB544" s="99"/>
      <c r="FC544" s="76"/>
      <c r="FD544" s="99"/>
      <c r="FE544" s="102"/>
      <c r="FF544" s="103"/>
      <c r="FG544" s="83"/>
      <c r="FH544" s="92">
        <f t="shared" si="88"/>
        <v>0</v>
      </c>
      <c r="FI544" s="93">
        <f t="shared" si="90"/>
        <v>0</v>
      </c>
      <c r="FJ544" s="94" t="e">
        <f t="shared" si="89"/>
        <v>#REF!</v>
      </c>
      <c r="FK544" s="98"/>
      <c r="FL544" s="98"/>
      <c r="FM544" s="133"/>
      <c r="FN544" s="133"/>
    </row>
    <row r="545" spans="1:170" ht="3" hidden="1" customHeight="1" x14ac:dyDescent="0.25">
      <c r="A545" s="231"/>
      <c r="B545" s="201"/>
      <c r="C545" s="80"/>
      <c r="D545" s="209"/>
      <c r="E545" s="209"/>
      <c r="F545" s="66"/>
      <c r="G545" s="65"/>
      <c r="H545" s="210"/>
      <c r="I545" s="80"/>
      <c r="J545" s="209"/>
      <c r="K545" s="209"/>
      <c r="L545" s="80"/>
      <c r="M545" s="65"/>
      <c r="N545" s="80"/>
      <c r="O545" s="211"/>
      <c r="P545" s="211"/>
      <c r="Q545" s="211"/>
      <c r="R545" s="211"/>
      <c r="S545" s="211"/>
      <c r="T545" s="211"/>
      <c r="U545" s="211"/>
      <c r="V545" s="211"/>
      <c r="W545" s="211"/>
      <c r="X545" s="211"/>
      <c r="Y545" s="207"/>
      <c r="Z545" s="207"/>
      <c r="AA545" s="154"/>
      <c r="AB545" s="154"/>
      <c r="AC545" s="65"/>
      <c r="AD545" s="65"/>
      <c r="AE545" s="65"/>
      <c r="AF545" s="65"/>
      <c r="AG545" s="65"/>
      <c r="AH545" s="208"/>
      <c r="AI545" s="65"/>
      <c r="AJ545" s="65"/>
      <c r="AK545" s="209"/>
      <c r="AL545" s="65"/>
      <c r="AM545" s="66"/>
      <c r="AN545" s="65"/>
      <c r="AO545" s="65"/>
      <c r="AP545" s="67"/>
      <c r="AQ545" s="68"/>
      <c r="AR545" s="69"/>
      <c r="AS545" s="72"/>
      <c r="AT545" s="67"/>
      <c r="AU545" s="68"/>
      <c r="AV545" s="67"/>
      <c r="AW545" s="72"/>
      <c r="AX545" s="67"/>
      <c r="AY545" s="96"/>
      <c r="AZ545" s="97"/>
      <c r="BA545" s="67"/>
      <c r="BB545" s="67"/>
      <c r="BC545" s="67"/>
      <c r="BD545" s="67"/>
      <c r="BE545" s="71"/>
      <c r="BF545" s="67"/>
      <c r="BG545" s="67"/>
      <c r="BH545" s="67"/>
      <c r="BI545" s="72"/>
      <c r="BJ545" s="67"/>
      <c r="BK545" s="67"/>
      <c r="BL545" s="67"/>
      <c r="BM545" s="72"/>
      <c r="BN545" s="67"/>
      <c r="BO545" s="67"/>
      <c r="BP545" s="67"/>
      <c r="BQ545" s="67"/>
      <c r="BR545" s="67"/>
      <c r="BS545" s="67"/>
      <c r="BT545" s="67"/>
      <c r="BU545" s="67"/>
      <c r="BV545" s="67"/>
      <c r="BW545" s="67"/>
      <c r="BX545" s="67"/>
      <c r="BY545" s="67"/>
      <c r="BZ545" s="67"/>
      <c r="CA545" s="67"/>
      <c r="CB545" s="67"/>
      <c r="CC545" s="209"/>
      <c r="CD545" s="65"/>
      <c r="CE545" s="66"/>
      <c r="CF545" s="73"/>
      <c r="CG545" s="156"/>
      <c r="DA545" s="19"/>
      <c r="DB545" s="19"/>
      <c r="DC545" s="67"/>
      <c r="DD545" s="67"/>
      <c r="DE545" s="67"/>
      <c r="DF545" s="67"/>
      <c r="DG545" s="67"/>
      <c r="DH545" s="75"/>
      <c r="DI545" s="67"/>
      <c r="DJ545" s="67"/>
      <c r="DK545" s="76"/>
      <c r="DL545" s="67"/>
      <c r="DM545" s="77"/>
      <c r="DN545" s="67"/>
      <c r="DO545" s="67"/>
      <c r="DP545" s="67"/>
      <c r="DQ545" s="68"/>
      <c r="DR545" s="67"/>
      <c r="DS545" s="72"/>
      <c r="DT545" s="67"/>
      <c r="DU545" s="68"/>
      <c r="DV545" s="67"/>
      <c r="DW545" s="72"/>
      <c r="DX545" s="67"/>
      <c r="DY545" s="67"/>
      <c r="DZ545" s="67"/>
      <c r="EA545" s="67"/>
      <c r="EB545" s="67"/>
      <c r="EC545" s="67"/>
      <c r="ED545" s="67"/>
      <c r="EE545" s="71"/>
      <c r="EF545" s="67"/>
      <c r="EG545" s="67"/>
      <c r="EH545" s="67"/>
      <c r="EI545" s="72"/>
      <c r="EJ545" s="67"/>
      <c r="EK545" s="67"/>
      <c r="EL545" s="67"/>
      <c r="EM545" s="72"/>
      <c r="EN545" s="67"/>
      <c r="EO545" s="67"/>
      <c r="EP545" s="67"/>
      <c r="EQ545" s="67"/>
      <c r="ER545" s="67"/>
      <c r="ES545" s="67"/>
      <c r="ET545" s="67"/>
      <c r="EU545" s="67"/>
      <c r="EV545" s="67"/>
      <c r="EW545" s="67"/>
      <c r="EX545" s="67"/>
      <c r="EY545" s="67"/>
      <c r="EZ545" s="67"/>
      <c r="FA545" s="67"/>
      <c r="FB545" s="67"/>
      <c r="FC545" s="76"/>
      <c r="FD545" s="67"/>
      <c r="FE545" s="77"/>
      <c r="FF545" s="68"/>
      <c r="FG545" s="83"/>
      <c r="FH545" s="92">
        <f t="shared" si="88"/>
        <v>0</v>
      </c>
      <c r="FI545" s="93">
        <f t="shared" si="90"/>
        <v>0</v>
      </c>
      <c r="FJ545" s="94" t="e">
        <f t="shared" si="89"/>
        <v>#REF!</v>
      </c>
      <c r="FK545" s="98"/>
      <c r="FL545" s="98"/>
      <c r="FM545" s="133"/>
      <c r="FN545" s="133"/>
    </row>
    <row r="546" spans="1:170" ht="3" hidden="1" customHeight="1" x14ac:dyDescent="0.25">
      <c r="A546" s="231"/>
      <c r="B546" s="201"/>
      <c r="C546" s="80"/>
      <c r="D546" s="209"/>
      <c r="E546" s="209"/>
      <c r="F546" s="66"/>
      <c r="G546" s="65"/>
      <c r="H546" s="210"/>
      <c r="I546" s="80"/>
      <c r="J546" s="209"/>
      <c r="K546" s="209"/>
      <c r="L546" s="80"/>
      <c r="M546" s="65"/>
      <c r="N546" s="80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07"/>
      <c r="Z546" s="207"/>
      <c r="AA546" s="154"/>
      <c r="AB546" s="154"/>
      <c r="AC546" s="65"/>
      <c r="AD546" s="65"/>
      <c r="AE546" s="65"/>
      <c r="AF546" s="65"/>
      <c r="AG546" s="65"/>
      <c r="AH546" s="208"/>
      <c r="AI546" s="65"/>
      <c r="AJ546" s="65"/>
      <c r="AK546" s="209"/>
      <c r="AL546" s="65"/>
      <c r="AM546" s="66"/>
      <c r="AN546" s="65"/>
      <c r="AO546" s="65"/>
      <c r="AP546" s="67"/>
      <c r="AQ546" s="68"/>
      <c r="AR546" s="69"/>
      <c r="AS546" s="72"/>
      <c r="AT546" s="67"/>
      <c r="AU546" s="68"/>
      <c r="AV546" s="67"/>
      <c r="AW546" s="72"/>
      <c r="AX546" s="67"/>
      <c r="AY546" s="96"/>
      <c r="AZ546" s="97"/>
      <c r="BA546" s="67"/>
      <c r="BB546" s="67"/>
      <c r="BC546" s="67"/>
      <c r="BD546" s="67"/>
      <c r="BE546" s="71"/>
      <c r="BF546" s="67"/>
      <c r="BG546" s="67"/>
      <c r="BH546" s="67"/>
      <c r="BI546" s="72"/>
      <c r="BJ546" s="67"/>
      <c r="BK546" s="67"/>
      <c r="BL546" s="67"/>
      <c r="BM546" s="72"/>
      <c r="BN546" s="67"/>
      <c r="BO546" s="67"/>
      <c r="BP546" s="67"/>
      <c r="BQ546" s="67"/>
      <c r="BR546" s="67"/>
      <c r="BS546" s="67"/>
      <c r="BT546" s="67"/>
      <c r="BU546" s="67"/>
      <c r="BV546" s="67"/>
      <c r="BW546" s="67"/>
      <c r="BX546" s="67"/>
      <c r="BY546" s="67"/>
      <c r="BZ546" s="67"/>
      <c r="CA546" s="67"/>
      <c r="CB546" s="67"/>
      <c r="CC546" s="209"/>
      <c r="CD546" s="65"/>
      <c r="CE546" s="66"/>
      <c r="CF546" s="73"/>
      <c r="CG546" s="156"/>
      <c r="DA546" s="19"/>
      <c r="DB546" s="19"/>
      <c r="DC546" s="67"/>
      <c r="DD546" s="67"/>
      <c r="DE546" s="67"/>
      <c r="DF546" s="67"/>
      <c r="DG546" s="67"/>
      <c r="DH546" s="75"/>
      <c r="DI546" s="67"/>
      <c r="DJ546" s="67"/>
      <c r="DK546" s="76"/>
      <c r="DL546" s="67"/>
      <c r="DM546" s="77"/>
      <c r="DN546" s="67"/>
      <c r="DO546" s="67"/>
      <c r="DP546" s="67"/>
      <c r="DQ546" s="68"/>
      <c r="DR546" s="69"/>
      <c r="DS546" s="72"/>
      <c r="DT546" s="67"/>
      <c r="DU546" s="68"/>
      <c r="DV546" s="69"/>
      <c r="DW546" s="72"/>
      <c r="DX546" s="67"/>
      <c r="DY546" s="67"/>
      <c r="DZ546" s="67"/>
      <c r="EA546" s="67"/>
      <c r="EB546" s="67"/>
      <c r="EC546" s="67"/>
      <c r="ED546" s="67"/>
      <c r="EE546" s="71"/>
      <c r="EF546" s="67"/>
      <c r="EG546" s="67"/>
      <c r="EH546" s="67"/>
      <c r="EI546" s="72"/>
      <c r="EJ546" s="67"/>
      <c r="EK546" s="67"/>
      <c r="EL546" s="67"/>
      <c r="EM546" s="72"/>
      <c r="EN546" s="67"/>
      <c r="EO546" s="67"/>
      <c r="EP546" s="67"/>
      <c r="EQ546" s="67"/>
      <c r="ER546" s="67"/>
      <c r="ES546" s="67"/>
      <c r="ET546" s="67"/>
      <c r="EU546" s="67"/>
      <c r="EV546" s="67"/>
      <c r="EW546" s="67"/>
      <c r="EX546" s="67"/>
      <c r="EY546" s="67"/>
      <c r="EZ546" s="67"/>
      <c r="FA546" s="67"/>
      <c r="FB546" s="67"/>
      <c r="FC546" s="76"/>
      <c r="FD546" s="67"/>
      <c r="FE546" s="77"/>
      <c r="FF546" s="68"/>
      <c r="FG546" s="83"/>
      <c r="FH546" s="92">
        <f t="shared" si="88"/>
        <v>0</v>
      </c>
      <c r="FI546" s="93">
        <f t="shared" si="90"/>
        <v>0</v>
      </c>
      <c r="FJ546" s="94" t="e">
        <f t="shared" si="89"/>
        <v>#REF!</v>
      </c>
      <c r="FK546" s="98"/>
      <c r="FL546" s="98"/>
      <c r="FM546" s="133"/>
      <c r="FN546" s="133"/>
    </row>
    <row r="547" spans="1:170" ht="3" hidden="1" customHeight="1" x14ac:dyDescent="0.25">
      <c r="A547" s="231"/>
      <c r="B547" s="201"/>
      <c r="C547" s="80"/>
      <c r="D547" s="209"/>
      <c r="E547" s="209"/>
      <c r="F547" s="66"/>
      <c r="G547" s="65"/>
      <c r="H547" s="210"/>
      <c r="I547" s="80"/>
      <c r="J547" s="209"/>
      <c r="K547" s="209"/>
      <c r="L547" s="80"/>
      <c r="M547" s="65"/>
      <c r="N547" s="80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07"/>
      <c r="Z547" s="207"/>
      <c r="AA547" s="154"/>
      <c r="AB547" s="154"/>
      <c r="AC547" s="65"/>
      <c r="AD547" s="65"/>
      <c r="AE547" s="65"/>
      <c r="AF547" s="65"/>
      <c r="AG547" s="65"/>
      <c r="AH547" s="208"/>
      <c r="AI547" s="65"/>
      <c r="AJ547" s="65"/>
      <c r="AK547" s="209"/>
      <c r="AL547" s="65"/>
      <c r="AM547" s="66"/>
      <c r="AN547" s="65"/>
      <c r="AO547" s="65"/>
      <c r="AP547" s="67"/>
      <c r="AQ547" s="68"/>
      <c r="AR547" s="69"/>
      <c r="AS547" s="72"/>
      <c r="AT547" s="67"/>
      <c r="AU547" s="68"/>
      <c r="AV547" s="67"/>
      <c r="AW547" s="72"/>
      <c r="AX547" s="67"/>
      <c r="AY547" s="96"/>
      <c r="AZ547" s="97"/>
      <c r="BA547" s="67"/>
      <c r="BB547" s="67"/>
      <c r="BC547" s="67"/>
      <c r="BD547" s="67"/>
      <c r="BE547" s="71"/>
      <c r="BF547" s="67"/>
      <c r="BG547" s="67"/>
      <c r="BH547" s="67"/>
      <c r="BI547" s="72"/>
      <c r="BJ547" s="67"/>
      <c r="BK547" s="67"/>
      <c r="BL547" s="67"/>
      <c r="BM547" s="72"/>
      <c r="BN547" s="67"/>
      <c r="BO547" s="67"/>
      <c r="BP547" s="67"/>
      <c r="BQ547" s="67"/>
      <c r="BR547" s="67"/>
      <c r="BS547" s="67"/>
      <c r="BT547" s="67"/>
      <c r="BU547" s="67"/>
      <c r="BV547" s="67"/>
      <c r="BW547" s="67"/>
      <c r="BX547" s="67"/>
      <c r="BY547" s="67"/>
      <c r="BZ547" s="67"/>
      <c r="CA547" s="67"/>
      <c r="CB547" s="67"/>
      <c r="CC547" s="209"/>
      <c r="CD547" s="65"/>
      <c r="CE547" s="66"/>
      <c r="CF547" s="73"/>
      <c r="CG547" s="156"/>
      <c r="DA547" s="19"/>
      <c r="DB547" s="19"/>
      <c r="DC547" s="67"/>
      <c r="DD547" s="67"/>
      <c r="DE547" s="67"/>
      <c r="DF547" s="67"/>
      <c r="DG547" s="67"/>
      <c r="DH547" s="75"/>
      <c r="DI547" s="67"/>
      <c r="DJ547" s="67"/>
      <c r="DK547" s="76"/>
      <c r="DL547" s="67"/>
      <c r="DM547" s="77"/>
      <c r="DN547" s="67"/>
      <c r="DO547" s="67"/>
      <c r="DP547" s="67"/>
      <c r="DQ547" s="68"/>
      <c r="DR547" s="67"/>
      <c r="DS547" s="72"/>
      <c r="DT547" s="67"/>
      <c r="DU547" s="68"/>
      <c r="DV547" s="67"/>
      <c r="DW547" s="72"/>
      <c r="DX547" s="67"/>
      <c r="DY547" s="67"/>
      <c r="DZ547" s="67"/>
      <c r="EA547" s="67"/>
      <c r="EB547" s="67"/>
      <c r="EC547" s="67"/>
      <c r="ED547" s="67"/>
      <c r="EE547" s="71"/>
      <c r="EF547" s="67"/>
      <c r="EG547" s="67"/>
      <c r="EH547" s="67"/>
      <c r="EI547" s="72"/>
      <c r="EJ547" s="67"/>
      <c r="EK547" s="67"/>
      <c r="EL547" s="67"/>
      <c r="EM547" s="72"/>
      <c r="EN547" s="67"/>
      <c r="EO547" s="67"/>
      <c r="EP547" s="67"/>
      <c r="EQ547" s="67"/>
      <c r="ER547" s="67"/>
      <c r="ES547" s="67"/>
      <c r="ET547" s="67"/>
      <c r="EU547" s="67"/>
      <c r="EV547" s="67"/>
      <c r="EW547" s="67"/>
      <c r="EX547" s="67"/>
      <c r="EY547" s="67"/>
      <c r="EZ547" s="67"/>
      <c r="FA547" s="67"/>
      <c r="FB547" s="67"/>
      <c r="FC547" s="76"/>
      <c r="FD547" s="67"/>
      <c r="FE547" s="77"/>
      <c r="FF547" s="68"/>
      <c r="FG547" s="83"/>
      <c r="FH547" s="92">
        <f t="shared" si="88"/>
        <v>0</v>
      </c>
      <c r="FI547" s="93">
        <f t="shared" si="90"/>
        <v>0</v>
      </c>
      <c r="FJ547" s="94" t="e">
        <f t="shared" si="89"/>
        <v>#REF!</v>
      </c>
      <c r="FK547" s="98"/>
      <c r="FL547" s="98"/>
      <c r="FM547" s="133"/>
      <c r="FN547" s="133"/>
    </row>
    <row r="548" spans="1:170" ht="3" hidden="1" customHeight="1" x14ac:dyDescent="0.25">
      <c r="A548" s="231"/>
      <c r="B548" s="201"/>
      <c r="C548" s="80"/>
      <c r="D548" s="209"/>
      <c r="E548" s="209"/>
      <c r="F548" s="66"/>
      <c r="G548" s="65"/>
      <c r="H548" s="210"/>
      <c r="I548" s="80"/>
      <c r="J548" s="209"/>
      <c r="K548" s="209"/>
      <c r="L548" s="80"/>
      <c r="M548" s="65"/>
      <c r="N548" s="80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07"/>
      <c r="Z548" s="207"/>
      <c r="AA548" s="154"/>
      <c r="AB548" s="154"/>
      <c r="AC548" s="65"/>
      <c r="AD548" s="65"/>
      <c r="AE548" s="65"/>
      <c r="AF548" s="65"/>
      <c r="AG548" s="65"/>
      <c r="AH548" s="208"/>
      <c r="AI548" s="65"/>
      <c r="AJ548" s="65"/>
      <c r="AK548" s="209"/>
      <c r="AL548" s="65"/>
      <c r="AM548" s="66"/>
      <c r="AN548" s="65"/>
      <c r="AO548" s="65"/>
      <c r="AP548" s="67"/>
      <c r="AQ548" s="68"/>
      <c r="AR548" s="69"/>
      <c r="AS548" s="72"/>
      <c r="AT548" s="67"/>
      <c r="AU548" s="68"/>
      <c r="AV548" s="67"/>
      <c r="AW548" s="72"/>
      <c r="AX548" s="67"/>
      <c r="AY548" s="96"/>
      <c r="AZ548" s="97"/>
      <c r="BA548" s="67"/>
      <c r="BB548" s="67"/>
      <c r="BC548" s="67"/>
      <c r="BD548" s="67"/>
      <c r="BE548" s="71"/>
      <c r="BF548" s="67"/>
      <c r="BG548" s="67"/>
      <c r="BH548" s="67"/>
      <c r="BI548" s="72"/>
      <c r="BJ548" s="67"/>
      <c r="BK548" s="67"/>
      <c r="BL548" s="67"/>
      <c r="BM548" s="72"/>
      <c r="BN548" s="67"/>
      <c r="BO548" s="67"/>
      <c r="BP548" s="67"/>
      <c r="BQ548" s="67"/>
      <c r="BR548" s="67"/>
      <c r="BS548" s="67"/>
      <c r="BT548" s="67"/>
      <c r="BU548" s="67"/>
      <c r="BV548" s="67"/>
      <c r="BW548" s="67"/>
      <c r="BX548" s="67"/>
      <c r="BY548" s="67"/>
      <c r="BZ548" s="67"/>
      <c r="CA548" s="67"/>
      <c r="CB548" s="67"/>
      <c r="CC548" s="209"/>
      <c r="CD548" s="65"/>
      <c r="CE548" s="66"/>
      <c r="CF548" s="73"/>
      <c r="CG548" s="156"/>
      <c r="DA548" s="19"/>
      <c r="DB548" s="19"/>
      <c r="DC548" s="67"/>
      <c r="DD548" s="67"/>
      <c r="DE548" s="67"/>
      <c r="DF548" s="67"/>
      <c r="DG548" s="67"/>
      <c r="DH548" s="75"/>
      <c r="DI548" s="67"/>
      <c r="DJ548" s="67"/>
      <c r="DK548" s="77"/>
      <c r="DL548" s="67"/>
      <c r="DM548" s="77"/>
      <c r="DN548" s="67"/>
      <c r="DO548" s="67"/>
      <c r="DP548" s="67"/>
      <c r="DQ548" s="68"/>
      <c r="DR548" s="69"/>
      <c r="DS548" s="72"/>
      <c r="DT548" s="67"/>
      <c r="DU548" s="68"/>
      <c r="DV548" s="67"/>
      <c r="DW548" s="72"/>
      <c r="DX548" s="67"/>
      <c r="DY548" s="67"/>
      <c r="DZ548" s="67"/>
      <c r="EA548" s="67"/>
      <c r="EB548" s="67"/>
      <c r="EC548" s="67"/>
      <c r="ED548" s="67"/>
      <c r="EE548" s="71"/>
      <c r="EF548" s="67"/>
      <c r="EG548" s="67"/>
      <c r="EH548" s="67"/>
      <c r="EI548" s="72"/>
      <c r="EJ548" s="67"/>
      <c r="EK548" s="67"/>
      <c r="EL548" s="67"/>
      <c r="EM548" s="72"/>
      <c r="EN548" s="67"/>
      <c r="EO548" s="67"/>
      <c r="EP548" s="67"/>
      <c r="EQ548" s="67"/>
      <c r="ER548" s="67"/>
      <c r="ES548" s="67"/>
      <c r="ET548" s="67"/>
      <c r="EU548" s="67"/>
      <c r="EV548" s="67"/>
      <c r="EW548" s="67"/>
      <c r="EX548" s="67"/>
      <c r="EY548" s="67"/>
      <c r="EZ548" s="67"/>
      <c r="FA548" s="67"/>
      <c r="FB548" s="67"/>
      <c r="FC548" s="77"/>
      <c r="FD548" s="67"/>
      <c r="FE548" s="77"/>
      <c r="FF548" s="68"/>
      <c r="FG548" s="83"/>
      <c r="FH548" s="92">
        <f t="shared" si="88"/>
        <v>0</v>
      </c>
      <c r="FI548" s="93">
        <f t="shared" si="90"/>
        <v>0</v>
      </c>
      <c r="FJ548" s="94" t="e">
        <f t="shared" si="89"/>
        <v>#REF!</v>
      </c>
      <c r="FK548" s="98"/>
      <c r="FL548" s="98"/>
      <c r="FM548" s="133"/>
      <c r="FN548" s="133"/>
    </row>
    <row r="549" spans="1:170" ht="3" hidden="1" customHeight="1" x14ac:dyDescent="0.25">
      <c r="A549" s="231"/>
      <c r="B549" s="201"/>
      <c r="C549" s="80"/>
      <c r="D549" s="209"/>
      <c r="E549" s="209"/>
      <c r="F549" s="66"/>
      <c r="G549" s="65"/>
      <c r="H549" s="210"/>
      <c r="I549" s="80"/>
      <c r="J549" s="209"/>
      <c r="K549" s="209"/>
      <c r="L549" s="80"/>
      <c r="M549" s="65"/>
      <c r="N549" s="80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07"/>
      <c r="Z549" s="207"/>
      <c r="AA549" s="154"/>
      <c r="AB549" s="154"/>
      <c r="AC549" s="65"/>
      <c r="AD549" s="65"/>
      <c r="AE549" s="65"/>
      <c r="AF549" s="65"/>
      <c r="AG549" s="65"/>
      <c r="AH549" s="208"/>
      <c r="AI549" s="65"/>
      <c r="AJ549" s="65"/>
      <c r="AK549" s="209"/>
      <c r="AL549" s="65"/>
      <c r="AM549" s="66"/>
      <c r="AN549" s="65"/>
      <c r="AO549" s="65"/>
      <c r="AP549" s="67"/>
      <c r="AQ549" s="68"/>
      <c r="AR549" s="69"/>
      <c r="AS549" s="72"/>
      <c r="AT549" s="67"/>
      <c r="AU549" s="68"/>
      <c r="AV549" s="67"/>
      <c r="AW549" s="72"/>
      <c r="AX549" s="67"/>
      <c r="AY549" s="96"/>
      <c r="AZ549" s="97"/>
      <c r="BA549" s="67"/>
      <c r="BB549" s="67"/>
      <c r="BC549" s="67"/>
      <c r="BD549" s="67"/>
      <c r="BE549" s="71"/>
      <c r="BF549" s="67"/>
      <c r="BG549" s="67"/>
      <c r="BH549" s="67"/>
      <c r="BI549" s="72"/>
      <c r="BJ549" s="67"/>
      <c r="BK549" s="67"/>
      <c r="BL549" s="67"/>
      <c r="BM549" s="72"/>
      <c r="BN549" s="67"/>
      <c r="BO549" s="67"/>
      <c r="BP549" s="67"/>
      <c r="BQ549" s="67"/>
      <c r="BR549" s="67"/>
      <c r="BS549" s="67"/>
      <c r="BT549" s="67"/>
      <c r="BU549" s="67"/>
      <c r="BV549" s="67"/>
      <c r="BW549" s="67"/>
      <c r="BX549" s="67"/>
      <c r="BY549" s="67"/>
      <c r="BZ549" s="67"/>
      <c r="CA549" s="67"/>
      <c r="CB549" s="67"/>
      <c r="CC549" s="209"/>
      <c r="CD549" s="65"/>
      <c r="CE549" s="66"/>
      <c r="CF549" s="73"/>
      <c r="CG549" s="156"/>
      <c r="DA549" s="19"/>
      <c r="DB549" s="19"/>
      <c r="DC549" s="67"/>
      <c r="DD549" s="67"/>
      <c r="DE549" s="67"/>
      <c r="DF549" s="67"/>
      <c r="DG549" s="67"/>
      <c r="DH549" s="75"/>
      <c r="DI549" s="67"/>
      <c r="DJ549" s="67"/>
      <c r="DK549" s="77"/>
      <c r="DL549" s="67"/>
      <c r="DM549" s="77"/>
      <c r="DN549" s="67"/>
      <c r="DO549" s="67"/>
      <c r="DP549" s="67"/>
      <c r="DQ549" s="68"/>
      <c r="DR549" s="67"/>
      <c r="DS549" s="72"/>
      <c r="DT549" s="67"/>
      <c r="DU549" s="68"/>
      <c r="DV549" s="67"/>
      <c r="DW549" s="72"/>
      <c r="DX549" s="67"/>
      <c r="DY549" s="67"/>
      <c r="DZ549" s="67"/>
      <c r="EA549" s="67"/>
      <c r="EB549" s="67"/>
      <c r="EC549" s="67"/>
      <c r="ED549" s="67"/>
      <c r="EE549" s="71"/>
      <c r="EF549" s="67"/>
      <c r="EG549" s="67"/>
      <c r="EH549" s="67"/>
      <c r="EI549" s="72"/>
      <c r="EJ549" s="67"/>
      <c r="EK549" s="67"/>
      <c r="EL549" s="67"/>
      <c r="EM549" s="72"/>
      <c r="EN549" s="67"/>
      <c r="EO549" s="67"/>
      <c r="EP549" s="67"/>
      <c r="EQ549" s="67"/>
      <c r="ER549" s="67"/>
      <c r="ES549" s="67"/>
      <c r="ET549" s="67"/>
      <c r="EU549" s="67"/>
      <c r="EV549" s="67"/>
      <c r="EW549" s="67"/>
      <c r="EX549" s="67"/>
      <c r="EY549" s="67"/>
      <c r="EZ549" s="67"/>
      <c r="FA549" s="67"/>
      <c r="FB549" s="67"/>
      <c r="FC549" s="77"/>
      <c r="FD549" s="67"/>
      <c r="FE549" s="77"/>
      <c r="FF549" s="68"/>
      <c r="FG549" s="83"/>
      <c r="FH549" s="92">
        <f t="shared" si="88"/>
        <v>0</v>
      </c>
      <c r="FI549" s="93">
        <f t="shared" si="90"/>
        <v>0</v>
      </c>
      <c r="FJ549" s="94" t="e">
        <f>IF(FI548=FI549,FJ548+1,1)</f>
        <v>#REF!</v>
      </c>
      <c r="FK549" s="98"/>
      <c r="FL549" s="98"/>
      <c r="FM549" s="133"/>
      <c r="FN549" s="133"/>
    </row>
    <row r="550" spans="1:170" ht="3" hidden="1" customHeight="1" x14ac:dyDescent="0.25">
      <c r="A550" s="231"/>
      <c r="B550" s="201"/>
      <c r="C550" s="80"/>
      <c r="D550" s="209"/>
      <c r="E550" s="209"/>
      <c r="F550" s="66"/>
      <c r="G550" s="65"/>
      <c r="H550" s="210"/>
      <c r="I550" s="80"/>
      <c r="J550" s="209"/>
      <c r="K550" s="209"/>
      <c r="L550" s="80"/>
      <c r="M550" s="65"/>
      <c r="N550" s="80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07"/>
      <c r="Z550" s="207"/>
      <c r="AA550" s="154"/>
      <c r="AB550" s="154"/>
      <c r="AC550" s="65"/>
      <c r="AD550" s="65"/>
      <c r="AE550" s="65"/>
      <c r="AF550" s="65"/>
      <c r="AG550" s="65"/>
      <c r="AH550" s="208"/>
      <c r="AI550" s="65"/>
      <c r="AJ550" s="65"/>
      <c r="AK550" s="209"/>
      <c r="AL550" s="65"/>
      <c r="AM550" s="66"/>
      <c r="AN550" s="65"/>
      <c r="AO550" s="65"/>
      <c r="AP550" s="67"/>
      <c r="AQ550" s="68"/>
      <c r="AR550" s="69"/>
      <c r="AS550" s="72"/>
      <c r="AT550" s="67"/>
      <c r="AU550" s="68"/>
      <c r="AV550" s="67"/>
      <c r="AW550" s="72"/>
      <c r="AX550" s="67"/>
      <c r="AY550" s="96"/>
      <c r="AZ550" s="97"/>
      <c r="BA550" s="67"/>
      <c r="BB550" s="67"/>
      <c r="BC550" s="67"/>
      <c r="BD550" s="67"/>
      <c r="BE550" s="71"/>
      <c r="BF550" s="67"/>
      <c r="BG550" s="67"/>
      <c r="BH550" s="67"/>
      <c r="BI550" s="72"/>
      <c r="BJ550" s="67"/>
      <c r="BK550" s="67"/>
      <c r="BL550" s="67"/>
      <c r="BM550" s="72"/>
      <c r="BN550" s="67"/>
      <c r="BO550" s="67"/>
      <c r="BP550" s="67"/>
      <c r="BQ550" s="67"/>
      <c r="BR550" s="67"/>
      <c r="BS550" s="67"/>
      <c r="BT550" s="67"/>
      <c r="BU550" s="67"/>
      <c r="BV550" s="67"/>
      <c r="BW550" s="67"/>
      <c r="BX550" s="67"/>
      <c r="BY550" s="67"/>
      <c r="BZ550" s="67"/>
      <c r="CA550" s="67"/>
      <c r="CB550" s="67"/>
      <c r="CC550" s="209"/>
      <c r="CD550" s="65"/>
      <c r="CE550" s="66"/>
      <c r="CF550" s="73"/>
      <c r="CG550" s="156"/>
      <c r="DA550" s="19"/>
      <c r="DB550" s="19"/>
      <c r="DC550" s="67"/>
      <c r="DD550" s="67"/>
      <c r="DE550" s="67"/>
      <c r="DF550" s="67"/>
      <c r="DG550" s="67"/>
      <c r="DH550" s="75"/>
      <c r="DI550" s="67"/>
      <c r="DJ550" s="67"/>
      <c r="DK550" s="77"/>
      <c r="DL550" s="67"/>
      <c r="DM550" s="77"/>
      <c r="DN550" s="67"/>
      <c r="DO550" s="67"/>
      <c r="DP550" s="67"/>
      <c r="DQ550" s="68"/>
      <c r="DR550" s="67"/>
      <c r="DS550" s="72"/>
      <c r="DT550" s="67"/>
      <c r="DU550" s="68"/>
      <c r="DV550" s="67"/>
      <c r="DW550" s="72"/>
      <c r="DX550" s="67"/>
      <c r="DY550" s="67"/>
      <c r="DZ550" s="67"/>
      <c r="EA550" s="67"/>
      <c r="EB550" s="67"/>
      <c r="EC550" s="67"/>
      <c r="ED550" s="67"/>
      <c r="EE550" s="71"/>
      <c r="EF550" s="67"/>
      <c r="EG550" s="67"/>
      <c r="EH550" s="67"/>
      <c r="EI550" s="72"/>
      <c r="EJ550" s="67"/>
      <c r="EK550" s="67"/>
      <c r="EL550" s="67"/>
      <c r="EM550" s="72"/>
      <c r="EN550" s="67"/>
      <c r="EO550" s="67"/>
      <c r="EP550" s="67"/>
      <c r="EQ550" s="67"/>
      <c r="ER550" s="67"/>
      <c r="ES550" s="67"/>
      <c r="ET550" s="67"/>
      <c r="EU550" s="67"/>
      <c r="EV550" s="67"/>
      <c r="EW550" s="67"/>
      <c r="EX550" s="67"/>
      <c r="EY550" s="67"/>
      <c r="EZ550" s="67"/>
      <c r="FA550" s="67"/>
      <c r="FB550" s="67"/>
      <c r="FC550" s="77"/>
      <c r="FD550" s="67"/>
      <c r="FE550" s="77"/>
      <c r="FF550" s="68"/>
      <c r="FG550" s="83"/>
      <c r="FH550" s="92"/>
      <c r="FI550" s="93"/>
      <c r="FJ550" s="94"/>
      <c r="FK550" s="98"/>
      <c r="FL550" s="98"/>
    </row>
    <row r="551" spans="1:170" ht="3" hidden="1" customHeight="1" x14ac:dyDescent="0.25">
      <c r="A551" s="228"/>
      <c r="B551" s="201"/>
      <c r="C551" s="80"/>
      <c r="D551" s="209"/>
      <c r="E551" s="209"/>
      <c r="F551" s="66"/>
      <c r="G551" s="65"/>
      <c r="H551" s="210"/>
      <c r="I551" s="80"/>
      <c r="J551" s="209"/>
      <c r="K551" s="209"/>
      <c r="L551" s="80"/>
      <c r="M551" s="65"/>
      <c r="N551" s="80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07"/>
      <c r="Z551" s="207"/>
      <c r="AA551" s="154"/>
      <c r="AB551" s="154"/>
      <c r="AC551" s="65"/>
      <c r="AD551" s="65"/>
      <c r="AE551" s="65"/>
      <c r="AF551" s="65"/>
      <c r="AG551" s="65"/>
      <c r="AH551" s="208"/>
      <c r="AI551" s="65"/>
      <c r="AJ551" s="65"/>
      <c r="AK551" s="209"/>
      <c r="AL551" s="65"/>
      <c r="AM551" s="66"/>
      <c r="AN551" s="65"/>
      <c r="AO551" s="65"/>
      <c r="AP551" s="67"/>
      <c r="AQ551" s="68"/>
      <c r="AR551" s="69"/>
      <c r="AS551" s="72"/>
      <c r="AT551" s="67"/>
      <c r="AU551" s="68"/>
      <c r="AV551" s="67"/>
      <c r="AW551" s="72"/>
      <c r="AX551" s="67"/>
      <c r="AY551" s="96"/>
      <c r="AZ551" s="97"/>
      <c r="BA551" s="67"/>
      <c r="BB551" s="67"/>
      <c r="BC551" s="67"/>
      <c r="BD551" s="67"/>
      <c r="BE551" s="71"/>
      <c r="BF551" s="67"/>
      <c r="BG551" s="67"/>
      <c r="BH551" s="67"/>
      <c r="BI551" s="72"/>
      <c r="BJ551" s="67"/>
      <c r="BK551" s="67"/>
      <c r="BL551" s="67"/>
      <c r="BM551" s="72"/>
      <c r="BN551" s="67"/>
      <c r="BO551" s="67"/>
      <c r="BP551" s="67"/>
      <c r="BQ551" s="67"/>
      <c r="BR551" s="67"/>
      <c r="BS551" s="67"/>
      <c r="BT551" s="67"/>
      <c r="BU551" s="67"/>
      <c r="BV551" s="67"/>
      <c r="BW551" s="67"/>
      <c r="BX551" s="67"/>
      <c r="BY551" s="67"/>
      <c r="BZ551" s="67"/>
      <c r="CA551" s="67"/>
      <c r="CB551" s="67"/>
      <c r="CC551" s="209"/>
      <c r="CD551" s="65"/>
      <c r="CE551" s="66"/>
      <c r="CF551" s="73"/>
      <c r="CG551" s="156"/>
      <c r="DA551" s="19"/>
      <c r="DB551" s="19"/>
      <c r="DC551" s="82"/>
      <c r="DD551" s="82"/>
      <c r="DE551" s="82"/>
      <c r="DF551" s="82"/>
      <c r="DG551" s="82"/>
      <c r="DH551" s="104"/>
      <c r="DI551" s="82"/>
      <c r="DJ551" s="82"/>
      <c r="DK551" s="16"/>
      <c r="DL551" s="82"/>
      <c r="DM551" s="16"/>
      <c r="DN551" s="82"/>
      <c r="DO551" s="82"/>
      <c r="DP551" s="82"/>
      <c r="DQ551" s="105"/>
      <c r="DR551" s="82"/>
      <c r="DS551" s="106"/>
      <c r="DT551" s="82"/>
      <c r="DU551" s="105"/>
      <c r="DV551" s="82"/>
      <c r="DW551" s="106"/>
      <c r="DX551" s="82"/>
      <c r="DY551" s="82"/>
      <c r="DZ551" s="82"/>
      <c r="EA551" s="82"/>
      <c r="EB551" s="82"/>
      <c r="EC551" s="82"/>
      <c r="ED551" s="82"/>
      <c r="EE551" s="107"/>
      <c r="EF551" s="82"/>
      <c r="EG551" s="82"/>
      <c r="EH551" s="82"/>
      <c r="EI551" s="106"/>
      <c r="EJ551" s="82"/>
      <c r="EK551" s="82"/>
      <c r="EL551" s="82"/>
      <c r="EM551" s="106"/>
      <c r="EN551" s="82"/>
      <c r="EO551" s="82"/>
      <c r="EP551" s="82"/>
      <c r="EQ551" s="82"/>
      <c r="ER551" s="82"/>
      <c r="ES551" s="82"/>
      <c r="ET551" s="82"/>
      <c r="EU551" s="82"/>
      <c r="EV551" s="82"/>
      <c r="EW551" s="82"/>
      <c r="EX551" s="82"/>
      <c r="EY551" s="82"/>
      <c r="EZ551" s="82"/>
      <c r="FA551" s="82"/>
      <c r="FB551" s="82"/>
      <c r="FC551" s="16"/>
      <c r="FD551" s="82"/>
      <c r="FE551" s="16"/>
      <c r="FF551" s="105"/>
      <c r="FG551" s="83"/>
      <c r="FH551" s="92"/>
      <c r="FI551" s="93"/>
      <c r="FJ551" s="94"/>
      <c r="FK551" s="73">
        <f>SUM(FK5:FK550)</f>
        <v>280</v>
      </c>
      <c r="FL551" s="98"/>
    </row>
    <row r="552" spans="1:170" ht="3" hidden="1" customHeight="1" x14ac:dyDescent="0.25">
      <c r="A552" s="225"/>
      <c r="B552" s="201"/>
      <c r="C552" s="80"/>
      <c r="D552" s="209"/>
      <c r="E552" s="209"/>
      <c r="F552" s="66"/>
      <c r="G552" s="65"/>
      <c r="H552" s="210"/>
      <c r="I552" s="80"/>
      <c r="J552" s="209"/>
      <c r="K552" s="209"/>
      <c r="L552" s="80"/>
      <c r="M552" s="65"/>
      <c r="N552" s="80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07"/>
      <c r="Z552" s="207"/>
      <c r="AA552" s="154"/>
      <c r="AB552" s="154"/>
      <c r="AH552" s="15"/>
      <c r="AK552" s="232"/>
      <c r="AM552" s="18"/>
      <c r="AQ552" s="22"/>
      <c r="AS552" s="106"/>
      <c r="AT552" s="82"/>
      <c r="AU552" s="105"/>
      <c r="AV552" s="82"/>
      <c r="AW552" s="106"/>
      <c r="AX552" s="82"/>
      <c r="AY552" s="82"/>
      <c r="AZ552" s="82"/>
      <c r="BA552" s="82"/>
      <c r="BB552" s="82"/>
      <c r="BC552" s="82"/>
      <c r="BD552" s="82"/>
      <c r="BE552" s="107"/>
      <c r="BF552" s="82"/>
      <c r="BG552" s="82"/>
      <c r="BH552" s="82"/>
      <c r="BI552" s="106"/>
      <c r="BJ552" s="82"/>
      <c r="BK552" s="82"/>
      <c r="BL552" s="82"/>
      <c r="BM552" s="106"/>
      <c r="BN552" s="82"/>
      <c r="BO552" s="82"/>
      <c r="BP552" s="82"/>
      <c r="BQ552" s="82"/>
      <c r="BR552" s="82"/>
      <c r="BS552" s="82"/>
      <c r="BT552" s="82"/>
      <c r="BU552" s="82"/>
      <c r="BV552" s="82"/>
      <c r="BW552" s="82"/>
      <c r="BX552" s="82"/>
      <c r="BY552" s="82"/>
      <c r="BZ552" s="82"/>
      <c r="CA552" s="82"/>
      <c r="CB552" s="82"/>
      <c r="CC552" s="232"/>
      <c r="CE552" s="18"/>
      <c r="CF552" s="22"/>
      <c r="CG552" s="156"/>
      <c r="DA552" s="19"/>
      <c r="DB552" s="19"/>
      <c r="DC552" s="82"/>
      <c r="DD552" s="82"/>
      <c r="DE552" s="82"/>
      <c r="DF552" s="82"/>
      <c r="DG552" s="82"/>
      <c r="DH552" s="104"/>
      <c r="DI552" s="82"/>
      <c r="DJ552" s="82"/>
      <c r="DK552" s="16"/>
      <c r="DL552" s="82"/>
      <c r="DM552" s="16"/>
      <c r="DN552" s="82"/>
      <c r="DO552" s="82"/>
      <c r="DP552" s="82"/>
      <c r="DQ552" s="105"/>
      <c r="DR552" s="82"/>
      <c r="DS552" s="106"/>
      <c r="DT552" s="82"/>
      <c r="DU552" s="105"/>
      <c r="DV552" s="82"/>
      <c r="DW552" s="106"/>
      <c r="DX552" s="82"/>
      <c r="DY552" s="82"/>
      <c r="DZ552" s="82"/>
      <c r="EA552" s="82"/>
      <c r="EB552" s="82"/>
      <c r="EC552" s="82"/>
      <c r="ED552" s="82"/>
      <c r="EE552" s="107"/>
      <c r="EF552" s="82"/>
      <c r="EG552" s="82"/>
      <c r="EH552" s="82"/>
      <c r="EI552" s="106"/>
      <c r="EJ552" s="82"/>
      <c r="EK552" s="82"/>
      <c r="EL552" s="82"/>
      <c r="EM552" s="106"/>
      <c r="EN552" s="82"/>
      <c r="EO552" s="82"/>
      <c r="EP552" s="82"/>
      <c r="EQ552" s="82"/>
      <c r="ER552" s="82"/>
      <c r="ES552" s="82"/>
      <c r="ET552" s="82"/>
      <c r="EU552" s="82"/>
      <c r="EV552" s="82"/>
      <c r="EW552" s="82"/>
      <c r="EX552" s="82"/>
      <c r="EY552" s="82"/>
      <c r="EZ552" s="82"/>
      <c r="FA552" s="82"/>
      <c r="FB552" s="82"/>
      <c r="FC552" s="16"/>
      <c r="FD552" s="82"/>
      <c r="FE552" s="16"/>
      <c r="FF552" s="105"/>
      <c r="FG552" s="83"/>
      <c r="FH552" s="92"/>
      <c r="FI552" s="93"/>
      <c r="FJ552" s="94"/>
      <c r="FK552" s="98"/>
      <c r="FL552" s="98"/>
    </row>
    <row r="553" spans="1:170" ht="3" hidden="1" customHeight="1" x14ac:dyDescent="0.25">
      <c r="A553" s="225"/>
      <c r="B553" s="201"/>
      <c r="C553" s="80"/>
      <c r="D553" s="209"/>
      <c r="E553" s="209"/>
      <c r="F553" s="66"/>
      <c r="G553" s="65"/>
      <c r="H553" s="210"/>
      <c r="I553" s="80"/>
      <c r="J553" s="209"/>
      <c r="K553" s="209"/>
      <c r="L553" s="80"/>
      <c r="M553" s="65"/>
      <c r="N553" s="80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07"/>
      <c r="Z553" s="207"/>
      <c r="AA553" s="154"/>
      <c r="AB553" s="154"/>
      <c r="AH553" s="15"/>
      <c r="AK553" s="232"/>
      <c r="AM553" s="18"/>
      <c r="AQ553" s="22"/>
      <c r="AS553" s="106"/>
      <c r="AT553" s="82"/>
      <c r="AU553" s="105"/>
      <c r="AV553" s="82"/>
      <c r="AW553" s="106"/>
      <c r="AX553" s="82"/>
      <c r="AY553" s="82"/>
      <c r="AZ553" s="82"/>
      <c r="BA553" s="82"/>
      <c r="BB553" s="82"/>
      <c r="BC553" s="82"/>
      <c r="BD553" s="82"/>
      <c r="BE553" s="107"/>
      <c r="BF553" s="82"/>
      <c r="BG553" s="82"/>
      <c r="BH553" s="82"/>
      <c r="BI553" s="106"/>
      <c r="BJ553" s="82"/>
      <c r="BK553" s="82"/>
      <c r="BL553" s="82"/>
      <c r="BM553" s="106"/>
      <c r="BN553" s="82"/>
      <c r="BO553" s="82"/>
      <c r="BP553" s="82"/>
      <c r="BQ553" s="82"/>
      <c r="BR553" s="82"/>
      <c r="BS553" s="82"/>
      <c r="BT553" s="82"/>
      <c r="BU553" s="82"/>
      <c r="BV553" s="82"/>
      <c r="BW553" s="82"/>
      <c r="BX553" s="82"/>
      <c r="BY553" s="82"/>
      <c r="BZ553" s="82"/>
      <c r="CA553" s="82"/>
      <c r="CB553" s="82"/>
      <c r="CC553" s="232"/>
      <c r="CE553" s="18"/>
      <c r="CF553" s="22"/>
      <c r="CG553" s="156"/>
      <c r="DA553" s="19"/>
      <c r="DB553" s="19"/>
      <c r="DC553" s="82"/>
      <c r="DD553" s="82"/>
      <c r="DE553" s="82"/>
      <c r="DF553" s="82"/>
      <c r="DG553" s="82"/>
      <c r="DH553" s="104"/>
      <c r="DI553" s="82"/>
      <c r="DJ553" s="82"/>
      <c r="DK553" s="16"/>
      <c r="DL553" s="82"/>
      <c r="DM553" s="16"/>
      <c r="DN553" s="82"/>
      <c r="DO553" s="82"/>
      <c r="DP553" s="82"/>
      <c r="DQ553" s="105"/>
      <c r="DR553" s="82"/>
      <c r="DS553" s="106"/>
      <c r="DT553" s="82"/>
      <c r="DU553" s="105"/>
      <c r="DV553" s="82"/>
      <c r="DW553" s="106"/>
      <c r="DX553" s="82"/>
      <c r="DY553" s="82"/>
      <c r="DZ553" s="82"/>
      <c r="EA553" s="82"/>
      <c r="EB553" s="82"/>
      <c r="EC553" s="82"/>
      <c r="ED553" s="82"/>
      <c r="EE553" s="107"/>
      <c r="EF553" s="82"/>
      <c r="EG553" s="82"/>
      <c r="EH553" s="82"/>
      <c r="EI553" s="106"/>
      <c r="EJ553" s="82"/>
      <c r="EK553" s="82"/>
      <c r="EL553" s="82"/>
      <c r="EM553" s="106"/>
      <c r="EN553" s="82"/>
      <c r="EO553" s="82"/>
      <c r="EP553" s="82"/>
      <c r="EQ553" s="82"/>
      <c r="ER553" s="82"/>
      <c r="ES553" s="82"/>
      <c r="ET553" s="82"/>
      <c r="EU553" s="82"/>
      <c r="EV553" s="82"/>
      <c r="EW553" s="82"/>
      <c r="EX553" s="82"/>
      <c r="EY553" s="82"/>
      <c r="EZ553" s="82"/>
      <c r="FA553" s="82"/>
      <c r="FB553" s="82"/>
      <c r="FC553" s="16"/>
      <c r="FD553" s="82"/>
      <c r="FE553" s="16"/>
      <c r="FF553" s="105"/>
      <c r="FG553" s="83"/>
      <c r="FH553" s="92"/>
      <c r="FI553" s="93"/>
      <c r="FJ553" s="94"/>
      <c r="FK553" s="98"/>
      <c r="FL553" s="98"/>
    </row>
    <row r="554" spans="1:170" ht="4.95" hidden="1" customHeight="1" x14ac:dyDescent="0.25">
      <c r="A554" s="225"/>
      <c r="B554" s="201"/>
      <c r="C554" s="80"/>
      <c r="D554" s="209"/>
      <c r="E554" s="209"/>
      <c r="F554" s="66"/>
      <c r="G554" s="65"/>
      <c r="H554" s="210"/>
      <c r="I554" s="80"/>
      <c r="J554" s="209"/>
      <c r="K554" s="209"/>
      <c r="L554" s="80"/>
      <c r="M554" s="65"/>
      <c r="N554" s="80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07"/>
      <c r="Z554" s="207"/>
      <c r="AA554" s="154"/>
      <c r="AB554" s="154"/>
      <c r="AH554" s="15"/>
      <c r="AK554" s="232"/>
      <c r="AM554" s="18"/>
      <c r="AQ554" s="22"/>
      <c r="AS554" s="106"/>
      <c r="AT554" s="82"/>
      <c r="AU554" s="105"/>
      <c r="AV554" s="82"/>
      <c r="AW554" s="106"/>
      <c r="AX554" s="82"/>
      <c r="AY554" s="82"/>
      <c r="AZ554" s="82"/>
      <c r="BA554" s="82"/>
      <c r="BB554" s="82"/>
      <c r="BC554" s="82"/>
      <c r="BD554" s="82"/>
      <c r="BE554" s="107"/>
      <c r="BF554" s="82"/>
      <c r="BG554" s="82"/>
      <c r="BH554" s="82"/>
      <c r="BI554" s="106"/>
      <c r="BJ554" s="82"/>
      <c r="BK554" s="82"/>
      <c r="BL554" s="82"/>
      <c r="BM554" s="106"/>
      <c r="BN554" s="82"/>
      <c r="BO554" s="82"/>
      <c r="BP554" s="82"/>
      <c r="BQ554" s="82"/>
      <c r="BR554" s="82"/>
      <c r="BS554" s="82"/>
      <c r="BT554" s="82"/>
      <c r="BU554" s="82"/>
      <c r="BV554" s="82"/>
      <c r="BW554" s="82"/>
      <c r="BX554" s="82"/>
      <c r="BY554" s="82"/>
      <c r="BZ554" s="82"/>
      <c r="CA554" s="82"/>
      <c r="CB554" s="82"/>
      <c r="CC554" s="232"/>
      <c r="CE554" s="18"/>
      <c r="CF554" s="22"/>
      <c r="CG554" s="156"/>
      <c r="DA554" s="19"/>
      <c r="DB554" s="19"/>
      <c r="DC554" s="82"/>
      <c r="DD554" s="82"/>
      <c r="DE554" s="82"/>
      <c r="DF554" s="82"/>
      <c r="DG554" s="82"/>
      <c r="DH554" s="104"/>
      <c r="DI554" s="82"/>
      <c r="DJ554" s="82"/>
      <c r="DK554" s="16"/>
      <c r="DL554" s="82"/>
      <c r="DM554" s="16"/>
      <c r="DN554" s="82"/>
      <c r="DO554" s="82"/>
      <c r="DP554" s="82"/>
      <c r="DQ554" s="105"/>
      <c r="DR554" s="82"/>
      <c r="DS554" s="106"/>
      <c r="DT554" s="82"/>
      <c r="DU554" s="105"/>
      <c r="DV554" s="82"/>
      <c r="DW554" s="106"/>
      <c r="DX554" s="82"/>
      <c r="DY554" s="82"/>
      <c r="DZ554" s="82"/>
      <c r="EA554" s="82"/>
      <c r="EB554" s="82"/>
      <c r="EC554" s="82"/>
      <c r="ED554" s="82"/>
      <c r="EE554" s="107"/>
      <c r="EF554" s="82"/>
      <c r="EG554" s="82"/>
      <c r="EH554" s="82"/>
      <c r="EI554" s="106"/>
      <c r="EJ554" s="82"/>
      <c r="EK554" s="82"/>
      <c r="EL554" s="82"/>
      <c r="EM554" s="106"/>
      <c r="EN554" s="82"/>
      <c r="EO554" s="82"/>
      <c r="EP554" s="82"/>
      <c r="EQ554" s="82"/>
      <c r="ER554" s="82"/>
      <c r="ES554" s="82"/>
      <c r="ET554" s="82"/>
      <c r="EU554" s="82"/>
      <c r="EV554" s="82"/>
      <c r="EW554" s="82"/>
      <c r="EX554" s="82"/>
      <c r="EY554" s="82"/>
      <c r="EZ554" s="82"/>
      <c r="FA554" s="82"/>
      <c r="FB554" s="82"/>
      <c r="FC554" s="16"/>
      <c r="FD554" s="82"/>
      <c r="FE554" s="16"/>
      <c r="FF554" s="105"/>
      <c r="FG554" s="83"/>
      <c r="FH554" s="92"/>
      <c r="FI554" s="93"/>
      <c r="FJ554" s="94"/>
      <c r="FK554" s="98"/>
      <c r="FL554" s="98"/>
    </row>
    <row r="555" spans="1:170" ht="4.95" hidden="1" customHeight="1" x14ac:dyDescent="0.25">
      <c r="A555" s="225"/>
      <c r="B555" s="201"/>
      <c r="C555" s="80"/>
      <c r="D555" s="209"/>
      <c r="E555" s="209"/>
      <c r="F555" s="66"/>
      <c r="G555" s="65"/>
      <c r="H555" s="210"/>
      <c r="I555" s="80"/>
      <c r="J555" s="209"/>
      <c r="K555" s="209"/>
      <c r="L555" s="80"/>
      <c r="M555" s="65"/>
      <c r="N555" s="80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07"/>
      <c r="Z555" s="207"/>
      <c r="AA555" s="154"/>
      <c r="AB555" s="154"/>
      <c r="AH555" s="15"/>
      <c r="AK555" s="232"/>
      <c r="AM555" s="18"/>
      <c r="AQ555" s="22"/>
      <c r="AS555" s="106"/>
      <c r="AT555" s="82"/>
      <c r="AU555" s="105"/>
      <c r="AV555" s="82"/>
      <c r="AW555" s="106"/>
      <c r="AX555" s="82"/>
      <c r="AY555" s="82"/>
      <c r="AZ555" s="82"/>
      <c r="BA555" s="82"/>
      <c r="BB555" s="82"/>
      <c r="BC555" s="82"/>
      <c r="BD555" s="82"/>
      <c r="BE555" s="107"/>
      <c r="BF555" s="82"/>
      <c r="BG555" s="82"/>
      <c r="BH555" s="82"/>
      <c r="BI555" s="106"/>
      <c r="BJ555" s="82"/>
      <c r="BK555" s="82"/>
      <c r="BL555" s="82"/>
      <c r="BM555" s="106"/>
      <c r="BN555" s="82"/>
      <c r="BO555" s="82"/>
      <c r="BP555" s="82"/>
      <c r="BQ555" s="82"/>
      <c r="BR555" s="82"/>
      <c r="BS555" s="82"/>
      <c r="BT555" s="82"/>
      <c r="BU555" s="82"/>
      <c r="BV555" s="82"/>
      <c r="BW555" s="82"/>
      <c r="BX555" s="82"/>
      <c r="BY555" s="82"/>
      <c r="BZ555" s="82"/>
      <c r="CA555" s="82"/>
      <c r="CB555" s="82"/>
      <c r="CC555" s="232"/>
      <c r="CE555" s="18"/>
      <c r="CF555" s="22"/>
      <c r="CG555" s="156"/>
      <c r="DA555" s="19"/>
      <c r="DB555" s="19"/>
      <c r="DC555" s="82"/>
      <c r="DD555" s="82"/>
      <c r="DE555" s="82"/>
      <c r="DF555" s="82"/>
      <c r="DG555" s="82"/>
      <c r="DH555" s="104"/>
      <c r="DI555" s="82"/>
      <c r="DJ555" s="82"/>
      <c r="DK555" s="16"/>
      <c r="DL555" s="82"/>
      <c r="DM555" s="16"/>
      <c r="DN555" s="82"/>
      <c r="DO555" s="82"/>
      <c r="DP555" s="82"/>
      <c r="DQ555" s="105"/>
      <c r="DR555" s="82"/>
      <c r="DS555" s="106"/>
      <c r="DT555" s="82"/>
      <c r="DU555" s="105"/>
      <c r="DV555" s="82"/>
      <c r="DW555" s="106"/>
      <c r="DX555" s="82"/>
      <c r="DY555" s="82"/>
      <c r="DZ555" s="82"/>
      <c r="EA555" s="82"/>
      <c r="EB555" s="82"/>
      <c r="EC555" s="82"/>
      <c r="ED555" s="82"/>
      <c r="EE555" s="107"/>
      <c r="EF555" s="82"/>
      <c r="EG555" s="82"/>
      <c r="EH555" s="82"/>
      <c r="EI555" s="106"/>
      <c r="EJ555" s="82"/>
      <c r="EK555" s="82"/>
      <c r="EL555" s="82"/>
      <c r="EM555" s="106"/>
      <c r="EN555" s="82"/>
      <c r="EO555" s="82"/>
      <c r="EP555" s="82"/>
      <c r="EQ555" s="82"/>
      <c r="ER555" s="82"/>
      <c r="ES555" s="82"/>
      <c r="ET555" s="82"/>
      <c r="EU555" s="82"/>
      <c r="EV555" s="82"/>
      <c r="EW555" s="82"/>
      <c r="EX555" s="82"/>
      <c r="EY555" s="82"/>
      <c r="EZ555" s="82"/>
      <c r="FA555" s="82"/>
      <c r="FB555" s="82"/>
      <c r="FC555" s="16"/>
      <c r="FD555" s="82"/>
      <c r="FE555" s="16"/>
      <c r="FF555" s="105"/>
      <c r="FG555" s="83"/>
      <c r="FH555" s="92"/>
      <c r="FI555" s="93"/>
      <c r="FJ555" s="94"/>
      <c r="FK555" s="98"/>
      <c r="FL555" s="98"/>
    </row>
    <row r="556" spans="1:170" ht="4.95" hidden="1" customHeight="1" x14ac:dyDescent="0.25">
      <c r="A556" s="225"/>
      <c r="B556" s="201"/>
      <c r="C556" s="80"/>
      <c r="D556" s="209"/>
      <c r="E556" s="209"/>
      <c r="F556" s="66"/>
      <c r="G556" s="65"/>
      <c r="H556" s="210"/>
      <c r="I556" s="80"/>
      <c r="J556" s="209"/>
      <c r="K556" s="209"/>
      <c r="L556" s="80"/>
      <c r="M556" s="65"/>
      <c r="N556" s="80"/>
      <c r="O556" s="211"/>
      <c r="P556" s="211"/>
      <c r="Q556" s="211"/>
      <c r="R556" s="211"/>
      <c r="S556" s="211"/>
      <c r="T556" s="211"/>
      <c r="U556" s="211"/>
      <c r="V556" s="211"/>
      <c r="W556" s="211"/>
      <c r="X556" s="211"/>
      <c r="Y556" s="207"/>
      <c r="Z556" s="207"/>
      <c r="AA556" s="154"/>
      <c r="AB556" s="154"/>
      <c r="AH556" s="15"/>
      <c r="AK556" s="232"/>
      <c r="AM556" s="18"/>
      <c r="AQ556" s="22"/>
      <c r="AS556" s="106"/>
      <c r="AT556" s="82"/>
      <c r="AU556" s="105"/>
      <c r="AV556" s="82"/>
      <c r="AW556" s="106"/>
      <c r="AX556" s="82"/>
      <c r="AY556" s="82"/>
      <c r="AZ556" s="82"/>
      <c r="BA556" s="82"/>
      <c r="BB556" s="82"/>
      <c r="BC556" s="82"/>
      <c r="BD556" s="82"/>
      <c r="BE556" s="107"/>
      <c r="BF556" s="82"/>
      <c r="BG556" s="82"/>
      <c r="BH556" s="82"/>
      <c r="BI556" s="106"/>
      <c r="BJ556" s="82"/>
      <c r="BK556" s="82"/>
      <c r="BL556" s="82"/>
      <c r="BM556" s="106"/>
      <c r="BN556" s="82"/>
      <c r="BO556" s="82"/>
      <c r="BP556" s="82"/>
      <c r="BQ556" s="82"/>
      <c r="BR556" s="82"/>
      <c r="BS556" s="82"/>
      <c r="BT556" s="82"/>
      <c r="BU556" s="82"/>
      <c r="BV556" s="82"/>
      <c r="BW556" s="82"/>
      <c r="BX556" s="82"/>
      <c r="BY556" s="82"/>
      <c r="BZ556" s="82"/>
      <c r="CA556" s="82"/>
      <c r="CB556" s="82"/>
      <c r="CC556" s="232"/>
      <c r="CE556" s="18"/>
      <c r="CF556" s="22"/>
      <c r="CG556" s="156"/>
      <c r="DA556" s="19"/>
      <c r="DB556" s="19"/>
      <c r="DC556" s="82"/>
      <c r="DD556" s="82"/>
      <c r="DE556" s="82"/>
      <c r="DF556" s="82"/>
      <c r="DG556" s="82"/>
      <c r="DH556" s="104"/>
      <c r="DI556" s="82"/>
      <c r="DJ556" s="82"/>
      <c r="DK556" s="16"/>
      <c r="DL556" s="82"/>
      <c r="DM556" s="16"/>
      <c r="DN556" s="82"/>
      <c r="DO556" s="82"/>
      <c r="DP556" s="82"/>
      <c r="DQ556" s="105"/>
      <c r="DR556" s="82"/>
      <c r="DS556" s="106"/>
      <c r="DT556" s="82"/>
      <c r="DU556" s="105"/>
      <c r="DV556" s="82"/>
      <c r="DW556" s="106"/>
      <c r="DX556" s="82"/>
      <c r="DY556" s="82"/>
      <c r="DZ556" s="82"/>
      <c r="EA556" s="82"/>
      <c r="EB556" s="82"/>
      <c r="EC556" s="82"/>
      <c r="ED556" s="82"/>
      <c r="EE556" s="107"/>
      <c r="EF556" s="82"/>
      <c r="EG556" s="82"/>
      <c r="EH556" s="82"/>
      <c r="EI556" s="106"/>
      <c r="EJ556" s="82"/>
      <c r="EK556" s="82"/>
      <c r="EL556" s="82"/>
      <c r="EM556" s="106"/>
      <c r="EN556" s="82"/>
      <c r="EO556" s="82"/>
      <c r="EP556" s="82"/>
      <c r="EQ556" s="82"/>
      <c r="ER556" s="82"/>
      <c r="ES556" s="82"/>
      <c r="ET556" s="82"/>
      <c r="EU556" s="82"/>
      <c r="EV556" s="82"/>
      <c r="EW556" s="82"/>
      <c r="EX556" s="82"/>
      <c r="EY556" s="82"/>
      <c r="EZ556" s="82"/>
      <c r="FA556" s="82"/>
      <c r="FB556" s="82"/>
      <c r="FC556" s="16"/>
      <c r="FD556" s="82"/>
      <c r="FE556" s="16"/>
      <c r="FF556" s="105"/>
      <c r="FG556" s="83"/>
      <c r="FH556" s="92"/>
      <c r="FI556" s="93"/>
      <c r="FJ556" s="94"/>
      <c r="FK556" s="98"/>
      <c r="FL556" s="98"/>
    </row>
    <row r="557" spans="1:170" ht="4.95" hidden="1" customHeight="1" x14ac:dyDescent="0.25">
      <c r="A557" s="225"/>
      <c r="B557" s="201"/>
      <c r="C557" s="80"/>
      <c r="D557" s="209"/>
      <c r="E557" s="209"/>
      <c r="F557" s="66"/>
      <c r="G557" s="65"/>
      <c r="H557" s="210"/>
      <c r="I557" s="80"/>
      <c r="J557" s="209"/>
      <c r="K557" s="209"/>
      <c r="L557" s="80"/>
      <c r="M557" s="65"/>
      <c r="N557" s="80"/>
      <c r="O557" s="211"/>
      <c r="P557" s="211"/>
      <c r="Q557" s="211"/>
      <c r="R557" s="211"/>
      <c r="S557" s="211"/>
      <c r="T557" s="211"/>
      <c r="U557" s="211"/>
      <c r="V557" s="211"/>
      <c r="W557" s="211"/>
      <c r="X557" s="211"/>
      <c r="Y557" s="207"/>
      <c r="Z557" s="207"/>
      <c r="AA557" s="154"/>
      <c r="AB557" s="154"/>
      <c r="AH557" s="15"/>
      <c r="AK557" s="232"/>
      <c r="AM557" s="18"/>
      <c r="AQ557" s="22"/>
      <c r="AS557" s="106"/>
      <c r="AT557" s="82"/>
      <c r="AU557" s="105"/>
      <c r="AV557" s="82"/>
      <c r="AW557" s="106"/>
      <c r="AX557" s="82"/>
      <c r="AY557" s="82"/>
      <c r="AZ557" s="82"/>
      <c r="BA557" s="82"/>
      <c r="BB557" s="82"/>
      <c r="BC557" s="82"/>
      <c r="BD557" s="82"/>
      <c r="BE557" s="107"/>
      <c r="BF557" s="82"/>
      <c r="BG557" s="82"/>
      <c r="BH557" s="82"/>
      <c r="BI557" s="106"/>
      <c r="BJ557" s="82"/>
      <c r="BK557" s="82"/>
      <c r="BL557" s="82"/>
      <c r="BM557" s="106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2"/>
      <c r="CA557" s="82"/>
      <c r="CB557" s="82"/>
      <c r="CC557" s="232"/>
      <c r="CE557" s="18"/>
      <c r="CF557" s="22"/>
      <c r="CG557" s="156"/>
      <c r="DA557" s="19"/>
      <c r="DB557" s="19"/>
      <c r="DC557" s="82"/>
      <c r="DD557" s="82"/>
      <c r="DE557" s="82"/>
      <c r="DF557" s="82"/>
      <c r="DG557" s="82"/>
      <c r="DH557" s="104"/>
      <c r="DI557" s="82"/>
      <c r="DJ557" s="82"/>
      <c r="DK557" s="16"/>
      <c r="DL557" s="82"/>
      <c r="DM557" s="16"/>
      <c r="DN557" s="82"/>
      <c r="DO557" s="82"/>
      <c r="DP557" s="82"/>
      <c r="DQ557" s="105"/>
      <c r="DR557" s="82"/>
      <c r="DS557" s="106"/>
      <c r="DT557" s="82"/>
      <c r="DU557" s="105"/>
      <c r="DV557" s="82"/>
      <c r="DW557" s="106"/>
      <c r="DX557" s="82"/>
      <c r="DY557" s="82"/>
      <c r="DZ557" s="82"/>
      <c r="EA557" s="82"/>
      <c r="EB557" s="82"/>
      <c r="EC557" s="82"/>
      <c r="ED557" s="82"/>
      <c r="EE557" s="107"/>
      <c r="EF557" s="82"/>
      <c r="EG557" s="82"/>
      <c r="EH557" s="82"/>
      <c r="EI557" s="106"/>
      <c r="EJ557" s="82"/>
      <c r="EK557" s="82"/>
      <c r="EL557" s="82"/>
      <c r="EM557" s="106"/>
      <c r="EN557" s="82"/>
      <c r="EO557" s="82"/>
      <c r="EP557" s="82"/>
      <c r="EQ557" s="82"/>
      <c r="ER557" s="82"/>
      <c r="ES557" s="82"/>
      <c r="ET557" s="82"/>
      <c r="EU557" s="82"/>
      <c r="EV557" s="82"/>
      <c r="EW557" s="82"/>
      <c r="EX557" s="82"/>
      <c r="EY557" s="82"/>
      <c r="EZ557" s="82"/>
      <c r="FA557" s="82"/>
      <c r="FB557" s="82"/>
      <c r="FC557" s="16"/>
      <c r="FD557" s="82"/>
      <c r="FE557" s="16"/>
      <c r="FF557" s="105"/>
      <c r="FG557" s="83"/>
      <c r="FH557" s="92"/>
      <c r="FI557" s="93"/>
      <c r="FJ557" s="94"/>
      <c r="FK557" s="98"/>
      <c r="FL557" s="98"/>
    </row>
    <row r="558" spans="1:170" ht="4.95" hidden="1" customHeight="1" x14ac:dyDescent="0.25">
      <c r="A558" s="225"/>
      <c r="B558" s="201"/>
      <c r="C558" s="80"/>
      <c r="D558" s="209"/>
      <c r="E558" s="209"/>
      <c r="F558" s="66"/>
      <c r="G558" s="65"/>
      <c r="H558" s="210"/>
      <c r="I558" s="80"/>
      <c r="J558" s="209"/>
      <c r="K558" s="209"/>
      <c r="L558" s="80"/>
      <c r="M558" s="65"/>
      <c r="N558" s="80"/>
      <c r="O558" s="211"/>
      <c r="P558" s="211"/>
      <c r="Q558" s="211"/>
      <c r="R558" s="211"/>
      <c r="S558" s="211"/>
      <c r="T558" s="211"/>
      <c r="U558" s="211"/>
      <c r="V558" s="211"/>
      <c r="W558" s="211"/>
      <c r="X558" s="211"/>
      <c r="Y558" s="207"/>
      <c r="Z558" s="207"/>
      <c r="AA558" s="154"/>
      <c r="AB558" s="154"/>
      <c r="AH558" s="15"/>
      <c r="AK558" s="232"/>
      <c r="AM558" s="18"/>
      <c r="AQ558" s="22"/>
      <c r="AS558" s="106"/>
      <c r="AT558" s="82"/>
      <c r="AU558" s="105"/>
      <c r="AV558" s="82"/>
      <c r="AW558" s="106"/>
      <c r="AX558" s="82"/>
      <c r="AY558" s="82"/>
      <c r="AZ558" s="82"/>
      <c r="BA558" s="82"/>
      <c r="BB558" s="82"/>
      <c r="BC558" s="82"/>
      <c r="BD558" s="82"/>
      <c r="BE558" s="107"/>
      <c r="BF558" s="82"/>
      <c r="BG558" s="82"/>
      <c r="BH558" s="82"/>
      <c r="BI558" s="106"/>
      <c r="BJ558" s="82"/>
      <c r="BK558" s="82"/>
      <c r="BL558" s="82"/>
      <c r="BM558" s="106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2"/>
      <c r="CA558" s="82"/>
      <c r="CB558" s="82"/>
      <c r="CC558" s="232"/>
      <c r="CE558" s="18"/>
      <c r="CF558" s="22"/>
      <c r="CG558" s="156"/>
      <c r="DA558" s="19"/>
      <c r="DB558" s="19"/>
      <c r="DC558" s="82"/>
      <c r="DD558" s="82"/>
      <c r="DE558" s="82"/>
      <c r="DF558" s="82"/>
      <c r="DG558" s="82"/>
      <c r="DH558" s="104"/>
      <c r="DI558" s="82"/>
      <c r="DJ558" s="82"/>
      <c r="DK558" s="16"/>
      <c r="DL558" s="82"/>
      <c r="DM558" s="16"/>
      <c r="DN558" s="82"/>
      <c r="DO558" s="82"/>
      <c r="DP558" s="82"/>
      <c r="DQ558" s="105"/>
      <c r="DR558" s="82"/>
      <c r="DS558" s="106"/>
      <c r="DT558" s="82"/>
      <c r="DU558" s="105"/>
      <c r="DV558" s="82"/>
      <c r="DW558" s="106"/>
      <c r="DX558" s="82"/>
      <c r="DY558" s="82"/>
      <c r="DZ558" s="82"/>
      <c r="EA558" s="82"/>
      <c r="EB558" s="82"/>
      <c r="EC558" s="82"/>
      <c r="ED558" s="82"/>
      <c r="EE558" s="107"/>
      <c r="EF558" s="82"/>
      <c r="EG558" s="82"/>
      <c r="EH558" s="82"/>
      <c r="EI558" s="106"/>
      <c r="EJ558" s="82"/>
      <c r="EK558" s="82"/>
      <c r="EL558" s="82"/>
      <c r="EM558" s="106"/>
      <c r="EN558" s="82"/>
      <c r="EO558" s="82"/>
      <c r="EP558" s="82"/>
      <c r="EQ558" s="82"/>
      <c r="ER558" s="82"/>
      <c r="ES558" s="82"/>
      <c r="ET558" s="82"/>
      <c r="EU558" s="82"/>
      <c r="EV558" s="82"/>
      <c r="EW558" s="82"/>
      <c r="EX558" s="82"/>
      <c r="EY558" s="82"/>
      <c r="EZ558" s="82"/>
      <c r="FA558" s="82"/>
      <c r="FB558" s="82"/>
      <c r="FC558" s="16"/>
      <c r="FD558" s="82"/>
      <c r="FE558" s="16"/>
      <c r="FF558" s="105"/>
      <c r="FG558" s="83"/>
      <c r="FH558" s="92"/>
      <c r="FI558" s="93"/>
      <c r="FJ558" s="94"/>
      <c r="FK558" s="98"/>
      <c r="FL558" s="98"/>
    </row>
    <row r="559" spans="1:170" ht="4.95" hidden="1" customHeight="1" x14ac:dyDescent="0.25">
      <c r="A559" s="225"/>
      <c r="B559" s="201"/>
      <c r="C559" s="80"/>
      <c r="D559" s="209"/>
      <c r="E559" s="209"/>
      <c r="F559" s="66"/>
      <c r="G559" s="65"/>
      <c r="H559" s="210"/>
      <c r="I559" s="80"/>
      <c r="J559" s="209"/>
      <c r="K559" s="209"/>
      <c r="L559" s="80"/>
      <c r="M559" s="65"/>
      <c r="N559" s="80"/>
      <c r="O559" s="211"/>
      <c r="P559" s="211"/>
      <c r="Q559" s="211"/>
      <c r="R559" s="211"/>
      <c r="S559" s="211"/>
      <c r="T559" s="211"/>
      <c r="U559" s="211"/>
      <c r="V559" s="211"/>
      <c r="W559" s="211"/>
      <c r="X559" s="211"/>
      <c r="Y559" s="207"/>
      <c r="Z559" s="207"/>
      <c r="AA559" s="154"/>
      <c r="AB559" s="154"/>
      <c r="AH559" s="15"/>
      <c r="AK559" s="232"/>
      <c r="AM559" s="18"/>
      <c r="AQ559" s="22"/>
      <c r="AS559" s="106"/>
      <c r="AT559" s="82"/>
      <c r="AU559" s="105"/>
      <c r="AV559" s="82"/>
      <c r="AW559" s="106"/>
      <c r="AX559" s="82"/>
      <c r="AY559" s="82"/>
      <c r="AZ559" s="82"/>
      <c r="BA559" s="82"/>
      <c r="BB559" s="82"/>
      <c r="BC559" s="82"/>
      <c r="BD559" s="82"/>
      <c r="BE559" s="107"/>
      <c r="BF559" s="82"/>
      <c r="BG559" s="82"/>
      <c r="BH559" s="82"/>
      <c r="BI559" s="106"/>
      <c r="BJ559" s="82"/>
      <c r="BK559" s="82"/>
      <c r="BL559" s="82"/>
      <c r="BM559" s="106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2"/>
      <c r="CA559" s="82"/>
      <c r="CB559" s="82"/>
      <c r="CC559" s="232"/>
      <c r="CE559" s="18"/>
      <c r="CF559" s="22"/>
      <c r="CG559" s="156"/>
      <c r="DA559" s="19"/>
      <c r="DB559" s="19"/>
      <c r="DC559" s="82"/>
      <c r="DD559" s="82"/>
      <c r="DE559" s="82"/>
      <c r="DF559" s="82"/>
      <c r="DG559" s="82"/>
      <c r="DH559" s="104"/>
      <c r="DI559" s="82"/>
      <c r="DJ559" s="82"/>
      <c r="DK559" s="16"/>
      <c r="DL559" s="82"/>
      <c r="DM559" s="16"/>
      <c r="DN559" s="82"/>
      <c r="DO559" s="82"/>
      <c r="DP559" s="82"/>
      <c r="DQ559" s="105"/>
      <c r="DR559" s="82"/>
      <c r="DS559" s="106"/>
      <c r="DT559" s="82"/>
      <c r="DU559" s="105"/>
      <c r="DV559" s="82"/>
      <c r="DW559" s="106"/>
      <c r="DX559" s="82"/>
      <c r="DY559" s="82"/>
      <c r="DZ559" s="82"/>
      <c r="EA559" s="82"/>
      <c r="EB559" s="82"/>
      <c r="EC559" s="82"/>
      <c r="ED559" s="82"/>
      <c r="EE559" s="107"/>
      <c r="EF559" s="82"/>
      <c r="EG559" s="82"/>
      <c r="EH559" s="82"/>
      <c r="EI559" s="106"/>
      <c r="EJ559" s="82"/>
      <c r="EK559" s="82"/>
      <c r="EL559" s="82"/>
      <c r="EM559" s="106"/>
      <c r="EN559" s="82"/>
      <c r="EO559" s="82"/>
      <c r="EP559" s="82"/>
      <c r="EQ559" s="82"/>
      <c r="ER559" s="82"/>
      <c r="ES559" s="82"/>
      <c r="ET559" s="82"/>
      <c r="EU559" s="82"/>
      <c r="EV559" s="82"/>
      <c r="EW559" s="82"/>
      <c r="EX559" s="82"/>
      <c r="EY559" s="82"/>
      <c r="EZ559" s="82"/>
      <c r="FA559" s="82"/>
      <c r="FB559" s="82"/>
      <c r="FC559" s="16"/>
      <c r="FD559" s="82"/>
      <c r="FE559" s="16"/>
      <c r="FF559" s="105"/>
      <c r="FG559" s="83"/>
      <c r="FH559" s="92"/>
      <c r="FI559" s="93"/>
      <c r="FJ559" s="94"/>
      <c r="FK559" s="98"/>
      <c r="FL559" s="98"/>
    </row>
    <row r="560" spans="1:170" ht="13.05" hidden="1" customHeight="1" x14ac:dyDescent="0.25">
      <c r="A560" s="225"/>
      <c r="B560" s="201"/>
      <c r="C560" s="80"/>
      <c r="D560" s="209"/>
      <c r="E560" s="209"/>
      <c r="F560" s="66"/>
      <c r="G560" s="65"/>
      <c r="H560" s="210"/>
      <c r="I560" s="80"/>
      <c r="J560" s="209"/>
      <c r="K560" s="209"/>
      <c r="L560" s="80"/>
      <c r="M560" s="65"/>
      <c r="N560" s="80"/>
      <c r="O560" s="211"/>
      <c r="P560" s="211"/>
      <c r="Q560" s="211"/>
      <c r="R560" s="211"/>
      <c r="S560" s="211"/>
      <c r="T560" s="211"/>
      <c r="U560" s="211"/>
      <c r="V560" s="211"/>
      <c r="W560" s="211"/>
      <c r="X560" s="211"/>
      <c r="Y560" s="207"/>
      <c r="Z560" s="207"/>
      <c r="AA560" s="154"/>
      <c r="AB560" s="154"/>
      <c r="AH560" s="15"/>
      <c r="AK560" s="232"/>
      <c r="AM560" s="18"/>
      <c r="AQ560" s="22"/>
      <c r="AS560" s="106"/>
      <c r="AT560" s="82"/>
      <c r="AU560" s="105"/>
      <c r="AV560" s="82"/>
      <c r="AW560" s="106"/>
      <c r="AX560" s="82"/>
      <c r="AY560" s="82"/>
      <c r="AZ560" s="82"/>
      <c r="BA560" s="82"/>
      <c r="BB560" s="82"/>
      <c r="BC560" s="82"/>
      <c r="BD560" s="82"/>
      <c r="BE560" s="107"/>
      <c r="BF560" s="82"/>
      <c r="BG560" s="82"/>
      <c r="BH560" s="82"/>
      <c r="BI560" s="106"/>
      <c r="BJ560" s="82"/>
      <c r="BK560" s="82"/>
      <c r="BL560" s="82"/>
      <c r="BM560" s="106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2"/>
      <c r="CA560" s="82"/>
      <c r="CB560" s="82"/>
      <c r="CC560" s="232"/>
      <c r="CE560" s="18"/>
      <c r="CF560" s="22"/>
      <c r="CG560" s="156"/>
      <c r="DA560" s="19"/>
      <c r="DB560" s="19"/>
      <c r="DC560" s="82"/>
      <c r="DD560" s="82"/>
      <c r="DE560" s="82"/>
      <c r="DF560" s="82"/>
      <c r="DG560" s="82"/>
      <c r="DH560" s="104"/>
      <c r="DI560" s="82"/>
      <c r="DJ560" s="82"/>
      <c r="DK560" s="16"/>
      <c r="DL560" s="82"/>
      <c r="DM560" s="16"/>
      <c r="DN560" s="82"/>
      <c r="DO560" s="82"/>
      <c r="DP560" s="82"/>
      <c r="DQ560" s="105"/>
      <c r="DR560" s="82"/>
      <c r="DS560" s="106"/>
      <c r="DT560" s="82"/>
      <c r="DU560" s="105"/>
      <c r="DV560" s="82"/>
      <c r="DW560" s="106"/>
      <c r="DX560" s="82"/>
      <c r="DY560" s="82"/>
      <c r="DZ560" s="82"/>
      <c r="EA560" s="82"/>
      <c r="EB560" s="82"/>
      <c r="EC560" s="82"/>
      <c r="ED560" s="82"/>
      <c r="EE560" s="107"/>
      <c r="EF560" s="82"/>
      <c r="EG560" s="82"/>
      <c r="EH560" s="82"/>
      <c r="EI560" s="106"/>
      <c r="EJ560" s="82"/>
      <c r="EK560" s="82"/>
      <c r="EL560" s="82"/>
      <c r="EM560" s="106"/>
      <c r="EN560" s="82"/>
      <c r="EO560" s="82"/>
      <c r="EP560" s="82"/>
      <c r="EQ560" s="82"/>
      <c r="ER560" s="82"/>
      <c r="ES560" s="82"/>
      <c r="ET560" s="82"/>
      <c r="EU560" s="82"/>
      <c r="EV560" s="82"/>
      <c r="EW560" s="82"/>
      <c r="EX560" s="82"/>
      <c r="EY560" s="82"/>
      <c r="EZ560" s="82"/>
      <c r="FA560" s="82"/>
      <c r="FB560" s="82"/>
      <c r="FC560" s="16"/>
      <c r="FD560" s="82"/>
      <c r="FE560" s="16"/>
      <c r="FF560" s="105"/>
      <c r="FG560" s="83"/>
      <c r="FH560" s="92"/>
      <c r="FI560" s="93"/>
      <c r="FJ560" s="94"/>
      <c r="FK560" s="98"/>
      <c r="FL560" s="98"/>
    </row>
    <row r="561" spans="1:175" hidden="1" x14ac:dyDescent="0.25">
      <c r="A561" s="233"/>
      <c r="B561" s="234"/>
      <c r="C561" s="235"/>
      <c r="D561" s="236"/>
      <c r="E561" s="236"/>
      <c r="F561" s="237"/>
      <c r="G561" s="238"/>
      <c r="H561" s="239"/>
      <c r="I561" s="235"/>
      <c r="J561" s="236"/>
      <c r="K561" s="236"/>
      <c r="L561" s="235"/>
      <c r="M561" s="238"/>
      <c r="N561" s="235"/>
      <c r="O561" s="240"/>
      <c r="P561" s="240"/>
      <c r="Q561" s="240"/>
      <c r="R561" s="240"/>
      <c r="S561" s="240"/>
      <c r="T561" s="240"/>
      <c r="U561" s="240"/>
      <c r="V561" s="240"/>
      <c r="W561" s="240"/>
      <c r="X561" s="240"/>
      <c r="Y561" s="241"/>
      <c r="Z561" s="241"/>
      <c r="AA561" s="86"/>
      <c r="AB561" s="86"/>
      <c r="AC561" s="86"/>
      <c r="AD561" s="86"/>
      <c r="AE561" s="86"/>
      <c r="AF561" s="86"/>
      <c r="AG561" s="86"/>
      <c r="AH561" s="242"/>
      <c r="AI561" s="86"/>
      <c r="AJ561" s="86"/>
      <c r="AK561" s="159"/>
      <c r="AL561" s="86"/>
      <c r="AM561" s="159"/>
      <c r="AN561" s="86"/>
      <c r="AO561" s="86"/>
      <c r="AP561" s="86"/>
      <c r="AQ561" s="160"/>
      <c r="AR561" s="86"/>
      <c r="AS561" s="243"/>
      <c r="AT561" s="244"/>
      <c r="AU561" s="245"/>
      <c r="AV561" s="244"/>
      <c r="AW561" s="246"/>
      <c r="AX561" s="86"/>
      <c r="AY561" s="86"/>
      <c r="AZ561" s="86"/>
      <c r="BA561" s="86"/>
      <c r="BB561" s="86"/>
      <c r="BC561" s="86"/>
      <c r="BD561" s="86"/>
      <c r="BE561" s="247"/>
      <c r="BF561" s="86"/>
      <c r="BG561" s="86"/>
      <c r="BH561" s="86"/>
      <c r="BI561" s="24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86"/>
      <c r="CA561" s="86"/>
      <c r="CB561" s="86"/>
      <c r="CC561" s="159"/>
      <c r="CD561" s="86"/>
      <c r="CE561" s="159"/>
      <c r="CF561" s="160"/>
      <c r="CG561" s="156"/>
      <c r="DA561" s="19"/>
      <c r="DB561" s="19"/>
      <c r="DC561" s="108"/>
      <c r="DD561" s="19"/>
      <c r="DE561" s="19"/>
      <c r="DF561" s="19"/>
      <c r="DG561" s="19"/>
      <c r="DH561" s="109"/>
      <c r="DI561" s="19"/>
      <c r="DJ561" s="19"/>
      <c r="DK561" s="23"/>
      <c r="DL561" s="19"/>
      <c r="DM561" s="23"/>
      <c r="DN561" s="19"/>
      <c r="DO561" s="19"/>
      <c r="DP561" s="19"/>
      <c r="DQ561" s="110">
        <f>SUM(DQ5:DQ560)</f>
        <v>40</v>
      </c>
      <c r="DR561" s="19"/>
      <c r="DS561" s="111"/>
      <c r="DT561" s="112"/>
      <c r="DU561" s="110">
        <f>SUM(DU5:DU560)</f>
        <v>40</v>
      </c>
      <c r="DV561" s="113"/>
      <c r="DW561" s="111"/>
      <c r="DX561" s="19"/>
      <c r="DY561" s="110">
        <f>SUM(DY5:DY560)</f>
        <v>40</v>
      </c>
      <c r="DZ561" s="19"/>
      <c r="EA561" s="19"/>
      <c r="EB561" s="19"/>
      <c r="EC561" s="110">
        <f>SUM(EC5:EC560)</f>
        <v>40</v>
      </c>
      <c r="ED561" s="19"/>
      <c r="EE561" s="114"/>
      <c r="EF561" s="19"/>
      <c r="EG561" s="110">
        <f>SUM(EG5:EG560)</f>
        <v>40</v>
      </c>
      <c r="EH561" s="19"/>
      <c r="EI561" s="111"/>
      <c r="EJ561" s="19"/>
      <c r="EK561" s="110">
        <f>SUM(EK5:EK560)</f>
        <v>40</v>
      </c>
      <c r="EL561" s="19"/>
      <c r="EM561" s="115"/>
      <c r="EN561" s="19"/>
      <c r="EO561" s="110">
        <f>SUM(EO5:EO560)</f>
        <v>40</v>
      </c>
      <c r="EP561" s="19"/>
      <c r="EQ561" s="19"/>
      <c r="ER561" s="19"/>
      <c r="ES561" s="110">
        <f>SUM(ES5:ES560)</f>
        <v>0</v>
      </c>
      <c r="ET561" s="19"/>
      <c r="EU561" s="19"/>
      <c r="EV561" s="19"/>
      <c r="EW561" s="110">
        <f>SUM(EW5:EW560)</f>
        <v>0</v>
      </c>
      <c r="EX561" s="19"/>
      <c r="EY561" s="19"/>
      <c r="EZ561" s="19"/>
      <c r="FA561" s="110">
        <f>SUM(FA5:FA560)</f>
        <v>0</v>
      </c>
      <c r="FB561" s="19"/>
      <c r="FC561" s="19"/>
      <c r="FD561" s="19"/>
      <c r="FE561" s="23"/>
      <c r="FF561" s="110">
        <f>SUM(FF5:FF560)</f>
        <v>280</v>
      </c>
      <c r="FG561" s="23"/>
      <c r="FH561" s="116"/>
      <c r="FI561" s="117"/>
      <c r="FJ561" s="118"/>
      <c r="FK561" s="19"/>
      <c r="FL561" s="19"/>
    </row>
    <row r="562" spans="1:175" ht="16.2" hidden="1" thickBot="1" x14ac:dyDescent="0.35">
      <c r="A562" s="248" t="s">
        <v>1156</v>
      </c>
      <c r="B562" s="248" t="s">
        <v>1156</v>
      </c>
      <c r="C562" s="248" t="s">
        <v>1156</v>
      </c>
      <c r="D562" s="248" t="s">
        <v>1156</v>
      </c>
      <c r="E562" s="248" t="s">
        <v>1156</v>
      </c>
      <c r="F562" s="248" t="s">
        <v>1156</v>
      </c>
      <c r="G562" s="248" t="s">
        <v>1156</v>
      </c>
      <c r="H562" s="248" t="s">
        <v>1156</v>
      </c>
      <c r="I562" s="248" t="s">
        <v>1156</v>
      </c>
      <c r="J562" s="248" t="s">
        <v>1156</v>
      </c>
      <c r="K562" s="248" t="s">
        <v>1156</v>
      </c>
      <c r="L562" s="248" t="s">
        <v>1156</v>
      </c>
      <c r="M562" s="248" t="s">
        <v>1156</v>
      </c>
      <c r="N562" s="248" t="s">
        <v>1156</v>
      </c>
      <c r="O562" s="248" t="s">
        <v>1156</v>
      </c>
      <c r="P562" s="248" t="s">
        <v>1156</v>
      </c>
      <c r="Q562" s="248" t="s">
        <v>1156</v>
      </c>
      <c r="R562" s="248" t="s">
        <v>1156</v>
      </c>
      <c r="S562" s="248" t="s">
        <v>1156</v>
      </c>
      <c r="T562" s="248" t="s">
        <v>1156</v>
      </c>
      <c r="U562" s="248" t="s">
        <v>1156</v>
      </c>
      <c r="V562" s="248" t="s">
        <v>1156</v>
      </c>
      <c r="W562" s="248" t="s">
        <v>1156</v>
      </c>
      <c r="X562" s="248" t="s">
        <v>1156</v>
      </c>
      <c r="Y562" s="248" t="s">
        <v>1156</v>
      </c>
      <c r="Z562" s="248" t="s">
        <v>1156</v>
      </c>
      <c r="AA562" s="248"/>
      <c r="AB562" s="249" t="s">
        <v>1179</v>
      </c>
      <c r="AC562" s="248"/>
      <c r="AD562" s="248"/>
      <c r="AE562" s="248"/>
      <c r="AF562" s="250"/>
      <c r="AG562" s="248"/>
      <c r="AH562" s="248"/>
      <c r="AI562" s="161" t="s">
        <v>1143</v>
      </c>
      <c r="AJ562" s="161" t="s">
        <v>1143</v>
      </c>
      <c r="AK562" s="161" t="s">
        <v>1143</v>
      </c>
      <c r="AL562" s="161" t="s">
        <v>1143</v>
      </c>
      <c r="AM562" s="161" t="s">
        <v>1143</v>
      </c>
      <c r="AN562" s="161" t="s">
        <v>1143</v>
      </c>
      <c r="AO562" s="161" t="s">
        <v>1143</v>
      </c>
      <c r="AP562" s="161" t="s">
        <v>1143</v>
      </c>
      <c r="AQ562" s="161" t="s">
        <v>1143</v>
      </c>
      <c r="AR562" s="161" t="s">
        <v>1143</v>
      </c>
      <c r="AS562" s="161" t="s">
        <v>1143</v>
      </c>
      <c r="AT562" s="161" t="s">
        <v>1143</v>
      </c>
      <c r="AU562" s="161" t="s">
        <v>1143</v>
      </c>
      <c r="AV562" s="161" t="s">
        <v>1143</v>
      </c>
      <c r="AW562" s="161" t="s">
        <v>1143</v>
      </c>
      <c r="AX562" s="161" t="s">
        <v>1143</v>
      </c>
      <c r="AY562" s="161" t="s">
        <v>1143</v>
      </c>
      <c r="AZ562" s="161" t="s">
        <v>1143</v>
      </c>
      <c r="BA562" s="161" t="s">
        <v>1143</v>
      </c>
      <c r="BB562" s="161" t="s">
        <v>1143</v>
      </c>
      <c r="BC562" s="161" t="s">
        <v>1143</v>
      </c>
      <c r="BD562" s="161" t="s">
        <v>1143</v>
      </c>
      <c r="BE562" s="161" t="s">
        <v>1143</v>
      </c>
      <c r="BF562" s="161" t="s">
        <v>1143</v>
      </c>
      <c r="BG562" s="161" t="s">
        <v>1143</v>
      </c>
      <c r="BH562" s="161" t="s">
        <v>1143</v>
      </c>
      <c r="BI562" s="161" t="s">
        <v>1143</v>
      </c>
      <c r="BJ562" s="161" t="s">
        <v>1143</v>
      </c>
      <c r="BK562" s="161" t="s">
        <v>1143</v>
      </c>
      <c r="BL562" s="161" t="s">
        <v>1143</v>
      </c>
      <c r="BM562" s="161" t="s">
        <v>1143</v>
      </c>
      <c r="BN562" s="161" t="s">
        <v>1143</v>
      </c>
      <c r="BO562" s="161" t="s">
        <v>1143</v>
      </c>
      <c r="BP562" s="161" t="s">
        <v>1143</v>
      </c>
      <c r="BQ562" s="161" t="s">
        <v>1143</v>
      </c>
      <c r="BR562" s="161" t="s">
        <v>1143</v>
      </c>
      <c r="BS562" s="161" t="s">
        <v>1143</v>
      </c>
      <c r="BT562" s="161" t="s">
        <v>1143</v>
      </c>
      <c r="BU562" s="161" t="s">
        <v>1143</v>
      </c>
      <c r="BV562" s="161" t="s">
        <v>1143</v>
      </c>
      <c r="BW562" s="161" t="s">
        <v>1143</v>
      </c>
      <c r="BX562" s="161" t="s">
        <v>1143</v>
      </c>
      <c r="BY562" s="161" t="s">
        <v>1143</v>
      </c>
      <c r="BZ562" s="161" t="s">
        <v>1143</v>
      </c>
      <c r="CA562" s="161"/>
      <c r="CB562" s="161"/>
      <c r="CC562" s="161" t="s">
        <v>1143</v>
      </c>
      <c r="CD562" s="161" t="s">
        <v>1143</v>
      </c>
      <c r="CE562" s="161" t="s">
        <v>1143</v>
      </c>
      <c r="CF562" s="161" t="s">
        <v>1144</v>
      </c>
      <c r="DC562" s="82" t="s">
        <v>1180</v>
      </c>
      <c r="DD562" s="119"/>
      <c r="DE562" s="119"/>
      <c r="DF562" s="120"/>
      <c r="DG562" s="120"/>
      <c r="DH562" s="121"/>
      <c r="DI562" s="120"/>
      <c r="DJ562" s="120"/>
      <c r="DK562" s="120"/>
      <c r="DL562" s="120"/>
      <c r="DM562" s="120"/>
      <c r="DN562" s="121"/>
      <c r="DQ562" s="22" t="str">
        <f>DQ3</f>
        <v>Pontos Net1</v>
      </c>
      <c r="DU562" s="122" t="str">
        <f>DU3</f>
        <v>Pontos Net2</v>
      </c>
      <c r="DY562" s="122" t="str">
        <f>DY3</f>
        <v>Pontos Net3</v>
      </c>
      <c r="EC562" s="122" t="str">
        <f>EC3</f>
        <v>Pontos Net4</v>
      </c>
      <c r="EG562" s="122" t="str">
        <f>EG3</f>
        <v>Pontos Net5</v>
      </c>
      <c r="EK562" s="122" t="str">
        <f>EK3</f>
        <v>Pontos Net6</v>
      </c>
      <c r="EM562" s="123"/>
      <c r="EN562" s="123"/>
      <c r="EO562" s="122" t="str">
        <f>EO3</f>
        <v>Pontos Net7</v>
      </c>
      <c r="EQ562" s="123"/>
      <c r="ER562" s="123"/>
      <c r="ES562" s="122" t="str">
        <f>ES3</f>
        <v>Pontos Net8</v>
      </c>
      <c r="EW562" s="122" t="str">
        <f>EW3</f>
        <v>Pontos Net9</v>
      </c>
      <c r="FA562" s="122" t="str">
        <f>FA3</f>
        <v>Pontos Net10</v>
      </c>
      <c r="FF562" s="22"/>
      <c r="FG562" s="18"/>
      <c r="FH562" s="18"/>
      <c r="FI562" s="24"/>
    </row>
    <row r="563" spans="1:175" ht="13.8" hidden="1" thickBot="1" x14ac:dyDescent="0.3">
      <c r="A563" s="251"/>
      <c r="G563"/>
      <c r="O563" s="252">
        <f t="shared" ref="O563:X563" si="91">SUM(O5:O560)</f>
        <v>22953</v>
      </c>
      <c r="P563" s="252">
        <f t="shared" si="91"/>
        <v>22118</v>
      </c>
      <c r="Q563" s="252">
        <f t="shared" si="91"/>
        <v>24585</v>
      </c>
      <c r="R563" s="252">
        <f t="shared" si="91"/>
        <v>23111</v>
      </c>
      <c r="S563" s="252">
        <f t="shared" si="91"/>
        <v>24297</v>
      </c>
      <c r="T563" s="252">
        <f t="shared" si="91"/>
        <v>24143</v>
      </c>
      <c r="U563" s="252">
        <f t="shared" si="91"/>
        <v>22444</v>
      </c>
      <c r="V563" s="252">
        <f t="shared" si="91"/>
        <v>0</v>
      </c>
      <c r="W563" s="252">
        <f t="shared" si="91"/>
        <v>0</v>
      </c>
      <c r="X563" s="252">
        <f t="shared" si="91"/>
        <v>0</v>
      </c>
      <c r="AH563" s="15"/>
      <c r="AI563" s="253"/>
      <c r="AK563" s="18"/>
      <c r="AM563" s="18"/>
      <c r="AN563" s="254" t="s">
        <v>1157</v>
      </c>
      <c r="AO563" s="255">
        <f>SUM(AO5:AO560)</f>
        <v>22953</v>
      </c>
      <c r="AP563" s="256">
        <f>SUM(AP5:AP560)</f>
        <v>20043</v>
      </c>
      <c r="AQ563" s="257">
        <f>SUM(AQ5:AQ560)</f>
        <v>40</v>
      </c>
      <c r="AR563" s="258"/>
      <c r="AS563" s="255">
        <f>SUM(AS5:AS560)</f>
        <v>22118</v>
      </c>
      <c r="AT563" s="256">
        <f>SUM(AT5:AT560)</f>
        <v>19474</v>
      </c>
      <c r="AU563" s="259">
        <f>SUM(AU5:AU560)</f>
        <v>40</v>
      </c>
      <c r="AV563" s="258"/>
      <c r="AW563" s="255">
        <f>SUM(AW5:AW560)</f>
        <v>24585</v>
      </c>
      <c r="AX563" s="256">
        <f>SUM(AX5:AX560)</f>
        <v>21475</v>
      </c>
      <c r="AY563" s="260">
        <f>SUM(AY5:AY560)</f>
        <v>40</v>
      </c>
      <c r="AZ563" s="258"/>
      <c r="BA563" s="255">
        <f>SUM(BA5:BA560)</f>
        <v>23111</v>
      </c>
      <c r="BB563" s="256">
        <f>SUM(BB5:BB560)</f>
        <v>20199</v>
      </c>
      <c r="BC563" s="260">
        <f>SUM(BC5:BC560)</f>
        <v>40</v>
      </c>
      <c r="BD563" s="258"/>
      <c r="BE563" s="255">
        <f>SUM(BE5:BE560)</f>
        <v>24297</v>
      </c>
      <c r="BF563" s="256">
        <f>SUM(BF5:BF560)</f>
        <v>21199</v>
      </c>
      <c r="BG563" s="256">
        <f>SUM(BG5:BG560)</f>
        <v>40</v>
      </c>
      <c r="BH563" s="258"/>
      <c r="BI563" s="255">
        <f>SUM(BI5:BI560)</f>
        <v>24143</v>
      </c>
      <c r="BJ563" s="256">
        <f>SUM(BJ5:BJ560)</f>
        <v>21121</v>
      </c>
      <c r="BK563" s="256">
        <f>SUM(BK5:BK560)</f>
        <v>40</v>
      </c>
      <c r="BL563" s="258"/>
      <c r="BM563" s="255">
        <f>SUM(BM5:BM560)</f>
        <v>22444</v>
      </c>
      <c r="BN563" s="256">
        <f>SUM(BN5:BN560)</f>
        <v>19596</v>
      </c>
      <c r="BO563" s="162">
        <f>SUM(BO5:BO560)</f>
        <v>40</v>
      </c>
      <c r="BP563" s="258"/>
      <c r="BQ563" s="255">
        <f>SUM(BQ5:BQ560)</f>
        <v>0</v>
      </c>
      <c r="BR563" s="256">
        <f>SUM(BR5:BR560)</f>
        <v>-6632</v>
      </c>
      <c r="BS563" s="162">
        <f>SUM(BS5:BS560)</f>
        <v>0</v>
      </c>
      <c r="BT563" s="258"/>
      <c r="BU563" s="255">
        <f>SUM(BU5:BU560)</f>
        <v>0</v>
      </c>
      <c r="BV563" s="256">
        <f>SUM(BV5:BV560)</f>
        <v>-6632</v>
      </c>
      <c r="BW563" s="162">
        <f>SUM(BW5:BW560)</f>
        <v>0</v>
      </c>
      <c r="BX563" s="258"/>
      <c r="BY563" s="255">
        <f>SUM(BY5:BY560)</f>
        <v>0</v>
      </c>
      <c r="BZ563" s="256">
        <f>SUM(BZ5:BZ560)</f>
        <v>-6632</v>
      </c>
      <c r="CA563" s="162">
        <f>SUM(CA5:CA560)</f>
        <v>0</v>
      </c>
      <c r="CC563" s="18"/>
      <c r="CF563" s="162">
        <f>SUM(CF5:CF560)</f>
        <v>280</v>
      </c>
      <c r="DC563" s="134">
        <v>1</v>
      </c>
      <c r="DD563" s="126" t="s">
        <v>1087</v>
      </c>
      <c r="DE563" s="126" t="s">
        <v>1088</v>
      </c>
      <c r="DF563" s="125"/>
      <c r="DG563" s="126" t="s">
        <v>1089</v>
      </c>
      <c r="DH563" s="127"/>
      <c r="DI563" s="128"/>
      <c r="DN563" s="129"/>
      <c r="DP563" s="130">
        <f>SUM(DP5:DP560)</f>
        <v>20043</v>
      </c>
      <c r="DQ563" s="122">
        <f>SUM(DQ5:DQ560)</f>
        <v>40</v>
      </c>
      <c r="DT563" s="130">
        <f>SUM(DT5:DT560)</f>
        <v>19474</v>
      </c>
      <c r="DU563" s="122">
        <f>SUM(DU5:DU560)</f>
        <v>40</v>
      </c>
      <c r="DX563" s="130">
        <f>SUM(DX5:DX560)</f>
        <v>21475</v>
      </c>
      <c r="DY563" s="122">
        <f>SUM(DY5:DY560)</f>
        <v>40</v>
      </c>
      <c r="DZ563" s="131"/>
      <c r="EB563" s="130">
        <f>SUM(EB5:EB560)</f>
        <v>20199</v>
      </c>
      <c r="EC563" s="122">
        <f>SUM(EC5:EC560)</f>
        <v>40</v>
      </c>
      <c r="EF563" s="130">
        <f>SUM(EF5:EF560)</f>
        <v>21199</v>
      </c>
      <c r="EG563" s="122">
        <f>SUM(EG5:EG560)</f>
        <v>40</v>
      </c>
      <c r="EJ563" s="130">
        <f>SUM(EJ5:EJ560)</f>
        <v>21121</v>
      </c>
      <c r="EK563" s="122">
        <f>SUM(EK5:EK560)</f>
        <v>40</v>
      </c>
      <c r="EN563" s="130">
        <f>SUM(EN5:EN560)</f>
        <v>19596</v>
      </c>
      <c r="EO563" s="122">
        <f>SUM(EO5:EO560)</f>
        <v>40</v>
      </c>
      <c r="ER563" s="130">
        <f>SUM(ER5:ER560)</f>
        <v>-6632</v>
      </c>
      <c r="ES563" s="122">
        <f>SUM(ES5:ES560)</f>
        <v>0</v>
      </c>
      <c r="EV563" s="130">
        <f>SUM(EV5:EV560)</f>
        <v>-6632</v>
      </c>
      <c r="EW563" s="122">
        <f>SUM(EW5:EW560)</f>
        <v>0</v>
      </c>
      <c r="EZ563" s="130">
        <f>SUM(EZ5:EZ560)</f>
        <v>-6632</v>
      </c>
      <c r="FA563" s="122">
        <f>SUM(FA5:FA560)</f>
        <v>0</v>
      </c>
    </row>
    <row r="564" spans="1:175" ht="15" hidden="1" x14ac:dyDescent="0.25">
      <c r="G564"/>
      <c r="AH564" s="15"/>
      <c r="AI564" s="67"/>
      <c r="AJ564" s="261"/>
      <c r="AK564" s="262"/>
      <c r="AM564" s="18"/>
      <c r="AN564" s="263" t="s">
        <v>1158</v>
      </c>
      <c r="AO564" s="264">
        <f>'[1]PorEquipeHC 20aa_ddmmaaaa'!H1004</f>
        <v>22953</v>
      </c>
      <c r="AP564" s="264">
        <f>'[1]PorEquipeHC 20aa_ddmmaaaa'!I1004</f>
        <v>20043</v>
      </c>
      <c r="AQ564" s="122"/>
      <c r="AR564" s="265"/>
      <c r="AS564" s="264">
        <f>'[1]PorEquipeHC 20aa_ddmmaaaa'!J1004</f>
        <v>22118</v>
      </c>
      <c r="AT564" s="264">
        <f>'[1]PorEquipeHC 20aa_ddmmaaaa'!K1004</f>
        <v>19474</v>
      </c>
      <c r="AU564" s="122"/>
      <c r="AV564" s="265"/>
      <c r="AW564" s="264">
        <f>'[1]PorEquipeHC 20aa_ddmmaaaa'!L1004</f>
        <v>24585</v>
      </c>
      <c r="AX564" s="264">
        <f>'[1]PorEquipeHC 20aa_ddmmaaaa'!M1004</f>
        <v>21475</v>
      </c>
      <c r="AY564" s="265"/>
      <c r="AZ564" s="265"/>
      <c r="BA564" s="264">
        <f>'[1]PorEquipeHC 20aa_ddmmaaaa'!N1004</f>
        <v>23111</v>
      </c>
      <c r="BB564" s="264">
        <f>'[1]PorEquipeHC 20aa_ddmmaaaa'!O1004</f>
        <v>20199</v>
      </c>
      <c r="BC564" s="265"/>
      <c r="BD564" s="265"/>
      <c r="BE564" s="264">
        <f>'[1]PorEquipeHC 20aa_ddmmaaaa'!P1004</f>
        <v>24297</v>
      </c>
      <c r="BF564" s="264">
        <f>'[1]PorEquipeHC 20aa_ddmmaaaa'!Q1004</f>
        <v>21199</v>
      </c>
      <c r="BG564" s="265"/>
      <c r="BH564" s="265"/>
      <c r="BI564" s="264">
        <f>'[1]PorEquipeHC 20aa_ddmmaaaa'!R1004</f>
        <v>24143</v>
      </c>
      <c r="BJ564" s="264">
        <f>'[1]PorEquipeHC 20aa_ddmmaaaa'!S1004</f>
        <v>21121</v>
      </c>
      <c r="BK564" s="265"/>
      <c r="BL564" s="265"/>
      <c r="BM564" s="264">
        <f>'[1]PorEquipeHC 20aa_ddmmaaaa'!T1004</f>
        <v>22444</v>
      </c>
      <c r="BN564" s="264">
        <f>'[1]PorEquipeHC 20aa_ddmmaaaa'!U1004</f>
        <v>19596</v>
      </c>
      <c r="BO564" s="265"/>
      <c r="BP564" s="265"/>
      <c r="BQ564" s="264">
        <f>'[1]PorEquipeHC 20aa_ddmmaaaa'!V1004</f>
        <v>22068</v>
      </c>
      <c r="BR564" s="264">
        <f>'[1]PorEquipeHC 20aa_ddmmaaaa'!W1004</f>
        <v>19492</v>
      </c>
      <c r="BS564" s="264">
        <f>'[1]PorEquipeHC 20aa_ddmmaaaa'!X1004</f>
        <v>22075</v>
      </c>
      <c r="BT564" s="265"/>
      <c r="BU564" s="264">
        <f>'[1]PorEquipeHC 20aa_ddmmaaaa'!X1004</f>
        <v>22075</v>
      </c>
      <c r="BV564" s="264">
        <f>'[1]PorEquipeHC 20aa_ddmmaaaa'!Y1004</f>
        <v>19433</v>
      </c>
      <c r="BW564" s="265"/>
      <c r="BX564" s="265"/>
      <c r="BY564" s="264">
        <f>'[1]PorEquipeHC 20aa_ddmmaaaa'!Z1004</f>
        <v>0</v>
      </c>
      <c r="BZ564" s="264">
        <f>'[1]PorEquipeHC 20aa_ddmmaaaa'!AA1004</f>
        <v>0</v>
      </c>
      <c r="CA564" s="265"/>
      <c r="CB564" s="265"/>
      <c r="CC564" s="18"/>
      <c r="DD564" s="134" t="s">
        <v>1093</v>
      </c>
      <c r="DE564" s="126" t="s">
        <v>1094</v>
      </c>
      <c r="DF564" s="126" t="s">
        <v>1095</v>
      </c>
      <c r="DG564" s="126"/>
      <c r="DH564" s="128"/>
      <c r="DP564">
        <f>COUNT(DP5:DP405)</f>
        <v>197</v>
      </c>
      <c r="DT564">
        <f>COUNT(DT5:DT405)</f>
        <v>183</v>
      </c>
      <c r="DX564">
        <f>COUNT(DX5:DX405)</f>
        <v>203</v>
      </c>
      <c r="DZ564" s="135"/>
      <c r="EB564">
        <f>COUNT(EB5:EB405)</f>
        <v>199</v>
      </c>
      <c r="EF564">
        <f>COUNT(EF5:EF405)</f>
        <v>204</v>
      </c>
      <c r="EJ564">
        <f>COUNT(EJ5:EJ405)</f>
        <v>200</v>
      </c>
      <c r="EN564">
        <f>COUNT(EN5:EN405)</f>
        <v>191</v>
      </c>
      <c r="ER564">
        <f>COUNT(ER5:ER405)</f>
        <v>401</v>
      </c>
      <c r="EV564">
        <f>COUNT(EV5:EV405)</f>
        <v>401</v>
      </c>
      <c r="EZ564">
        <f>COUNT(EZ5:EZ405)</f>
        <v>401</v>
      </c>
      <c r="FC564" s="136"/>
    </row>
    <row r="565" spans="1:175" hidden="1" x14ac:dyDescent="0.25">
      <c r="G565"/>
      <c r="AH565" s="15"/>
      <c r="AK565" s="18"/>
      <c r="AM565" s="18"/>
      <c r="AP565" s="251" t="s">
        <v>1159</v>
      </c>
      <c r="AQ565" s="266"/>
      <c r="AR565" s="251"/>
      <c r="AS565" s="251"/>
      <c r="AT565" s="251"/>
      <c r="AU565" s="22"/>
      <c r="BE565"/>
      <c r="BF565"/>
      <c r="BG565"/>
      <c r="BH565"/>
      <c r="CC565" s="18"/>
      <c r="DB565" s="132" t="s">
        <v>1090</v>
      </c>
      <c r="DC565" s="133">
        <v>2</v>
      </c>
      <c r="DD565" s="133" t="s">
        <v>1091</v>
      </c>
      <c r="DE565" s="133" t="s">
        <v>1088</v>
      </c>
      <c r="DF565" s="133"/>
      <c r="DG565" s="133" t="s">
        <v>1092</v>
      </c>
      <c r="DH565" s="133"/>
      <c r="DN565" s="129"/>
    </row>
    <row r="566" spans="1:175" ht="15.6" hidden="1" x14ac:dyDescent="0.3">
      <c r="G566"/>
      <c r="AD566" s="248">
        <v>1</v>
      </c>
      <c r="AE566" s="14" t="s">
        <v>1160</v>
      </c>
      <c r="AF566" s="14" t="s">
        <v>1088</v>
      </c>
      <c r="AG566" s="267"/>
      <c r="AH566" s="268" t="s">
        <v>1089</v>
      </c>
      <c r="AK566" s="18"/>
      <c r="AM566" s="18"/>
      <c r="AQ566" s="22"/>
      <c r="AU566" s="22"/>
      <c r="AY566" s="68">
        <v>10</v>
      </c>
      <c r="AZ566" s="69" t="s">
        <v>61</v>
      </c>
      <c r="BE566"/>
      <c r="BF566" s="248">
        <v>1</v>
      </c>
      <c r="BG566" s="14" t="s">
        <v>1160</v>
      </c>
      <c r="BH566" s="14" t="s">
        <v>1088</v>
      </c>
      <c r="BI566" s="267"/>
      <c r="BJ566" s="268" t="s">
        <v>1089</v>
      </c>
      <c r="BM566" s="18"/>
      <c r="BU566" s="248">
        <v>1</v>
      </c>
      <c r="BV566" s="267" t="s">
        <v>1160</v>
      </c>
      <c r="BW566" s="267" t="s">
        <v>1088</v>
      </c>
      <c r="BX566" s="161"/>
      <c r="BY566" s="200" t="s">
        <v>1089</v>
      </c>
      <c r="CC566" s="18"/>
      <c r="DB566" s="132" t="s">
        <v>1090</v>
      </c>
      <c r="DC566" s="133">
        <v>3</v>
      </c>
      <c r="DD566" s="133" t="s">
        <v>1096</v>
      </c>
      <c r="DE566" s="133" t="s">
        <v>1094</v>
      </c>
      <c r="DF566" s="133"/>
      <c r="DG566" s="133" t="s">
        <v>1097</v>
      </c>
      <c r="DH566" s="133"/>
      <c r="DN566" s="129"/>
      <c r="FC566" s="136"/>
    </row>
    <row r="567" spans="1:175" ht="15" hidden="1" x14ac:dyDescent="0.25">
      <c r="G567"/>
      <c r="AC567" t="s">
        <v>1090</v>
      </c>
      <c r="AD567" s="133">
        <v>2</v>
      </c>
      <c r="AE567" s="133" t="s">
        <v>1161</v>
      </c>
      <c r="AF567" s="133" t="s">
        <v>1162</v>
      </c>
      <c r="AG567" s="133"/>
      <c r="AH567" s="133" t="s">
        <v>1163</v>
      </c>
      <c r="AI567" s="133"/>
      <c r="AK567" s="262"/>
      <c r="AM567" s="18"/>
      <c r="AQ567" s="22"/>
      <c r="AU567" s="22"/>
      <c r="AY567" s="68">
        <v>8</v>
      </c>
      <c r="AZ567" s="69" t="s">
        <v>75</v>
      </c>
      <c r="BE567" s="269" t="s">
        <v>1090</v>
      </c>
      <c r="BF567" s="133">
        <v>2</v>
      </c>
      <c r="BG567" s="133" t="s">
        <v>1161</v>
      </c>
      <c r="BH567" s="133" t="s">
        <v>1162</v>
      </c>
      <c r="BI567" s="133"/>
      <c r="BJ567" s="133" t="s">
        <v>1163</v>
      </c>
      <c r="BK567" s="133"/>
      <c r="BM567" s="262"/>
      <c r="BT567" s="269" t="s">
        <v>1090</v>
      </c>
      <c r="BU567" s="270">
        <v>2</v>
      </c>
      <c r="BV567" s="271" t="s">
        <v>1161</v>
      </c>
      <c r="BW567" s="271" t="s">
        <v>1088</v>
      </c>
      <c r="BX567" s="161"/>
      <c r="BY567" s="200" t="s">
        <v>1164</v>
      </c>
      <c r="CC567" s="18"/>
      <c r="DC567" s="134">
        <v>4</v>
      </c>
      <c r="DD567" s="126" t="s">
        <v>1098</v>
      </c>
      <c r="DE567" s="137" t="s">
        <v>1099</v>
      </c>
      <c r="DF567" s="125"/>
      <c r="DG567" s="125"/>
      <c r="DH567" s="125"/>
      <c r="DI567" s="125"/>
      <c r="DJ567" s="128"/>
      <c r="DN567" s="129"/>
      <c r="FC567" s="136"/>
    </row>
    <row r="568" spans="1:175" ht="15" hidden="1" x14ac:dyDescent="0.25">
      <c r="G568"/>
      <c r="AC568" t="s">
        <v>1090</v>
      </c>
      <c r="AD568" s="133">
        <v>3</v>
      </c>
      <c r="AE568" s="133" t="s">
        <v>1165</v>
      </c>
      <c r="AF568" s="133" t="s">
        <v>1094</v>
      </c>
      <c r="AG568" s="133"/>
      <c r="AH568" s="133" t="s">
        <v>1097</v>
      </c>
      <c r="AI568" s="133"/>
      <c r="AK568" s="18"/>
      <c r="AM568" s="18"/>
      <c r="AQ568" s="22"/>
      <c r="AU568" s="22"/>
      <c r="AY568" s="68">
        <v>6</v>
      </c>
      <c r="AZ568" s="69" t="s">
        <v>71</v>
      </c>
      <c r="BE568" s="269" t="s">
        <v>1090</v>
      </c>
      <c r="BF568" s="133">
        <v>3</v>
      </c>
      <c r="BG568" s="133" t="s">
        <v>1165</v>
      </c>
      <c r="BH568" s="133" t="s">
        <v>1094</v>
      </c>
      <c r="BI568" s="133"/>
      <c r="BJ568" s="133" t="s">
        <v>1097</v>
      </c>
      <c r="BK568" s="133"/>
      <c r="BM568" s="18"/>
      <c r="BT568" s="269" t="s">
        <v>1090</v>
      </c>
      <c r="BU568" s="270">
        <v>3</v>
      </c>
      <c r="BV568" s="271" t="s">
        <v>1165</v>
      </c>
      <c r="BW568" s="271" t="s">
        <v>1094</v>
      </c>
      <c r="BX568" s="248"/>
      <c r="BY568" s="104" t="s">
        <v>1166</v>
      </c>
      <c r="CC568" s="18"/>
      <c r="DC568" s="134">
        <v>5</v>
      </c>
      <c r="DD568" s="126" t="s">
        <v>1100</v>
      </c>
      <c r="DE568" s="126" t="s">
        <v>1101</v>
      </c>
      <c r="DF568" s="125"/>
      <c r="DG568" s="125" t="s">
        <v>1102</v>
      </c>
      <c r="DH568" s="125"/>
      <c r="DI568" s="125"/>
      <c r="DJ568" s="128"/>
      <c r="FC568" s="136"/>
    </row>
    <row r="569" spans="1:175" ht="13.8" hidden="1" x14ac:dyDescent="0.25">
      <c r="G569"/>
      <c r="AD569" s="272">
        <v>4</v>
      </c>
      <c r="AE569" s="14" t="s">
        <v>1167</v>
      </c>
      <c r="AF569" s="14"/>
      <c r="AH569" s="14"/>
      <c r="AI569" s="14"/>
      <c r="AJ569" s="14"/>
      <c r="AK569" s="172"/>
      <c r="AL569" s="14"/>
      <c r="AM569" s="172"/>
      <c r="AN569" s="14"/>
      <c r="AO569" s="14"/>
      <c r="AP569" s="14"/>
      <c r="AU569" s="22"/>
      <c r="AY569" s="68">
        <v>5</v>
      </c>
      <c r="AZ569" s="69" t="s">
        <v>72</v>
      </c>
      <c r="BE569"/>
      <c r="BF569" s="272">
        <v>4</v>
      </c>
      <c r="BG569" s="273" t="s">
        <v>1167</v>
      </c>
      <c r="BH569" s="14"/>
      <c r="BJ569" s="14"/>
      <c r="BK569" s="14"/>
      <c r="BL569" s="14"/>
      <c r="BM569" s="172"/>
      <c r="BU569" s="272">
        <v>4</v>
      </c>
      <c r="BV569" t="s">
        <v>1168</v>
      </c>
      <c r="BX569" s="272"/>
      <c r="BY569" s="274"/>
      <c r="CC569" s="18"/>
      <c r="DC569" s="134">
        <v>6</v>
      </c>
      <c r="DD569" s="126" t="s">
        <v>1103</v>
      </c>
      <c r="DE569" s="126" t="s">
        <v>1104</v>
      </c>
      <c r="DF569" s="125"/>
      <c r="DG569" s="125" t="s">
        <v>1105</v>
      </c>
      <c r="DH569" s="125"/>
      <c r="DI569" s="125"/>
      <c r="FF569" s="22"/>
      <c r="FG569" s="18"/>
      <c r="FH569" s="18"/>
      <c r="FI569" s="24"/>
    </row>
    <row r="570" spans="1:175" ht="13.8" hidden="1" x14ac:dyDescent="0.25">
      <c r="G570"/>
      <c r="AD570" s="161">
        <v>5</v>
      </c>
      <c r="AE570" s="14" t="s">
        <v>1169</v>
      </c>
      <c r="AF570" s="14" t="s">
        <v>1101</v>
      </c>
      <c r="AH570" s="14" t="s">
        <v>1102</v>
      </c>
      <c r="AK570" s="18"/>
      <c r="AM570" s="18"/>
      <c r="AQ570" s="22"/>
      <c r="AU570" s="22"/>
      <c r="AY570" s="68">
        <v>4</v>
      </c>
      <c r="AZ570" s="69" t="s">
        <v>89</v>
      </c>
      <c r="BE570"/>
      <c r="BF570" s="161">
        <v>5</v>
      </c>
      <c r="BG570" s="14" t="s">
        <v>1169</v>
      </c>
      <c r="BH570" s="14" t="s">
        <v>1101</v>
      </c>
      <c r="BJ570" s="14" t="s">
        <v>1102</v>
      </c>
      <c r="BM570" s="18"/>
      <c r="BU570" s="161">
        <v>5</v>
      </c>
      <c r="BV570" s="267" t="s">
        <v>1169</v>
      </c>
      <c r="BW570" t="s">
        <v>1101</v>
      </c>
      <c r="BX570" s="275"/>
      <c r="BY570" s="104" t="s">
        <v>1102</v>
      </c>
      <c r="CC570" s="18"/>
      <c r="DH570" s="15"/>
    </row>
    <row r="571" spans="1:175" ht="13.8" hidden="1" x14ac:dyDescent="0.25">
      <c r="G571"/>
      <c r="AD571" s="248">
        <v>6</v>
      </c>
      <c r="AE571" s="14" t="s">
        <v>1170</v>
      </c>
      <c r="AF571" s="14" t="s">
        <v>1104</v>
      </c>
      <c r="AG571" s="267"/>
      <c r="AH571" s="14" t="s">
        <v>1105</v>
      </c>
      <c r="AI571" s="261"/>
      <c r="AJ571" s="261"/>
      <c r="AK571" s="262"/>
      <c r="AM571" s="18"/>
      <c r="AQ571" s="22"/>
      <c r="AT571" s="82"/>
      <c r="AU571" s="22"/>
      <c r="AY571" s="68">
        <v>3</v>
      </c>
      <c r="AZ571" s="69" t="s">
        <v>94</v>
      </c>
      <c r="BE571"/>
      <c r="BF571" s="248">
        <v>6</v>
      </c>
      <c r="BG571" s="14" t="s">
        <v>1170</v>
      </c>
      <c r="BH571" s="14" t="s">
        <v>1104</v>
      </c>
      <c r="BI571" s="267"/>
      <c r="BJ571" s="14" t="s">
        <v>1105</v>
      </c>
      <c r="BK571" s="261"/>
      <c r="BL571" s="261"/>
      <c r="BM571" s="262"/>
      <c r="BU571" s="248">
        <v>6</v>
      </c>
      <c r="BV571" s="267" t="s">
        <v>1170</v>
      </c>
      <c r="BW571" t="s">
        <v>1104</v>
      </c>
      <c r="BX571" s="248"/>
      <c r="BY571" s="104" t="s">
        <v>1105</v>
      </c>
      <c r="CC571" s="18"/>
      <c r="DH571" s="15"/>
    </row>
    <row r="572" spans="1:175" ht="13.8" hidden="1" x14ac:dyDescent="0.25">
      <c r="G572"/>
      <c r="AH572" s="15"/>
      <c r="AK572" s="18"/>
      <c r="AM572" s="18"/>
      <c r="AQ572" s="22"/>
      <c r="AU572" s="22"/>
      <c r="AY572" s="68">
        <v>2</v>
      </c>
      <c r="AZ572" s="69" t="s">
        <v>99</v>
      </c>
      <c r="BE572"/>
      <c r="BF572"/>
      <c r="BG572"/>
      <c r="BH572"/>
      <c r="BI572" s="15"/>
      <c r="CC572" s="18"/>
      <c r="DH572" s="15"/>
      <c r="FF572" s="22"/>
      <c r="FG572" s="18"/>
      <c r="FH572" s="18"/>
      <c r="FI572" s="24"/>
      <c r="FM572" s="82" t="s">
        <v>1106</v>
      </c>
      <c r="FN572" s="82" t="s">
        <v>1107</v>
      </c>
      <c r="FO572" s="138" t="s">
        <v>1108</v>
      </c>
    </row>
    <row r="573" spans="1:175" ht="13.8" hidden="1" x14ac:dyDescent="0.25">
      <c r="G573"/>
      <c r="AH573" s="15"/>
      <c r="AK573" s="18"/>
      <c r="AM573" s="18"/>
      <c r="AQ573" s="22"/>
      <c r="AU573" s="22"/>
      <c r="AY573" s="68">
        <v>1</v>
      </c>
      <c r="AZ573" s="69" t="s">
        <v>93</v>
      </c>
      <c r="BE573"/>
      <c r="BF573"/>
      <c r="BG573"/>
      <c r="BH573"/>
      <c r="CC573" s="18"/>
      <c r="DH573" s="15"/>
      <c r="DN573" s="124" t="str">
        <f>FN573</f>
        <v>01. PIE</v>
      </c>
      <c r="DO573" s="128"/>
      <c r="DP573" s="128"/>
      <c r="DQ573" s="73">
        <f>SUM(DQ5:DQ39)</f>
        <v>3</v>
      </c>
      <c r="DR573" s="65"/>
      <c r="DS573" s="65"/>
      <c r="DT573" s="65"/>
      <c r="DU573" s="73">
        <f>SUM(DU5:DU39)</f>
        <v>0</v>
      </c>
      <c r="DV573" s="65"/>
      <c r="DW573" s="65"/>
      <c r="DX573" s="65"/>
      <c r="DY573" s="73">
        <f>SUM(DY5:DY39)</f>
        <v>6</v>
      </c>
      <c r="DZ573" s="65"/>
      <c r="EA573" s="65"/>
      <c r="EB573" s="73"/>
      <c r="EC573" s="73">
        <f>SUM(EC5:EC39)</f>
        <v>35.25</v>
      </c>
      <c r="ED573" s="65"/>
      <c r="EE573" s="65"/>
      <c r="EF573" s="73"/>
      <c r="EG573" s="73">
        <f>SUM(EG5:EG39)</f>
        <v>0</v>
      </c>
      <c r="EH573" s="65"/>
      <c r="EI573" s="65"/>
      <c r="EJ573" s="73"/>
      <c r="EK573" s="73">
        <f>SUM(EK5:EK39)</f>
        <v>0</v>
      </c>
      <c r="EL573" s="65"/>
      <c r="EM573" s="65"/>
      <c r="EN573" s="73"/>
      <c r="EO573" s="73">
        <f>SUM(EO5:EO39)</f>
        <v>0</v>
      </c>
      <c r="EP573" s="65"/>
      <c r="EQ573" s="65"/>
      <c r="ER573" s="73"/>
      <c r="ES573" s="73">
        <f>SUM(ES5:ES39)</f>
        <v>0</v>
      </c>
      <c r="ET573" s="65"/>
      <c r="EU573" s="65"/>
      <c r="EV573" s="73"/>
      <c r="EW573" s="73">
        <f>SUM(EW5:EW39)</f>
        <v>0</v>
      </c>
      <c r="EX573" s="65"/>
      <c r="EY573" s="65"/>
      <c r="EZ573" s="73"/>
      <c r="FA573" s="73">
        <f>SUM(FA5:FA39)</f>
        <v>0</v>
      </c>
      <c r="FB573" s="65"/>
      <c r="FC573" s="65"/>
      <c r="FD573" s="65"/>
      <c r="FE573" s="65"/>
      <c r="FF573" s="73"/>
      <c r="FG573" s="66"/>
      <c r="FH573" s="66"/>
      <c r="FI573" s="80"/>
      <c r="FJ573" s="65"/>
      <c r="FK573" s="65"/>
      <c r="FL573" s="139">
        <f>SUM(DQ573:FA573)</f>
        <v>44.25</v>
      </c>
      <c r="FM573" s="139">
        <f>FM39</f>
        <v>44.25</v>
      </c>
      <c r="FN573" s="139" t="str">
        <f>FN39</f>
        <v>01. PIE</v>
      </c>
      <c r="FO573" t="str">
        <f>IF(FL573=FM573,"...")</f>
        <v>...</v>
      </c>
      <c r="FQ573" s="140"/>
      <c r="FR573" s="140"/>
      <c r="FS573" s="140"/>
    </row>
    <row r="574" spans="1:175" ht="13.8" hidden="1" x14ac:dyDescent="0.25">
      <c r="G574"/>
      <c r="AU574" s="22"/>
      <c r="AY574" s="68">
        <v>0.5</v>
      </c>
      <c r="AZ574" s="69" t="s">
        <v>107</v>
      </c>
      <c r="BE574"/>
      <c r="BF574"/>
      <c r="BG574"/>
      <c r="BH574"/>
      <c r="CC574" s="18"/>
      <c r="DH574" s="15"/>
      <c r="DN574" s="141" t="str">
        <f t="shared" ref="DN574:DN582" si="92">FN574</f>
        <v>03. IBI</v>
      </c>
      <c r="DO574" s="129"/>
      <c r="DP574" s="128"/>
      <c r="DQ574" s="73">
        <f>SUM(DQ40:DQ73)</f>
        <v>0</v>
      </c>
      <c r="DR574" s="65"/>
      <c r="DS574" s="65"/>
      <c r="DT574" s="65"/>
      <c r="DU574" s="73">
        <f>SUM(DU40:DU73)</f>
        <v>0</v>
      </c>
      <c r="DV574" s="65"/>
      <c r="DW574" s="65"/>
      <c r="DX574" s="65"/>
      <c r="DY574" s="73">
        <f>SUM(DY40:DY73)</f>
        <v>0.75</v>
      </c>
      <c r="DZ574" s="65"/>
      <c r="EA574" s="65"/>
      <c r="EB574" s="65"/>
      <c r="EC574" s="73">
        <f>SUM(EC40:EC73)</f>
        <v>0</v>
      </c>
      <c r="ED574" s="65"/>
      <c r="EE574" s="65"/>
      <c r="EF574" s="65"/>
      <c r="EG574" s="73">
        <f>SUM(EG40:EG73)</f>
        <v>0</v>
      </c>
      <c r="EH574" s="65"/>
      <c r="EI574" s="65"/>
      <c r="EJ574" s="65"/>
      <c r="EK574" s="73">
        <f>SUM(EK40:EK73)</f>
        <v>0</v>
      </c>
      <c r="EL574" s="65"/>
      <c r="EM574" s="65"/>
      <c r="EN574" s="65"/>
      <c r="EO574" s="73">
        <f>SUM(EO40:EO73)</f>
        <v>0</v>
      </c>
      <c r="EP574" s="65"/>
      <c r="EQ574" s="65"/>
      <c r="ER574" s="65"/>
      <c r="ES574" s="73">
        <f>SUM(ES40:ES73)</f>
        <v>0</v>
      </c>
      <c r="ET574" s="65"/>
      <c r="EU574" s="65"/>
      <c r="EV574" s="65"/>
      <c r="EW574" s="73">
        <f>SUM(EW40:EW73)</f>
        <v>0</v>
      </c>
      <c r="EX574" s="65"/>
      <c r="EY574" s="65"/>
      <c r="EZ574" s="65"/>
      <c r="FA574" s="73">
        <f>SUM(FA40:FA73)</f>
        <v>0</v>
      </c>
      <c r="FB574" s="65"/>
      <c r="FC574" s="65"/>
      <c r="FD574" s="65"/>
      <c r="FE574" s="65"/>
      <c r="FF574" s="73"/>
      <c r="FG574" s="66"/>
      <c r="FH574" s="66"/>
      <c r="FI574" s="80"/>
      <c r="FJ574" s="65"/>
      <c r="FK574" s="65"/>
      <c r="FL574" s="139">
        <f>SUM(DQ574:FA574)</f>
        <v>0.75</v>
      </c>
      <c r="FM574" s="139">
        <f>FM73</f>
        <v>0.75</v>
      </c>
      <c r="FN574" s="139" t="str">
        <f>FN73</f>
        <v>03. IBI</v>
      </c>
      <c r="FO574" t="str">
        <f>IF(FL574=FM574,"...")</f>
        <v>...</v>
      </c>
    </row>
    <row r="575" spans="1:175" ht="13.8" hidden="1" x14ac:dyDescent="0.25">
      <c r="G575"/>
      <c r="AH575" s="15"/>
      <c r="AK575" s="18"/>
      <c r="AM575" s="18"/>
      <c r="AQ575" s="22"/>
      <c r="AU575" s="22"/>
      <c r="AY575" s="68">
        <v>0.5</v>
      </c>
      <c r="AZ575" s="69" t="s">
        <v>113</v>
      </c>
      <c r="BE575"/>
      <c r="BF575"/>
      <c r="BG575"/>
      <c r="BH575"/>
      <c r="CC575" s="18"/>
      <c r="DH575" s="15"/>
      <c r="DN575" s="124" t="str">
        <f t="shared" si="92"/>
        <v>06. KOK</v>
      </c>
      <c r="DO575" s="128"/>
      <c r="DP575" s="128"/>
      <c r="DQ575" s="73">
        <f>SUM(DQ74:DQ127)</f>
        <v>0</v>
      </c>
      <c r="DR575" s="65"/>
      <c r="DS575" s="65"/>
      <c r="DT575" s="65"/>
      <c r="DU575" s="73">
        <f>SUM(DU74:DU127)</f>
        <v>8</v>
      </c>
      <c r="DV575" s="65"/>
      <c r="DW575" s="65"/>
      <c r="DX575" s="65"/>
      <c r="DY575" s="73">
        <f>SUM(DY74:DY127)</f>
        <v>13.75</v>
      </c>
      <c r="DZ575" s="65"/>
      <c r="EA575" s="65"/>
      <c r="EB575" s="65"/>
      <c r="EC575" s="73">
        <f>SUM(EC74:EC127)</f>
        <v>0</v>
      </c>
      <c r="ED575" s="65"/>
      <c r="EE575" s="65"/>
      <c r="EF575" s="65"/>
      <c r="EG575" s="73">
        <f>SUM(EG74:EG127)</f>
        <v>0</v>
      </c>
      <c r="EH575" s="65"/>
      <c r="EI575" s="65"/>
      <c r="EJ575" s="65"/>
      <c r="EK575" s="73">
        <f>SUM(EK74:EK127)</f>
        <v>5</v>
      </c>
      <c r="EL575" s="65"/>
      <c r="EM575" s="65"/>
      <c r="EN575" s="65"/>
      <c r="EO575" s="73">
        <f>SUM(EO74:EO127)</f>
        <v>11</v>
      </c>
      <c r="EP575" s="65"/>
      <c r="EQ575" s="65"/>
      <c r="ER575" s="65"/>
      <c r="ES575" s="73">
        <f>SUM(ES74:ES127)</f>
        <v>0</v>
      </c>
      <c r="ET575" s="65"/>
      <c r="EU575" s="65"/>
      <c r="EV575" s="65"/>
      <c r="EW575" s="73">
        <f>SUM(EW74:EW127)</f>
        <v>0</v>
      </c>
      <c r="EX575" s="65"/>
      <c r="EY575" s="65"/>
      <c r="EZ575" s="65"/>
      <c r="FA575" s="73">
        <f>SUM(FA74:FA127)</f>
        <v>0</v>
      </c>
      <c r="FB575" s="65"/>
      <c r="FC575" s="65"/>
      <c r="FD575" s="65"/>
      <c r="FE575" s="65"/>
      <c r="FF575" s="73"/>
      <c r="FG575" s="66"/>
      <c r="FH575" s="66"/>
      <c r="FI575" s="80"/>
      <c r="FJ575" s="65"/>
      <c r="FK575" s="65"/>
      <c r="FL575" s="139">
        <f t="shared" ref="FL575:FL584" si="93">SUM(DQ575:FA575)</f>
        <v>37.75</v>
      </c>
      <c r="FM575" s="139">
        <f>FM127</f>
        <v>37.75</v>
      </c>
      <c r="FN575" s="139" t="str">
        <f>FN127</f>
        <v>06. KOK</v>
      </c>
      <c r="FO575" t="str">
        <f t="shared" ref="FO575:FO584" si="94">IF(FL575=FM575,"...")</f>
        <v>...</v>
      </c>
    </row>
    <row r="576" spans="1:175" hidden="1" x14ac:dyDescent="0.25">
      <c r="G576"/>
      <c r="AH576" s="15"/>
      <c r="AK576" s="18"/>
      <c r="AM576" s="18"/>
      <c r="AQ576" s="22"/>
      <c r="AU576" s="22"/>
      <c r="AY576" s="73">
        <f>SUM(AY566:AY575)</f>
        <v>40</v>
      </c>
      <c r="AZ576" s="65"/>
      <c r="BE576"/>
      <c r="BF576"/>
      <c r="BG576"/>
      <c r="BH576"/>
      <c r="BQ576" s="22">
        <f>SUM(BW338:BW347)</f>
        <v>0</v>
      </c>
      <c r="CC576" s="18"/>
      <c r="DH576" s="15"/>
      <c r="DN576" s="141" t="str">
        <f>FN576</f>
        <v>07. GSP</v>
      </c>
      <c r="DP576" s="128"/>
      <c r="DQ576" s="73">
        <f>SUM(DQ128:DQ180)</f>
        <v>0</v>
      </c>
      <c r="DR576" s="65"/>
      <c r="DS576" s="65"/>
      <c r="DT576" s="65"/>
      <c r="DU576" s="73">
        <f>SUM(DU128:DU180)</f>
        <v>0</v>
      </c>
      <c r="DV576" s="65"/>
      <c r="DW576" s="65"/>
      <c r="DX576" s="65"/>
      <c r="DY576" s="73">
        <f>SUM(DY128:DY180)</f>
        <v>0</v>
      </c>
      <c r="DZ576" s="65"/>
      <c r="EA576" s="65"/>
      <c r="EB576" s="65"/>
      <c r="EC576" s="73">
        <f>SUM(EC128:EC180)</f>
        <v>0</v>
      </c>
      <c r="ED576" s="65"/>
      <c r="EE576" s="65"/>
      <c r="EF576" s="65"/>
      <c r="EG576" s="73">
        <f>SUM(EG128:EG180)</f>
        <v>8</v>
      </c>
      <c r="EH576" s="65"/>
      <c r="EI576" s="65"/>
      <c r="EJ576" s="65"/>
      <c r="EK576" s="73">
        <f>SUM(EK128:EK180)</f>
        <v>8.5</v>
      </c>
      <c r="EL576" s="65"/>
      <c r="EM576" s="65"/>
      <c r="EN576" s="65"/>
      <c r="EO576" s="73">
        <f>SUM(EO128:EO180)</f>
        <v>19</v>
      </c>
      <c r="EP576" s="65"/>
      <c r="EQ576" s="65"/>
      <c r="ER576" s="65"/>
      <c r="ES576" s="73">
        <f>SUM(ES128:ES180)</f>
        <v>0</v>
      </c>
      <c r="ET576" s="65"/>
      <c r="EU576" s="65"/>
      <c r="EV576" s="65"/>
      <c r="EW576" s="73">
        <f>SUM(EW128:EW180)</f>
        <v>0</v>
      </c>
      <c r="EX576" s="65"/>
      <c r="EY576" s="65"/>
      <c r="EZ576" s="65"/>
      <c r="FA576" s="73">
        <f>SUM(FA128:FA180)</f>
        <v>0</v>
      </c>
      <c r="FB576" s="65"/>
      <c r="FC576" s="65"/>
      <c r="FD576" s="65"/>
      <c r="FE576" s="65"/>
      <c r="FF576" s="73"/>
      <c r="FG576" s="66"/>
      <c r="FH576" s="66"/>
      <c r="FI576" s="80"/>
      <c r="FJ576" s="65"/>
      <c r="FK576" s="65"/>
      <c r="FL576" s="139">
        <f t="shared" si="93"/>
        <v>35.5</v>
      </c>
      <c r="FM576" s="139">
        <f>FM180</f>
        <v>35.5</v>
      </c>
      <c r="FN576" s="139" t="str">
        <f>FN180</f>
        <v>07. GSP</v>
      </c>
      <c r="FO576" t="str">
        <f t="shared" si="94"/>
        <v>...</v>
      </c>
    </row>
    <row r="577" spans="7:178" hidden="1" x14ac:dyDescent="0.25">
      <c r="G577"/>
      <c r="AH577" s="15"/>
      <c r="AK577" s="18"/>
      <c r="AM577" s="18"/>
      <c r="AQ577" s="22"/>
      <c r="AU577" s="22"/>
      <c r="BE577"/>
      <c r="BF577"/>
      <c r="BG577"/>
      <c r="BH577"/>
      <c r="CC577" s="18"/>
      <c r="DH577" s="15"/>
      <c r="DN577" s="124" t="str">
        <f>FN577</f>
        <v>08. SMA</v>
      </c>
      <c r="DO577" s="97"/>
      <c r="DP577" s="128"/>
      <c r="DQ577" s="73">
        <f>SUM(DQ181:DQ196)</f>
        <v>0</v>
      </c>
      <c r="DR577" s="65"/>
      <c r="DS577" s="65"/>
      <c r="DT577" s="65"/>
      <c r="DU577" s="73">
        <f>SUM(DU181:DU196)</f>
        <v>11.5</v>
      </c>
      <c r="DV577" s="65"/>
      <c r="DW577" s="65"/>
      <c r="DX577" s="65"/>
      <c r="DY577" s="73">
        <f>SUM(DY181:DY196)</f>
        <v>0</v>
      </c>
      <c r="DZ577" s="65"/>
      <c r="EA577" s="65"/>
      <c r="EB577" s="65"/>
      <c r="EC577" s="73">
        <f>SUM(EC181:EC196)</f>
        <v>0</v>
      </c>
      <c r="ED577" s="65"/>
      <c r="EE577" s="65"/>
      <c r="EF577" s="65"/>
      <c r="EG577" s="73">
        <f>SUM(EG181:EG196)</f>
        <v>0</v>
      </c>
      <c r="EH577" s="65"/>
      <c r="EI577" s="65"/>
      <c r="EJ577" s="65"/>
      <c r="EK577" s="73">
        <f>SUM(EK181:EK196)</f>
        <v>0</v>
      </c>
      <c r="EL577" s="65"/>
      <c r="EM577" s="65"/>
      <c r="EN577" s="65"/>
      <c r="EO577" s="73">
        <f>SUM(EO181:EO196)</f>
        <v>0</v>
      </c>
      <c r="EP577" s="65"/>
      <c r="EQ577" s="65"/>
      <c r="ER577" s="65"/>
      <c r="ES577" s="73">
        <f>SUM(ES181:ES196)</f>
        <v>0</v>
      </c>
      <c r="ET577" s="65"/>
      <c r="EU577" s="65"/>
      <c r="EV577" s="65"/>
      <c r="EW577" s="73">
        <f>SUM(EW181:EW196)</f>
        <v>0</v>
      </c>
      <c r="EX577" s="65"/>
      <c r="EY577" s="65"/>
      <c r="EZ577" s="65"/>
      <c r="FA577" s="73">
        <f>SUM(FA181:FA196)</f>
        <v>0</v>
      </c>
      <c r="FB577" s="65"/>
      <c r="FC577" s="65"/>
      <c r="FD577" s="65"/>
      <c r="FE577" s="65"/>
      <c r="FF577" s="73"/>
      <c r="FG577" s="66"/>
      <c r="FH577" s="66"/>
      <c r="FI577" s="80"/>
      <c r="FJ577" s="65"/>
      <c r="FK577" s="65"/>
      <c r="FL577" s="139">
        <f t="shared" si="93"/>
        <v>11.5</v>
      </c>
      <c r="FM577" s="139">
        <f>FM196</f>
        <v>11.5</v>
      </c>
      <c r="FN577" s="139" t="str">
        <f>FN196</f>
        <v>08. SMA</v>
      </c>
      <c r="FO577" t="str">
        <f t="shared" si="94"/>
        <v>...</v>
      </c>
    </row>
    <row r="578" spans="7:178" hidden="1" x14ac:dyDescent="0.25">
      <c r="G578"/>
      <c r="AH578" s="15"/>
      <c r="AK578" s="18"/>
      <c r="AM578" s="18"/>
      <c r="AQ578" s="22"/>
      <c r="AU578" s="22"/>
      <c r="BE578"/>
      <c r="BF578"/>
      <c r="BG578"/>
      <c r="BH578"/>
      <c r="CC578" s="18"/>
      <c r="DH578" s="15"/>
      <c r="DN578" s="141" t="str">
        <f t="shared" si="92"/>
        <v>10. ITA</v>
      </c>
      <c r="DP578" s="128"/>
      <c r="DQ578" s="73">
        <f>SUM(DQ197:DQ205)</f>
        <v>0</v>
      </c>
      <c r="DR578" s="65"/>
      <c r="DS578" s="65"/>
      <c r="DT578" s="65"/>
      <c r="DU578" s="73">
        <f>SUM(DU197:DU205)</f>
        <v>0</v>
      </c>
      <c r="DV578" s="65"/>
      <c r="DW578" s="65"/>
      <c r="DX578" s="65"/>
      <c r="DY578" s="73">
        <f>SUM(DY197:DY205)</f>
        <v>0</v>
      </c>
      <c r="DZ578" s="65"/>
      <c r="EA578" s="65"/>
      <c r="EB578" s="65"/>
      <c r="EC578" s="73">
        <f>SUM(EC197:EC205)</f>
        <v>0</v>
      </c>
      <c r="ED578" s="65"/>
      <c r="EE578" s="65"/>
      <c r="EF578" s="65"/>
      <c r="EG578" s="73">
        <f>SUM(EG197:EG205)</f>
        <v>0</v>
      </c>
      <c r="EH578" s="65"/>
      <c r="EI578" s="65"/>
      <c r="EJ578" s="65"/>
      <c r="EK578" s="73">
        <f>SUM(EK197:EK205)</f>
        <v>0</v>
      </c>
      <c r="EL578" s="65"/>
      <c r="EM578" s="65"/>
      <c r="EN578" s="65"/>
      <c r="EO578" s="73">
        <f>SUM(EO197:EO205)</f>
        <v>0</v>
      </c>
      <c r="EP578" s="65"/>
      <c r="EQ578" s="65"/>
      <c r="ER578" s="65"/>
      <c r="ES578" s="73">
        <f>SUM(ES197:ES205)</f>
        <v>0</v>
      </c>
      <c r="ET578" s="65"/>
      <c r="EU578" s="65"/>
      <c r="EV578" s="65"/>
      <c r="EW578" s="73">
        <f>SUM(EW197:EW205)</f>
        <v>0</v>
      </c>
      <c r="EX578" s="65"/>
      <c r="EY578" s="65"/>
      <c r="EZ578" s="65"/>
      <c r="FA578" s="73">
        <f>SUM(FA197:FA205)</f>
        <v>0</v>
      </c>
      <c r="FB578" s="65"/>
      <c r="FC578" s="65"/>
      <c r="FD578" s="65"/>
      <c r="FE578" s="65"/>
      <c r="FF578" s="73"/>
      <c r="FG578" s="66"/>
      <c r="FH578" s="66"/>
      <c r="FI578" s="80"/>
      <c r="FJ578" s="65"/>
      <c r="FK578" s="65"/>
      <c r="FL578" s="139">
        <f t="shared" si="93"/>
        <v>0</v>
      </c>
      <c r="FM578" s="139">
        <f>FM205</f>
        <v>0</v>
      </c>
      <c r="FN578" s="139" t="str">
        <f>FN205</f>
        <v>10. ITA</v>
      </c>
      <c r="FO578" t="str">
        <f t="shared" si="94"/>
        <v>...</v>
      </c>
    </row>
    <row r="579" spans="7:178" hidden="1" x14ac:dyDescent="0.25">
      <c r="G579"/>
      <c r="AH579" s="15"/>
      <c r="AK579" s="18"/>
      <c r="AM579" s="18"/>
      <c r="AQ579" s="22"/>
      <c r="AU579" s="22"/>
      <c r="BE579"/>
      <c r="BF579"/>
      <c r="BG579"/>
      <c r="BH579"/>
      <c r="CC579" s="18"/>
      <c r="DH579" s="15"/>
      <c r="DN579" s="141" t="str">
        <f t="shared" si="92"/>
        <v>11. NCC</v>
      </c>
      <c r="DO579" s="97"/>
      <c r="DP579" s="128"/>
      <c r="DQ579" s="73">
        <f>SUM(DQ206:DQ298)</f>
        <v>21.5</v>
      </c>
      <c r="DR579" s="65"/>
      <c r="DS579" s="65"/>
      <c r="DT579" s="65"/>
      <c r="DU579" s="73">
        <f>SUM(DU206:DU298)</f>
        <v>5.5</v>
      </c>
      <c r="DV579" s="65"/>
      <c r="DW579" s="65"/>
      <c r="DX579" s="65"/>
      <c r="DY579" s="73">
        <f>SUM(DY206:DY298)</f>
        <v>3</v>
      </c>
      <c r="DZ579" s="65"/>
      <c r="EA579" s="65"/>
      <c r="EB579" s="65"/>
      <c r="EC579" s="73">
        <f>SUM(EC206:EC298)</f>
        <v>0.5</v>
      </c>
      <c r="ED579" s="65"/>
      <c r="EE579" s="65"/>
      <c r="EF579" s="65"/>
      <c r="EG579" s="73">
        <f>SUM(EG206:EG298)</f>
        <v>30.5</v>
      </c>
      <c r="EH579" s="65"/>
      <c r="EI579" s="65"/>
      <c r="EJ579" s="65"/>
      <c r="EK579" s="73">
        <f>SUM(EK206:EK298)</f>
        <v>7</v>
      </c>
      <c r="EL579" s="65"/>
      <c r="EM579" s="65"/>
      <c r="EN579" s="65"/>
      <c r="EO579" s="73">
        <f>SUM(EO206:EO298)</f>
        <v>0</v>
      </c>
      <c r="EP579" s="65"/>
      <c r="EQ579" s="65"/>
      <c r="ER579" s="65"/>
      <c r="ES579" s="73">
        <f>SUM(ES206:ES298)</f>
        <v>0</v>
      </c>
      <c r="ET579" s="65"/>
      <c r="EU579" s="65"/>
      <c r="EV579" s="65"/>
      <c r="EW579" s="73">
        <f>SUM(EW206:EW298)</f>
        <v>0</v>
      </c>
      <c r="EX579" s="65"/>
      <c r="EY579" s="65"/>
      <c r="EZ579" s="65"/>
      <c r="FA579" s="73">
        <f>SUM(FA206:FA298)</f>
        <v>0</v>
      </c>
      <c r="FB579" s="65"/>
      <c r="FC579" s="65"/>
      <c r="FD579" s="65"/>
      <c r="FE579" s="65"/>
      <c r="FF579" s="73"/>
      <c r="FG579" s="66"/>
      <c r="FH579" s="66"/>
      <c r="FI579" s="80"/>
      <c r="FJ579" s="65"/>
      <c r="FK579" s="65"/>
      <c r="FL579" s="139">
        <f t="shared" si="93"/>
        <v>68</v>
      </c>
      <c r="FM579" s="139">
        <f>FM298</f>
        <v>68</v>
      </c>
      <c r="FN579" s="139" t="str">
        <f>FN298</f>
        <v>11. NCC</v>
      </c>
      <c r="FO579" t="str">
        <f t="shared" si="94"/>
        <v>...</v>
      </c>
      <c r="FV579" s="139">
        <v>0</v>
      </c>
    </row>
    <row r="580" spans="7:178" hidden="1" x14ac:dyDescent="0.25">
      <c r="G580"/>
      <c r="AH580" s="15"/>
      <c r="AK580" s="18"/>
      <c r="AM580" s="18"/>
      <c r="AQ580" s="22"/>
      <c r="AU580" s="22"/>
      <c r="BE580"/>
      <c r="BF580"/>
      <c r="BG580"/>
      <c r="BH580"/>
      <c r="CC580" s="18"/>
      <c r="DH580" s="15"/>
      <c r="DN580" s="141" t="str">
        <f t="shared" si="92"/>
        <v>12. COO</v>
      </c>
      <c r="DO580" s="97"/>
      <c r="DP580" s="128"/>
      <c r="DQ580" s="73">
        <f>SUM(DQ299:DQ327)</f>
        <v>0</v>
      </c>
      <c r="DR580" s="65"/>
      <c r="DS580" s="65"/>
      <c r="DT580" s="65"/>
      <c r="DU580" s="73">
        <f>SUM(DU299:DU327)</f>
        <v>4</v>
      </c>
      <c r="DV580" s="65"/>
      <c r="DW580" s="65"/>
      <c r="DX580" s="65"/>
      <c r="DY580" s="73">
        <f>SUM(DY299:DY327)</f>
        <v>14</v>
      </c>
      <c r="DZ580" s="65"/>
      <c r="EA580" s="65"/>
      <c r="EB580" s="65"/>
      <c r="EC580" s="73">
        <f>SUM(EC299:EC327)</f>
        <v>0.75</v>
      </c>
      <c r="ED580" s="65"/>
      <c r="EE580" s="65"/>
      <c r="EF580" s="65"/>
      <c r="EG580" s="73">
        <f>SUM(EG299:EG327)</f>
        <v>0.5</v>
      </c>
      <c r="EH580" s="65"/>
      <c r="EI580" s="65"/>
      <c r="EJ580" s="65"/>
      <c r="EK580" s="73">
        <f>SUM(EK299:EK327)</f>
        <v>0</v>
      </c>
      <c r="EL580" s="65"/>
      <c r="EM580" s="65"/>
      <c r="EN580" s="65"/>
      <c r="EO580" s="73">
        <f>SUM(EO299:EO327)</f>
        <v>2</v>
      </c>
      <c r="EP580" s="65"/>
      <c r="EQ580" s="65"/>
      <c r="ER580" s="65"/>
      <c r="ES580" s="73">
        <f>SUM(ES299:ES327)</f>
        <v>0</v>
      </c>
      <c r="ET580" s="65"/>
      <c r="EU580" s="65"/>
      <c r="EV580" s="65"/>
      <c r="EW580" s="73">
        <f>SUM(EW299:EW327)</f>
        <v>0</v>
      </c>
      <c r="EX580" s="65"/>
      <c r="EY580" s="65"/>
      <c r="EZ580" s="65"/>
      <c r="FA580" s="73">
        <f>SUM(FA299:FA327)</f>
        <v>0</v>
      </c>
      <c r="FB580" s="65"/>
      <c r="FC580" s="65"/>
      <c r="FD580" s="65"/>
      <c r="FE580" s="65"/>
      <c r="FF580" s="73"/>
      <c r="FG580" s="66"/>
      <c r="FH580" s="66"/>
      <c r="FI580" s="80"/>
      <c r="FJ580" s="65"/>
      <c r="FK580" s="65"/>
      <c r="FL580" s="139">
        <f t="shared" si="93"/>
        <v>21.25</v>
      </c>
      <c r="FM580" s="139">
        <f>FM327</f>
        <v>21.25</v>
      </c>
      <c r="FN580" s="139" t="str">
        <f>FN327</f>
        <v>12. COO</v>
      </c>
      <c r="FO580" t="str">
        <f t="shared" si="94"/>
        <v>...</v>
      </c>
    </row>
    <row r="581" spans="7:178" hidden="1" x14ac:dyDescent="0.25">
      <c r="G581"/>
      <c r="AH581" s="15"/>
      <c r="AK581" s="18"/>
      <c r="AM581" s="18"/>
      <c r="AQ581" s="22"/>
      <c r="AU581" s="22"/>
      <c r="BE581"/>
      <c r="BF581"/>
      <c r="BG581"/>
      <c r="BH581"/>
      <c r="CC581" s="18"/>
      <c r="DH581" s="15"/>
      <c r="DN581" s="141" t="str">
        <f t="shared" si="92"/>
        <v>15. BIR</v>
      </c>
      <c r="DO581" s="97"/>
      <c r="DP581" s="128"/>
      <c r="DQ581" s="73">
        <f>SUM(DQ328:DQ361)</f>
        <v>0</v>
      </c>
      <c r="DR581" s="65"/>
      <c r="DS581" s="65"/>
      <c r="DT581" s="65"/>
      <c r="DU581" s="73">
        <f>SUM(DU328:DU361)</f>
        <v>5</v>
      </c>
      <c r="DV581" s="65"/>
      <c r="DW581" s="65"/>
      <c r="DX581" s="65"/>
      <c r="DY581" s="73">
        <f>SUM(DY328:DY361)</f>
        <v>2</v>
      </c>
      <c r="DZ581" s="65"/>
      <c r="EA581" s="65"/>
      <c r="EB581" s="65"/>
      <c r="EC581" s="73">
        <f>SUM(EC328:EC361)</f>
        <v>0</v>
      </c>
      <c r="ED581" s="65"/>
      <c r="EE581" s="65"/>
      <c r="EF581" s="65"/>
      <c r="EG581" s="73">
        <f>SUM(EG328:EG361)</f>
        <v>1</v>
      </c>
      <c r="EH581" s="65"/>
      <c r="EI581" s="65"/>
      <c r="EJ581" s="65"/>
      <c r="EK581" s="73">
        <f>SUM(EK328:EK361)</f>
        <v>18.5</v>
      </c>
      <c r="EL581" s="65"/>
      <c r="EM581" s="65"/>
      <c r="EN581" s="65"/>
      <c r="EO581" s="73">
        <f>SUM(EO328:EO361)</f>
        <v>0</v>
      </c>
      <c r="EP581" s="65"/>
      <c r="EQ581" s="65"/>
      <c r="ER581" s="65"/>
      <c r="ES581" s="73">
        <f>SUM(ES328:ES361)</f>
        <v>0</v>
      </c>
      <c r="ET581" s="65"/>
      <c r="EU581" s="65"/>
      <c r="EV581" s="65"/>
      <c r="EW581" s="73">
        <f>SUM(EW328:EW361)</f>
        <v>0</v>
      </c>
      <c r="EX581" s="65"/>
      <c r="EY581" s="65"/>
      <c r="EZ581" s="65"/>
      <c r="FA581" s="73">
        <f>SUM(FA328:FA361)</f>
        <v>0</v>
      </c>
      <c r="FB581" s="65"/>
      <c r="FC581" s="65"/>
      <c r="FD581" s="65"/>
      <c r="FE581" s="65"/>
      <c r="FF581" s="73"/>
      <c r="FG581" s="66"/>
      <c r="FH581" s="66"/>
      <c r="FI581" s="80"/>
      <c r="FJ581" s="65"/>
      <c r="FK581" s="65"/>
      <c r="FL581" s="139">
        <f t="shared" si="93"/>
        <v>26.5</v>
      </c>
      <c r="FM581" s="139">
        <f>FM361</f>
        <v>26.5</v>
      </c>
      <c r="FN581" s="139" t="str">
        <f>FN361</f>
        <v>15. BIR</v>
      </c>
      <c r="FO581" t="str">
        <f t="shared" si="94"/>
        <v>...</v>
      </c>
    </row>
    <row r="582" spans="7:178" hidden="1" x14ac:dyDescent="0.25">
      <c r="G582"/>
      <c r="AH582" s="15"/>
      <c r="AK582" s="18"/>
      <c r="AM582" s="18"/>
      <c r="AQ582" s="22"/>
      <c r="AU582" s="22"/>
      <c r="BE582"/>
      <c r="BF582"/>
      <c r="BG582"/>
      <c r="BH582"/>
      <c r="CC582" s="18"/>
      <c r="DH582" s="15"/>
      <c r="DN582" s="141" t="str">
        <f t="shared" si="92"/>
        <v>16. SUM</v>
      </c>
      <c r="DO582" s="97"/>
      <c r="DP582" s="128"/>
      <c r="DQ582" s="73">
        <f>SUM(DQ362:DQ371)</f>
        <v>10.5</v>
      </c>
      <c r="DR582" s="65"/>
      <c r="DS582" s="65"/>
      <c r="DT582" s="65"/>
      <c r="DU582" s="73">
        <f>SUM(DU362:DU371)</f>
        <v>0</v>
      </c>
      <c r="DV582" s="65"/>
      <c r="DW582" s="65"/>
      <c r="DX582" s="65"/>
      <c r="DY582" s="73">
        <f>SUM(DY362:DY371)</f>
        <v>0</v>
      </c>
      <c r="DZ582" s="65"/>
      <c r="EA582" s="65"/>
      <c r="EB582" s="65"/>
      <c r="EC582" s="73">
        <f>SUM(EC362:EC371)</f>
        <v>0</v>
      </c>
      <c r="ED582" s="65"/>
      <c r="EE582" s="65"/>
      <c r="EF582" s="65"/>
      <c r="EG582" s="73">
        <f>SUM(EG362:EG371)</f>
        <v>0</v>
      </c>
      <c r="EH582" s="65"/>
      <c r="EI582" s="65"/>
      <c r="EJ582" s="65"/>
      <c r="EK582" s="73">
        <f>SUM(EK362:EK371)</f>
        <v>0</v>
      </c>
      <c r="EL582" s="65"/>
      <c r="EM582" s="65"/>
      <c r="EN582" s="65"/>
      <c r="EO582" s="73">
        <f>SUM(EO362:EO371)</f>
        <v>0</v>
      </c>
      <c r="EP582" s="65"/>
      <c r="EQ582" s="65"/>
      <c r="ER582" s="65"/>
      <c r="ES582" s="73">
        <f>SUM(ES362:ES371)</f>
        <v>0</v>
      </c>
      <c r="ET582" s="65"/>
      <c r="EU582" s="65"/>
      <c r="EV582" s="65"/>
      <c r="EW582" s="73">
        <f>SUM(EW362:EW371)</f>
        <v>0</v>
      </c>
      <c r="EX582" s="65"/>
      <c r="EY582" s="65"/>
      <c r="EZ582" s="65"/>
      <c r="FA582" s="73">
        <f>SUM(FA362:FA371)</f>
        <v>0</v>
      </c>
      <c r="FB582" s="65"/>
      <c r="FC582" s="65"/>
      <c r="FD582" s="65"/>
      <c r="FE582" s="65"/>
      <c r="FF582" s="73"/>
      <c r="FG582" s="66"/>
      <c r="FH582" s="66"/>
      <c r="FI582" s="80"/>
      <c r="FJ582" s="65"/>
      <c r="FK582" s="65"/>
      <c r="FL582" s="139">
        <f t="shared" si="93"/>
        <v>10.5</v>
      </c>
      <c r="FM582" s="139">
        <f>FM371</f>
        <v>10.5</v>
      </c>
      <c r="FN582" s="139" t="str">
        <f>FN371</f>
        <v>16. SUM</v>
      </c>
      <c r="FO582" t="str">
        <f t="shared" si="94"/>
        <v>...</v>
      </c>
    </row>
    <row r="583" spans="7:178" hidden="1" x14ac:dyDescent="0.25">
      <c r="G583"/>
      <c r="AH583" s="15"/>
      <c r="AK583" s="18"/>
      <c r="AM583" s="18"/>
      <c r="AQ583" s="22"/>
      <c r="AU583" s="22"/>
      <c r="BE583"/>
      <c r="BF583"/>
      <c r="BG583"/>
      <c r="BH583"/>
      <c r="CC583" s="18"/>
      <c r="DH583" s="15"/>
      <c r="DN583" s="163" t="str">
        <f>FN583</f>
        <v>18. SOR</v>
      </c>
      <c r="DO583" s="97"/>
      <c r="DP583" s="128"/>
      <c r="DQ583" s="73">
        <f>SUM(DQ372:DQ386)</f>
        <v>5</v>
      </c>
      <c r="DR583" s="65"/>
      <c r="DS583" s="65"/>
      <c r="DT583" s="65"/>
      <c r="DU583" s="73">
        <f>SUM(DU372:DU386)</f>
        <v>6</v>
      </c>
      <c r="DV583" s="65"/>
      <c r="DW583" s="65"/>
      <c r="DX583" s="65"/>
      <c r="DY583" s="73">
        <f>SUM(DY372:DY386)</f>
        <v>0.5</v>
      </c>
      <c r="DZ583" s="65"/>
      <c r="EA583" s="65"/>
      <c r="EB583" s="65"/>
      <c r="EC583" s="73">
        <f>SUM(EC372:EC386)</f>
        <v>3.5</v>
      </c>
      <c r="ED583" s="65"/>
      <c r="EE583" s="65"/>
      <c r="EF583" s="65"/>
      <c r="EG583" s="73">
        <f>SUM(EG372:EG386)</f>
        <v>0</v>
      </c>
      <c r="EH583" s="65"/>
      <c r="EI583" s="65"/>
      <c r="EJ583" s="65"/>
      <c r="EK583" s="73">
        <f>SUM(EK372:EK386)</f>
        <v>1</v>
      </c>
      <c r="EL583" s="65"/>
      <c r="EM583" s="65"/>
      <c r="EN583" s="65"/>
      <c r="EO583" s="73">
        <f>SUM(EO372:EO386)</f>
        <v>8</v>
      </c>
      <c r="EP583" s="65"/>
      <c r="EQ583" s="65"/>
      <c r="ER583" s="65"/>
      <c r="ES583" s="73">
        <f>SUM(ES372:ES386)</f>
        <v>0</v>
      </c>
      <c r="ET583" s="65"/>
      <c r="EU583" s="65"/>
      <c r="EV583" s="65"/>
      <c r="EW583" s="73">
        <f>SUM(EW372:EW386)</f>
        <v>0</v>
      </c>
      <c r="EX583" s="65"/>
      <c r="EY583" s="65"/>
      <c r="EZ583" s="65"/>
      <c r="FA583" s="73">
        <f>SUM(FA372:FA386)</f>
        <v>0</v>
      </c>
      <c r="FB583" s="65"/>
      <c r="FC583" s="65"/>
      <c r="FD583" s="65"/>
      <c r="FE583" s="65"/>
      <c r="FF583" s="73"/>
      <c r="FG583" s="66"/>
      <c r="FH583" s="66"/>
      <c r="FI583" s="80"/>
      <c r="FJ583" s="65"/>
      <c r="FK583" s="65"/>
      <c r="FL583" s="139">
        <f t="shared" si="93"/>
        <v>24</v>
      </c>
      <c r="FM583" s="139">
        <f>FM386</f>
        <v>24</v>
      </c>
      <c r="FN583" s="139" t="str">
        <f>FN386</f>
        <v>18. SOR</v>
      </c>
      <c r="FO583" t="str">
        <f t="shared" si="94"/>
        <v>...</v>
      </c>
    </row>
    <row r="584" spans="7:178" hidden="1" x14ac:dyDescent="0.25">
      <c r="G584"/>
      <c r="AH584" s="15"/>
      <c r="AK584" s="18"/>
      <c r="AM584" s="18"/>
      <c r="AQ584" s="22"/>
      <c r="AU584" s="22"/>
      <c r="BE584"/>
      <c r="BF584"/>
      <c r="BG584"/>
      <c r="BH584"/>
      <c r="CC584" s="18"/>
      <c r="DH584" s="15"/>
      <c r="DN584" s="65"/>
      <c r="DO584" s="97"/>
      <c r="DP584" s="128"/>
      <c r="DQ584" s="73"/>
      <c r="DR584" s="65"/>
      <c r="DS584" s="65"/>
      <c r="DT584" s="65"/>
      <c r="DU584" s="73"/>
      <c r="DV584" s="65"/>
      <c r="DW584" s="65"/>
      <c r="DX584" s="65"/>
      <c r="DY584" s="73"/>
      <c r="DZ584" s="65"/>
      <c r="EA584" s="65"/>
      <c r="EB584" s="65"/>
      <c r="EC584" s="73"/>
      <c r="ED584" s="65"/>
      <c r="EE584" s="65"/>
      <c r="EF584" s="65"/>
      <c r="EG584" s="73"/>
      <c r="EH584" s="65"/>
      <c r="EI584" s="65"/>
      <c r="EJ584" s="65"/>
      <c r="EK584" s="73"/>
      <c r="EL584" s="65"/>
      <c r="EM584" s="65"/>
      <c r="EN584" s="65"/>
      <c r="EO584" s="73"/>
      <c r="EP584" s="65"/>
      <c r="EQ584" s="65"/>
      <c r="ER584" s="65"/>
      <c r="ES584" s="73"/>
      <c r="ET584" s="65"/>
      <c r="EU584" s="65"/>
      <c r="EV584" s="65"/>
      <c r="EW584" s="73"/>
      <c r="EX584" s="65"/>
      <c r="EY584" s="65"/>
      <c r="EZ584" s="65"/>
      <c r="FA584" s="73"/>
      <c r="FB584" s="65"/>
      <c r="FC584" s="65"/>
      <c r="FD584" s="65"/>
      <c r="FE584" s="65"/>
      <c r="FF584" s="73"/>
      <c r="FG584" s="66"/>
      <c r="FH584" s="66"/>
      <c r="FI584" s="80"/>
      <c r="FJ584" s="65"/>
      <c r="FK584" s="65"/>
      <c r="FL584" s="139"/>
      <c r="FM584" s="65"/>
      <c r="FN584" s="65"/>
      <c r="FO584" t="str">
        <f t="shared" si="94"/>
        <v>...</v>
      </c>
    </row>
    <row r="585" spans="7:178" hidden="1" x14ac:dyDescent="0.25">
      <c r="G585"/>
      <c r="AH585" s="15"/>
      <c r="AK585" s="18"/>
      <c r="AM585" s="18"/>
      <c r="AQ585" s="22"/>
      <c r="AU585" s="22"/>
      <c r="BE585"/>
      <c r="BF585"/>
      <c r="BG585"/>
      <c r="BH585"/>
      <c r="CC585" s="18"/>
      <c r="DH585" s="15"/>
      <c r="DO585" s="14"/>
      <c r="DQ585" s="142">
        <f>SUM(DQ573:DQ584)</f>
        <v>40</v>
      </c>
      <c r="DU585" s="142">
        <f>SUM(DU573:DU584)</f>
        <v>40</v>
      </c>
      <c r="DY585" s="142">
        <f>SUM(DY573:DY584)</f>
        <v>40</v>
      </c>
      <c r="EC585" s="142">
        <f>SUM(EC573:EC584)</f>
        <v>40</v>
      </c>
      <c r="EG585" s="142">
        <f>SUM(EG573:EG584)</f>
        <v>40</v>
      </c>
      <c r="EK585" s="142">
        <f>SUM(EK573:EK584)</f>
        <v>40</v>
      </c>
      <c r="EO585" s="142">
        <f>SUM(EO573:EO584)</f>
        <v>40</v>
      </c>
      <c r="ES585" s="142">
        <f>SUM(ES573:ES584)</f>
        <v>0</v>
      </c>
      <c r="EW585" s="142">
        <f>SUM(EW573:EW584)</f>
        <v>0</v>
      </c>
      <c r="FF585" s="22"/>
      <c r="FG585" s="18"/>
      <c r="FH585" s="18"/>
      <c r="FI585" s="24"/>
      <c r="FL585" s="139">
        <f>SUM(FL573:FL584)</f>
        <v>280</v>
      </c>
      <c r="FM585" s="73">
        <f>SUM(FM573:FM584)</f>
        <v>280</v>
      </c>
    </row>
    <row r="586" spans="7:178" x14ac:dyDescent="0.25">
      <c r="G586"/>
      <c r="AH586" s="15"/>
      <c r="AK586" s="18"/>
      <c r="AM586" s="18"/>
      <c r="AQ586" s="22"/>
      <c r="AU586" s="22"/>
      <c r="BE586"/>
      <c r="BF586"/>
      <c r="BG586"/>
      <c r="BH586"/>
      <c r="CC586" s="18"/>
      <c r="DH586" s="15"/>
      <c r="DO586" s="14"/>
      <c r="FF586" s="22"/>
      <c r="FG586" s="18"/>
      <c r="FH586" s="18"/>
      <c r="FI586" s="24"/>
      <c r="FL586" s="22"/>
      <c r="FM586" s="22"/>
    </row>
    <row r="587" spans="7:178" x14ac:dyDescent="0.25">
      <c r="G587"/>
      <c r="AH587" s="15"/>
      <c r="AK587" s="18"/>
      <c r="AM587" s="18"/>
      <c r="AQ587" s="22"/>
      <c r="AU587" s="22"/>
      <c r="BE587"/>
      <c r="BF587"/>
      <c r="BG587"/>
      <c r="BH587"/>
      <c r="CC587" s="18"/>
      <c r="DH587" s="15"/>
      <c r="DO587" s="276" t="s">
        <v>1181</v>
      </c>
      <c r="FF587" s="22"/>
      <c r="FG587" s="18"/>
      <c r="FH587" s="18"/>
      <c r="FI587" s="24"/>
      <c r="FL587" s="22"/>
      <c r="FM587" s="22"/>
    </row>
    <row r="588" spans="7:178" x14ac:dyDescent="0.25">
      <c r="G588"/>
      <c r="AH588" s="15"/>
      <c r="AK588" s="18"/>
      <c r="AM588" s="18"/>
      <c r="AQ588" s="22"/>
      <c r="AU588" s="22"/>
      <c r="BE588"/>
      <c r="BF588"/>
      <c r="BG588"/>
      <c r="BH588"/>
      <c r="CC588" s="18"/>
      <c r="DH588" s="15"/>
      <c r="FF588" s="22"/>
      <c r="FG588" s="18"/>
      <c r="FH588" s="18"/>
      <c r="FI588" s="24"/>
      <c r="FL588" s="22"/>
      <c r="FM588" s="22"/>
    </row>
    <row r="589" spans="7:178" x14ac:dyDescent="0.25">
      <c r="G589"/>
      <c r="AH589" s="15"/>
      <c r="AK589" s="18"/>
      <c r="AM589" s="18"/>
      <c r="AQ589" s="22"/>
      <c r="AU589" s="22"/>
      <c r="BE589"/>
      <c r="BF589"/>
      <c r="BG589"/>
      <c r="BH589"/>
      <c r="CC589" s="18"/>
      <c r="DH589" s="15"/>
      <c r="DN589" s="124" t="s">
        <v>1109</v>
      </c>
      <c r="DO589" s="125"/>
      <c r="DP589" s="128"/>
      <c r="DQ589" s="124" t="s">
        <v>1110</v>
      </c>
      <c r="DR589" s="125"/>
      <c r="DS589" s="125"/>
      <c r="DT589" s="128"/>
      <c r="DU589" s="124" t="s">
        <v>1111</v>
      </c>
      <c r="DV589" s="125"/>
      <c r="DW589" s="125"/>
      <c r="DX589" s="128"/>
      <c r="DY589" s="124" t="s">
        <v>1112</v>
      </c>
      <c r="DZ589" s="125"/>
      <c r="EA589" s="125"/>
      <c r="EB589" s="128"/>
      <c r="EC589" s="124" t="s">
        <v>1113</v>
      </c>
      <c r="ED589" s="125"/>
      <c r="EE589" s="125"/>
      <c r="EF589" s="128"/>
      <c r="EG589" s="124" t="s">
        <v>1114</v>
      </c>
      <c r="EH589" s="125"/>
      <c r="EI589" s="128"/>
      <c r="EJ589" s="124" t="s">
        <v>1115</v>
      </c>
      <c r="EK589" s="125"/>
      <c r="EL589" s="125"/>
      <c r="EM589" s="125"/>
      <c r="EN589" s="124" t="s">
        <v>1116</v>
      </c>
      <c r="EO589" s="125"/>
      <c r="EP589" s="125"/>
      <c r="EQ589" s="125"/>
      <c r="ER589" s="65" t="s">
        <v>1117</v>
      </c>
      <c r="ES589" s="124"/>
      <c r="ET589" s="125"/>
      <c r="EU589" s="128"/>
      <c r="EV589" s="65" t="s">
        <v>1118</v>
      </c>
      <c r="EW589" s="124"/>
      <c r="EX589" s="125"/>
      <c r="EY589" s="128"/>
      <c r="EZ589" s="65" t="s">
        <v>1119</v>
      </c>
      <c r="FA589" s="125"/>
      <c r="FB589" s="125"/>
      <c r="FC589" s="128"/>
      <c r="FF589" s="22"/>
      <c r="FG589" s="18"/>
      <c r="FH589" s="18"/>
      <c r="FI589" s="24"/>
    </row>
    <row r="590" spans="7:178" ht="13.8" x14ac:dyDescent="0.25">
      <c r="G590"/>
      <c r="AH590" s="15"/>
      <c r="AK590" s="18"/>
      <c r="AM590" s="18"/>
      <c r="AQ590" s="22"/>
      <c r="AU590" s="22"/>
      <c r="BE590"/>
      <c r="BF590"/>
      <c r="BG590"/>
      <c r="BH590"/>
      <c r="CC590" s="18"/>
      <c r="DH590" s="15"/>
      <c r="DN590" s="124" t="s">
        <v>703</v>
      </c>
      <c r="DO590" s="148"/>
      <c r="DP590" s="128"/>
      <c r="DQ590" s="73">
        <v>21.5</v>
      </c>
      <c r="DR590" s="65"/>
      <c r="DS590" s="65"/>
      <c r="DT590" s="65"/>
      <c r="DU590" s="73">
        <v>5.5</v>
      </c>
      <c r="DV590" s="65"/>
      <c r="DW590" s="65"/>
      <c r="DX590" s="65"/>
      <c r="DY590" s="73">
        <v>3</v>
      </c>
      <c r="DZ590" s="65"/>
      <c r="EA590" s="65"/>
      <c r="EB590" s="65"/>
      <c r="EC590" s="73">
        <v>0.5</v>
      </c>
      <c r="ED590" s="65"/>
      <c r="EE590" s="65"/>
      <c r="EF590" s="65"/>
      <c r="EG590" s="73">
        <v>30.5</v>
      </c>
      <c r="EH590" s="65"/>
      <c r="EI590" s="65"/>
      <c r="EJ590" s="65"/>
      <c r="EK590" s="73">
        <v>7</v>
      </c>
      <c r="EL590" s="65"/>
      <c r="EM590" s="65"/>
      <c r="EN590" s="65"/>
      <c r="EO590" s="73">
        <v>0</v>
      </c>
      <c r="EP590" s="65"/>
      <c r="EQ590" s="65"/>
      <c r="ER590" s="65"/>
      <c r="ES590" s="65">
        <v>0</v>
      </c>
      <c r="ET590" s="65"/>
      <c r="EU590" s="65"/>
      <c r="EV590" s="65"/>
      <c r="EW590" s="65">
        <v>0</v>
      </c>
      <c r="EX590" s="65"/>
      <c r="EY590" s="65"/>
      <c r="EZ590" s="65"/>
      <c r="FA590" s="65">
        <v>0</v>
      </c>
      <c r="FB590" s="65"/>
      <c r="FC590" s="124"/>
      <c r="FD590" s="124"/>
      <c r="FE590" s="125"/>
      <c r="FF590" s="164"/>
      <c r="FG590" s="165"/>
      <c r="FH590" s="165"/>
      <c r="FI590" s="166"/>
      <c r="FJ590" s="125"/>
      <c r="FK590" s="128"/>
      <c r="FL590" s="144">
        <v>68</v>
      </c>
      <c r="FM590" s="139">
        <v>68</v>
      </c>
      <c r="FN590" s="144" t="s">
        <v>703</v>
      </c>
      <c r="FO590" s="145" t="str">
        <f t="shared" ref="FO590:FO600" si="95">DN590</f>
        <v>11. NCC</v>
      </c>
      <c r="FP590" s="87">
        <f>FM590-FM591</f>
        <v>23.75</v>
      </c>
    </row>
    <row r="591" spans="7:178" ht="13.8" x14ac:dyDescent="0.25">
      <c r="G591"/>
      <c r="AH591" s="15"/>
      <c r="AK591" s="18"/>
      <c r="AM591" s="18"/>
      <c r="AQ591" s="22"/>
      <c r="AU591" s="22"/>
      <c r="BE591"/>
      <c r="BF591"/>
      <c r="BG591"/>
      <c r="BH591"/>
      <c r="CC591" s="18"/>
      <c r="DH591" s="15"/>
      <c r="DN591" s="143" t="s">
        <v>66</v>
      </c>
      <c r="DO591" s="277"/>
      <c r="DP591" s="128"/>
      <c r="DQ591" s="73">
        <v>3</v>
      </c>
      <c r="DR591" s="65"/>
      <c r="DS591" s="65"/>
      <c r="DT591" s="65"/>
      <c r="DU591" s="73">
        <v>0</v>
      </c>
      <c r="DV591" s="65"/>
      <c r="DW591" s="65"/>
      <c r="DX591" s="65"/>
      <c r="DY591" s="73">
        <v>6</v>
      </c>
      <c r="DZ591" s="65"/>
      <c r="EA591" s="65"/>
      <c r="EB591" s="73"/>
      <c r="EC591" s="73">
        <v>35.25</v>
      </c>
      <c r="ED591" s="65"/>
      <c r="EE591" s="65"/>
      <c r="EF591" s="73"/>
      <c r="EG591" s="73">
        <v>0</v>
      </c>
      <c r="EH591" s="65"/>
      <c r="EI591" s="65"/>
      <c r="EJ591" s="73"/>
      <c r="EK591" s="73">
        <v>0</v>
      </c>
      <c r="EL591" s="65"/>
      <c r="EM591" s="65"/>
      <c r="EN591" s="73"/>
      <c r="EO591" s="73">
        <v>0</v>
      </c>
      <c r="EP591" s="65"/>
      <c r="EQ591" s="65"/>
      <c r="ER591" s="73"/>
      <c r="ES591" s="65">
        <v>0</v>
      </c>
      <c r="ET591" s="65"/>
      <c r="EU591" s="65"/>
      <c r="EV591" s="73"/>
      <c r="EW591" s="65">
        <v>0</v>
      </c>
      <c r="EX591" s="65"/>
      <c r="EY591" s="65"/>
      <c r="EZ591" s="73"/>
      <c r="FA591" s="65">
        <v>0</v>
      </c>
      <c r="FB591" s="65"/>
      <c r="FC591" s="65"/>
      <c r="FD591" s="124"/>
      <c r="FE591" s="125"/>
      <c r="FF591" s="164"/>
      <c r="FG591" s="165"/>
      <c r="FH591" s="165"/>
      <c r="FI591" s="166"/>
      <c r="FJ591" s="125"/>
      <c r="FK591" s="128"/>
      <c r="FL591" s="139">
        <v>44.25</v>
      </c>
      <c r="FM591" s="139">
        <v>44.25</v>
      </c>
      <c r="FN591" s="144" t="s">
        <v>66</v>
      </c>
      <c r="FO591" s="145" t="str">
        <f t="shared" si="95"/>
        <v>01. PIE</v>
      </c>
      <c r="FP591" s="87">
        <f>FM591-FM592</f>
        <v>6.5</v>
      </c>
    </row>
    <row r="592" spans="7:178" ht="13.8" x14ac:dyDescent="0.25">
      <c r="G592"/>
      <c r="AH592" s="15"/>
      <c r="AK592" s="18"/>
      <c r="AM592" s="18"/>
      <c r="AQ592" s="22"/>
      <c r="AU592" s="22"/>
      <c r="BE592"/>
      <c r="BF592"/>
      <c r="BG592"/>
      <c r="BH592"/>
      <c r="CC592" s="18"/>
      <c r="DH592" s="15"/>
      <c r="DN592" s="124" t="s">
        <v>317</v>
      </c>
      <c r="DO592" s="128"/>
      <c r="DP592" s="128"/>
      <c r="DQ592" s="73">
        <v>0</v>
      </c>
      <c r="DR592" s="65"/>
      <c r="DS592" s="65"/>
      <c r="DT592" s="65"/>
      <c r="DU592" s="73">
        <v>8</v>
      </c>
      <c r="DV592" s="65"/>
      <c r="DW592" s="65"/>
      <c r="DX592" s="65"/>
      <c r="DY592" s="73">
        <v>13.75</v>
      </c>
      <c r="DZ592" s="65"/>
      <c r="EA592" s="65"/>
      <c r="EB592" s="65"/>
      <c r="EC592" s="73">
        <v>0</v>
      </c>
      <c r="ED592" s="65"/>
      <c r="EE592" s="65"/>
      <c r="EF592" s="65"/>
      <c r="EG592" s="73">
        <v>0</v>
      </c>
      <c r="EH592" s="65"/>
      <c r="EI592" s="65"/>
      <c r="EJ592" s="65"/>
      <c r="EK592" s="73">
        <v>5</v>
      </c>
      <c r="EL592" s="65"/>
      <c r="EM592" s="65"/>
      <c r="EN592" s="65"/>
      <c r="EO592" s="73">
        <v>11</v>
      </c>
      <c r="EP592" s="65"/>
      <c r="EQ592" s="65"/>
      <c r="ER592" s="65"/>
      <c r="ES592" s="65">
        <v>0</v>
      </c>
      <c r="ET592" s="65"/>
      <c r="EU592" s="65"/>
      <c r="EV592" s="65"/>
      <c r="EW592" s="65">
        <v>0</v>
      </c>
      <c r="EX592" s="65"/>
      <c r="EY592" s="65"/>
      <c r="EZ592" s="65"/>
      <c r="FA592" s="65">
        <v>0</v>
      </c>
      <c r="FB592" s="65"/>
      <c r="FC592" s="65"/>
      <c r="FD592" s="124"/>
      <c r="FE592" s="125"/>
      <c r="FF592" s="164"/>
      <c r="FG592" s="165"/>
      <c r="FH592" s="165"/>
      <c r="FI592" s="166"/>
      <c r="FJ592" s="125"/>
      <c r="FK592" s="128"/>
      <c r="FL592" s="139">
        <v>37.75</v>
      </c>
      <c r="FM592" s="65">
        <v>37.75</v>
      </c>
      <c r="FN592" s="144" t="s">
        <v>317</v>
      </c>
      <c r="FO592" s="145" t="str">
        <f t="shared" si="95"/>
        <v>06. KOK</v>
      </c>
      <c r="FP592" s="87">
        <f>FM592-FM593</f>
        <v>2.25</v>
      </c>
    </row>
    <row r="593" spans="7:172" ht="13.8" x14ac:dyDescent="0.25">
      <c r="G593"/>
      <c r="AH593" s="15"/>
      <c r="AK593" s="18"/>
      <c r="AM593" s="18"/>
      <c r="AQ593" s="22"/>
      <c r="AU593" s="22"/>
      <c r="BE593"/>
      <c r="BF593"/>
      <c r="BG593"/>
      <c r="BH593"/>
      <c r="CC593" s="18"/>
      <c r="DH593" s="15"/>
      <c r="DN593" s="141" t="s">
        <v>504</v>
      </c>
      <c r="DO593" s="129"/>
      <c r="DP593" s="128"/>
      <c r="DQ593" s="73">
        <v>0</v>
      </c>
      <c r="DR593" s="65"/>
      <c r="DS593" s="65"/>
      <c r="DT593" s="65"/>
      <c r="DU593" s="73">
        <v>0</v>
      </c>
      <c r="DV593" s="65"/>
      <c r="DW593" s="65"/>
      <c r="DX593" s="65"/>
      <c r="DY593" s="73">
        <v>0</v>
      </c>
      <c r="DZ593" s="65"/>
      <c r="EA593" s="65"/>
      <c r="EB593" s="65"/>
      <c r="EC593" s="73">
        <v>0</v>
      </c>
      <c r="ED593" s="65"/>
      <c r="EE593" s="65"/>
      <c r="EF593" s="65"/>
      <c r="EG593" s="73">
        <v>8</v>
      </c>
      <c r="EH593" s="65"/>
      <c r="EI593" s="65"/>
      <c r="EJ593" s="65"/>
      <c r="EK593" s="73">
        <v>8.5</v>
      </c>
      <c r="EL593" s="65"/>
      <c r="EM593" s="65"/>
      <c r="EN593" s="65"/>
      <c r="EO593" s="73">
        <v>19</v>
      </c>
      <c r="EP593" s="65"/>
      <c r="EQ593" s="65"/>
      <c r="ER593" s="65"/>
      <c r="ES593" s="65">
        <v>0</v>
      </c>
      <c r="ET593" s="65"/>
      <c r="EU593" s="65"/>
      <c r="EV593" s="65"/>
      <c r="EW593" s="65">
        <v>0</v>
      </c>
      <c r="EX593" s="65"/>
      <c r="EY593" s="65"/>
      <c r="EZ593" s="65"/>
      <c r="FA593" s="65">
        <v>0</v>
      </c>
      <c r="FB593" s="65"/>
      <c r="FC593" s="65"/>
      <c r="FD593" s="124"/>
      <c r="FE593" s="125"/>
      <c r="FF593" s="164"/>
      <c r="FG593" s="165"/>
      <c r="FH593" s="165"/>
      <c r="FI593" s="166"/>
      <c r="FJ593" s="125"/>
      <c r="FK593" s="128"/>
      <c r="FL593" s="139">
        <v>35.5</v>
      </c>
      <c r="FM593" s="139">
        <v>35.5</v>
      </c>
      <c r="FN593" s="144" t="s">
        <v>504</v>
      </c>
      <c r="FO593" s="146" t="str">
        <f t="shared" si="95"/>
        <v>07. GSP</v>
      </c>
      <c r="FP593" s="87">
        <f>FM593-FM594</f>
        <v>9</v>
      </c>
    </row>
    <row r="594" spans="7:172" ht="13.8" x14ac:dyDescent="0.25">
      <c r="G594"/>
      <c r="AH594" s="15"/>
      <c r="AK594" s="18"/>
      <c r="AM594" s="18"/>
      <c r="AQ594" s="22"/>
      <c r="AU594" s="22"/>
      <c r="BE594"/>
      <c r="BF594"/>
      <c r="BG594"/>
      <c r="BH594"/>
      <c r="CC594" s="18"/>
      <c r="DH594" s="15"/>
      <c r="DN594" s="124" t="s">
        <v>995</v>
      </c>
      <c r="DO594" s="97"/>
      <c r="DP594" s="128"/>
      <c r="DQ594" s="73">
        <v>0</v>
      </c>
      <c r="DR594" s="65"/>
      <c r="DS594" s="65"/>
      <c r="DT594" s="65"/>
      <c r="DU594" s="73">
        <v>5</v>
      </c>
      <c r="DV594" s="65"/>
      <c r="DW594" s="65"/>
      <c r="DX594" s="65"/>
      <c r="DY594" s="73">
        <v>2</v>
      </c>
      <c r="DZ594" s="65"/>
      <c r="EA594" s="65"/>
      <c r="EB594" s="65"/>
      <c r="EC594" s="73">
        <v>0</v>
      </c>
      <c r="ED594" s="65"/>
      <c r="EE594" s="65"/>
      <c r="EF594" s="65"/>
      <c r="EG594" s="73">
        <v>1</v>
      </c>
      <c r="EH594" s="65"/>
      <c r="EI594" s="65"/>
      <c r="EJ594" s="65"/>
      <c r="EK594" s="73">
        <v>18.5</v>
      </c>
      <c r="EL594" s="65"/>
      <c r="EM594" s="65"/>
      <c r="EN594" s="65"/>
      <c r="EO594" s="73">
        <v>0</v>
      </c>
      <c r="EP594" s="65"/>
      <c r="EQ594" s="65"/>
      <c r="ER594" s="65"/>
      <c r="ES594" s="65">
        <v>0</v>
      </c>
      <c r="ET594" s="65"/>
      <c r="EU594" s="65"/>
      <c r="EV594" s="65"/>
      <c r="EW594" s="65">
        <v>0</v>
      </c>
      <c r="EX594" s="65"/>
      <c r="EY594" s="65"/>
      <c r="EZ594" s="65"/>
      <c r="FA594" s="65">
        <v>0</v>
      </c>
      <c r="FB594" s="65"/>
      <c r="FC594" s="65"/>
      <c r="FD594" s="124"/>
      <c r="FE594" s="125"/>
      <c r="FF594" s="164"/>
      <c r="FG594" s="165"/>
      <c r="FH594" s="165"/>
      <c r="FI594" s="166"/>
      <c r="FJ594" s="125"/>
      <c r="FK594" s="128"/>
      <c r="FL594" s="139">
        <v>26.5</v>
      </c>
      <c r="FM594" s="139">
        <v>26.5</v>
      </c>
      <c r="FN594" s="144" t="s">
        <v>995</v>
      </c>
      <c r="FO594" s="146" t="str">
        <f t="shared" si="95"/>
        <v>15. BIR</v>
      </c>
    </row>
    <row r="595" spans="7:172" ht="13.8" x14ac:dyDescent="0.25">
      <c r="G595"/>
      <c r="AH595" s="15"/>
      <c r="AK595" s="18"/>
      <c r="AM595" s="18"/>
      <c r="AQ595" s="22"/>
      <c r="AU595" s="22"/>
      <c r="BE595"/>
      <c r="BF595"/>
      <c r="BG595"/>
      <c r="BH595"/>
      <c r="CC595" s="18"/>
      <c r="DH595" s="15"/>
      <c r="DN595" s="141" t="s">
        <v>1066</v>
      </c>
      <c r="DO595" s="129"/>
      <c r="DP595" s="128"/>
      <c r="DQ595" s="73">
        <v>5</v>
      </c>
      <c r="DR595" s="65"/>
      <c r="DS595" s="65"/>
      <c r="DT595" s="65"/>
      <c r="DU595" s="73">
        <v>6</v>
      </c>
      <c r="DV595" s="65"/>
      <c r="DW595" s="65"/>
      <c r="DX595" s="65"/>
      <c r="DY595" s="73">
        <v>0.5</v>
      </c>
      <c r="DZ595" s="65"/>
      <c r="EA595" s="65"/>
      <c r="EB595" s="65"/>
      <c r="EC595" s="73">
        <v>3.5</v>
      </c>
      <c r="ED595" s="65"/>
      <c r="EE595" s="65"/>
      <c r="EF595" s="65"/>
      <c r="EG595" s="73">
        <v>0</v>
      </c>
      <c r="EH595" s="65"/>
      <c r="EI595" s="65"/>
      <c r="EJ595" s="65"/>
      <c r="EK595" s="73">
        <v>1</v>
      </c>
      <c r="EL595" s="65"/>
      <c r="EM595" s="65"/>
      <c r="EN595" s="65"/>
      <c r="EO595" s="73">
        <v>8</v>
      </c>
      <c r="EP595" s="65"/>
      <c r="EQ595" s="65"/>
      <c r="ER595" s="65"/>
      <c r="ES595" s="65">
        <v>0</v>
      </c>
      <c r="ET595" s="65"/>
      <c r="EU595" s="65"/>
      <c r="EV595" s="65"/>
      <c r="EW595" s="65">
        <v>0</v>
      </c>
      <c r="EX595" s="65"/>
      <c r="EY595" s="65"/>
      <c r="EZ595" s="65"/>
      <c r="FA595" s="65">
        <v>0</v>
      </c>
      <c r="FB595" s="65"/>
      <c r="FC595" s="65"/>
      <c r="FD595" s="124"/>
      <c r="FE595" s="125"/>
      <c r="FF595" s="164"/>
      <c r="FG595" s="165"/>
      <c r="FH595" s="165"/>
      <c r="FI595" s="166"/>
      <c r="FJ595" s="125"/>
      <c r="FK595" s="128"/>
      <c r="FL595" s="139">
        <v>24</v>
      </c>
      <c r="FM595" s="139">
        <v>24</v>
      </c>
      <c r="FN595" s="144" t="s">
        <v>1066</v>
      </c>
      <c r="FO595" s="146" t="str">
        <f t="shared" si="95"/>
        <v>18. SOR</v>
      </c>
    </row>
    <row r="596" spans="7:172" ht="13.8" x14ac:dyDescent="0.25">
      <c r="G596"/>
      <c r="AH596" s="15"/>
      <c r="AK596" s="18"/>
      <c r="AM596" s="18"/>
      <c r="AQ596" s="22"/>
      <c r="AU596" s="22"/>
      <c r="BE596"/>
      <c r="BF596"/>
      <c r="BG596"/>
      <c r="BH596"/>
      <c r="CC596" s="18"/>
      <c r="DH596" s="15"/>
      <c r="DN596" s="141" t="s">
        <v>934</v>
      </c>
      <c r="DO596" s="65"/>
      <c r="DP596" s="128"/>
      <c r="DQ596" s="73">
        <v>0</v>
      </c>
      <c r="DR596" s="65"/>
      <c r="DS596" s="65"/>
      <c r="DT596" s="65"/>
      <c r="DU596" s="73">
        <v>4</v>
      </c>
      <c r="DV596" s="65"/>
      <c r="DW596" s="65"/>
      <c r="DX596" s="65"/>
      <c r="DY596" s="73">
        <v>14</v>
      </c>
      <c r="DZ596" s="65"/>
      <c r="EA596" s="65"/>
      <c r="EB596" s="65"/>
      <c r="EC596" s="73">
        <v>0.75</v>
      </c>
      <c r="ED596" s="65"/>
      <c r="EE596" s="65"/>
      <c r="EF596" s="65"/>
      <c r="EG596" s="73">
        <v>0.5</v>
      </c>
      <c r="EH596" s="65"/>
      <c r="EI596" s="65"/>
      <c r="EJ596" s="65"/>
      <c r="EK596" s="73">
        <v>0</v>
      </c>
      <c r="EL596" s="65"/>
      <c r="EM596" s="65"/>
      <c r="EN596" s="65"/>
      <c r="EO596" s="73">
        <v>2</v>
      </c>
      <c r="EP596" s="65"/>
      <c r="EQ596" s="65"/>
      <c r="ER596" s="65"/>
      <c r="ES596" s="65">
        <v>0</v>
      </c>
      <c r="ET596" s="65"/>
      <c r="EU596" s="65"/>
      <c r="EV596" s="65"/>
      <c r="EW596" s="65">
        <v>0</v>
      </c>
      <c r="EX596" s="65"/>
      <c r="EY596" s="65"/>
      <c r="EZ596" s="65"/>
      <c r="FA596" s="65">
        <v>0</v>
      </c>
      <c r="FB596" s="65"/>
      <c r="FC596" s="65"/>
      <c r="FD596" s="124"/>
      <c r="FE596" s="125"/>
      <c r="FF596" s="164"/>
      <c r="FG596" s="165"/>
      <c r="FH596" s="165"/>
      <c r="FI596" s="166"/>
      <c r="FJ596" s="125"/>
      <c r="FK596" s="128"/>
      <c r="FL596" s="139">
        <v>21.25</v>
      </c>
      <c r="FM596" s="139">
        <v>21.25</v>
      </c>
      <c r="FN596" s="144" t="s">
        <v>934</v>
      </c>
      <c r="FO596" s="146" t="str">
        <f t="shared" si="95"/>
        <v>12. COO</v>
      </c>
    </row>
    <row r="597" spans="7:172" ht="13.8" x14ac:dyDescent="0.25">
      <c r="G597"/>
      <c r="AH597" s="15"/>
      <c r="AK597" s="18"/>
      <c r="AM597" s="18"/>
      <c r="AQ597" s="22"/>
      <c r="AU597" s="22"/>
      <c r="BE597"/>
      <c r="BF597"/>
      <c r="BG597"/>
      <c r="BH597"/>
      <c r="CC597" s="18"/>
      <c r="DH597" s="15"/>
      <c r="DN597" s="141" t="s">
        <v>640</v>
      </c>
      <c r="DO597" s="65"/>
      <c r="DP597" s="128"/>
      <c r="DQ597" s="73">
        <v>0</v>
      </c>
      <c r="DR597" s="65"/>
      <c r="DS597" s="65"/>
      <c r="DT597" s="65"/>
      <c r="DU597" s="73">
        <v>11.5</v>
      </c>
      <c r="DV597" s="65"/>
      <c r="DW597" s="65"/>
      <c r="DX597" s="65"/>
      <c r="DY597" s="73">
        <v>0</v>
      </c>
      <c r="DZ597" s="65"/>
      <c r="EA597" s="65"/>
      <c r="EB597" s="65"/>
      <c r="EC597" s="73">
        <v>0</v>
      </c>
      <c r="ED597" s="65"/>
      <c r="EE597" s="65"/>
      <c r="EF597" s="65"/>
      <c r="EG597" s="73">
        <v>0</v>
      </c>
      <c r="EH597" s="65"/>
      <c r="EI597" s="65"/>
      <c r="EJ597" s="65"/>
      <c r="EK597" s="73">
        <v>0</v>
      </c>
      <c r="EL597" s="65"/>
      <c r="EM597" s="65"/>
      <c r="EN597" s="65"/>
      <c r="EO597" s="73">
        <v>0</v>
      </c>
      <c r="EP597" s="65"/>
      <c r="EQ597" s="65"/>
      <c r="ER597" s="65"/>
      <c r="ES597" s="65">
        <v>0</v>
      </c>
      <c r="ET597" s="65"/>
      <c r="EU597" s="65"/>
      <c r="EV597" s="65"/>
      <c r="EW597" s="65">
        <v>0</v>
      </c>
      <c r="EX597" s="65"/>
      <c r="EY597" s="65"/>
      <c r="EZ597" s="65"/>
      <c r="FA597" s="65">
        <v>0</v>
      </c>
      <c r="FB597" s="65"/>
      <c r="FC597" s="65"/>
      <c r="FD597" s="124"/>
      <c r="FE597" s="125"/>
      <c r="FF597" s="164"/>
      <c r="FG597" s="165"/>
      <c r="FH597" s="165"/>
      <c r="FI597" s="166"/>
      <c r="FJ597" s="125"/>
      <c r="FK597" s="128"/>
      <c r="FL597" s="139">
        <v>11.5</v>
      </c>
      <c r="FM597" s="139">
        <v>11.5</v>
      </c>
      <c r="FN597" s="144" t="s">
        <v>640</v>
      </c>
      <c r="FO597" s="146" t="str">
        <f t="shared" si="95"/>
        <v>08. SMA</v>
      </c>
    </row>
    <row r="598" spans="7:172" ht="13.8" x14ac:dyDescent="0.25">
      <c r="G598"/>
      <c r="AH598" s="15"/>
      <c r="AK598" s="18"/>
      <c r="AM598" s="18"/>
      <c r="AQ598" s="22"/>
      <c r="AU598" s="22"/>
      <c r="BE598"/>
      <c r="BF598"/>
      <c r="BG598"/>
      <c r="BH598"/>
      <c r="CC598" s="18"/>
      <c r="DH598" s="15"/>
      <c r="DN598" s="141" t="s">
        <v>1045</v>
      </c>
      <c r="DO598" s="97"/>
      <c r="DP598" s="128"/>
      <c r="DQ598" s="73">
        <v>10.5</v>
      </c>
      <c r="DR598" s="65"/>
      <c r="DS598" s="65"/>
      <c r="DT598" s="65"/>
      <c r="DU598" s="73">
        <v>0</v>
      </c>
      <c r="DV598" s="65"/>
      <c r="DW598" s="65"/>
      <c r="DX598" s="65"/>
      <c r="DY598" s="73">
        <v>0</v>
      </c>
      <c r="DZ598" s="65"/>
      <c r="EA598" s="65"/>
      <c r="EB598" s="65"/>
      <c r="EC598" s="73">
        <v>0</v>
      </c>
      <c r="ED598" s="65"/>
      <c r="EE598" s="65"/>
      <c r="EF598" s="65"/>
      <c r="EG598" s="73">
        <v>0</v>
      </c>
      <c r="EH598" s="65"/>
      <c r="EI598" s="65"/>
      <c r="EJ598" s="65"/>
      <c r="EK598" s="73">
        <v>0</v>
      </c>
      <c r="EL598" s="65"/>
      <c r="EM598" s="65"/>
      <c r="EN598" s="65"/>
      <c r="EO598" s="73">
        <v>0</v>
      </c>
      <c r="EP598" s="65"/>
      <c r="EQ598" s="65"/>
      <c r="ER598" s="65"/>
      <c r="ES598" s="65">
        <v>0</v>
      </c>
      <c r="ET598" s="65"/>
      <c r="EU598" s="65"/>
      <c r="EV598" s="65"/>
      <c r="EW598" s="65">
        <v>0</v>
      </c>
      <c r="EX598" s="65"/>
      <c r="EY598" s="65"/>
      <c r="EZ598" s="65"/>
      <c r="FA598" s="65">
        <v>0</v>
      </c>
      <c r="FB598" s="65"/>
      <c r="FC598" s="65"/>
      <c r="FD598" s="124"/>
      <c r="FE598" s="125"/>
      <c r="FF598" s="164"/>
      <c r="FG598" s="165"/>
      <c r="FH598" s="165"/>
      <c r="FI598" s="166"/>
      <c r="FJ598" s="125"/>
      <c r="FK598" s="128"/>
      <c r="FL598" s="139">
        <v>10.5</v>
      </c>
      <c r="FM598" s="139">
        <v>10.5</v>
      </c>
      <c r="FN598" s="144" t="s">
        <v>1045</v>
      </c>
      <c r="FO598" s="146" t="str">
        <f t="shared" si="95"/>
        <v>16. SUM</v>
      </c>
    </row>
    <row r="599" spans="7:172" ht="13.8" x14ac:dyDescent="0.25">
      <c r="G599"/>
      <c r="AH599" s="15"/>
      <c r="AK599" s="18"/>
      <c r="AM599" s="18"/>
      <c r="AQ599" s="22"/>
      <c r="AU599" s="22"/>
      <c r="BE599"/>
      <c r="BF599"/>
      <c r="BG599"/>
      <c r="BH599"/>
      <c r="CC599" s="18"/>
      <c r="DH599" s="15"/>
      <c r="DN599" s="141" t="s">
        <v>206</v>
      </c>
      <c r="DO599" s="65"/>
      <c r="DP599" s="128"/>
      <c r="DQ599" s="73">
        <v>0</v>
      </c>
      <c r="DR599" s="65"/>
      <c r="DS599" s="65"/>
      <c r="DT599" s="65"/>
      <c r="DU599" s="73">
        <v>0</v>
      </c>
      <c r="DV599" s="65"/>
      <c r="DW599" s="65"/>
      <c r="DX599" s="65"/>
      <c r="DY599" s="73">
        <v>0.75</v>
      </c>
      <c r="DZ599" s="65"/>
      <c r="EA599" s="65"/>
      <c r="EB599" s="65"/>
      <c r="EC599" s="73">
        <v>0</v>
      </c>
      <c r="ED599" s="65"/>
      <c r="EE599" s="65"/>
      <c r="EF599" s="65"/>
      <c r="EG599" s="73">
        <v>0</v>
      </c>
      <c r="EH599" s="65"/>
      <c r="EI599" s="65"/>
      <c r="EJ599" s="65"/>
      <c r="EK599" s="73">
        <v>0</v>
      </c>
      <c r="EL599" s="65"/>
      <c r="EM599" s="65"/>
      <c r="EN599" s="65"/>
      <c r="EO599" s="73">
        <v>0</v>
      </c>
      <c r="EP599" s="65"/>
      <c r="EQ599" s="65"/>
      <c r="ER599" s="65"/>
      <c r="ES599" s="65">
        <v>0</v>
      </c>
      <c r="ET599" s="65"/>
      <c r="EU599" s="65"/>
      <c r="EV599" s="65"/>
      <c r="EW599" s="65">
        <v>0</v>
      </c>
      <c r="EX599" s="65"/>
      <c r="EY599" s="65"/>
      <c r="EZ599" s="65"/>
      <c r="FA599" s="65">
        <v>0</v>
      </c>
      <c r="FB599" s="65"/>
      <c r="FC599" s="65"/>
      <c r="FD599" s="124"/>
      <c r="FE599" s="125"/>
      <c r="FF599" s="164"/>
      <c r="FG599" s="165"/>
      <c r="FH599" s="165"/>
      <c r="FI599" s="166"/>
      <c r="FJ599" s="125"/>
      <c r="FK599" s="128"/>
      <c r="FL599" s="139">
        <v>0.75</v>
      </c>
      <c r="FM599" s="139">
        <v>0.75</v>
      </c>
      <c r="FN599" s="144" t="s">
        <v>206</v>
      </c>
      <c r="FO599" s="146" t="str">
        <f t="shared" si="95"/>
        <v>03. IBI</v>
      </c>
    </row>
    <row r="600" spans="7:172" ht="13.8" x14ac:dyDescent="0.25">
      <c r="G600"/>
      <c r="AH600" s="15"/>
      <c r="AK600" s="18"/>
      <c r="AM600" s="18"/>
      <c r="AQ600" s="22"/>
      <c r="AU600" s="22"/>
      <c r="BE600"/>
      <c r="BF600"/>
      <c r="BG600"/>
      <c r="BH600"/>
      <c r="CC600" s="18"/>
      <c r="DH600" s="15"/>
      <c r="DN600" s="141" t="s">
        <v>676</v>
      </c>
      <c r="DO600" s="147"/>
      <c r="DP600" s="128"/>
      <c r="DQ600" s="73">
        <v>0</v>
      </c>
      <c r="DR600" s="65"/>
      <c r="DS600" s="65"/>
      <c r="DT600" s="65"/>
      <c r="DU600" s="73">
        <v>0</v>
      </c>
      <c r="DV600" s="65"/>
      <c r="DW600" s="65"/>
      <c r="DX600" s="65"/>
      <c r="DY600" s="73">
        <v>0</v>
      </c>
      <c r="DZ600" s="65"/>
      <c r="EA600" s="65"/>
      <c r="EB600" s="65"/>
      <c r="EC600" s="73">
        <v>0</v>
      </c>
      <c r="ED600" s="65"/>
      <c r="EE600" s="65"/>
      <c r="EF600" s="65"/>
      <c r="EG600" s="73">
        <v>0</v>
      </c>
      <c r="EH600" s="65"/>
      <c r="EI600" s="65"/>
      <c r="EJ600" s="65"/>
      <c r="EK600" s="73">
        <v>0</v>
      </c>
      <c r="EL600" s="65"/>
      <c r="EM600" s="65"/>
      <c r="EN600" s="65"/>
      <c r="EO600" s="73">
        <v>0</v>
      </c>
      <c r="EP600" s="65"/>
      <c r="EQ600" s="65"/>
      <c r="ER600" s="65"/>
      <c r="ES600" s="65">
        <v>0</v>
      </c>
      <c r="ET600" s="65"/>
      <c r="EU600" s="65"/>
      <c r="EV600" s="65"/>
      <c r="EW600" s="65">
        <v>0</v>
      </c>
      <c r="EX600" s="65"/>
      <c r="EY600" s="65"/>
      <c r="EZ600" s="65"/>
      <c r="FA600" s="65">
        <v>0</v>
      </c>
      <c r="FB600" s="65"/>
      <c r="FC600" s="65"/>
      <c r="FD600" s="124"/>
      <c r="FE600" s="125"/>
      <c r="FF600" s="164"/>
      <c r="FG600" s="165"/>
      <c r="FH600" s="165"/>
      <c r="FI600" s="166"/>
      <c r="FJ600" s="125"/>
      <c r="FK600" s="128"/>
      <c r="FL600" s="139">
        <v>0</v>
      </c>
      <c r="FM600" s="139">
        <v>0</v>
      </c>
      <c r="FN600" s="144" t="s">
        <v>676</v>
      </c>
      <c r="FO600" s="146" t="str">
        <f t="shared" si="95"/>
        <v>10. ITA</v>
      </c>
    </row>
    <row r="601" spans="7:172" ht="13.8" x14ac:dyDescent="0.25">
      <c r="G601"/>
      <c r="AH601" s="15"/>
      <c r="AK601" s="18"/>
      <c r="AM601" s="18"/>
      <c r="AQ601" s="22"/>
      <c r="AU601" s="22"/>
      <c r="BE601"/>
      <c r="BF601"/>
      <c r="BG601"/>
      <c r="BH601"/>
      <c r="CC601" s="18"/>
      <c r="DH601" s="15"/>
      <c r="DN601" s="124"/>
      <c r="DO601" s="148"/>
      <c r="DP601" s="128"/>
      <c r="DQ601" s="73"/>
      <c r="DR601" s="65"/>
      <c r="DS601" s="65"/>
      <c r="DT601" s="65"/>
      <c r="DU601" s="96"/>
      <c r="DV601" s="65"/>
      <c r="DW601" s="65"/>
      <c r="DX601" s="65"/>
      <c r="DY601" s="73"/>
      <c r="DZ601" s="65"/>
      <c r="EA601" s="65"/>
      <c r="EB601" s="65"/>
      <c r="EC601" s="73"/>
      <c r="ED601" s="65"/>
      <c r="EE601" s="65"/>
      <c r="EF601" s="65"/>
      <c r="EG601" s="73"/>
      <c r="EH601" s="65"/>
      <c r="EI601" s="65"/>
      <c r="EJ601" s="65"/>
      <c r="EK601" s="73"/>
      <c r="EL601" s="65"/>
      <c r="EM601" s="65"/>
      <c r="EN601" s="65"/>
      <c r="EO601" s="73"/>
      <c r="EP601" s="65"/>
      <c r="EQ601" s="65"/>
      <c r="ER601" s="65"/>
      <c r="ES601" s="65"/>
      <c r="ET601" s="65"/>
      <c r="EU601" s="65"/>
      <c r="EV601" s="65"/>
      <c r="EW601" s="65"/>
      <c r="EX601" s="65"/>
      <c r="EY601" s="65"/>
      <c r="EZ601" s="65"/>
      <c r="FA601" s="65"/>
      <c r="FB601" s="65"/>
      <c r="FC601" s="65"/>
      <c r="FD601" s="124"/>
      <c r="FE601" s="125"/>
      <c r="FF601" s="164"/>
      <c r="FG601" s="165"/>
      <c r="FH601" s="165"/>
      <c r="FI601" s="166"/>
      <c r="FJ601" s="125"/>
      <c r="FK601" s="128"/>
      <c r="FL601" s="139"/>
      <c r="FM601" s="139"/>
      <c r="FN601" s="144"/>
      <c r="FO601" s="146"/>
    </row>
    <row r="602" spans="7:172" x14ac:dyDescent="0.25">
      <c r="G602"/>
      <c r="AH602" s="15"/>
      <c r="AK602" s="18"/>
      <c r="AM602" s="18"/>
      <c r="AQ602" s="22"/>
      <c r="AU602" s="22"/>
      <c r="BE602"/>
      <c r="BF602"/>
      <c r="BG602"/>
      <c r="BH602"/>
      <c r="CC602" s="18"/>
      <c r="DH602" s="15"/>
      <c r="DN602" s="149" t="s">
        <v>1120</v>
      </c>
      <c r="DO602" s="150"/>
      <c r="DP602" s="125"/>
      <c r="DQ602" s="97">
        <f>DP564</f>
        <v>197</v>
      </c>
      <c r="DU602" s="97">
        <f>DT564</f>
        <v>183</v>
      </c>
      <c r="DY602" s="97">
        <f>DX564</f>
        <v>203</v>
      </c>
      <c r="EC602" s="97">
        <f>EB564</f>
        <v>199</v>
      </c>
      <c r="EF602" s="129"/>
      <c r="EG602" s="97">
        <f>EF564</f>
        <v>204</v>
      </c>
      <c r="EK602" s="97">
        <f>EJ564</f>
        <v>200</v>
      </c>
      <c r="EO602" s="97">
        <v>191</v>
      </c>
      <c r="ES602" s="65"/>
      <c r="EW602" s="65"/>
      <c r="FA602" s="65"/>
      <c r="FF602" s="22"/>
      <c r="FG602" s="18"/>
      <c r="FH602" s="18"/>
      <c r="FI602" s="24"/>
      <c r="FK602" s="14"/>
      <c r="FM602" s="82"/>
      <c r="FN602" s="151" t="s">
        <v>1121</v>
      </c>
      <c r="FO602">
        <f>(DQ602+DU602+DY601+DY602+EC602+EG602+EK602+EO602+ES602+EW602+FA602)/7</f>
        <v>196.71428571428572</v>
      </c>
    </row>
    <row r="603" spans="7:172" x14ac:dyDescent="0.25">
      <c r="G603"/>
      <c r="AH603" s="15"/>
      <c r="AK603" s="18"/>
      <c r="AM603" s="18"/>
      <c r="AQ603" s="22"/>
      <c r="AU603" s="22"/>
      <c r="BE603"/>
      <c r="BF603"/>
      <c r="BG603"/>
      <c r="BH603"/>
      <c r="CC603" s="18"/>
      <c r="DH603" s="15"/>
      <c r="DN603" s="14" t="s">
        <v>1122</v>
      </c>
      <c r="DO603" s="125"/>
      <c r="DP603" s="128"/>
      <c r="DQ603" s="14" t="s">
        <v>1123</v>
      </c>
      <c r="DU603" s="14" t="s">
        <v>1124</v>
      </c>
      <c r="DY603" s="14" t="s">
        <v>1125</v>
      </c>
      <c r="EC603" s="14" t="s">
        <v>1126</v>
      </c>
      <c r="EG603" s="14" t="s">
        <v>1182</v>
      </c>
      <c r="EK603" s="152" t="s">
        <v>1127</v>
      </c>
      <c r="EN603" s="82"/>
      <c r="EO603" s="82" t="s">
        <v>1128</v>
      </c>
      <c r="ER603" s="82"/>
      <c r="ES603" s="152" t="s">
        <v>1129</v>
      </c>
      <c r="EW603" s="152" t="s">
        <v>1130</v>
      </c>
      <c r="FA603" s="152" t="s">
        <v>1131</v>
      </c>
      <c r="FF603" s="22"/>
      <c r="FG603" s="18"/>
      <c r="FH603" s="18"/>
      <c r="FI603" s="24"/>
    </row>
    <row r="604" spans="7:172" x14ac:dyDescent="0.25">
      <c r="G604"/>
      <c r="AH604" s="15"/>
      <c r="AK604" s="18"/>
      <c r="AM604" s="18"/>
      <c r="AQ604" s="22"/>
      <c r="AU604" s="22"/>
      <c r="BE604"/>
      <c r="BF604"/>
      <c r="BG604"/>
      <c r="BH604"/>
      <c r="CC604" s="18"/>
      <c r="DH604" s="15"/>
      <c r="FF604" s="22"/>
      <c r="FG604" s="18"/>
      <c r="FH604" s="18"/>
      <c r="FI604" s="24"/>
    </row>
    <row r="605" spans="7:172" x14ac:dyDescent="0.25">
      <c r="G605"/>
      <c r="AH605" s="15"/>
      <c r="AK605" s="18"/>
      <c r="AM605" s="18"/>
      <c r="AQ605" s="22"/>
      <c r="AU605" s="22"/>
      <c r="BE605"/>
      <c r="BF605"/>
      <c r="BG605"/>
      <c r="BH605"/>
      <c r="CC605" s="18"/>
      <c r="DH605" s="15"/>
      <c r="DQ605" s="22">
        <f>SUM(DQ590:DQ600)</f>
        <v>40</v>
      </c>
      <c r="DU605" s="22">
        <f>SUM(DU590:DU600)</f>
        <v>40</v>
      </c>
      <c r="DY605" s="22">
        <f>SUM(DY590:DY600)</f>
        <v>40</v>
      </c>
      <c r="EC605" s="22">
        <f>SUM(EC590:EC600)</f>
        <v>40</v>
      </c>
      <c r="EG605" s="22">
        <f>SUM(EG590:EG600)</f>
        <v>40</v>
      </c>
      <c r="EK605" s="22">
        <f>SUM(EK590:EK600)</f>
        <v>40</v>
      </c>
      <c r="EO605" s="22">
        <f>SUM(EO590:EO600)</f>
        <v>40</v>
      </c>
      <c r="ES605" s="22">
        <f>SUM(ES590:ES600)</f>
        <v>0</v>
      </c>
      <c r="EW605" s="22">
        <f>SUM(EW590:EW600)</f>
        <v>0</v>
      </c>
      <c r="FA605" s="22">
        <f>SUM(FA590:FA600)</f>
        <v>0</v>
      </c>
      <c r="FF605" s="22"/>
      <c r="FG605" s="18"/>
      <c r="FH605" s="18"/>
      <c r="FI605" s="24"/>
    </row>
    <row r="606" spans="7:172" x14ac:dyDescent="0.25">
      <c r="G606"/>
      <c r="AH606" s="15"/>
      <c r="AK606" s="18"/>
      <c r="AM606" s="18"/>
      <c r="AQ606" s="22"/>
      <c r="AU606" s="22"/>
      <c r="BE606"/>
      <c r="BF606"/>
      <c r="BG606"/>
      <c r="BH606"/>
      <c r="CC606" s="18"/>
      <c r="DH606" s="15"/>
      <c r="FF606" s="22"/>
      <c r="FG606" s="18"/>
      <c r="FH606" s="18"/>
      <c r="FI606" s="24"/>
      <c r="FK606" s="82" t="s">
        <v>1132</v>
      </c>
    </row>
    <row r="607" spans="7:172" x14ac:dyDescent="0.25">
      <c r="G607"/>
      <c r="AH607" s="15"/>
      <c r="AK607" s="18"/>
      <c r="AM607" s="18"/>
      <c r="AQ607" s="22"/>
      <c r="AU607" s="22"/>
      <c r="BE607"/>
      <c r="BF607"/>
      <c r="BG607"/>
      <c r="BH607"/>
      <c r="CC607" s="18"/>
      <c r="DH607" s="15"/>
      <c r="FF607" s="22"/>
      <c r="FG607" s="18"/>
      <c r="FH607" s="18"/>
      <c r="FI607" s="24"/>
    </row>
    <row r="608" spans="7:172" x14ac:dyDescent="0.25">
      <c r="G608"/>
      <c r="AH608" s="15"/>
      <c r="AK608" s="18"/>
      <c r="AM608" s="18"/>
      <c r="AQ608" s="22"/>
      <c r="AU608" s="22"/>
      <c r="BE608"/>
      <c r="BF608"/>
      <c r="BG608"/>
      <c r="BH608"/>
      <c r="CC608" s="18"/>
      <c r="DH608" s="15"/>
      <c r="FF608" s="22"/>
      <c r="FG608" s="18"/>
      <c r="FH608" s="18"/>
      <c r="FI608" s="24"/>
    </row>
    <row r="609" spans="7:165" x14ac:dyDescent="0.25">
      <c r="G609"/>
      <c r="AH609" s="15"/>
      <c r="AK609" s="18"/>
      <c r="AM609" s="18"/>
      <c r="AQ609" s="22"/>
      <c r="AU609" s="22"/>
      <c r="BE609"/>
      <c r="BF609"/>
      <c r="BG609"/>
      <c r="BH609"/>
      <c r="CC609" s="18"/>
      <c r="DH609" s="15"/>
      <c r="FF609" s="22"/>
      <c r="FG609" s="18"/>
      <c r="FH609" s="18"/>
      <c r="FI609" s="24"/>
    </row>
    <row r="610" spans="7:165" x14ac:dyDescent="0.25">
      <c r="G610"/>
      <c r="AH610" s="15"/>
      <c r="AK610" s="18"/>
      <c r="AM610" s="18"/>
      <c r="AQ610" s="22"/>
      <c r="AU610" s="22"/>
      <c r="BE610"/>
      <c r="BF610"/>
      <c r="BG610"/>
      <c r="BH610"/>
      <c r="CC610" s="18"/>
      <c r="DH610" s="15"/>
      <c r="FF610" s="22"/>
      <c r="FG610" s="18"/>
      <c r="FH610" s="18"/>
      <c r="FI610" s="24"/>
    </row>
    <row r="611" spans="7:165" x14ac:dyDescent="0.25">
      <c r="G611"/>
      <c r="AH611" s="15"/>
      <c r="AK611" s="18"/>
      <c r="AM611" s="18"/>
      <c r="AQ611" s="22"/>
      <c r="AU611" s="22"/>
      <c r="BE611"/>
      <c r="BF611"/>
      <c r="BG611"/>
      <c r="BH611"/>
      <c r="CC611" s="18"/>
      <c r="DH611" s="15"/>
      <c r="FF611" s="22"/>
      <c r="FG611" s="18"/>
      <c r="FH611" s="18"/>
      <c r="FI611" s="24"/>
    </row>
    <row r="612" spans="7:165" x14ac:dyDescent="0.25">
      <c r="G612"/>
      <c r="AH612" s="15"/>
      <c r="AK612" s="18"/>
      <c r="AM612" s="18"/>
      <c r="AQ612" s="22"/>
      <c r="AU612" s="22"/>
      <c r="BE612"/>
      <c r="BF612"/>
      <c r="BG612"/>
      <c r="BH612"/>
      <c r="CC612" s="18"/>
      <c r="DH612" s="15"/>
      <c r="FF612" s="22"/>
      <c r="FG612" s="18"/>
      <c r="FH612" s="18"/>
      <c r="FI612" s="24"/>
    </row>
    <row r="613" spans="7:165" x14ac:dyDescent="0.25">
      <c r="G613"/>
      <c r="AH613" s="15"/>
      <c r="AK613" s="18"/>
      <c r="AM613" s="18"/>
      <c r="AQ613" s="22"/>
      <c r="AU613" s="22"/>
      <c r="BE613"/>
      <c r="BF613"/>
      <c r="BG613"/>
      <c r="BH613"/>
      <c r="CC613" s="18"/>
      <c r="DH613" s="15"/>
      <c r="FF613" s="22"/>
      <c r="FG613" s="18"/>
      <c r="FH613" s="18"/>
      <c r="FI613" s="24"/>
    </row>
    <row r="988" spans="16:16" x14ac:dyDescent="0.25">
      <c r="P988" s="122">
        <f>P426</f>
        <v>0</v>
      </c>
    </row>
    <row r="989" spans="16:16" x14ac:dyDescent="0.25">
      <c r="P989" s="122">
        <f>SUM(P428:P986)</f>
        <v>22118</v>
      </c>
    </row>
    <row r="1113" spans="14:15" x14ac:dyDescent="0.25">
      <c r="N1113" s="82"/>
      <c r="O1113" s="82"/>
    </row>
    <row r="1114" spans="14:15" x14ac:dyDescent="0.25">
      <c r="N1114" s="82"/>
      <c r="O1114" s="82"/>
    </row>
    <row r="1115" spans="14:15" x14ac:dyDescent="0.25">
      <c r="N1115" s="82"/>
      <c r="O1115" s="82"/>
    </row>
    <row r="1116" spans="14:15" x14ac:dyDescent="0.25">
      <c r="N1116" s="82"/>
      <c r="O1116" s="82"/>
    </row>
    <row r="1117" spans="14:15" x14ac:dyDescent="0.25">
      <c r="N1117" s="82"/>
      <c r="O1117" s="82"/>
    </row>
    <row r="1118" spans="14:15" x14ac:dyDescent="0.25">
      <c r="N1118" s="82"/>
      <c r="O1118" s="82"/>
    </row>
    <row r="1119" spans="14:15" x14ac:dyDescent="0.25">
      <c r="N1119" s="82"/>
      <c r="O1119" s="82"/>
    </row>
    <row r="1120" spans="14:15" x14ac:dyDescent="0.25">
      <c r="N1120" s="82"/>
      <c r="O1120" s="82"/>
    </row>
    <row r="1121" spans="14:15" x14ac:dyDescent="0.25">
      <c r="N1121" s="82"/>
      <c r="O1121" s="82"/>
    </row>
    <row r="1122" spans="14:15" x14ac:dyDescent="0.25">
      <c r="N1122" s="82"/>
      <c r="O1122" s="82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Classif.EQUIPE-Net ddmmaaaa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Yukio Utsunomiya</dc:creator>
  <cp:lastModifiedBy>Yukio Utsunomiya</cp:lastModifiedBy>
  <dcterms:created xsi:type="dcterms:W3CDTF">2026-06-02T21:29:27Z</dcterms:created>
  <dcterms:modified xsi:type="dcterms:W3CDTF">2026-08-19T23:18:08Z</dcterms:modified>
</cp:coreProperties>
</file>